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P9" i="30"/>
  <c r="O8" i="30"/>
  <c r="B9" i="50"/>
  <c r="B9" i="46"/>
  <c r="B9" i="42"/>
  <c r="B9" i="38"/>
  <c r="E9" i="34"/>
  <c r="D9" i="34"/>
  <c r="B9" i="34"/>
  <c r="C9" i="50" l="1"/>
  <c r="C8" i="50"/>
  <c r="P8" i="46"/>
  <c r="Q9" i="46"/>
  <c r="Q8" i="46"/>
  <c r="H8" i="42"/>
  <c r="E9" i="46"/>
  <c r="E8" i="46"/>
  <c r="I8" i="50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P8" i="50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J4" i="18" l="1"/>
  <c r="J3" i="18" s="1"/>
  <c r="P4" i="18"/>
  <c r="P3" i="18" s="1"/>
  <c r="N4" i="18"/>
  <c r="N3" i="18" s="1"/>
  <c r="Q4" i="18"/>
  <c r="Q3" i="18" s="1"/>
  <c r="I4" i="18"/>
  <c r="I3" i="18" s="1"/>
  <c r="M4" i="18"/>
  <c r="M3" i="18" s="1"/>
  <c r="O4" i="18"/>
  <c r="O3" i="18" s="1"/>
  <c r="C4" i="18"/>
  <c r="C3" i="18" s="1"/>
  <c r="K4" i="18"/>
  <c r="K3" i="18" s="1"/>
  <c r="L4" i="18"/>
  <c r="L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C27" i="26"/>
  <c r="F29" i="26"/>
  <c r="Q28" i="26"/>
  <c r="P28" i="26"/>
  <c r="O28" i="26"/>
  <c r="N28" i="26"/>
  <c r="M28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Q26" i="22"/>
  <c r="M26" i="22"/>
  <c r="E26" i="22"/>
  <c r="I27" i="22"/>
  <c r="H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E19" i="10"/>
  <c r="C24" i="26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H37" i="14" s="1"/>
  <c r="L38" i="14"/>
  <c r="P38" i="14"/>
  <c r="P37" i="14" s="1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L37" i="14" l="1"/>
  <c r="C23" i="22"/>
  <c r="Q37" i="14"/>
  <c r="N32" i="14"/>
  <c r="N31" i="14" s="1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P78" i="52"/>
  <c r="J73" i="52"/>
  <c r="L73" i="52"/>
  <c r="F97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L86" i="52"/>
  <c r="F87" i="52"/>
  <c r="G87" i="52"/>
  <c r="H87" i="52"/>
  <c r="I87" i="52"/>
  <c r="J87" i="52"/>
  <c r="K87" i="52"/>
  <c r="L87" i="52"/>
  <c r="M87" i="52"/>
  <c r="F88" i="52"/>
  <c r="G88" i="52"/>
  <c r="H88" i="52"/>
  <c r="I88" i="52"/>
  <c r="J88" i="52"/>
  <c r="K88" i="52"/>
  <c r="L88" i="52"/>
  <c r="M88" i="52"/>
  <c r="N88" i="52"/>
  <c r="O88" i="52"/>
  <c r="Q88" i="52"/>
  <c r="G89" i="52"/>
  <c r="H89" i="52"/>
  <c r="I89" i="52"/>
  <c r="J89" i="52"/>
  <c r="K89" i="52"/>
  <c r="L89" i="52"/>
  <c r="M89" i="52"/>
  <c r="L90" i="52"/>
  <c r="P90" i="52"/>
  <c r="B91" i="52"/>
  <c r="D91" i="52"/>
  <c r="E91" i="52"/>
  <c r="G91" i="52"/>
  <c r="H91" i="52"/>
  <c r="L91" i="52"/>
  <c r="P91" i="52"/>
  <c r="H74" i="52"/>
  <c r="P74" i="52"/>
  <c r="J75" i="52"/>
  <c r="H76" i="52"/>
  <c r="P76" i="52"/>
  <c r="H78" i="52"/>
  <c r="J79" i="52"/>
  <c r="J83" i="52"/>
  <c r="H84" i="52"/>
  <c r="H86" i="52"/>
  <c r="P86" i="52"/>
  <c r="P88" i="52"/>
  <c r="N89" i="52"/>
  <c r="F91" i="52"/>
  <c r="J91" i="52"/>
  <c r="N91" i="52"/>
  <c r="B95" i="52"/>
  <c r="A3" i="51"/>
  <c r="E73" i="51"/>
  <c r="F73" i="51"/>
  <c r="J88" i="51"/>
  <c r="M78" i="51"/>
  <c r="N77" i="51"/>
  <c r="O90" i="51"/>
  <c r="I73" i="51"/>
  <c r="N73" i="51"/>
  <c r="B74" i="51"/>
  <c r="C74" i="51"/>
  <c r="F74" i="51"/>
  <c r="B75" i="51"/>
  <c r="E75" i="51"/>
  <c r="G75" i="51"/>
  <c r="Q75" i="51"/>
  <c r="F77" i="51"/>
  <c r="G77" i="51"/>
  <c r="I77" i="51"/>
  <c r="O100" i="51"/>
  <c r="E79" i="51"/>
  <c r="F79" i="51"/>
  <c r="H102" i="51"/>
  <c r="I79" i="51"/>
  <c r="J79" i="51"/>
  <c r="L102" i="51"/>
  <c r="M79" i="51"/>
  <c r="N79" i="51"/>
  <c r="O79" i="51"/>
  <c r="Q79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C84" i="51"/>
  <c r="D84" i="51"/>
  <c r="E84" i="51"/>
  <c r="F84" i="51"/>
  <c r="G84" i="51"/>
  <c r="I84" i="51"/>
  <c r="J84" i="51"/>
  <c r="M84" i="51"/>
  <c r="N84" i="51"/>
  <c r="O84" i="51"/>
  <c r="C85" i="51"/>
  <c r="D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O87" i="51"/>
  <c r="C88" i="51"/>
  <c r="D88" i="51"/>
  <c r="E88" i="51"/>
  <c r="F88" i="51"/>
  <c r="G88" i="51"/>
  <c r="I88" i="51"/>
  <c r="M89" i="51"/>
  <c r="N89" i="51"/>
  <c r="O89" i="51"/>
  <c r="B105" i="52"/>
  <c r="E90" i="51"/>
  <c r="F90" i="51"/>
  <c r="G90" i="51"/>
  <c r="I105" i="52"/>
  <c r="B91" i="51"/>
  <c r="C91" i="51"/>
  <c r="M91" i="51"/>
  <c r="Q91" i="51"/>
  <c r="A70" i="51"/>
  <c r="B73" i="51"/>
  <c r="F75" i="51"/>
  <c r="I75" i="51"/>
  <c r="J75" i="51"/>
  <c r="K75" i="51"/>
  <c r="N75" i="51"/>
  <c r="B76" i="51"/>
  <c r="F76" i="51"/>
  <c r="J76" i="51"/>
  <c r="M76" i="51"/>
  <c r="N76" i="51"/>
  <c r="B77" i="51"/>
  <c r="E77" i="51"/>
  <c r="B79" i="51"/>
  <c r="B80" i="51"/>
  <c r="C80" i="51"/>
  <c r="F80" i="51"/>
  <c r="J80" i="51"/>
  <c r="N80" i="51"/>
  <c r="B81" i="51"/>
  <c r="C81" i="51"/>
  <c r="F81" i="51"/>
  <c r="J81" i="51"/>
  <c r="M81" i="51"/>
  <c r="N81" i="51"/>
  <c r="O81" i="51"/>
  <c r="B83" i="51"/>
  <c r="B84" i="51"/>
  <c r="B85" i="51"/>
  <c r="E85" i="51"/>
  <c r="F85" i="51"/>
  <c r="J85" i="51"/>
  <c r="B87" i="51"/>
  <c r="F87" i="51"/>
  <c r="J87" i="51"/>
  <c r="M87" i="51"/>
  <c r="N87" i="51"/>
  <c r="B88" i="51"/>
  <c r="B89" i="51"/>
  <c r="C89" i="51"/>
  <c r="J89" i="51"/>
  <c r="E91" i="51"/>
  <c r="F91" i="51"/>
  <c r="I91" i="51"/>
  <c r="J91" i="51"/>
  <c r="N91" i="51"/>
  <c r="A93" i="51"/>
  <c r="K96" i="51"/>
  <c r="O97" i="51"/>
  <c r="O98" i="51"/>
  <c r="K99" i="51"/>
  <c r="G100" i="51"/>
  <c r="C102" i="51"/>
  <c r="F101" i="51"/>
  <c r="G101" i="51"/>
  <c r="K100" i="51"/>
  <c r="L105" i="51"/>
  <c r="N101" i="51"/>
  <c r="B37" i="50"/>
  <c r="E37" i="50"/>
  <c r="F34" i="50"/>
  <c r="H34" i="50"/>
  <c r="K35" i="50"/>
  <c r="O35" i="50"/>
  <c r="C35" i="50"/>
  <c r="H35" i="50"/>
  <c r="I35" i="50"/>
  <c r="K36" i="50"/>
  <c r="H57" i="49"/>
  <c r="K57" i="49"/>
  <c r="M56" i="49"/>
  <c r="B52" i="49"/>
  <c r="C52" i="49"/>
  <c r="D52" i="49"/>
  <c r="G52" i="49"/>
  <c r="I52" i="49"/>
  <c r="J52" i="49"/>
  <c r="L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Q54" i="49"/>
  <c r="C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E57" i="49"/>
  <c r="P57" i="49"/>
  <c r="B58" i="49"/>
  <c r="C75" i="49"/>
  <c r="D75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F62" i="49"/>
  <c r="G62" i="49"/>
  <c r="I62" i="49"/>
  <c r="J62" i="49"/>
  <c r="K62" i="49"/>
  <c r="N62" i="49"/>
  <c r="O62" i="49"/>
  <c r="P62" i="49"/>
  <c r="Q62" i="49"/>
  <c r="B63" i="49"/>
  <c r="C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D77" i="49"/>
  <c r="H77" i="49"/>
  <c r="K77" i="49"/>
  <c r="L64" i="49"/>
  <c r="M77" i="49"/>
  <c r="P77" i="49"/>
  <c r="E52" i="49"/>
  <c r="H52" i="49"/>
  <c r="K52" i="49"/>
  <c r="M52" i="49"/>
  <c r="C54" i="49"/>
  <c r="M54" i="49"/>
  <c r="P54" i="49"/>
  <c r="E55" i="49"/>
  <c r="H55" i="49"/>
  <c r="K55" i="49"/>
  <c r="L55" i="49"/>
  <c r="M55" i="49"/>
  <c r="P55" i="49"/>
  <c r="C56" i="49"/>
  <c r="D56" i="49"/>
  <c r="E56" i="49"/>
  <c r="C58" i="49"/>
  <c r="E58" i="49"/>
  <c r="P58" i="49"/>
  <c r="E59" i="49"/>
  <c r="H59" i="49"/>
  <c r="K59" i="49"/>
  <c r="L59" i="49"/>
  <c r="M59" i="49"/>
  <c r="D60" i="49"/>
  <c r="E60" i="49"/>
  <c r="C61" i="49"/>
  <c r="H61" i="49"/>
  <c r="K61" i="49"/>
  <c r="E62" i="49"/>
  <c r="H62" i="49"/>
  <c r="L62" i="49"/>
  <c r="M62" i="49"/>
  <c r="D63" i="49"/>
  <c r="E63" i="49"/>
  <c r="P63" i="49"/>
  <c r="C64" i="49"/>
  <c r="D64" i="49"/>
  <c r="E64" i="49"/>
  <c r="H64" i="49"/>
  <c r="K64" i="49"/>
  <c r="P64" i="49"/>
  <c r="K68" i="49"/>
  <c r="B69" i="49"/>
  <c r="C69" i="49"/>
  <c r="E69" i="49"/>
  <c r="G69" i="49"/>
  <c r="H69" i="49"/>
  <c r="I69" i="49"/>
  <c r="J69" i="49"/>
  <c r="K69" i="49"/>
  <c r="M69" i="49"/>
  <c r="N69" i="49"/>
  <c r="Q69" i="49"/>
  <c r="B70" i="49"/>
  <c r="D70" i="49"/>
  <c r="E70" i="49"/>
  <c r="H70" i="49"/>
  <c r="M70" i="49"/>
  <c r="N70" i="49"/>
  <c r="O70" i="49"/>
  <c r="P70" i="49"/>
  <c r="Q70" i="49"/>
  <c r="C71" i="49"/>
  <c r="E71" i="49"/>
  <c r="F71" i="49"/>
  <c r="P71" i="49"/>
  <c r="Q71" i="49"/>
  <c r="G72" i="49"/>
  <c r="H72" i="49"/>
  <c r="I72" i="49"/>
  <c r="J72" i="49"/>
  <c r="K72" i="49"/>
  <c r="L72" i="49"/>
  <c r="M72" i="49"/>
  <c r="O72" i="49"/>
  <c r="P72" i="49"/>
  <c r="Q72" i="49"/>
  <c r="B75" i="49"/>
  <c r="F75" i="49"/>
  <c r="E77" i="49"/>
  <c r="D52" i="48"/>
  <c r="G52" i="48"/>
  <c r="H52" i="48"/>
  <c r="K68" i="48"/>
  <c r="M68" i="48"/>
  <c r="K69" i="48"/>
  <c r="Q52" i="48"/>
  <c r="C53" i="48"/>
  <c r="D53" i="48"/>
  <c r="H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B62" i="48"/>
  <c r="N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53" i="48"/>
  <c r="Q54" i="48"/>
  <c r="D55" i="48"/>
  <c r="G55" i="48"/>
  <c r="Q55" i="48"/>
  <c r="L56" i="48"/>
  <c r="Q56" i="48"/>
  <c r="D57" i="48"/>
  <c r="G57" i="48"/>
  <c r="H57" i="48"/>
  <c r="I57" i="48"/>
  <c r="L57" i="48"/>
  <c r="Q57" i="48"/>
  <c r="D58" i="48"/>
  <c r="Q58" i="48"/>
  <c r="Q60" i="48"/>
  <c r="I61" i="48"/>
  <c r="L61" i="48"/>
  <c r="Q61" i="48"/>
  <c r="D62" i="48"/>
  <c r="H62" i="48"/>
  <c r="I62" i="48"/>
  <c r="L62" i="48"/>
  <c r="I63" i="48"/>
  <c r="L63" i="48"/>
  <c r="P63" i="48"/>
  <c r="I64" i="48"/>
  <c r="Q64" i="48"/>
  <c r="A3" i="47"/>
  <c r="C59" i="47"/>
  <c r="F60" i="47"/>
  <c r="G60" i="47"/>
  <c r="E52" i="47"/>
  <c r="F69" i="48"/>
  <c r="G52" i="47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B72" i="47"/>
  <c r="G72" i="48"/>
  <c r="M55" i="47"/>
  <c r="N55" i="47"/>
  <c r="O55" i="47"/>
  <c r="Q72" i="48"/>
  <c r="D73" i="47"/>
  <c r="M56" i="47"/>
  <c r="O56" i="47"/>
  <c r="B74" i="47"/>
  <c r="F57" i="47"/>
  <c r="G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E59" i="47"/>
  <c r="F59" i="47"/>
  <c r="G59" i="47"/>
  <c r="J76" i="47"/>
  <c r="K59" i="47"/>
  <c r="L76" i="49"/>
  <c r="M59" i="47"/>
  <c r="O59" i="47"/>
  <c r="L60" i="47"/>
  <c r="M60" i="47"/>
  <c r="N60" i="47"/>
  <c r="P60" i="47"/>
  <c r="K61" i="47"/>
  <c r="L61" i="47"/>
  <c r="M61" i="47"/>
  <c r="N61" i="47"/>
  <c r="O61" i="47"/>
  <c r="P61" i="47"/>
  <c r="F62" i="47"/>
  <c r="G62" i="47"/>
  <c r="H62" i="47"/>
  <c r="L62" i="47"/>
  <c r="N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J77" i="47"/>
  <c r="Q64" i="47"/>
  <c r="A49" i="47"/>
  <c r="K52" i="47"/>
  <c r="E53" i="47"/>
  <c r="F53" i="47"/>
  <c r="G53" i="47"/>
  <c r="K53" i="47"/>
  <c r="O53" i="47"/>
  <c r="F55" i="47"/>
  <c r="K55" i="47"/>
  <c r="F56" i="47"/>
  <c r="K56" i="47"/>
  <c r="K58" i="47"/>
  <c r="M58" i="47"/>
  <c r="O58" i="47"/>
  <c r="K60" i="47"/>
  <c r="O60" i="47"/>
  <c r="K62" i="47"/>
  <c r="M62" i="47"/>
  <c r="O62" i="47"/>
  <c r="C63" i="47"/>
  <c r="F63" i="47"/>
  <c r="G63" i="47"/>
  <c r="F64" i="47"/>
  <c r="K64" i="47"/>
  <c r="M64" i="47"/>
  <c r="N64" i="47"/>
  <c r="O64" i="47"/>
  <c r="A66" i="47"/>
  <c r="J73" i="47"/>
  <c r="N77" i="47"/>
  <c r="H34" i="46"/>
  <c r="I34" i="46"/>
  <c r="J34" i="46"/>
  <c r="L34" i="46"/>
  <c r="E72" i="47"/>
  <c r="H70" i="47"/>
  <c r="P72" i="47"/>
  <c r="J35" i="46"/>
  <c r="L35" i="46"/>
  <c r="P34" i="46"/>
  <c r="J37" i="46"/>
  <c r="L37" i="46"/>
  <c r="K34" i="46"/>
  <c r="H35" i="46"/>
  <c r="B36" i="46"/>
  <c r="D36" i="46"/>
  <c r="F36" i="46"/>
  <c r="H36" i="46"/>
  <c r="J36" i="46"/>
  <c r="L36" i="46"/>
  <c r="N36" i="46"/>
  <c r="B37" i="46"/>
  <c r="H37" i="46"/>
  <c r="P37" i="46"/>
  <c r="B67" i="45"/>
  <c r="C67" i="45"/>
  <c r="D67" i="45"/>
  <c r="O72" i="45"/>
  <c r="P68" i="45"/>
  <c r="Q72" i="45"/>
  <c r="I81" i="45"/>
  <c r="K81" i="45"/>
  <c r="L81" i="45"/>
  <c r="D64" i="45"/>
  <c r="G64" i="45"/>
  <c r="H64" i="45"/>
  <c r="L64" i="45"/>
  <c r="M64" i="45"/>
  <c r="E83" i="45"/>
  <c r="L83" i="45"/>
  <c r="P65" i="45"/>
  <c r="Q65" i="45"/>
  <c r="B84" i="45"/>
  <c r="C84" i="45"/>
  <c r="D84" i="45"/>
  <c r="E66" i="45"/>
  <c r="F84" i="45"/>
  <c r="G84" i="45"/>
  <c r="H66" i="45"/>
  <c r="I66" i="45"/>
  <c r="Q84" i="45"/>
  <c r="H67" i="45"/>
  <c r="K67" i="45"/>
  <c r="P67" i="45"/>
  <c r="Q67" i="45"/>
  <c r="B68" i="45"/>
  <c r="E68" i="45"/>
  <c r="D69" i="45"/>
  <c r="H69" i="45"/>
  <c r="L69" i="45"/>
  <c r="P69" i="45"/>
  <c r="Q69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D71" i="45"/>
  <c r="H71" i="45"/>
  <c r="K71" i="45"/>
  <c r="N71" i="45"/>
  <c r="P71" i="45"/>
  <c r="Q71" i="45"/>
  <c r="E72" i="45"/>
  <c r="G72" i="45"/>
  <c r="H72" i="45"/>
  <c r="I72" i="45"/>
  <c r="J72" i="45"/>
  <c r="H73" i="45"/>
  <c r="J73" i="45"/>
  <c r="K73" i="45"/>
  <c r="B74" i="45"/>
  <c r="C74" i="45"/>
  <c r="D74" i="45"/>
  <c r="E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E64" i="45"/>
  <c r="F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I67" i="45"/>
  <c r="J67" i="45"/>
  <c r="L67" i="45"/>
  <c r="M67" i="45"/>
  <c r="N67" i="45"/>
  <c r="O67" i="45"/>
  <c r="C68" i="45"/>
  <c r="F68" i="45"/>
  <c r="H68" i="45"/>
  <c r="I68" i="45"/>
  <c r="Q68" i="45"/>
  <c r="B69" i="45"/>
  <c r="C69" i="45"/>
  <c r="E69" i="45"/>
  <c r="F69" i="45"/>
  <c r="I69" i="45"/>
  <c r="J69" i="45"/>
  <c r="K69" i="45"/>
  <c r="M69" i="45"/>
  <c r="N69" i="45"/>
  <c r="O69" i="45"/>
  <c r="B70" i="45"/>
  <c r="C70" i="45"/>
  <c r="Q70" i="45"/>
  <c r="B71" i="45"/>
  <c r="C71" i="45"/>
  <c r="E71" i="45"/>
  <c r="F71" i="45"/>
  <c r="I71" i="45"/>
  <c r="B72" i="45"/>
  <c r="F72" i="45"/>
  <c r="B73" i="45"/>
  <c r="C73" i="45"/>
  <c r="E73" i="45"/>
  <c r="F73" i="45"/>
  <c r="I73" i="45"/>
  <c r="M73" i="45"/>
  <c r="N73" i="45"/>
  <c r="M75" i="45"/>
  <c r="N75" i="45"/>
  <c r="Q75" i="45"/>
  <c r="B76" i="45"/>
  <c r="C76" i="45"/>
  <c r="E76" i="45"/>
  <c r="F76" i="45"/>
  <c r="G76" i="45"/>
  <c r="I76" i="45"/>
  <c r="M76" i="45"/>
  <c r="O76" i="45"/>
  <c r="Q76" i="45"/>
  <c r="J81" i="45"/>
  <c r="M81" i="45"/>
  <c r="N81" i="45"/>
  <c r="O81" i="45"/>
  <c r="P81" i="45"/>
  <c r="Q81" i="45"/>
  <c r="B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M83" i="45"/>
  <c r="N83" i="45"/>
  <c r="B88" i="45"/>
  <c r="C88" i="45"/>
  <c r="E88" i="45"/>
  <c r="F88" i="45"/>
  <c r="G88" i="45"/>
  <c r="I88" i="45"/>
  <c r="J88" i="45"/>
  <c r="K88" i="45"/>
  <c r="M88" i="45"/>
  <c r="N88" i="45"/>
  <c r="O88" i="45"/>
  <c r="Q88" i="45"/>
  <c r="G89" i="45"/>
  <c r="C36" i="42"/>
  <c r="D67" i="44"/>
  <c r="I36" i="42"/>
  <c r="M36" i="42"/>
  <c r="C63" i="44"/>
  <c r="D63" i="44"/>
  <c r="G63" i="44"/>
  <c r="J63" i="44"/>
  <c r="C64" i="44"/>
  <c r="F64" i="44"/>
  <c r="G64" i="44"/>
  <c r="H64" i="44"/>
  <c r="J64" i="44"/>
  <c r="K64" i="44"/>
  <c r="L64" i="44"/>
  <c r="O65" i="44"/>
  <c r="Q65" i="44"/>
  <c r="D66" i="44"/>
  <c r="E66" i="44"/>
  <c r="F66" i="44"/>
  <c r="G66" i="44"/>
  <c r="H66" i="44"/>
  <c r="J67" i="44"/>
  <c r="N67" i="44"/>
  <c r="P67" i="44"/>
  <c r="Q67" i="44"/>
  <c r="E86" i="44"/>
  <c r="H68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C70" i="44"/>
  <c r="E70" i="44"/>
  <c r="F70" i="44"/>
  <c r="G70" i="44"/>
  <c r="H70" i="44"/>
  <c r="Q70" i="44"/>
  <c r="B71" i="44"/>
  <c r="C71" i="44"/>
  <c r="J71" i="44"/>
  <c r="M71" i="44"/>
  <c r="Q71" i="44"/>
  <c r="B72" i="44"/>
  <c r="C72" i="44"/>
  <c r="D72" i="44"/>
  <c r="H72" i="44"/>
  <c r="J72" i="44"/>
  <c r="K72" i="44"/>
  <c r="B73" i="44"/>
  <c r="C73" i="44"/>
  <c r="D73" i="44"/>
  <c r="F73" i="44"/>
  <c r="G73" i="44"/>
  <c r="H73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Q75" i="44"/>
  <c r="D76" i="44"/>
  <c r="E76" i="44"/>
  <c r="F76" i="44"/>
  <c r="G76" i="44"/>
  <c r="N76" i="44"/>
  <c r="O76" i="44"/>
  <c r="Q76" i="44"/>
  <c r="L63" i="44"/>
  <c r="D64" i="44"/>
  <c r="D65" i="44"/>
  <c r="H65" i="44"/>
  <c r="J65" i="44"/>
  <c r="K65" i="44"/>
  <c r="L65" i="44"/>
  <c r="N65" i="44"/>
  <c r="P65" i="44"/>
  <c r="B66" i="44"/>
  <c r="C66" i="44"/>
  <c r="O67" i="44"/>
  <c r="B68" i="44"/>
  <c r="C68" i="44"/>
  <c r="D68" i="44"/>
  <c r="G68" i="44"/>
  <c r="J68" i="44"/>
  <c r="L68" i="44"/>
  <c r="D70" i="44"/>
  <c r="D71" i="44"/>
  <c r="G71" i="44"/>
  <c r="L72" i="44"/>
  <c r="N72" i="44"/>
  <c r="L75" i="44"/>
  <c r="O75" i="44"/>
  <c r="P75" i="44"/>
  <c r="B76" i="44"/>
  <c r="M81" i="44"/>
  <c r="E83" i="44"/>
  <c r="M83" i="44"/>
  <c r="E85" i="44"/>
  <c r="A3" i="43"/>
  <c r="E80" i="45"/>
  <c r="I80" i="45"/>
  <c r="K68" i="43"/>
  <c r="M80" i="45"/>
  <c r="O68" i="43"/>
  <c r="Q80" i="45"/>
  <c r="B63" i="43"/>
  <c r="E63" i="43"/>
  <c r="F63" i="43"/>
  <c r="B64" i="43"/>
  <c r="E64" i="43"/>
  <c r="F64" i="43"/>
  <c r="G82" i="44"/>
  <c r="I64" i="43"/>
  <c r="M64" i="43"/>
  <c r="N64" i="43"/>
  <c r="B65" i="43"/>
  <c r="E65" i="43"/>
  <c r="F65" i="43"/>
  <c r="G83" i="44"/>
  <c r="O83" i="44"/>
  <c r="B66" i="43"/>
  <c r="E66" i="43"/>
  <c r="F66" i="43"/>
  <c r="H66" i="43"/>
  <c r="I66" i="43"/>
  <c r="O84" i="44"/>
  <c r="D85" i="44"/>
  <c r="G67" i="43"/>
  <c r="L85" i="44"/>
  <c r="N85" i="44"/>
  <c r="D86" i="44"/>
  <c r="O86" i="44"/>
  <c r="P86" i="44"/>
  <c r="B70" i="43"/>
  <c r="D88" i="43"/>
  <c r="F70" i="43"/>
  <c r="H70" i="43"/>
  <c r="J70" i="43"/>
  <c r="L88" i="43"/>
  <c r="D89" i="44"/>
  <c r="B72" i="43"/>
  <c r="C72" i="43"/>
  <c r="E72" i="43"/>
  <c r="F72" i="43"/>
  <c r="G72" i="43"/>
  <c r="B73" i="43"/>
  <c r="C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C75" i="43"/>
  <c r="D75" i="43"/>
  <c r="E75" i="43"/>
  <c r="F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J76" i="43"/>
  <c r="A60" i="43"/>
  <c r="C65" i="43"/>
  <c r="C69" i="43"/>
  <c r="C71" i="43"/>
  <c r="G71" i="43"/>
  <c r="G75" i="43"/>
  <c r="K75" i="43"/>
  <c r="A78" i="43"/>
  <c r="L84" i="43"/>
  <c r="L85" i="43"/>
  <c r="D89" i="43"/>
  <c r="G36" i="42"/>
  <c r="H81" i="43"/>
  <c r="F37" i="42"/>
  <c r="G37" i="42"/>
  <c r="H37" i="42"/>
  <c r="H177" i="6" s="1"/>
  <c r="L37" i="42"/>
  <c r="E34" i="42"/>
  <c r="Q35" i="42"/>
  <c r="C60" i="41"/>
  <c r="D60" i="41"/>
  <c r="K65" i="41"/>
  <c r="P55" i="41"/>
  <c r="B51" i="41"/>
  <c r="D72" i="41"/>
  <c r="E51" i="41"/>
  <c r="G72" i="41"/>
  <c r="I51" i="41"/>
  <c r="J72" i="41"/>
  <c r="K72" i="41"/>
  <c r="L72" i="41"/>
  <c r="N72" i="41"/>
  <c r="O72" i="41"/>
  <c r="P72" i="41"/>
  <c r="B73" i="41"/>
  <c r="C73" i="41"/>
  <c r="D73" i="41"/>
  <c r="F73" i="41"/>
  <c r="H52" i="41"/>
  <c r="I52" i="41"/>
  <c r="J52" i="41"/>
  <c r="K52" i="41"/>
  <c r="L52" i="41"/>
  <c r="M52" i="41"/>
  <c r="N52" i="41"/>
  <c r="P52" i="41"/>
  <c r="Q52" i="41"/>
  <c r="C53" i="41"/>
  <c r="D53" i="41"/>
  <c r="J74" i="41"/>
  <c r="N74" i="41"/>
  <c r="P53" i="41"/>
  <c r="B75" i="41"/>
  <c r="E54" i="41"/>
  <c r="H54" i="41"/>
  <c r="I54" i="41"/>
  <c r="L54" i="41"/>
  <c r="M54" i="41"/>
  <c r="N54" i="41"/>
  <c r="O54" i="41"/>
  <c r="P54" i="41"/>
  <c r="Q54" i="41"/>
  <c r="C55" i="41"/>
  <c r="D55" i="41"/>
  <c r="O56" i="41"/>
  <c r="P56" i="41"/>
  <c r="Q56" i="41"/>
  <c r="B57" i="41"/>
  <c r="C57" i="41"/>
  <c r="D57" i="41"/>
  <c r="B58" i="41"/>
  <c r="C58" i="41"/>
  <c r="D58" i="41"/>
  <c r="E58" i="41"/>
  <c r="F58" i="41"/>
  <c r="I58" i="41"/>
  <c r="J58" i="41"/>
  <c r="M58" i="41"/>
  <c r="N58" i="41"/>
  <c r="O58" i="41"/>
  <c r="P58" i="41"/>
  <c r="Q58" i="41"/>
  <c r="G59" i="41"/>
  <c r="H59" i="41"/>
  <c r="J59" i="41"/>
  <c r="K59" i="41"/>
  <c r="L59" i="41"/>
  <c r="K60" i="41"/>
  <c r="O60" i="41"/>
  <c r="P60" i="41"/>
  <c r="Q60" i="41"/>
  <c r="B61" i="41"/>
  <c r="C61" i="41"/>
  <c r="D61" i="41"/>
  <c r="E61" i="41"/>
  <c r="F61" i="41"/>
  <c r="G61" i="41"/>
  <c r="H61" i="41"/>
  <c r="I61" i="41"/>
  <c r="K61" i="41"/>
  <c r="M61" i="41"/>
  <c r="Q61" i="41"/>
  <c r="B62" i="41"/>
  <c r="C62" i="41"/>
  <c r="D62" i="41"/>
  <c r="E62" i="41"/>
  <c r="F62" i="41"/>
  <c r="G62" i="41"/>
  <c r="H62" i="41"/>
  <c r="I62" i="41"/>
  <c r="J62" i="41"/>
  <c r="K62" i="41"/>
  <c r="L62" i="41"/>
  <c r="M62" i="41"/>
  <c r="N62" i="41"/>
  <c r="P62" i="41"/>
  <c r="Q62" i="41"/>
  <c r="O63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C65" i="41"/>
  <c r="D65" i="41"/>
  <c r="O65" i="41"/>
  <c r="Q65" i="41"/>
  <c r="E66" i="41"/>
  <c r="F81" i="41"/>
  <c r="G81" i="41"/>
  <c r="I66" i="41"/>
  <c r="M66" i="41"/>
  <c r="Q66" i="41"/>
  <c r="B67" i="41"/>
  <c r="C67" i="41"/>
  <c r="D82" i="41"/>
  <c r="E67" i="41"/>
  <c r="F67" i="41"/>
  <c r="H67" i="41"/>
  <c r="I67" i="41"/>
  <c r="K82" i="41"/>
  <c r="M67" i="41"/>
  <c r="O82" i="41"/>
  <c r="Q67" i="41"/>
  <c r="D51" i="41"/>
  <c r="F51" i="41"/>
  <c r="G51" i="41"/>
  <c r="H51" i="41"/>
  <c r="J51" i="41"/>
  <c r="K51" i="41"/>
  <c r="L51" i="41"/>
  <c r="O51" i="41"/>
  <c r="P51" i="41"/>
  <c r="C52" i="41"/>
  <c r="D52" i="41"/>
  <c r="F52" i="41"/>
  <c r="G52" i="41"/>
  <c r="B53" i="41"/>
  <c r="B54" i="41"/>
  <c r="C54" i="41"/>
  <c r="D54" i="41"/>
  <c r="F54" i="41"/>
  <c r="G54" i="41"/>
  <c r="J54" i="41"/>
  <c r="O55" i="41"/>
  <c r="C56" i="41"/>
  <c r="D56" i="41"/>
  <c r="G58" i="41"/>
  <c r="H58" i="41"/>
  <c r="K58" i="41"/>
  <c r="L58" i="41"/>
  <c r="B59" i="41"/>
  <c r="C59" i="41"/>
  <c r="D59" i="41"/>
  <c r="J61" i="41"/>
  <c r="L61" i="41"/>
  <c r="N61" i="41"/>
  <c r="O61" i="41"/>
  <c r="P61" i="41"/>
  <c r="O62" i="41"/>
  <c r="D63" i="41"/>
  <c r="G63" i="41"/>
  <c r="H63" i="41"/>
  <c r="J63" i="41"/>
  <c r="K63" i="41"/>
  <c r="L63" i="41"/>
  <c r="C64" i="41"/>
  <c r="D64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H72" i="41"/>
  <c r="I72" i="41"/>
  <c r="G73" i="41"/>
  <c r="H73" i="41"/>
  <c r="I73" i="41"/>
  <c r="J73" i="41"/>
  <c r="K73" i="41"/>
  <c r="L73" i="41"/>
  <c r="M73" i="41"/>
  <c r="N73" i="41"/>
  <c r="P73" i="41"/>
  <c r="Q73" i="41"/>
  <c r="B74" i="41"/>
  <c r="P74" i="41"/>
  <c r="C75" i="41"/>
  <c r="D75" i="41"/>
  <c r="E75" i="41"/>
  <c r="F75" i="41"/>
  <c r="G75" i="41"/>
  <c r="I75" i="41"/>
  <c r="J75" i="41"/>
  <c r="L75" i="41"/>
  <c r="M75" i="41"/>
  <c r="N75" i="41"/>
  <c r="O75" i="41"/>
  <c r="P75" i="41"/>
  <c r="Q75" i="41"/>
  <c r="B81" i="41"/>
  <c r="C81" i="41"/>
  <c r="D81" i="41"/>
  <c r="H81" i="41"/>
  <c r="J82" i="41"/>
  <c r="L82" i="41"/>
  <c r="N82" i="41"/>
  <c r="P82" i="41"/>
  <c r="B36" i="38"/>
  <c r="D64" i="40"/>
  <c r="E36" i="38"/>
  <c r="I57" i="40"/>
  <c r="J36" i="38"/>
  <c r="M36" i="38"/>
  <c r="N51" i="40"/>
  <c r="O51" i="40"/>
  <c r="P51" i="40"/>
  <c r="D52" i="40"/>
  <c r="E52" i="40"/>
  <c r="Q52" i="40"/>
  <c r="B53" i="40"/>
  <c r="E53" i="40"/>
  <c r="F53" i="40"/>
  <c r="G53" i="40"/>
  <c r="H53" i="40"/>
  <c r="I53" i="40"/>
  <c r="J53" i="40"/>
  <c r="K53" i="40"/>
  <c r="L53" i="40"/>
  <c r="E54" i="40"/>
  <c r="N54" i="40"/>
  <c r="O54" i="40"/>
  <c r="P54" i="40"/>
  <c r="Q54" i="40"/>
  <c r="M56" i="40"/>
  <c r="O56" i="40"/>
  <c r="Q56" i="40"/>
  <c r="E57" i="40"/>
  <c r="O57" i="40"/>
  <c r="P57" i="40"/>
  <c r="Q57" i="40"/>
  <c r="B58" i="40"/>
  <c r="E58" i="40"/>
  <c r="M58" i="40"/>
  <c r="F59" i="40"/>
  <c r="J59" i="40"/>
  <c r="L59" i="40"/>
  <c r="N59" i="40"/>
  <c r="Q59" i="40"/>
  <c r="O60" i="40"/>
  <c r="P60" i="40"/>
  <c r="I61" i="40"/>
  <c r="B62" i="40"/>
  <c r="C62" i="40"/>
  <c r="D62" i="40"/>
  <c r="E62" i="40"/>
  <c r="F62" i="40"/>
  <c r="G62" i="40"/>
  <c r="H62" i="40"/>
  <c r="I62" i="40"/>
  <c r="J62" i="40"/>
  <c r="K62" i="40"/>
  <c r="L62" i="40"/>
  <c r="M62" i="40"/>
  <c r="N62" i="40"/>
  <c r="Q62" i="40"/>
  <c r="N63" i="40"/>
  <c r="O63" i="40"/>
  <c r="P63" i="40"/>
  <c r="Q63" i="40"/>
  <c r="E64" i="40"/>
  <c r="N64" i="40"/>
  <c r="E65" i="40"/>
  <c r="M65" i="40"/>
  <c r="O65" i="40"/>
  <c r="P65" i="40"/>
  <c r="E81" i="40"/>
  <c r="P66" i="40"/>
  <c r="Q66" i="40"/>
  <c r="C67" i="40"/>
  <c r="D67" i="40"/>
  <c r="I67" i="40"/>
  <c r="K67" i="40"/>
  <c r="M67" i="40"/>
  <c r="O67" i="40"/>
  <c r="Q67" i="40"/>
  <c r="C51" i="40"/>
  <c r="G52" i="40"/>
  <c r="H52" i="40"/>
  <c r="L52" i="40"/>
  <c r="M52" i="40"/>
  <c r="O52" i="40"/>
  <c r="P52" i="40"/>
  <c r="M53" i="40"/>
  <c r="O53" i="40"/>
  <c r="P53" i="40"/>
  <c r="L54" i="40"/>
  <c r="D55" i="40"/>
  <c r="E55" i="40"/>
  <c r="G55" i="40"/>
  <c r="H55" i="40"/>
  <c r="I55" i="40"/>
  <c r="O55" i="40"/>
  <c r="P55" i="40"/>
  <c r="P56" i="40"/>
  <c r="O58" i="40"/>
  <c r="P58" i="40"/>
  <c r="D59" i="40"/>
  <c r="E59" i="40"/>
  <c r="G59" i="40"/>
  <c r="H59" i="40"/>
  <c r="I59" i="40"/>
  <c r="K59" i="40"/>
  <c r="M59" i="40"/>
  <c r="O59" i="40"/>
  <c r="P59" i="40"/>
  <c r="C60" i="40"/>
  <c r="G60" i="40"/>
  <c r="E61" i="40"/>
  <c r="O61" i="40"/>
  <c r="P61" i="40"/>
  <c r="Q61" i="40"/>
  <c r="O62" i="40"/>
  <c r="P62" i="40"/>
  <c r="E63" i="40"/>
  <c r="H64" i="40"/>
  <c r="M64" i="40"/>
  <c r="O64" i="40"/>
  <c r="P64" i="40"/>
  <c r="Q64" i="40"/>
  <c r="H66" i="40"/>
  <c r="I66" i="40"/>
  <c r="K66" i="40"/>
  <c r="L66" i="40"/>
  <c r="M66" i="40"/>
  <c r="O66" i="40"/>
  <c r="P67" i="40"/>
  <c r="A3" i="39"/>
  <c r="F71" i="40"/>
  <c r="J71" i="40"/>
  <c r="N71" i="40"/>
  <c r="Q72" i="39"/>
  <c r="E73" i="39"/>
  <c r="I73" i="39"/>
  <c r="L73" i="40"/>
  <c r="E74" i="39"/>
  <c r="O74" i="40"/>
  <c r="E75" i="39"/>
  <c r="L75" i="40"/>
  <c r="M76" i="39"/>
  <c r="E77" i="39"/>
  <c r="I77" i="39"/>
  <c r="M77" i="39"/>
  <c r="B57" i="39"/>
  <c r="D57" i="39"/>
  <c r="E57" i="39"/>
  <c r="P57" i="39"/>
  <c r="Q57" i="39"/>
  <c r="B58" i="39"/>
  <c r="C58" i="39"/>
  <c r="D58" i="39"/>
  <c r="E58" i="39"/>
  <c r="E78" i="39"/>
  <c r="I78" i="39"/>
  <c r="O78" i="40"/>
  <c r="P59" i="39"/>
  <c r="Q78" i="39"/>
  <c r="N60" i="39"/>
  <c r="Q60" i="39"/>
  <c r="B61" i="39"/>
  <c r="C61" i="39"/>
  <c r="D61" i="39"/>
  <c r="E61" i="39"/>
  <c r="O61" i="39"/>
  <c r="P61" i="39"/>
  <c r="H79" i="41"/>
  <c r="I79" i="39"/>
  <c r="L62" i="39"/>
  <c r="Q79" i="39"/>
  <c r="E64" i="39"/>
  <c r="N64" i="39"/>
  <c r="O64" i="39"/>
  <c r="P64" i="39"/>
  <c r="Q64" i="39"/>
  <c r="D65" i="39"/>
  <c r="E80" i="39"/>
  <c r="Q66" i="39"/>
  <c r="B82" i="40"/>
  <c r="E67" i="39"/>
  <c r="I82" i="39"/>
  <c r="A48" i="39"/>
  <c r="D63" i="39"/>
  <c r="A69" i="39"/>
  <c r="E72" i="39"/>
  <c r="M73" i="39"/>
  <c r="I74" i="39"/>
  <c r="I75" i="39"/>
  <c r="M75" i="39"/>
  <c r="E76" i="39"/>
  <c r="I76" i="39"/>
  <c r="G34" i="38"/>
  <c r="K34" i="38"/>
  <c r="L34" i="38"/>
  <c r="O34" i="38"/>
  <c r="P34" i="38"/>
  <c r="E79" i="39"/>
  <c r="F36" i="38"/>
  <c r="H34" i="38"/>
  <c r="M34" i="38"/>
  <c r="I36" i="38"/>
  <c r="N36" i="38"/>
  <c r="F37" i="38"/>
  <c r="G37" i="38"/>
  <c r="H37" i="38"/>
  <c r="H176" i="6" s="1"/>
  <c r="J37" i="38"/>
  <c r="K37" i="38"/>
  <c r="O37" i="38"/>
  <c r="E57" i="37"/>
  <c r="C51" i="37"/>
  <c r="F72" i="37"/>
  <c r="G51" i="37"/>
  <c r="I72" i="37"/>
  <c r="L72" i="37"/>
  <c r="M72" i="37"/>
  <c r="N72" i="37"/>
  <c r="C52" i="37"/>
  <c r="G52" i="37"/>
  <c r="K52" i="37"/>
  <c r="L52" i="37"/>
  <c r="M52" i="37"/>
  <c r="O52" i="37"/>
  <c r="D74" i="37"/>
  <c r="E53" i="37"/>
  <c r="F74" i="37"/>
  <c r="G53" i="37"/>
  <c r="K53" i="37"/>
  <c r="D54" i="37"/>
  <c r="H54" i="37"/>
  <c r="I54" i="37"/>
  <c r="P54" i="37"/>
  <c r="J55" i="37"/>
  <c r="N55" i="37"/>
  <c r="Q55" i="37"/>
  <c r="B56" i="37"/>
  <c r="E56" i="37"/>
  <c r="G56" i="37"/>
  <c r="H56" i="37"/>
  <c r="N56" i="37"/>
  <c r="G57" i="37"/>
  <c r="J57" i="37"/>
  <c r="K57" i="37"/>
  <c r="L57" i="37"/>
  <c r="M57" i="37"/>
  <c r="N57" i="37"/>
  <c r="O57" i="37"/>
  <c r="P57" i="37"/>
  <c r="Q57" i="37"/>
  <c r="B58" i="37"/>
  <c r="C58" i="37"/>
  <c r="D58" i="37"/>
  <c r="F58" i="37"/>
  <c r="G58" i="37"/>
  <c r="J58" i="37"/>
  <c r="K58" i="37"/>
  <c r="L58" i="37"/>
  <c r="M58" i="37"/>
  <c r="N58" i="37"/>
  <c r="O58" i="37"/>
  <c r="P58" i="37"/>
  <c r="Q58" i="37"/>
  <c r="B59" i="37"/>
  <c r="C59" i="37"/>
  <c r="D59" i="37"/>
  <c r="G59" i="37"/>
  <c r="H59" i="37"/>
  <c r="J59" i="37"/>
  <c r="L59" i="37"/>
  <c r="M59" i="37"/>
  <c r="N59" i="37"/>
  <c r="O59" i="37"/>
  <c r="P59" i="37"/>
  <c r="B60" i="37"/>
  <c r="E60" i="37"/>
  <c r="G60" i="37"/>
  <c r="H60" i="37"/>
  <c r="I60" i="37"/>
  <c r="J60" i="37"/>
  <c r="K60" i="37"/>
  <c r="L60" i="37"/>
  <c r="N60" i="37"/>
  <c r="P60" i="37"/>
  <c r="Q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B62" i="37"/>
  <c r="C62" i="37"/>
  <c r="D62" i="37"/>
  <c r="F62" i="37"/>
  <c r="J62" i="37"/>
  <c r="N62" i="37"/>
  <c r="O62" i="37"/>
  <c r="B63" i="37"/>
  <c r="E63" i="37"/>
  <c r="F63" i="37"/>
  <c r="G63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G65" i="37"/>
  <c r="H65" i="37"/>
  <c r="B66" i="37"/>
  <c r="C81" i="37"/>
  <c r="D81" i="37"/>
  <c r="E81" i="37"/>
  <c r="F66" i="37"/>
  <c r="G81" i="37"/>
  <c r="H81" i="37"/>
  <c r="I81" i="37"/>
  <c r="O81" i="37"/>
  <c r="P81" i="37"/>
  <c r="Q81" i="37"/>
  <c r="B67" i="37"/>
  <c r="C67" i="37"/>
  <c r="F67" i="37"/>
  <c r="H67" i="37"/>
  <c r="I82" i="37"/>
  <c r="K82" i="37"/>
  <c r="L82" i="37"/>
  <c r="M67" i="37"/>
  <c r="N67" i="37"/>
  <c r="O67" i="37"/>
  <c r="P67" i="37"/>
  <c r="Q67" i="37"/>
  <c r="I51" i="37"/>
  <c r="L51" i="37"/>
  <c r="M51" i="37"/>
  <c r="N51" i="37"/>
  <c r="P51" i="37"/>
  <c r="Q51" i="37"/>
  <c r="D52" i="37"/>
  <c r="H52" i="37"/>
  <c r="I52" i="37"/>
  <c r="H53" i="37"/>
  <c r="I53" i="37"/>
  <c r="L53" i="37"/>
  <c r="M53" i="37"/>
  <c r="P53" i="37"/>
  <c r="O54" i="37"/>
  <c r="Q54" i="37"/>
  <c r="E55" i="37"/>
  <c r="G55" i="37"/>
  <c r="H55" i="37"/>
  <c r="K55" i="37"/>
  <c r="L55" i="37"/>
  <c r="M55" i="37"/>
  <c r="O55" i="37"/>
  <c r="P55" i="37"/>
  <c r="P56" i="37"/>
  <c r="H57" i="37"/>
  <c r="E58" i="37"/>
  <c r="H58" i="37"/>
  <c r="I58" i="37"/>
  <c r="E59" i="37"/>
  <c r="I59" i="37"/>
  <c r="K59" i="37"/>
  <c r="Q59" i="37"/>
  <c r="M60" i="37"/>
  <c r="O61" i="37"/>
  <c r="P61" i="37"/>
  <c r="Q61" i="37"/>
  <c r="E62" i="37"/>
  <c r="G62" i="37"/>
  <c r="H62" i="37"/>
  <c r="K62" i="37"/>
  <c r="L62" i="37"/>
  <c r="M62" i="37"/>
  <c r="P62" i="37"/>
  <c r="Q62" i="37"/>
  <c r="P63" i="37"/>
  <c r="P64" i="37"/>
  <c r="Q64" i="37"/>
  <c r="E66" i="37"/>
  <c r="G66" i="37"/>
  <c r="H66" i="37"/>
  <c r="I66" i="37"/>
  <c r="O66" i="37"/>
  <c r="P66" i="37"/>
  <c r="Q66" i="37"/>
  <c r="D67" i="37"/>
  <c r="E67" i="37"/>
  <c r="P72" i="37"/>
  <c r="Q72" i="37"/>
  <c r="C73" i="37"/>
  <c r="D73" i="37"/>
  <c r="H73" i="37"/>
  <c r="I73" i="37"/>
  <c r="O73" i="37"/>
  <c r="E74" i="37"/>
  <c r="G74" i="37"/>
  <c r="H74" i="37"/>
  <c r="I74" i="37"/>
  <c r="K74" i="37"/>
  <c r="L74" i="37"/>
  <c r="M74" i="37"/>
  <c r="P74" i="37"/>
  <c r="D75" i="37"/>
  <c r="H75" i="37"/>
  <c r="I75" i="37"/>
  <c r="O75" i="37"/>
  <c r="Q75" i="37"/>
  <c r="D82" i="37"/>
  <c r="E82" i="37"/>
  <c r="F82" i="37"/>
  <c r="M82" i="37"/>
  <c r="N82" i="37"/>
  <c r="P82" i="37"/>
  <c r="Q82" i="37"/>
  <c r="I36" i="34"/>
  <c r="M51" i="36"/>
  <c r="M52" i="36"/>
  <c r="O52" i="36"/>
  <c r="B53" i="36"/>
  <c r="C53" i="36"/>
  <c r="I53" i="36"/>
  <c r="M53" i="36"/>
  <c r="N53" i="36"/>
  <c r="G54" i="36"/>
  <c r="I54" i="36"/>
  <c r="K54" i="36"/>
  <c r="M55" i="36"/>
  <c r="N55" i="36"/>
  <c r="I56" i="36"/>
  <c r="J77" i="36"/>
  <c r="M56" i="36"/>
  <c r="L58" i="36"/>
  <c r="M58" i="36"/>
  <c r="N58" i="36"/>
  <c r="Q58" i="36"/>
  <c r="B59" i="36"/>
  <c r="C59" i="36"/>
  <c r="E59" i="36"/>
  <c r="G59" i="36"/>
  <c r="I59" i="36"/>
  <c r="K59" i="36"/>
  <c r="B60" i="36"/>
  <c r="H60" i="36"/>
  <c r="I60" i="36"/>
  <c r="K60" i="36"/>
  <c r="L60" i="36"/>
  <c r="M60" i="36"/>
  <c r="N60" i="36"/>
  <c r="Q60" i="36"/>
  <c r="Q61" i="36"/>
  <c r="C62" i="36"/>
  <c r="E62" i="36"/>
  <c r="G62" i="36"/>
  <c r="I62" i="36"/>
  <c r="J62" i="36"/>
  <c r="K62" i="36"/>
  <c r="M62" i="36"/>
  <c r="O62" i="36"/>
  <c r="B63" i="36"/>
  <c r="M63" i="36"/>
  <c r="P63" i="36"/>
  <c r="Q63" i="36"/>
  <c r="B64" i="36"/>
  <c r="G64" i="36"/>
  <c r="H64" i="36"/>
  <c r="I64" i="36"/>
  <c r="J64" i="36"/>
  <c r="K64" i="36"/>
  <c r="L64" i="36"/>
  <c r="M64" i="36"/>
  <c r="N64" i="36"/>
  <c r="O64" i="36"/>
  <c r="P64" i="36"/>
  <c r="Q64" i="36"/>
  <c r="M65" i="36"/>
  <c r="Q65" i="36"/>
  <c r="I66" i="36"/>
  <c r="K66" i="36"/>
  <c r="M66" i="36"/>
  <c r="O66" i="36"/>
  <c r="Q66" i="36"/>
  <c r="Q67" i="36"/>
  <c r="I57" i="36"/>
  <c r="I61" i="36"/>
  <c r="Q62" i="36"/>
  <c r="I65" i="36"/>
  <c r="A3" i="35"/>
  <c r="H71" i="37"/>
  <c r="I60" i="35"/>
  <c r="K66" i="35"/>
  <c r="P71" i="37"/>
  <c r="B72" i="36"/>
  <c r="C51" i="35"/>
  <c r="E51" i="35"/>
  <c r="G51" i="35"/>
  <c r="E52" i="35"/>
  <c r="G52" i="35"/>
  <c r="I52" i="35"/>
  <c r="K52" i="35"/>
  <c r="C53" i="35"/>
  <c r="E53" i="35"/>
  <c r="I53" i="35"/>
  <c r="J53" i="35"/>
  <c r="K53" i="35"/>
  <c r="M53" i="35"/>
  <c r="O53" i="35"/>
  <c r="Q53" i="35"/>
  <c r="B75" i="35"/>
  <c r="C54" i="35"/>
  <c r="B76" i="36"/>
  <c r="C55" i="35"/>
  <c r="E55" i="35"/>
  <c r="G55" i="35"/>
  <c r="I55" i="35"/>
  <c r="K55" i="35"/>
  <c r="B77" i="35"/>
  <c r="C56" i="35"/>
  <c r="C57" i="35"/>
  <c r="D57" i="35"/>
  <c r="E57" i="35"/>
  <c r="F57" i="35"/>
  <c r="G57" i="35"/>
  <c r="H57" i="35"/>
  <c r="I57" i="35"/>
  <c r="J57" i="35"/>
  <c r="K57" i="35"/>
  <c r="B58" i="35"/>
  <c r="C58" i="35"/>
  <c r="D58" i="35"/>
  <c r="E58" i="35"/>
  <c r="F58" i="35"/>
  <c r="G58" i="35"/>
  <c r="H58" i="35"/>
  <c r="I58" i="35"/>
  <c r="J58" i="35"/>
  <c r="K58" i="35"/>
  <c r="E59" i="35"/>
  <c r="I59" i="35"/>
  <c r="J78" i="35"/>
  <c r="K59" i="35"/>
  <c r="M59" i="35"/>
  <c r="N78" i="36"/>
  <c r="O59" i="35"/>
  <c r="Q78" i="37"/>
  <c r="B60" i="35"/>
  <c r="C60" i="35"/>
  <c r="D60" i="35"/>
  <c r="E60" i="35"/>
  <c r="H60" i="35"/>
  <c r="Q60" i="35"/>
  <c r="C61" i="35"/>
  <c r="D61" i="35"/>
  <c r="E61" i="35"/>
  <c r="F61" i="35"/>
  <c r="G61" i="35"/>
  <c r="H61" i="35"/>
  <c r="I61" i="35"/>
  <c r="J61" i="35"/>
  <c r="K61" i="35"/>
  <c r="C62" i="35"/>
  <c r="I62" i="35"/>
  <c r="K62" i="35"/>
  <c r="M62" i="35"/>
  <c r="Q62" i="35"/>
  <c r="B63" i="35"/>
  <c r="C63" i="35"/>
  <c r="D63" i="35"/>
  <c r="E63" i="35"/>
  <c r="G63" i="35"/>
  <c r="H63" i="35"/>
  <c r="B64" i="35"/>
  <c r="C64" i="35"/>
  <c r="D64" i="35"/>
  <c r="H64" i="35"/>
  <c r="C65" i="35"/>
  <c r="E65" i="35"/>
  <c r="G65" i="35"/>
  <c r="K65" i="35"/>
  <c r="C66" i="35"/>
  <c r="E66" i="35"/>
  <c r="G66" i="35"/>
  <c r="C67" i="35"/>
  <c r="E67" i="35"/>
  <c r="G67" i="35"/>
  <c r="I67" i="35"/>
  <c r="K67" i="35"/>
  <c r="A48" i="35"/>
  <c r="G53" i="35"/>
  <c r="E54" i="35"/>
  <c r="G54" i="35"/>
  <c r="I54" i="35"/>
  <c r="M55" i="35"/>
  <c r="O55" i="35"/>
  <c r="G56" i="35"/>
  <c r="I56" i="35"/>
  <c r="K56" i="35"/>
  <c r="O56" i="35"/>
  <c r="G59" i="35"/>
  <c r="G60" i="35"/>
  <c r="E62" i="35"/>
  <c r="G62" i="35"/>
  <c r="O62" i="35"/>
  <c r="I63" i="35"/>
  <c r="O63" i="35"/>
  <c r="Q63" i="35"/>
  <c r="E64" i="35"/>
  <c r="G64" i="35"/>
  <c r="I64" i="35"/>
  <c r="K64" i="35"/>
  <c r="Q64" i="35"/>
  <c r="A69" i="35"/>
  <c r="M34" i="34"/>
  <c r="O34" i="34"/>
  <c r="Q34" i="34"/>
  <c r="N77" i="35"/>
  <c r="C34" i="34"/>
  <c r="G34" i="34"/>
  <c r="H34" i="34"/>
  <c r="I34" i="34"/>
  <c r="L37" i="34"/>
  <c r="L175" i="6" s="1"/>
  <c r="H35" i="34"/>
  <c r="J35" i="34"/>
  <c r="K35" i="34"/>
  <c r="N35" i="34"/>
  <c r="O35" i="34"/>
  <c r="P35" i="34"/>
  <c r="K93" i="33"/>
  <c r="M93" i="33"/>
  <c r="O105" i="33"/>
  <c r="Q88" i="33"/>
  <c r="E84" i="33"/>
  <c r="G113" i="33"/>
  <c r="I113" i="33"/>
  <c r="K113" i="33"/>
  <c r="M113" i="33"/>
  <c r="O113" i="33"/>
  <c r="Q113" i="33"/>
  <c r="E114" i="33"/>
  <c r="G114" i="33"/>
  <c r="I114" i="33"/>
  <c r="M114" i="33"/>
  <c r="O85" i="33"/>
  <c r="E86" i="33"/>
  <c r="G86" i="33"/>
  <c r="I86" i="33"/>
  <c r="K86" i="33"/>
  <c r="M86" i="33"/>
  <c r="O115" i="33"/>
  <c r="Q115" i="33"/>
  <c r="O87" i="33"/>
  <c r="Q87" i="33"/>
  <c r="B88" i="33"/>
  <c r="C88" i="33"/>
  <c r="F88" i="33"/>
  <c r="G88" i="33"/>
  <c r="H88" i="33"/>
  <c r="I88" i="33"/>
  <c r="J88" i="33"/>
  <c r="K88" i="33"/>
  <c r="L88" i="33"/>
  <c r="H90" i="33"/>
  <c r="J90" i="33"/>
  <c r="K90" i="33"/>
  <c r="L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P91" i="33"/>
  <c r="B92" i="33"/>
  <c r="D92" i="33"/>
  <c r="F92" i="33"/>
  <c r="H92" i="33"/>
  <c r="J92" i="33"/>
  <c r="K92" i="33"/>
  <c r="L92" i="33"/>
  <c r="M92" i="33"/>
  <c r="N92" i="33"/>
  <c r="O92" i="33"/>
  <c r="P92" i="33"/>
  <c r="Q92" i="33"/>
  <c r="B93" i="33"/>
  <c r="C93" i="33"/>
  <c r="O93" i="33"/>
  <c r="Q93" i="33"/>
  <c r="C94" i="33"/>
  <c r="E94" i="33"/>
  <c r="G94" i="33"/>
  <c r="H94" i="33"/>
  <c r="I94" i="33"/>
  <c r="J94" i="33"/>
  <c r="K94" i="33"/>
  <c r="L94" i="33"/>
  <c r="B95" i="33"/>
  <c r="C95" i="33"/>
  <c r="D95" i="33"/>
  <c r="E95" i="33"/>
  <c r="F95" i="33"/>
  <c r="G95" i="33"/>
  <c r="H95" i="33"/>
  <c r="I95" i="33"/>
  <c r="J95" i="33"/>
  <c r="K95" i="33"/>
  <c r="L95" i="33"/>
  <c r="N95" i="33"/>
  <c r="P95" i="33"/>
  <c r="B96" i="33"/>
  <c r="D96" i="33"/>
  <c r="F96" i="33"/>
  <c r="G96" i="33"/>
  <c r="H96" i="33"/>
  <c r="I96" i="33"/>
  <c r="J96" i="33"/>
  <c r="K96" i="33"/>
  <c r="L96" i="33"/>
  <c r="M96" i="33"/>
  <c r="N96" i="33"/>
  <c r="P96" i="33"/>
  <c r="Q96" i="33"/>
  <c r="B97" i="33"/>
  <c r="C97" i="33"/>
  <c r="D97" i="33"/>
  <c r="E97" i="33"/>
  <c r="G98" i="33"/>
  <c r="H98" i="33"/>
  <c r="I98" i="33"/>
  <c r="J98" i="33"/>
  <c r="K98" i="33"/>
  <c r="L98" i="33"/>
  <c r="M98" i="33"/>
  <c r="N98" i="33"/>
  <c r="O98" i="33"/>
  <c r="P98" i="33"/>
  <c r="Q98" i="33"/>
  <c r="B99" i="33"/>
  <c r="C99" i="33"/>
  <c r="E99" i="33"/>
  <c r="Q99" i="33"/>
  <c r="P100" i="33"/>
  <c r="Q100" i="33"/>
  <c r="B101" i="33"/>
  <c r="C101" i="33"/>
  <c r="D101" i="33"/>
  <c r="E101" i="33"/>
  <c r="F101" i="33"/>
  <c r="H101" i="33"/>
  <c r="J101" i="33"/>
  <c r="L101" i="33"/>
  <c r="M101" i="33"/>
  <c r="N101" i="33"/>
  <c r="P101" i="33"/>
  <c r="Q101" i="33"/>
  <c r="B102" i="33"/>
  <c r="C102" i="33"/>
  <c r="D102" i="33"/>
  <c r="F102" i="33"/>
  <c r="H102" i="33"/>
  <c r="J102" i="33"/>
  <c r="L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P103" i="33"/>
  <c r="G104" i="33"/>
  <c r="H104" i="33"/>
  <c r="I104" i="33"/>
  <c r="J104" i="33"/>
  <c r="K104" i="33"/>
  <c r="L104" i="33"/>
  <c r="M104" i="33"/>
  <c r="N104" i="33"/>
  <c r="O104" i="33"/>
  <c r="P104" i="33"/>
  <c r="Q104" i="33"/>
  <c r="B105" i="33"/>
  <c r="C105" i="33"/>
  <c r="D105" i="33"/>
  <c r="E105" i="33"/>
  <c r="F105" i="33"/>
  <c r="M105" i="33"/>
  <c r="Q105" i="33"/>
  <c r="C106" i="33"/>
  <c r="G106" i="33"/>
  <c r="H106" i="33"/>
  <c r="I106" i="33"/>
  <c r="J106" i="33"/>
  <c r="K106" i="33"/>
  <c r="L106" i="33"/>
  <c r="B107" i="33"/>
  <c r="C107" i="33"/>
  <c r="D107" i="33"/>
  <c r="E107" i="33"/>
  <c r="F107" i="33"/>
  <c r="H107" i="33"/>
  <c r="I107" i="33"/>
  <c r="J107" i="33"/>
  <c r="K107" i="33"/>
  <c r="L107" i="33"/>
  <c r="M107" i="33"/>
  <c r="N107" i="33"/>
  <c r="P107" i="33"/>
  <c r="E108" i="33"/>
  <c r="M123" i="33"/>
  <c r="O123" i="33"/>
  <c r="Q123" i="33"/>
  <c r="G84" i="33"/>
  <c r="I84" i="33"/>
  <c r="K84" i="33"/>
  <c r="M84" i="33"/>
  <c r="O84" i="33"/>
  <c r="Q84" i="33"/>
  <c r="C85" i="33"/>
  <c r="E85" i="33"/>
  <c r="G85" i="33"/>
  <c r="I85" i="33"/>
  <c r="M85" i="33"/>
  <c r="O86" i="33"/>
  <c r="Q86" i="33"/>
  <c r="E87" i="33"/>
  <c r="G87" i="33"/>
  <c r="I87" i="33"/>
  <c r="K87" i="33"/>
  <c r="M87" i="33"/>
  <c r="O89" i="33"/>
  <c r="Q89" i="33"/>
  <c r="E90" i="33"/>
  <c r="G90" i="33"/>
  <c r="I90" i="33"/>
  <c r="O91" i="33"/>
  <c r="Q91" i="33"/>
  <c r="C92" i="33"/>
  <c r="E92" i="33"/>
  <c r="G92" i="33"/>
  <c r="I92" i="33"/>
  <c r="G93" i="33"/>
  <c r="M95" i="33"/>
  <c r="O95" i="33"/>
  <c r="Q95" i="33"/>
  <c r="C96" i="33"/>
  <c r="E96" i="33"/>
  <c r="O96" i="33"/>
  <c r="G97" i="33"/>
  <c r="I97" i="33"/>
  <c r="K97" i="33"/>
  <c r="M97" i="33"/>
  <c r="O97" i="33"/>
  <c r="Q97" i="33"/>
  <c r="C98" i="33"/>
  <c r="E98" i="33"/>
  <c r="G100" i="33"/>
  <c r="I100" i="33"/>
  <c r="G101" i="33"/>
  <c r="I101" i="33"/>
  <c r="K101" i="33"/>
  <c r="O101" i="33"/>
  <c r="E102" i="33"/>
  <c r="G102" i="33"/>
  <c r="I102" i="33"/>
  <c r="K102" i="33"/>
  <c r="M102" i="33"/>
  <c r="O103" i="33"/>
  <c r="Q103" i="33"/>
  <c r="E104" i="33"/>
  <c r="G107" i="33"/>
  <c r="O107" i="33"/>
  <c r="Q107" i="33"/>
  <c r="C108" i="33"/>
  <c r="G108" i="33"/>
  <c r="I108" i="33"/>
  <c r="M108" i="33"/>
  <c r="O108" i="33"/>
  <c r="Q108" i="33"/>
  <c r="E113" i="33"/>
  <c r="C114" i="33"/>
  <c r="O114" i="33"/>
  <c r="E116" i="33"/>
  <c r="G116" i="33"/>
  <c r="I116" i="33"/>
  <c r="K116" i="33"/>
  <c r="M116" i="33"/>
  <c r="O116" i="33"/>
  <c r="Q116" i="33"/>
  <c r="N120" i="33"/>
  <c r="C123" i="33"/>
  <c r="E123" i="33"/>
  <c r="G123" i="33"/>
  <c r="I123" i="33"/>
  <c r="L105" i="32"/>
  <c r="M105" i="32"/>
  <c r="N105" i="32"/>
  <c r="P105" i="32"/>
  <c r="B84" i="32"/>
  <c r="C84" i="32"/>
  <c r="D84" i="32"/>
  <c r="F84" i="32"/>
  <c r="I84" i="32"/>
  <c r="C85" i="32"/>
  <c r="D85" i="32"/>
  <c r="E85" i="32"/>
  <c r="F85" i="32"/>
  <c r="G85" i="32"/>
  <c r="H85" i="32"/>
  <c r="I85" i="32"/>
  <c r="J85" i="32"/>
  <c r="L85" i="32"/>
  <c r="M85" i="32"/>
  <c r="N85" i="32"/>
  <c r="O85" i="32"/>
  <c r="P85" i="32"/>
  <c r="Q114" i="32"/>
  <c r="C87" i="32"/>
  <c r="D87" i="32"/>
  <c r="E87" i="32"/>
  <c r="F87" i="32"/>
  <c r="G87" i="32"/>
  <c r="H87" i="32"/>
  <c r="I87" i="32"/>
  <c r="F88" i="32"/>
  <c r="G88" i="32"/>
  <c r="H88" i="32"/>
  <c r="I88" i="32"/>
  <c r="J88" i="32"/>
  <c r="L88" i="32"/>
  <c r="M88" i="32"/>
  <c r="N88" i="32"/>
  <c r="O88" i="32"/>
  <c r="P88" i="32"/>
  <c r="C89" i="32"/>
  <c r="D89" i="32"/>
  <c r="C90" i="32"/>
  <c r="D90" i="32"/>
  <c r="E90" i="32"/>
  <c r="F90" i="32"/>
  <c r="G90" i="32"/>
  <c r="H90" i="32"/>
  <c r="I90" i="32"/>
  <c r="O91" i="32"/>
  <c r="P91" i="32"/>
  <c r="Q91" i="32"/>
  <c r="C92" i="32"/>
  <c r="D92" i="32"/>
  <c r="E92" i="32"/>
  <c r="F92" i="32"/>
  <c r="G92" i="32"/>
  <c r="H92" i="32"/>
  <c r="I92" i="32"/>
  <c r="J92" i="32"/>
  <c r="L92" i="32"/>
  <c r="C93" i="32"/>
  <c r="D93" i="32"/>
  <c r="E93" i="32"/>
  <c r="F93" i="32"/>
  <c r="G93" i="32"/>
  <c r="H93" i="32"/>
  <c r="I93" i="32"/>
  <c r="E94" i="32"/>
  <c r="F94" i="32"/>
  <c r="G94" i="32"/>
  <c r="H94" i="32"/>
  <c r="F95" i="32"/>
  <c r="G95" i="32"/>
  <c r="H95" i="32"/>
  <c r="I95" i="32"/>
  <c r="J95" i="32"/>
  <c r="O95" i="32"/>
  <c r="P95" i="32"/>
  <c r="B96" i="32"/>
  <c r="C96" i="32"/>
  <c r="D96" i="32"/>
  <c r="E96" i="32"/>
  <c r="F96" i="32"/>
  <c r="G96" i="32"/>
  <c r="H96" i="32"/>
  <c r="M96" i="32"/>
  <c r="N96" i="32"/>
  <c r="O96" i="32"/>
  <c r="P96" i="32"/>
  <c r="G97" i="32"/>
  <c r="C98" i="32"/>
  <c r="D98" i="32"/>
  <c r="E98" i="32"/>
  <c r="F98" i="32"/>
  <c r="G98" i="32"/>
  <c r="H98" i="32"/>
  <c r="I98" i="32"/>
  <c r="J98" i="32"/>
  <c r="L98" i="32"/>
  <c r="Q98" i="32"/>
  <c r="D99" i="32"/>
  <c r="E99" i="32"/>
  <c r="F99" i="32"/>
  <c r="G99" i="32"/>
  <c r="H99" i="32"/>
  <c r="I99" i="32"/>
  <c r="B100" i="32"/>
  <c r="C100" i="32"/>
  <c r="D100" i="32"/>
  <c r="E100" i="32"/>
  <c r="F100" i="32"/>
  <c r="G100" i="32"/>
  <c r="H100" i="32"/>
  <c r="J100" i="32"/>
  <c r="B101" i="32"/>
  <c r="C101" i="32"/>
  <c r="D101" i="32"/>
  <c r="N101" i="32"/>
  <c r="Q101" i="32"/>
  <c r="B102" i="32"/>
  <c r="C102" i="32"/>
  <c r="D102" i="32"/>
  <c r="E102" i="32"/>
  <c r="F102" i="32"/>
  <c r="G102" i="32"/>
  <c r="J103" i="32"/>
  <c r="P103" i="32"/>
  <c r="B104" i="32"/>
  <c r="C104" i="32"/>
  <c r="D104" i="32"/>
  <c r="E104" i="32"/>
  <c r="F104" i="32"/>
  <c r="G104" i="32"/>
  <c r="L104" i="32"/>
  <c r="C105" i="32"/>
  <c r="D105" i="32"/>
  <c r="F105" i="32"/>
  <c r="I105" i="32"/>
  <c r="B106" i="32"/>
  <c r="C106" i="32"/>
  <c r="D106" i="32"/>
  <c r="E106" i="32"/>
  <c r="F106" i="32"/>
  <c r="G106" i="32"/>
  <c r="H106" i="32"/>
  <c r="B107" i="32"/>
  <c r="C107" i="32"/>
  <c r="D107" i="32"/>
  <c r="E107" i="32"/>
  <c r="F107" i="32"/>
  <c r="G107" i="32"/>
  <c r="C108" i="32"/>
  <c r="D108" i="32"/>
  <c r="E108" i="32"/>
  <c r="F108" i="32"/>
  <c r="G108" i="32"/>
  <c r="H108" i="32"/>
  <c r="I108" i="32"/>
  <c r="J108" i="32"/>
  <c r="L108" i="32"/>
  <c r="N108" i="32"/>
  <c r="J84" i="32"/>
  <c r="B85" i="32"/>
  <c r="B86" i="32"/>
  <c r="C86" i="32"/>
  <c r="D86" i="32"/>
  <c r="E86" i="32"/>
  <c r="F86" i="32"/>
  <c r="G86" i="32"/>
  <c r="H86" i="32"/>
  <c r="I86" i="32"/>
  <c r="J86" i="32"/>
  <c r="L86" i="32"/>
  <c r="M86" i="32"/>
  <c r="B88" i="32"/>
  <c r="C88" i="32"/>
  <c r="D88" i="32"/>
  <c r="E88" i="32"/>
  <c r="J89" i="32"/>
  <c r="M89" i="32"/>
  <c r="J90" i="32"/>
  <c r="L90" i="32"/>
  <c r="C91" i="32"/>
  <c r="D91" i="32"/>
  <c r="F91" i="32"/>
  <c r="I91" i="32"/>
  <c r="J91" i="32"/>
  <c r="L91" i="32"/>
  <c r="M91" i="32"/>
  <c r="N91" i="32"/>
  <c r="B92" i="32"/>
  <c r="J93" i="32"/>
  <c r="M93" i="32"/>
  <c r="N93" i="32"/>
  <c r="P93" i="32"/>
  <c r="Q93" i="32"/>
  <c r="B94" i="32"/>
  <c r="C94" i="32"/>
  <c r="D94" i="32"/>
  <c r="N94" i="32"/>
  <c r="Q94" i="32"/>
  <c r="B95" i="32"/>
  <c r="C95" i="32"/>
  <c r="D95" i="32"/>
  <c r="E95" i="32"/>
  <c r="J96" i="32"/>
  <c r="Q96" i="32"/>
  <c r="B97" i="32"/>
  <c r="C97" i="32"/>
  <c r="D97" i="32"/>
  <c r="E97" i="32"/>
  <c r="F97" i="32"/>
  <c r="H97" i="32"/>
  <c r="I97" i="32"/>
  <c r="J97" i="32"/>
  <c r="B99" i="32"/>
  <c r="C99" i="32"/>
  <c r="I100" i="32"/>
  <c r="H102" i="32"/>
  <c r="I102" i="32"/>
  <c r="J102" i="32"/>
  <c r="L102" i="32"/>
  <c r="C103" i="32"/>
  <c r="D103" i="32"/>
  <c r="H104" i="32"/>
  <c r="I104" i="32"/>
  <c r="J104" i="32"/>
  <c r="J105" i="32"/>
  <c r="H107" i="32"/>
  <c r="I107" i="32"/>
  <c r="J107" i="32"/>
  <c r="L107" i="32"/>
  <c r="M107" i="32"/>
  <c r="N107" i="32"/>
  <c r="O107" i="32"/>
  <c r="P107" i="32"/>
  <c r="Q107" i="32"/>
  <c r="B108" i="32"/>
  <c r="C84" i="31"/>
  <c r="D84" i="31"/>
  <c r="E84" i="31"/>
  <c r="F84" i="31"/>
  <c r="I113" i="32"/>
  <c r="M113" i="32"/>
  <c r="N84" i="31"/>
  <c r="Q113" i="32"/>
  <c r="C85" i="31"/>
  <c r="K85" i="31"/>
  <c r="L85" i="31"/>
  <c r="M85" i="31"/>
  <c r="N85" i="31"/>
  <c r="F86" i="31"/>
  <c r="I115" i="32"/>
  <c r="K86" i="31"/>
  <c r="L86" i="31"/>
  <c r="N86" i="31"/>
  <c r="O86" i="31"/>
  <c r="P86" i="31"/>
  <c r="D87" i="31"/>
  <c r="M116" i="32"/>
  <c r="Q116" i="32"/>
  <c r="F88" i="31"/>
  <c r="L88" i="31"/>
  <c r="M117" i="33"/>
  <c r="N88" i="31"/>
  <c r="O117" i="33"/>
  <c r="B118" i="31"/>
  <c r="C89" i="31"/>
  <c r="D89" i="31"/>
  <c r="E89" i="31"/>
  <c r="F89" i="31"/>
  <c r="L90" i="31"/>
  <c r="B91" i="31"/>
  <c r="C91" i="31"/>
  <c r="D91" i="31"/>
  <c r="E91" i="31"/>
  <c r="F91" i="31"/>
  <c r="H91" i="31"/>
  <c r="I91" i="31"/>
  <c r="J91" i="31"/>
  <c r="K91" i="31"/>
  <c r="B92" i="31"/>
  <c r="L92" i="31"/>
  <c r="N92" i="31"/>
  <c r="O92" i="31"/>
  <c r="C93" i="31"/>
  <c r="D93" i="31"/>
  <c r="E93" i="31"/>
  <c r="F93" i="31"/>
  <c r="O119" i="33"/>
  <c r="H94" i="31"/>
  <c r="K94" i="31"/>
  <c r="N94" i="31"/>
  <c r="F95" i="31"/>
  <c r="H95" i="31"/>
  <c r="I95" i="31"/>
  <c r="J95" i="31"/>
  <c r="K95" i="31"/>
  <c r="L95" i="31"/>
  <c r="M95" i="31"/>
  <c r="N95" i="31"/>
  <c r="H96" i="31"/>
  <c r="L96" i="31"/>
  <c r="O96" i="31"/>
  <c r="D97" i="31"/>
  <c r="E97" i="31"/>
  <c r="F97" i="31"/>
  <c r="H97" i="31"/>
  <c r="I120" i="33"/>
  <c r="K120" i="33"/>
  <c r="N97" i="31"/>
  <c r="O120" i="33"/>
  <c r="C121" i="33"/>
  <c r="E121" i="33"/>
  <c r="G121" i="33"/>
  <c r="L98" i="31"/>
  <c r="C99" i="31"/>
  <c r="E99" i="31"/>
  <c r="F99" i="31"/>
  <c r="B100" i="31"/>
  <c r="C100" i="31"/>
  <c r="D100" i="31"/>
  <c r="E100" i="31"/>
  <c r="F100" i="31"/>
  <c r="P101" i="31"/>
  <c r="Q101" i="31"/>
  <c r="B102" i="31"/>
  <c r="C102" i="31"/>
  <c r="D102" i="31"/>
  <c r="E102" i="31"/>
  <c r="F102" i="31"/>
  <c r="N102" i="31"/>
  <c r="C103" i="31"/>
  <c r="D103" i="31"/>
  <c r="N103" i="31"/>
  <c r="B104" i="31"/>
  <c r="C122" i="33"/>
  <c r="E122" i="33"/>
  <c r="G122" i="33"/>
  <c r="K104" i="31"/>
  <c r="L104" i="31"/>
  <c r="M104" i="31"/>
  <c r="N104" i="31"/>
  <c r="O104" i="31"/>
  <c r="P104" i="31"/>
  <c r="B105" i="31"/>
  <c r="C105" i="31"/>
  <c r="D105" i="31"/>
  <c r="E105" i="31"/>
  <c r="F105" i="31"/>
  <c r="H106" i="31"/>
  <c r="L106" i="31"/>
  <c r="M106" i="31"/>
  <c r="N106" i="31"/>
  <c r="B107" i="31"/>
  <c r="C107" i="31"/>
  <c r="D107" i="31"/>
  <c r="E107" i="31"/>
  <c r="F107" i="31"/>
  <c r="D108" i="31"/>
  <c r="E108" i="31"/>
  <c r="F108" i="31"/>
  <c r="H108" i="31"/>
  <c r="I108" i="31"/>
  <c r="J108" i="31"/>
  <c r="K108" i="31"/>
  <c r="L108" i="31"/>
  <c r="M123" i="32"/>
  <c r="N108" i="31"/>
  <c r="Q123" i="32"/>
  <c r="Q84" i="31"/>
  <c r="B85" i="31"/>
  <c r="D85" i="31"/>
  <c r="E85" i="31"/>
  <c r="F85" i="31"/>
  <c r="H85" i="31"/>
  <c r="O85" i="31"/>
  <c r="P85" i="31"/>
  <c r="Q85" i="31"/>
  <c r="B86" i="31"/>
  <c r="C86" i="31"/>
  <c r="D86" i="31"/>
  <c r="E86" i="31"/>
  <c r="H87" i="31"/>
  <c r="I87" i="31"/>
  <c r="J87" i="31"/>
  <c r="K87" i="31"/>
  <c r="L87" i="31"/>
  <c r="M87" i="31"/>
  <c r="N87" i="31"/>
  <c r="O87" i="31"/>
  <c r="P87" i="31"/>
  <c r="Q87" i="31"/>
  <c r="B88" i="31"/>
  <c r="C88" i="31"/>
  <c r="D88" i="31"/>
  <c r="E88" i="31"/>
  <c r="H89" i="31"/>
  <c r="I89" i="31"/>
  <c r="K89" i="31"/>
  <c r="L89" i="31"/>
  <c r="M89" i="31"/>
  <c r="N89" i="31"/>
  <c r="P89" i="31"/>
  <c r="B90" i="31"/>
  <c r="D90" i="31"/>
  <c r="E90" i="31"/>
  <c r="F90" i="31"/>
  <c r="K90" i="31"/>
  <c r="M90" i="31"/>
  <c r="N90" i="31"/>
  <c r="O90" i="31"/>
  <c r="L91" i="31"/>
  <c r="M91" i="31"/>
  <c r="N91" i="31"/>
  <c r="Q91" i="31"/>
  <c r="D92" i="31"/>
  <c r="E92" i="31"/>
  <c r="F92" i="31"/>
  <c r="K92" i="31"/>
  <c r="M92" i="31"/>
  <c r="P92" i="31"/>
  <c r="Q92" i="31"/>
  <c r="H93" i="31"/>
  <c r="I93" i="31"/>
  <c r="Q93" i="31"/>
  <c r="B94" i="31"/>
  <c r="D94" i="31"/>
  <c r="L94" i="31"/>
  <c r="M94" i="31"/>
  <c r="O94" i="31"/>
  <c r="P94" i="31"/>
  <c r="Q94" i="31"/>
  <c r="B95" i="31"/>
  <c r="C95" i="31"/>
  <c r="D95" i="31"/>
  <c r="E95" i="31"/>
  <c r="C96" i="31"/>
  <c r="D96" i="31"/>
  <c r="E96" i="31"/>
  <c r="F96" i="31"/>
  <c r="K96" i="31"/>
  <c r="M96" i="31"/>
  <c r="N96" i="31"/>
  <c r="P96" i="31"/>
  <c r="Q96" i="31"/>
  <c r="B97" i="31"/>
  <c r="I97" i="31"/>
  <c r="B98" i="31"/>
  <c r="C98" i="31"/>
  <c r="D98" i="31"/>
  <c r="E98" i="31"/>
  <c r="F98" i="31"/>
  <c r="K98" i="31"/>
  <c r="M98" i="31"/>
  <c r="N98" i="31"/>
  <c r="P98" i="31"/>
  <c r="Q98" i="31"/>
  <c r="B99" i="31"/>
  <c r="D99" i="31"/>
  <c r="H99" i="31"/>
  <c r="N100" i="31"/>
  <c r="P100" i="31"/>
  <c r="Q100" i="31"/>
  <c r="B101" i="31"/>
  <c r="D101" i="31"/>
  <c r="H101" i="31"/>
  <c r="I101" i="31"/>
  <c r="J101" i="31"/>
  <c r="K101" i="31"/>
  <c r="L101" i="31"/>
  <c r="M101" i="31"/>
  <c r="N101" i="31"/>
  <c r="O101" i="31"/>
  <c r="E103" i="31"/>
  <c r="F103" i="31"/>
  <c r="H103" i="31"/>
  <c r="I103" i="31"/>
  <c r="J103" i="31"/>
  <c r="K103" i="31"/>
  <c r="L103" i="31"/>
  <c r="M103" i="31"/>
  <c r="D104" i="31"/>
  <c r="E104" i="31"/>
  <c r="F104" i="31"/>
  <c r="H105" i="31"/>
  <c r="I105" i="31"/>
  <c r="J105" i="31"/>
  <c r="O105" i="31"/>
  <c r="P105" i="31"/>
  <c r="Q105" i="31"/>
  <c r="B106" i="31"/>
  <c r="D106" i="31"/>
  <c r="E106" i="31"/>
  <c r="F106" i="31"/>
  <c r="K106" i="31"/>
  <c r="H107" i="31"/>
  <c r="I107" i="31"/>
  <c r="L107" i="31"/>
  <c r="M107" i="31"/>
  <c r="N107" i="31"/>
  <c r="Q107" i="31"/>
  <c r="O108" i="31"/>
  <c r="P108" i="31"/>
  <c r="Q108" i="31"/>
  <c r="B114" i="31"/>
  <c r="B115" i="31"/>
  <c r="B122" i="31"/>
  <c r="G36" i="30"/>
  <c r="H36" i="30"/>
  <c r="O36" i="30"/>
  <c r="F35" i="30"/>
  <c r="J34" i="30"/>
  <c r="L34" i="30"/>
  <c r="N35" i="30"/>
  <c r="L37" i="30"/>
  <c r="N37" i="30"/>
  <c r="O37" i="30"/>
  <c r="O174" i="6" s="1"/>
  <c r="P37" i="30"/>
  <c r="B34" i="30"/>
  <c r="F34" i="30"/>
  <c r="N34" i="30"/>
  <c r="P34" i="30"/>
  <c r="P35" i="30"/>
  <c r="C36" i="30"/>
  <c r="B57" i="26"/>
  <c r="E57" i="26"/>
  <c r="M102" i="29"/>
  <c r="D96" i="29"/>
  <c r="E96" i="29"/>
  <c r="H96" i="29"/>
  <c r="J134" i="29"/>
  <c r="K96" i="29"/>
  <c r="L96" i="29"/>
  <c r="M96" i="29"/>
  <c r="O96" i="29"/>
  <c r="P96" i="29"/>
  <c r="Q96" i="29"/>
  <c r="B135" i="29"/>
  <c r="C97" i="29"/>
  <c r="D97" i="29"/>
  <c r="E97" i="29"/>
  <c r="H97" i="29"/>
  <c r="L97" i="29"/>
  <c r="M135" i="29"/>
  <c r="P97" i="29"/>
  <c r="Q135" i="29"/>
  <c r="B136" i="29"/>
  <c r="D98" i="29"/>
  <c r="E98" i="29"/>
  <c r="H98" i="29"/>
  <c r="I98" i="29"/>
  <c r="K136" i="29"/>
  <c r="L98" i="29"/>
  <c r="M136" i="29"/>
  <c r="P98" i="29"/>
  <c r="Q98" i="29"/>
  <c r="C99" i="29"/>
  <c r="D99" i="29"/>
  <c r="E137" i="29"/>
  <c r="H99" i="29"/>
  <c r="J137" i="29"/>
  <c r="K99" i="29"/>
  <c r="L99" i="29"/>
  <c r="M99" i="29"/>
  <c r="O99" i="29"/>
  <c r="P99" i="29"/>
  <c r="Q99" i="29"/>
  <c r="B100" i="29"/>
  <c r="C100" i="29"/>
  <c r="E100" i="29"/>
  <c r="Q100" i="29"/>
  <c r="D101" i="29"/>
  <c r="E101" i="29"/>
  <c r="H101" i="29"/>
  <c r="L101" i="29"/>
  <c r="M139" i="29"/>
  <c r="O139" i="29"/>
  <c r="P101" i="29"/>
  <c r="Q139" i="29"/>
  <c r="B102" i="29"/>
  <c r="Q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C104" i="29"/>
  <c r="D104" i="29"/>
  <c r="E104" i="29"/>
  <c r="F104" i="29"/>
  <c r="H104" i="29"/>
  <c r="J104" i="29"/>
  <c r="L104" i="29"/>
  <c r="M104" i="29"/>
  <c r="N104" i="29"/>
  <c r="P104" i="29"/>
  <c r="Q104" i="29"/>
  <c r="M141" i="29"/>
  <c r="Q105" i="29"/>
  <c r="I113" i="29"/>
  <c r="P114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Q144" i="29"/>
  <c r="B109" i="29"/>
  <c r="C145" i="29"/>
  <c r="E145" i="29"/>
  <c r="F109" i="29"/>
  <c r="G145" i="29"/>
  <c r="H145" i="29"/>
  <c r="I145" i="29"/>
  <c r="J109" i="29"/>
  <c r="K145" i="29"/>
  <c r="M109" i="29"/>
  <c r="N109" i="29"/>
  <c r="P145" i="29"/>
  <c r="B110" i="29"/>
  <c r="E110" i="29"/>
  <c r="F110" i="29"/>
  <c r="H146" i="29"/>
  <c r="I110" i="29"/>
  <c r="J110" i="29"/>
  <c r="K110" i="29"/>
  <c r="M110" i="29"/>
  <c r="N110" i="29"/>
  <c r="O110" i="29"/>
  <c r="P146" i="29"/>
  <c r="B111" i="29"/>
  <c r="F111" i="29"/>
  <c r="H147" i="29"/>
  <c r="J111" i="29"/>
  <c r="K147" i="29"/>
  <c r="M147" i="29"/>
  <c r="N111" i="29"/>
  <c r="O147" i="29"/>
  <c r="P147" i="29"/>
  <c r="Q147" i="29"/>
  <c r="B112" i="29"/>
  <c r="G112" i="29"/>
  <c r="H112" i="29"/>
  <c r="I112" i="29"/>
  <c r="K112" i="29"/>
  <c r="M112" i="29"/>
  <c r="E114" i="29"/>
  <c r="F114" i="29"/>
  <c r="H114" i="29"/>
  <c r="I114" i="29"/>
  <c r="J114" i="29"/>
  <c r="K114" i="29"/>
  <c r="L114" i="29"/>
  <c r="M114" i="29"/>
  <c r="B115" i="29"/>
  <c r="D115" i="29"/>
  <c r="F115" i="29"/>
  <c r="J115" i="29"/>
  <c r="L115" i="29"/>
  <c r="N115" i="29"/>
  <c r="P115" i="29"/>
  <c r="Q115" i="29"/>
  <c r="C116" i="29"/>
  <c r="E116" i="29"/>
  <c r="H116" i="29"/>
  <c r="I116" i="29"/>
  <c r="K116" i="29"/>
  <c r="M116" i="29"/>
  <c r="B117" i="29"/>
  <c r="C117" i="29"/>
  <c r="E117" i="29"/>
  <c r="F117" i="29"/>
  <c r="G117" i="29"/>
  <c r="H117" i="29"/>
  <c r="I117" i="29"/>
  <c r="J117" i="29"/>
  <c r="K117" i="29"/>
  <c r="L117" i="29"/>
  <c r="M117" i="29"/>
  <c r="N117" i="29"/>
  <c r="O117" i="29"/>
  <c r="P117" i="29"/>
  <c r="B118" i="29"/>
  <c r="C118" i="29"/>
  <c r="D118" i="29"/>
  <c r="F118" i="29"/>
  <c r="G118" i="29"/>
  <c r="H118" i="29"/>
  <c r="I118" i="29"/>
  <c r="J118" i="29"/>
  <c r="K118" i="29"/>
  <c r="L118" i="29"/>
  <c r="M118" i="29"/>
  <c r="N118" i="29"/>
  <c r="Q118" i="29"/>
  <c r="B119" i="29"/>
  <c r="C119" i="29"/>
  <c r="G119" i="29"/>
  <c r="H119" i="29"/>
  <c r="I119" i="29"/>
  <c r="K119" i="29"/>
  <c r="M119" i="29"/>
  <c r="O119" i="29"/>
  <c r="P119" i="29"/>
  <c r="E120" i="29"/>
  <c r="F120" i="29"/>
  <c r="B121" i="29"/>
  <c r="D121" i="29"/>
  <c r="E121" i="29"/>
  <c r="F121" i="29"/>
  <c r="I121" i="29"/>
  <c r="J121" i="29"/>
  <c r="K121" i="29"/>
  <c r="L121" i="29"/>
  <c r="M121" i="29"/>
  <c r="N121" i="29"/>
  <c r="O121" i="29"/>
  <c r="P121" i="29"/>
  <c r="Q121" i="29"/>
  <c r="B59" i="26"/>
  <c r="C128" i="29"/>
  <c r="E124" i="29"/>
  <c r="K124" i="29"/>
  <c r="M124" i="29"/>
  <c r="O124" i="29"/>
  <c r="B125" i="29"/>
  <c r="E125" i="29"/>
  <c r="F125" i="29"/>
  <c r="G125" i="29"/>
  <c r="J125" i="29"/>
  <c r="K125" i="29"/>
  <c r="M125" i="29"/>
  <c r="O125" i="29"/>
  <c r="Q125" i="29"/>
  <c r="B126" i="29"/>
  <c r="C126" i="29"/>
  <c r="F126" i="29"/>
  <c r="G156" i="29"/>
  <c r="I156" i="29"/>
  <c r="J126" i="29"/>
  <c r="K156" i="29"/>
  <c r="M126" i="29"/>
  <c r="N126" i="29"/>
  <c r="B127" i="29"/>
  <c r="C127" i="29"/>
  <c r="E127" i="29"/>
  <c r="F127" i="29"/>
  <c r="G157" i="29"/>
  <c r="I127" i="29"/>
  <c r="J127" i="29"/>
  <c r="K157" i="29"/>
  <c r="N127" i="29"/>
  <c r="O128" i="29"/>
  <c r="B159" i="29"/>
  <c r="C159" i="29"/>
  <c r="D129" i="29"/>
  <c r="E129" i="29"/>
  <c r="F159" i="29"/>
  <c r="G129" i="29"/>
  <c r="H129" i="29"/>
  <c r="J159" i="29"/>
  <c r="L129" i="29"/>
  <c r="M129" i="29"/>
  <c r="N159" i="29"/>
  <c r="P129" i="29"/>
  <c r="C96" i="29"/>
  <c r="G96" i="29"/>
  <c r="G97" i="29"/>
  <c r="I97" i="29"/>
  <c r="K97" i="29"/>
  <c r="M97" i="29"/>
  <c r="O97" i="29"/>
  <c r="Q97" i="29"/>
  <c r="C98" i="29"/>
  <c r="G98" i="29"/>
  <c r="O98" i="29"/>
  <c r="E99" i="29"/>
  <c r="G99" i="29"/>
  <c r="O100" i="29"/>
  <c r="C101" i="29"/>
  <c r="G101" i="29"/>
  <c r="I101" i="29"/>
  <c r="K101" i="29"/>
  <c r="M101" i="29"/>
  <c r="O101" i="29"/>
  <c r="Q101" i="29"/>
  <c r="C102" i="29"/>
  <c r="E102" i="29"/>
  <c r="G102" i="29"/>
  <c r="O102" i="29"/>
  <c r="Q103" i="29"/>
  <c r="G104" i="29"/>
  <c r="I104" i="29"/>
  <c r="K104" i="29"/>
  <c r="O104" i="29"/>
  <c r="O105" i="29"/>
  <c r="Q108" i="29"/>
  <c r="C109" i="29"/>
  <c r="E109" i="29"/>
  <c r="G109" i="29"/>
  <c r="H109" i="29"/>
  <c r="I109" i="29"/>
  <c r="K109" i="29"/>
  <c r="O109" i="29"/>
  <c r="P109" i="29"/>
  <c r="Q109" i="29"/>
  <c r="C110" i="29"/>
  <c r="G110" i="29"/>
  <c r="H110" i="29"/>
  <c r="P110" i="29"/>
  <c r="G111" i="29"/>
  <c r="H111" i="29"/>
  <c r="C112" i="29"/>
  <c r="E112" i="29"/>
  <c r="O112" i="29"/>
  <c r="C113" i="29"/>
  <c r="E113" i="29"/>
  <c r="G113" i="29"/>
  <c r="H113" i="29"/>
  <c r="G114" i="29"/>
  <c r="Q114" i="29"/>
  <c r="C115" i="29"/>
  <c r="E115" i="29"/>
  <c r="G115" i="29"/>
  <c r="H115" i="29"/>
  <c r="I115" i="29"/>
  <c r="K115" i="29"/>
  <c r="M115" i="29"/>
  <c r="O115" i="29"/>
  <c r="G116" i="29"/>
  <c r="E118" i="29"/>
  <c r="O118" i="29"/>
  <c r="P118" i="29"/>
  <c r="E119" i="29"/>
  <c r="G120" i="29"/>
  <c r="K120" i="29"/>
  <c r="M120" i="29"/>
  <c r="O120" i="29"/>
  <c r="P120" i="29"/>
  <c r="C121" i="29"/>
  <c r="G121" i="29"/>
  <c r="H121" i="29"/>
  <c r="Q124" i="29"/>
  <c r="C125" i="29"/>
  <c r="K126" i="29"/>
  <c r="O126" i="29"/>
  <c r="Q126" i="29"/>
  <c r="O127" i="29"/>
  <c r="Q127" i="29"/>
  <c r="G128" i="29"/>
  <c r="I128" i="29"/>
  <c r="K128" i="29"/>
  <c r="C129" i="29"/>
  <c r="O129" i="29"/>
  <c r="Q129" i="29"/>
  <c r="B134" i="29"/>
  <c r="C134" i="29"/>
  <c r="D134" i="29"/>
  <c r="F134" i="29"/>
  <c r="G134" i="29"/>
  <c r="H134" i="29"/>
  <c r="K134" i="29"/>
  <c r="L134" i="29"/>
  <c r="M134" i="29"/>
  <c r="N134" i="29"/>
  <c r="O134" i="29"/>
  <c r="F135" i="29"/>
  <c r="G135" i="29"/>
  <c r="H135" i="29"/>
  <c r="I135" i="29"/>
  <c r="J135" i="29"/>
  <c r="K135" i="29"/>
  <c r="L135" i="29"/>
  <c r="N135" i="29"/>
  <c r="O135" i="29"/>
  <c r="P135" i="29"/>
  <c r="C136" i="29"/>
  <c r="D136" i="29"/>
  <c r="E136" i="29"/>
  <c r="F136" i="29"/>
  <c r="G136" i="29"/>
  <c r="H136" i="29"/>
  <c r="I136" i="29"/>
  <c r="J136" i="29"/>
  <c r="N136" i="29"/>
  <c r="O136" i="29"/>
  <c r="P136" i="29"/>
  <c r="Q136" i="29"/>
  <c r="B137" i="29"/>
  <c r="C137" i="29"/>
  <c r="D137" i="29"/>
  <c r="F137" i="29"/>
  <c r="G137" i="29"/>
  <c r="H137" i="29"/>
  <c r="K137" i="29"/>
  <c r="L137" i="29"/>
  <c r="M137" i="29"/>
  <c r="N137" i="29"/>
  <c r="O137" i="29"/>
  <c r="P137" i="29"/>
  <c r="Q137" i="29"/>
  <c r="C139" i="29"/>
  <c r="E139" i="29"/>
  <c r="G139" i="29"/>
  <c r="I139" i="29"/>
  <c r="K139" i="29"/>
  <c r="O141" i="29"/>
  <c r="O145" i="29"/>
  <c r="Q145" i="29"/>
  <c r="C146" i="29"/>
  <c r="E146" i="29"/>
  <c r="G146" i="29"/>
  <c r="I146" i="29"/>
  <c r="K146" i="29"/>
  <c r="M146" i="29"/>
  <c r="O146" i="29"/>
  <c r="G147" i="29"/>
  <c r="O154" i="29"/>
  <c r="Q154" i="29"/>
  <c r="C155" i="29"/>
  <c r="E155" i="29"/>
  <c r="F155" i="29"/>
  <c r="G155" i="29"/>
  <c r="J155" i="29"/>
  <c r="F156" i="29"/>
  <c r="M156" i="29"/>
  <c r="N156" i="29"/>
  <c r="O156" i="29"/>
  <c r="Q156" i="29"/>
  <c r="C157" i="29"/>
  <c r="E157" i="29"/>
  <c r="N157" i="29"/>
  <c r="O157" i="29"/>
  <c r="Q157" i="29"/>
  <c r="G159" i="29"/>
  <c r="O159" i="29"/>
  <c r="Q159" i="29"/>
  <c r="I104" i="28"/>
  <c r="D96" i="28"/>
  <c r="H96" i="28"/>
  <c r="M134" i="28"/>
  <c r="N96" i="28"/>
  <c r="L97" i="28"/>
  <c r="P97" i="28"/>
  <c r="B98" i="28"/>
  <c r="D98" i="28"/>
  <c r="E98" i="28"/>
  <c r="F98" i="28"/>
  <c r="H98" i="28"/>
  <c r="I136" i="28"/>
  <c r="D99" i="28"/>
  <c r="L99" i="28"/>
  <c r="N99" i="28"/>
  <c r="O137" i="28"/>
  <c r="P99" i="28"/>
  <c r="Q99" i="28"/>
  <c r="L100" i="28"/>
  <c r="H101" i="28"/>
  <c r="J101" i="28"/>
  <c r="K101" i="28"/>
  <c r="L101" i="28"/>
  <c r="M101" i="28"/>
  <c r="N101" i="28"/>
  <c r="O101" i="28"/>
  <c r="P101" i="28"/>
  <c r="Q101" i="28"/>
  <c r="L102" i="28"/>
  <c r="N102" i="28"/>
  <c r="P102" i="28"/>
  <c r="Q102" i="28"/>
  <c r="B103" i="28"/>
  <c r="D103" i="28"/>
  <c r="E103" i="28"/>
  <c r="F103" i="28"/>
  <c r="L104" i="28"/>
  <c r="P104" i="28"/>
  <c r="Q104" i="28"/>
  <c r="B105" i="28"/>
  <c r="D105" i="28"/>
  <c r="E105" i="28"/>
  <c r="F105" i="28"/>
  <c r="I141" i="28"/>
  <c r="K113" i="28"/>
  <c r="Q118" i="28"/>
  <c r="B108" i="28"/>
  <c r="F108" i="28"/>
  <c r="L108" i="28"/>
  <c r="P108" i="28"/>
  <c r="E145" i="28"/>
  <c r="F109" i="28"/>
  <c r="G145" i="28"/>
  <c r="B110" i="28"/>
  <c r="D110" i="28"/>
  <c r="H110" i="28"/>
  <c r="I110" i="28"/>
  <c r="J110" i="28"/>
  <c r="K110" i="28"/>
  <c r="L110" i="28"/>
  <c r="M110" i="28"/>
  <c r="N110" i="28"/>
  <c r="O110" i="28"/>
  <c r="P110" i="28"/>
  <c r="Q146" i="28"/>
  <c r="B111" i="28"/>
  <c r="C147" i="28"/>
  <c r="F111" i="28"/>
  <c r="L111" i="28"/>
  <c r="P111" i="28"/>
  <c r="Q111" i="28"/>
  <c r="B112" i="28"/>
  <c r="C112" i="28"/>
  <c r="D112" i="28"/>
  <c r="E112" i="28"/>
  <c r="F112" i="28"/>
  <c r="B113" i="28"/>
  <c r="L113" i="28"/>
  <c r="O113" i="28"/>
  <c r="P113" i="28"/>
  <c r="B114" i="28"/>
  <c r="C114" i="28"/>
  <c r="D114" i="28"/>
  <c r="E114" i="28"/>
  <c r="F114" i="28"/>
  <c r="B115" i="28"/>
  <c r="C115" i="28"/>
  <c r="E115" i="28"/>
  <c r="F115" i="28"/>
  <c r="O115" i="28"/>
  <c r="P115" i="28"/>
  <c r="Q115" i="28"/>
  <c r="B116" i="28"/>
  <c r="C116" i="28"/>
  <c r="F116" i="28"/>
  <c r="B117" i="28"/>
  <c r="C117" i="28"/>
  <c r="N117" i="28"/>
  <c r="Q117" i="28"/>
  <c r="B118" i="28"/>
  <c r="C118" i="28"/>
  <c r="D118" i="28"/>
  <c r="E118" i="28"/>
  <c r="F118" i="28"/>
  <c r="G118" i="28"/>
  <c r="D119" i="28"/>
  <c r="F119" i="28"/>
  <c r="G119" i="28"/>
  <c r="H119" i="28"/>
  <c r="I119" i="28"/>
  <c r="J119" i="28"/>
  <c r="L119" i="28"/>
  <c r="M119" i="28"/>
  <c r="N119" i="28"/>
  <c r="E120" i="28"/>
  <c r="F120" i="28"/>
  <c r="P120" i="28"/>
  <c r="Q120" i="28"/>
  <c r="D121" i="28"/>
  <c r="G121" i="28"/>
  <c r="H121" i="28"/>
  <c r="I121" i="28"/>
  <c r="J121" i="28"/>
  <c r="K121" i="28"/>
  <c r="N72" i="26"/>
  <c r="O129" i="28"/>
  <c r="P129" i="28"/>
  <c r="B124" i="28"/>
  <c r="D124" i="28"/>
  <c r="F124" i="28"/>
  <c r="H124" i="28"/>
  <c r="I124" i="28"/>
  <c r="K124" i="28"/>
  <c r="N125" i="28"/>
  <c r="B126" i="28"/>
  <c r="L126" i="28"/>
  <c r="P126" i="28"/>
  <c r="B127" i="28"/>
  <c r="F127" i="28"/>
  <c r="N127" i="28"/>
  <c r="D128" i="28"/>
  <c r="H128" i="28"/>
  <c r="I128" i="28"/>
  <c r="J128" i="28"/>
  <c r="K128" i="28"/>
  <c r="M158" i="28"/>
  <c r="N128" i="28"/>
  <c r="B129" i="28"/>
  <c r="D129" i="28"/>
  <c r="E129" i="28"/>
  <c r="F129" i="28"/>
  <c r="G129" i="28"/>
  <c r="J129" i="28"/>
  <c r="I96" i="28"/>
  <c r="J96" i="28"/>
  <c r="K96" i="28"/>
  <c r="L96" i="28"/>
  <c r="O96" i="28"/>
  <c r="D97" i="28"/>
  <c r="G97" i="28"/>
  <c r="H97" i="28"/>
  <c r="I97" i="28"/>
  <c r="M97" i="28"/>
  <c r="N97" i="28"/>
  <c r="J98" i="28"/>
  <c r="L98" i="28"/>
  <c r="M98" i="28"/>
  <c r="N98" i="28"/>
  <c r="O98" i="28"/>
  <c r="G99" i="28"/>
  <c r="H99" i="28"/>
  <c r="I99" i="28"/>
  <c r="J99" i="28"/>
  <c r="K99" i="28"/>
  <c r="I100" i="28"/>
  <c r="M100" i="28"/>
  <c r="N100" i="28"/>
  <c r="O100" i="28"/>
  <c r="D101" i="28"/>
  <c r="E101" i="28"/>
  <c r="G101" i="28"/>
  <c r="G103" i="28"/>
  <c r="H103" i="28"/>
  <c r="I103" i="28"/>
  <c r="J103" i="28"/>
  <c r="K103" i="28"/>
  <c r="L103" i="28"/>
  <c r="M103" i="28"/>
  <c r="N103" i="28"/>
  <c r="O103" i="28"/>
  <c r="K104" i="28"/>
  <c r="M104" i="28"/>
  <c r="N104" i="28"/>
  <c r="O104" i="28"/>
  <c r="G105" i="28"/>
  <c r="H105" i="28"/>
  <c r="I105" i="28"/>
  <c r="J105" i="28"/>
  <c r="K105" i="28"/>
  <c r="L105" i="28"/>
  <c r="M105" i="28"/>
  <c r="N105" i="28"/>
  <c r="O105" i="28"/>
  <c r="Q108" i="28"/>
  <c r="B109" i="28"/>
  <c r="C109" i="28"/>
  <c r="D109" i="28"/>
  <c r="G109" i="28"/>
  <c r="E110" i="28"/>
  <c r="F110" i="28"/>
  <c r="G110" i="28"/>
  <c r="Q110" i="28"/>
  <c r="G112" i="28"/>
  <c r="H112" i="28"/>
  <c r="I112" i="28"/>
  <c r="J112" i="28"/>
  <c r="K112" i="28"/>
  <c r="L112" i="28"/>
  <c r="E113" i="28"/>
  <c r="F113" i="28"/>
  <c r="G113" i="28"/>
  <c r="G114" i="28"/>
  <c r="K115" i="28"/>
  <c r="L115" i="28"/>
  <c r="D116" i="28"/>
  <c r="D117" i="28"/>
  <c r="E117" i="28"/>
  <c r="F117" i="28"/>
  <c r="G117" i="28"/>
  <c r="H117" i="28"/>
  <c r="I117" i="28"/>
  <c r="J117" i="28"/>
  <c r="K117" i="28"/>
  <c r="L117" i="28"/>
  <c r="M117" i="28"/>
  <c r="O117" i="28"/>
  <c r="P117" i="28"/>
  <c r="P118" i="28"/>
  <c r="B119" i="28"/>
  <c r="C119" i="28"/>
  <c r="O119" i="28"/>
  <c r="B120" i="28"/>
  <c r="C120" i="28"/>
  <c r="L120" i="28"/>
  <c r="B121" i="28"/>
  <c r="C121" i="28"/>
  <c r="E121" i="28"/>
  <c r="F121" i="28"/>
  <c r="J124" i="28"/>
  <c r="N124" i="28"/>
  <c r="O124" i="28"/>
  <c r="B125" i="28"/>
  <c r="C125" i="28"/>
  <c r="E125" i="28"/>
  <c r="F125" i="28"/>
  <c r="G125" i="28"/>
  <c r="D126" i="28"/>
  <c r="E126" i="28"/>
  <c r="F126" i="28"/>
  <c r="G126" i="28"/>
  <c r="H126" i="28"/>
  <c r="I126" i="28"/>
  <c r="J126" i="28"/>
  <c r="K126" i="28"/>
  <c r="M126" i="28"/>
  <c r="N126" i="28"/>
  <c r="O126" i="28"/>
  <c r="C127" i="28"/>
  <c r="P127" i="28"/>
  <c r="B128" i="28"/>
  <c r="C128" i="28"/>
  <c r="E128" i="28"/>
  <c r="F128" i="28"/>
  <c r="G128" i="28"/>
  <c r="M129" i="28"/>
  <c r="N129" i="28"/>
  <c r="H150" i="28"/>
  <c r="L150" i="28"/>
  <c r="D153" i="28"/>
  <c r="L159" i="28"/>
  <c r="B133" i="28"/>
  <c r="C101" i="27"/>
  <c r="D133" i="28"/>
  <c r="L133" i="28"/>
  <c r="N133" i="28"/>
  <c r="O133" i="29"/>
  <c r="Q133" i="29"/>
  <c r="M96" i="27"/>
  <c r="E135" i="27"/>
  <c r="G97" i="27"/>
  <c r="O98" i="27"/>
  <c r="E137" i="27"/>
  <c r="I138" i="29"/>
  <c r="M138" i="29"/>
  <c r="O100" i="27"/>
  <c r="Q138" i="29"/>
  <c r="E139" i="27"/>
  <c r="G101" i="27"/>
  <c r="I101" i="27"/>
  <c r="K101" i="27"/>
  <c r="M101" i="27"/>
  <c r="I140" i="29"/>
  <c r="O102" i="27"/>
  <c r="Q140" i="28"/>
  <c r="G103" i="27"/>
  <c r="H103" i="27"/>
  <c r="I103" i="27"/>
  <c r="J103" i="27"/>
  <c r="K103" i="27"/>
  <c r="L103" i="27"/>
  <c r="M103" i="27"/>
  <c r="N103" i="27"/>
  <c r="O103" i="27"/>
  <c r="P103" i="27"/>
  <c r="Q103" i="27"/>
  <c r="E104" i="27"/>
  <c r="G104" i="27"/>
  <c r="I104" i="27"/>
  <c r="K104" i="27"/>
  <c r="L104" i="27"/>
  <c r="M104" i="27"/>
  <c r="N104" i="27"/>
  <c r="O104" i="27"/>
  <c r="P104" i="27"/>
  <c r="C105" i="27"/>
  <c r="K105" i="27"/>
  <c r="M141" i="27"/>
  <c r="O105" i="27"/>
  <c r="B115" i="27"/>
  <c r="D143" i="28"/>
  <c r="E143" i="29"/>
  <c r="F143" i="28"/>
  <c r="G143" i="29"/>
  <c r="H114" i="27"/>
  <c r="I143" i="29"/>
  <c r="J114" i="27"/>
  <c r="K143" i="29"/>
  <c r="I108" i="27"/>
  <c r="M108" i="27"/>
  <c r="O108" i="27"/>
  <c r="P144" i="28"/>
  <c r="B145" i="28"/>
  <c r="D109" i="27"/>
  <c r="L145" i="28"/>
  <c r="M109" i="27"/>
  <c r="N145" i="28"/>
  <c r="P109" i="27"/>
  <c r="Q109" i="27"/>
  <c r="C110" i="27"/>
  <c r="D146" i="28"/>
  <c r="E110" i="27"/>
  <c r="F146" i="28"/>
  <c r="G110" i="27"/>
  <c r="I110" i="27"/>
  <c r="K110" i="27"/>
  <c r="D111" i="27"/>
  <c r="I111" i="27"/>
  <c r="J147" i="28"/>
  <c r="K111" i="27"/>
  <c r="M111" i="27"/>
  <c r="N111" i="27"/>
  <c r="P147" i="28"/>
  <c r="Q111" i="27"/>
  <c r="B148" i="28"/>
  <c r="C112" i="27"/>
  <c r="D148" i="28"/>
  <c r="Q148" i="29"/>
  <c r="F149" i="28"/>
  <c r="L149" i="28"/>
  <c r="M149" i="29"/>
  <c r="N149" i="28"/>
  <c r="Q149" i="29"/>
  <c r="D114" i="27"/>
  <c r="M114" i="27"/>
  <c r="O114" i="27"/>
  <c r="P114" i="27"/>
  <c r="Q114" i="27"/>
  <c r="D115" i="27"/>
  <c r="H115" i="27"/>
  <c r="I115" i="27"/>
  <c r="J115" i="27"/>
  <c r="M115" i="27"/>
  <c r="N115" i="27"/>
  <c r="O115" i="27"/>
  <c r="B150" i="28"/>
  <c r="D116" i="27"/>
  <c r="N150" i="28"/>
  <c r="O116" i="27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B118" i="27"/>
  <c r="C118" i="27"/>
  <c r="D118" i="27"/>
  <c r="M118" i="27"/>
  <c r="O118" i="27"/>
  <c r="P118" i="27"/>
  <c r="Q118" i="27"/>
  <c r="C119" i="27"/>
  <c r="D119" i="27"/>
  <c r="E151" i="29"/>
  <c r="G119" i="27"/>
  <c r="H151" i="28"/>
  <c r="J151" i="28"/>
  <c r="K119" i="27"/>
  <c r="L151" i="28"/>
  <c r="O119" i="27"/>
  <c r="D120" i="27"/>
  <c r="G120" i="27"/>
  <c r="H120" i="27"/>
  <c r="I120" i="27"/>
  <c r="J120" i="27"/>
  <c r="K120" i="27"/>
  <c r="M120" i="27"/>
  <c r="N120" i="27"/>
  <c r="O120" i="27"/>
  <c r="P120" i="27"/>
  <c r="Q120" i="27"/>
  <c r="D121" i="27"/>
  <c r="E121" i="27"/>
  <c r="F121" i="27"/>
  <c r="G121" i="27"/>
  <c r="H121" i="27"/>
  <c r="I121" i="27"/>
  <c r="J121" i="27"/>
  <c r="K121" i="27"/>
  <c r="L121" i="27"/>
  <c r="M121" i="27"/>
  <c r="Q121" i="27"/>
  <c r="F153" i="28"/>
  <c r="G153" i="29"/>
  <c r="H153" i="28"/>
  <c r="I153" i="29"/>
  <c r="K153" i="29"/>
  <c r="L153" i="28"/>
  <c r="M153" i="29"/>
  <c r="O153" i="29"/>
  <c r="P153" i="28"/>
  <c r="C124" i="27"/>
  <c r="D124" i="27"/>
  <c r="M154" i="27"/>
  <c r="D125" i="27"/>
  <c r="K125" i="27"/>
  <c r="L125" i="27"/>
  <c r="C126" i="27"/>
  <c r="E126" i="27"/>
  <c r="G126" i="27"/>
  <c r="K126" i="27"/>
  <c r="L126" i="27"/>
  <c r="M126" i="27"/>
  <c r="P127" i="27"/>
  <c r="Q127" i="27"/>
  <c r="C128" i="27"/>
  <c r="E158" i="29"/>
  <c r="G128" i="27"/>
  <c r="H128" i="27"/>
  <c r="I158" i="29"/>
  <c r="K128" i="27"/>
  <c r="C129" i="27"/>
  <c r="D129" i="27"/>
  <c r="E129" i="27"/>
  <c r="M97" i="27"/>
  <c r="O97" i="27"/>
  <c r="Q97" i="27"/>
  <c r="I98" i="27"/>
  <c r="K98" i="27"/>
  <c r="M98" i="27"/>
  <c r="M99" i="27"/>
  <c r="O99" i="27"/>
  <c r="G100" i="27"/>
  <c r="I100" i="27"/>
  <c r="K100" i="27"/>
  <c r="Q104" i="27"/>
  <c r="E105" i="27"/>
  <c r="G105" i="27"/>
  <c r="I105" i="27"/>
  <c r="P108" i="27"/>
  <c r="B109" i="27"/>
  <c r="G109" i="27"/>
  <c r="H109" i="27"/>
  <c r="J109" i="27"/>
  <c r="K109" i="27"/>
  <c r="N109" i="27"/>
  <c r="O109" i="27"/>
  <c r="N110" i="27"/>
  <c r="O110" i="27"/>
  <c r="O111" i="27"/>
  <c r="H112" i="27"/>
  <c r="J112" i="27"/>
  <c r="N112" i="27"/>
  <c r="O112" i="27"/>
  <c r="N113" i="27"/>
  <c r="O113" i="27"/>
  <c r="G114" i="27"/>
  <c r="N114" i="27"/>
  <c r="G116" i="27"/>
  <c r="H116" i="27"/>
  <c r="J116" i="27"/>
  <c r="N117" i="27"/>
  <c r="O117" i="27"/>
  <c r="P117" i="27"/>
  <c r="G118" i="27"/>
  <c r="H118" i="27"/>
  <c r="J118" i="27"/>
  <c r="K118" i="27"/>
  <c r="N118" i="27"/>
  <c r="N121" i="27"/>
  <c r="O121" i="27"/>
  <c r="P121" i="27"/>
  <c r="E124" i="27"/>
  <c r="Q124" i="27"/>
  <c r="E125" i="27"/>
  <c r="O126" i="27"/>
  <c r="E127" i="27"/>
  <c r="G127" i="27"/>
  <c r="I127" i="27"/>
  <c r="M127" i="27"/>
  <c r="E136" i="27"/>
  <c r="E138" i="27"/>
  <c r="E140" i="27"/>
  <c r="E141" i="27"/>
  <c r="I145" i="27"/>
  <c r="I147" i="27"/>
  <c r="H63" i="26"/>
  <c r="J63" i="26"/>
  <c r="B70" i="26"/>
  <c r="E134" i="27"/>
  <c r="H62" i="26"/>
  <c r="J70" i="26"/>
  <c r="K62" i="26"/>
  <c r="M135" i="27"/>
  <c r="N70" i="26"/>
  <c r="O62" i="26"/>
  <c r="F72" i="26"/>
  <c r="G64" i="26"/>
  <c r="H64" i="26"/>
  <c r="J64" i="26"/>
  <c r="K64" i="26"/>
  <c r="B66" i="26"/>
  <c r="E74" i="26"/>
  <c r="G74" i="26"/>
  <c r="G171" i="6" s="1"/>
  <c r="H66" i="26"/>
  <c r="J51" i="26"/>
  <c r="B67" i="26"/>
  <c r="D67" i="26"/>
  <c r="F67" i="26"/>
  <c r="H67" i="26"/>
  <c r="L67" i="26"/>
  <c r="N67" i="26"/>
  <c r="P67" i="26"/>
  <c r="B68" i="26"/>
  <c r="D68" i="26"/>
  <c r="N68" i="26"/>
  <c r="P68" i="26"/>
  <c r="C57" i="26"/>
  <c r="G57" i="26"/>
  <c r="O57" i="26"/>
  <c r="O116" i="6" s="1"/>
  <c r="Q57" i="26"/>
  <c r="E58" i="26"/>
  <c r="G58" i="26"/>
  <c r="G75" i="26" s="1"/>
  <c r="G172" i="6" s="1"/>
  <c r="I58" i="26"/>
  <c r="I117" i="6" s="1"/>
  <c r="K58" i="26"/>
  <c r="M58" i="26"/>
  <c r="O58" i="26"/>
  <c r="Q58" i="26"/>
  <c r="Q117" i="6" s="1"/>
  <c r="C59" i="26"/>
  <c r="E59" i="26"/>
  <c r="G59" i="26"/>
  <c r="I59" i="26"/>
  <c r="I118" i="6" s="1"/>
  <c r="K59" i="26"/>
  <c r="K76" i="26" s="1"/>
  <c r="M59" i="26"/>
  <c r="M76" i="26" s="1"/>
  <c r="O59" i="26"/>
  <c r="Q59" i="26"/>
  <c r="Q76" i="26" s="1"/>
  <c r="Q173" i="6" s="1"/>
  <c r="B62" i="26"/>
  <c r="J62" i="26"/>
  <c r="P62" i="26"/>
  <c r="B63" i="26"/>
  <c r="P64" i="26"/>
  <c r="J67" i="26"/>
  <c r="B71" i="26"/>
  <c r="F71" i="26"/>
  <c r="B72" i="26"/>
  <c r="Q74" i="26"/>
  <c r="E75" i="26"/>
  <c r="I76" i="26"/>
  <c r="B130" i="25"/>
  <c r="G130" i="25"/>
  <c r="I130" i="25"/>
  <c r="J130" i="25"/>
  <c r="K130" i="25"/>
  <c r="N130" i="25"/>
  <c r="Q130" i="25"/>
  <c r="B182" i="25"/>
  <c r="C182" i="25"/>
  <c r="E182" i="25"/>
  <c r="F182" i="25"/>
  <c r="G182" i="25"/>
  <c r="I182" i="25"/>
  <c r="J182" i="25"/>
  <c r="K182" i="25"/>
  <c r="O182" i="25"/>
  <c r="B183" i="25"/>
  <c r="E183" i="25"/>
  <c r="K132" i="25"/>
  <c r="M132" i="25"/>
  <c r="N132" i="25"/>
  <c r="O132" i="25"/>
  <c r="Q132" i="25"/>
  <c r="B133" i="25"/>
  <c r="C13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N186" i="25"/>
  <c r="B189" i="25"/>
  <c r="C140" i="25"/>
  <c r="E140" i="25"/>
  <c r="F189" i="25"/>
  <c r="G140" i="25"/>
  <c r="I140" i="25"/>
  <c r="J140" i="25"/>
  <c r="K140" i="25"/>
  <c r="M140" i="25"/>
  <c r="N189" i="25"/>
  <c r="O140" i="25"/>
  <c r="Q189" i="25"/>
  <c r="F59" i="22"/>
  <c r="N59" i="22"/>
  <c r="N112" i="6" s="1"/>
  <c r="B192" i="25"/>
  <c r="C192" i="25"/>
  <c r="D192" i="25"/>
  <c r="E144" i="25"/>
  <c r="F192" i="25"/>
  <c r="G192" i="25"/>
  <c r="H144" i="25"/>
  <c r="I144" i="25"/>
  <c r="J144" i="25"/>
  <c r="K144" i="25"/>
  <c r="L144" i="25"/>
  <c r="N192" i="25"/>
  <c r="O192" i="25"/>
  <c r="Q144" i="25"/>
  <c r="E145" i="25"/>
  <c r="F145" i="25"/>
  <c r="H145" i="25"/>
  <c r="I145" i="25"/>
  <c r="J193" i="25"/>
  <c r="K193" i="25"/>
  <c r="L193" i="25"/>
  <c r="M145" i="25"/>
  <c r="N145" i="25"/>
  <c r="O145" i="25"/>
  <c r="P193" i="25"/>
  <c r="Q145" i="25"/>
  <c r="B146" i="25"/>
  <c r="C194" i="25"/>
  <c r="D194" i="25"/>
  <c r="E146" i="25"/>
  <c r="G194" i="25"/>
  <c r="H146" i="25"/>
  <c r="K194" i="25"/>
  <c r="M146" i="25"/>
  <c r="N194" i="25"/>
  <c r="Q146" i="25"/>
  <c r="E147" i="25"/>
  <c r="G147" i="25"/>
  <c r="H147" i="25"/>
  <c r="I147" i="25"/>
  <c r="J147" i="25"/>
  <c r="K147" i="25"/>
  <c r="L147" i="25"/>
  <c r="M147" i="25"/>
  <c r="N147" i="25"/>
  <c r="O147" i="25"/>
  <c r="P147" i="25"/>
  <c r="Q147" i="25"/>
  <c r="B149" i="25"/>
  <c r="C197" i="25"/>
  <c r="F197" i="25"/>
  <c r="H197" i="25"/>
  <c r="I197" i="25"/>
  <c r="J149" i="25"/>
  <c r="K197" i="25"/>
  <c r="L197" i="25"/>
  <c r="P197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B156" i="25"/>
  <c r="D156" i="25"/>
  <c r="E156" i="25"/>
  <c r="F156" i="25"/>
  <c r="H156" i="25"/>
  <c r="I156" i="25"/>
  <c r="J156" i="25"/>
  <c r="K156" i="25"/>
  <c r="L156" i="25"/>
  <c r="M156" i="25"/>
  <c r="N156" i="25"/>
  <c r="O156" i="25"/>
  <c r="P156" i="25"/>
  <c r="E159" i="25"/>
  <c r="F159" i="25"/>
  <c r="I159" i="25"/>
  <c r="J159" i="25"/>
  <c r="K159" i="25"/>
  <c r="L159" i="25"/>
  <c r="M159" i="25"/>
  <c r="N159" i="25"/>
  <c r="O159" i="25"/>
  <c r="P159" i="25"/>
  <c r="Q159" i="25"/>
  <c r="B60" i="22"/>
  <c r="D60" i="22"/>
  <c r="D113" i="6" s="1"/>
  <c r="F60" i="22"/>
  <c r="H60" i="22"/>
  <c r="J60" i="22"/>
  <c r="L60" i="22"/>
  <c r="L113" i="6" s="1"/>
  <c r="N60" i="22"/>
  <c r="P60" i="22"/>
  <c r="C163" i="25"/>
  <c r="D203" i="25"/>
  <c r="E203" i="25"/>
  <c r="F163" i="25"/>
  <c r="G163" i="25"/>
  <c r="H203" i="25"/>
  <c r="I203" i="25"/>
  <c r="K163" i="25"/>
  <c r="L163" i="25"/>
  <c r="O163" i="25"/>
  <c r="P163" i="25"/>
  <c r="Q163" i="25"/>
  <c r="C164" i="25"/>
  <c r="D164" i="25"/>
  <c r="E164" i="25"/>
  <c r="F164" i="25"/>
  <c r="G164" i="25"/>
  <c r="H204" i="25"/>
  <c r="I164" i="25"/>
  <c r="K164" i="25"/>
  <c r="L204" i="25"/>
  <c r="O164" i="25"/>
  <c r="P164" i="25"/>
  <c r="C165" i="25"/>
  <c r="G165" i="25"/>
  <c r="K165" i="25"/>
  <c r="M205" i="25"/>
  <c r="O165" i="25"/>
  <c r="P165" i="25"/>
  <c r="Q205" i="25"/>
  <c r="C166" i="25"/>
  <c r="D206" i="25"/>
  <c r="F166" i="25"/>
  <c r="G166" i="25"/>
  <c r="I166" i="25"/>
  <c r="K166" i="25"/>
  <c r="L166" i="25"/>
  <c r="O166" i="25"/>
  <c r="P166" i="25"/>
  <c r="C170" i="25"/>
  <c r="F170" i="25"/>
  <c r="K170" i="25"/>
  <c r="L170" i="25"/>
  <c r="M170" i="25"/>
  <c r="N170" i="25"/>
  <c r="O170" i="25"/>
  <c r="P170" i="25"/>
  <c r="Q170" i="25"/>
  <c r="C209" i="25"/>
  <c r="D171" i="25"/>
  <c r="G209" i="25"/>
  <c r="H209" i="25"/>
  <c r="J209" i="25"/>
  <c r="K209" i="25"/>
  <c r="N209" i="25"/>
  <c r="O209" i="25"/>
  <c r="P171" i="25"/>
  <c r="Q171" i="25"/>
  <c r="B174" i="25"/>
  <c r="C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F175" i="25"/>
  <c r="J175" i="25"/>
  <c r="N175" i="25"/>
  <c r="B61" i="22"/>
  <c r="D61" i="22"/>
  <c r="F61" i="22"/>
  <c r="H61" i="22"/>
  <c r="H78" i="22" s="1"/>
  <c r="H169" i="6" s="1"/>
  <c r="J61" i="22"/>
  <c r="J78" i="22" s="1"/>
  <c r="L61" i="22"/>
  <c r="N61" i="22"/>
  <c r="M130" i="25"/>
  <c r="O130" i="25"/>
  <c r="G131" i="25"/>
  <c r="K131" i="25"/>
  <c r="O131" i="25"/>
  <c r="Q131" i="25"/>
  <c r="B132" i="25"/>
  <c r="C132" i="25"/>
  <c r="E132" i="25"/>
  <c r="F132" i="25"/>
  <c r="G132" i="25"/>
  <c r="I132" i="25"/>
  <c r="J132" i="25"/>
  <c r="G135" i="25"/>
  <c r="I135" i="25"/>
  <c r="J135" i="25"/>
  <c r="K135" i="25"/>
  <c r="M135" i="25"/>
  <c r="N135" i="25"/>
  <c r="O135" i="25"/>
  <c r="Q135" i="25"/>
  <c r="B140" i="25"/>
  <c r="F140" i="25"/>
  <c r="O144" i="25"/>
  <c r="P144" i="25"/>
  <c r="B145" i="25"/>
  <c r="C145" i="25"/>
  <c r="D145" i="25"/>
  <c r="G145" i="25"/>
  <c r="D146" i="25"/>
  <c r="G146" i="25"/>
  <c r="J146" i="25"/>
  <c r="K146" i="25"/>
  <c r="L146" i="25"/>
  <c r="N146" i="25"/>
  <c r="O146" i="25"/>
  <c r="P146" i="25"/>
  <c r="B147" i="25"/>
  <c r="C147" i="25"/>
  <c r="D147" i="25"/>
  <c r="F147" i="25"/>
  <c r="O149" i="25"/>
  <c r="P149" i="25"/>
  <c r="Q149" i="25"/>
  <c r="M151" i="25"/>
  <c r="B153" i="25"/>
  <c r="C153" i="25"/>
  <c r="Q153" i="25"/>
  <c r="C156" i="25"/>
  <c r="G156" i="25"/>
  <c r="Q156" i="25"/>
  <c r="B159" i="25"/>
  <c r="C159" i="25"/>
  <c r="D159" i="25"/>
  <c r="G159" i="25"/>
  <c r="H159" i="25"/>
  <c r="H163" i="25"/>
  <c r="I163" i="25"/>
  <c r="M164" i="25"/>
  <c r="Q164" i="25"/>
  <c r="D165" i="25"/>
  <c r="H165" i="25"/>
  <c r="I165" i="25"/>
  <c r="M165" i="25"/>
  <c r="D166" i="25"/>
  <c r="E166" i="25"/>
  <c r="H166" i="25"/>
  <c r="Q166" i="25"/>
  <c r="B170" i="25"/>
  <c r="D170" i="25"/>
  <c r="E170" i="25"/>
  <c r="G170" i="25"/>
  <c r="H170" i="25"/>
  <c r="I170" i="25"/>
  <c r="J170" i="25"/>
  <c r="G171" i="25"/>
  <c r="H171" i="25"/>
  <c r="I171" i="25"/>
  <c r="J171" i="25"/>
  <c r="K171" i="25"/>
  <c r="L171" i="25"/>
  <c r="M171" i="25"/>
  <c r="N171" i="25"/>
  <c r="O171" i="25"/>
  <c r="D174" i="25"/>
  <c r="E174" i="25"/>
  <c r="G175" i="25"/>
  <c r="H175" i="25"/>
  <c r="I175" i="25"/>
  <c r="K175" i="25"/>
  <c r="L175" i="25"/>
  <c r="M175" i="25"/>
  <c r="O175" i="25"/>
  <c r="P175" i="25"/>
  <c r="Q175" i="25"/>
  <c r="B181" i="25"/>
  <c r="G181" i="25"/>
  <c r="I181" i="25"/>
  <c r="J181" i="25"/>
  <c r="K181" i="25"/>
  <c r="M181" i="25"/>
  <c r="N181" i="25"/>
  <c r="O181" i="25"/>
  <c r="Q181" i="25"/>
  <c r="Q182" i="25"/>
  <c r="C183" i="25"/>
  <c r="F183" i="25"/>
  <c r="G183" i="25"/>
  <c r="I183" i="25"/>
  <c r="J183" i="25"/>
  <c r="K183" i="25"/>
  <c r="M183" i="25"/>
  <c r="N183" i="25"/>
  <c r="O183" i="25"/>
  <c r="Q183" i="25"/>
  <c r="B184" i="25"/>
  <c r="C184" i="25"/>
  <c r="G186" i="25"/>
  <c r="I186" i="25"/>
  <c r="J186" i="25"/>
  <c r="K186" i="25"/>
  <c r="M186" i="25"/>
  <c r="O186" i="25"/>
  <c r="Q186" i="25"/>
  <c r="C189" i="25"/>
  <c r="E189" i="25"/>
  <c r="G189" i="25"/>
  <c r="M189" i="25"/>
  <c r="O189" i="25"/>
  <c r="P192" i="25"/>
  <c r="Q192" i="25"/>
  <c r="B193" i="25"/>
  <c r="C193" i="25"/>
  <c r="D193" i="25"/>
  <c r="E193" i="25"/>
  <c r="F193" i="25"/>
  <c r="G193" i="25"/>
  <c r="H193" i="25"/>
  <c r="I193" i="25"/>
  <c r="J194" i="25"/>
  <c r="L194" i="25"/>
  <c r="M194" i="25"/>
  <c r="O194" i="25"/>
  <c r="P194" i="25"/>
  <c r="Q194" i="25"/>
  <c r="B195" i="25"/>
  <c r="C195" i="25"/>
  <c r="D195" i="25"/>
  <c r="E195" i="25"/>
  <c r="F195" i="25"/>
  <c r="G195" i="25"/>
  <c r="H195" i="25"/>
  <c r="I195" i="25"/>
  <c r="J195" i="25"/>
  <c r="K195" i="25"/>
  <c r="L195" i="25"/>
  <c r="J197" i="25"/>
  <c r="O197" i="25"/>
  <c r="Q197" i="25"/>
  <c r="Q203" i="25"/>
  <c r="D204" i="25"/>
  <c r="M204" i="25"/>
  <c r="Q204" i="25"/>
  <c r="D205" i="25"/>
  <c r="H205" i="25"/>
  <c r="I205" i="25"/>
  <c r="E206" i="25"/>
  <c r="F206" i="25"/>
  <c r="H206" i="25"/>
  <c r="Q206" i="25"/>
  <c r="I209" i="25"/>
  <c r="L209" i="25"/>
  <c r="M209" i="25"/>
  <c r="P209" i="25"/>
  <c r="Q209" i="25"/>
  <c r="B211" i="25"/>
  <c r="G211" i="25"/>
  <c r="H211" i="25"/>
  <c r="I211" i="25"/>
  <c r="J211" i="25"/>
  <c r="K211" i="25"/>
  <c r="L211" i="25"/>
  <c r="M211" i="25"/>
  <c r="N211" i="25"/>
  <c r="O211" i="25"/>
  <c r="P211" i="25"/>
  <c r="Q211" i="25"/>
  <c r="I72" i="22"/>
  <c r="K72" i="22"/>
  <c r="M72" i="22"/>
  <c r="B130" i="24"/>
  <c r="D130" i="24"/>
  <c r="H130" i="24"/>
  <c r="B131" i="24"/>
  <c r="C131" i="24"/>
  <c r="D131" i="24"/>
  <c r="G131" i="24"/>
  <c r="H131" i="24"/>
  <c r="I131" i="24"/>
  <c r="P131" i="24"/>
  <c r="O132" i="24"/>
  <c r="P132" i="24"/>
  <c r="Q132" i="24"/>
  <c r="B133" i="24"/>
  <c r="C133" i="24"/>
  <c r="D133" i="24"/>
  <c r="E133" i="24"/>
  <c r="B134" i="24"/>
  <c r="C134" i="24"/>
  <c r="I134" i="24"/>
  <c r="J134" i="24"/>
  <c r="K134" i="24"/>
  <c r="N134" i="24"/>
  <c r="O134" i="24"/>
  <c r="P134" i="24"/>
  <c r="C136" i="24"/>
  <c r="E136" i="24"/>
  <c r="J136" i="24"/>
  <c r="N136" i="24"/>
  <c r="O136" i="24"/>
  <c r="P136" i="24"/>
  <c r="C137" i="24"/>
  <c r="H137" i="24"/>
  <c r="I137" i="24"/>
  <c r="J137" i="24"/>
  <c r="K137" i="24"/>
  <c r="N137" i="24"/>
  <c r="O137" i="24"/>
  <c r="P137" i="24"/>
  <c r="Q137" i="24"/>
  <c r="N138" i="24"/>
  <c r="O138" i="24"/>
  <c r="P138" i="24"/>
  <c r="D139" i="24"/>
  <c r="H139" i="24"/>
  <c r="J139" i="24"/>
  <c r="C140" i="24"/>
  <c r="D140" i="24"/>
  <c r="E140" i="24"/>
  <c r="N140" i="24"/>
  <c r="O140" i="24"/>
  <c r="P140" i="24"/>
  <c r="Q140" i="24"/>
  <c r="B144" i="24"/>
  <c r="E73" i="22"/>
  <c r="H158" i="24"/>
  <c r="Q73" i="22"/>
  <c r="K145" i="24"/>
  <c r="M145" i="24"/>
  <c r="H146" i="24"/>
  <c r="D147" i="24"/>
  <c r="E147" i="24"/>
  <c r="F147" i="24"/>
  <c r="I147" i="24"/>
  <c r="M148" i="24"/>
  <c r="N148" i="24"/>
  <c r="O148" i="24"/>
  <c r="L149" i="24"/>
  <c r="I150" i="24"/>
  <c r="N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C153" i="24"/>
  <c r="E153" i="24"/>
  <c r="G153" i="24"/>
  <c r="H153" i="24"/>
  <c r="I153" i="24"/>
  <c r="K153" i="24"/>
  <c r="L153" i="24"/>
  <c r="M153" i="24"/>
  <c r="N153" i="24"/>
  <c r="O153" i="24"/>
  <c r="P153" i="24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G157" i="24"/>
  <c r="M157" i="24"/>
  <c r="O157" i="24"/>
  <c r="Q157" i="24"/>
  <c r="L159" i="24"/>
  <c r="M159" i="24"/>
  <c r="N159" i="24"/>
  <c r="O159" i="24"/>
  <c r="P159" i="24"/>
  <c r="Q159" i="24"/>
  <c r="B170" i="24"/>
  <c r="E74" i="22"/>
  <c r="F164" i="24"/>
  <c r="H74" i="22"/>
  <c r="F163" i="24"/>
  <c r="G163" i="24"/>
  <c r="I163" i="24"/>
  <c r="J163" i="24"/>
  <c r="K163" i="24"/>
  <c r="L163" i="24"/>
  <c r="M163" i="24"/>
  <c r="N163" i="24"/>
  <c r="O163" i="24"/>
  <c r="P163" i="24"/>
  <c r="Q163" i="24"/>
  <c r="K164" i="24"/>
  <c r="L164" i="24"/>
  <c r="M164" i="24"/>
  <c r="N164" i="24"/>
  <c r="O164" i="24"/>
  <c r="P164" i="24"/>
  <c r="Q164" i="24"/>
  <c r="G165" i="24"/>
  <c r="H165" i="24"/>
  <c r="I165" i="24"/>
  <c r="J165" i="24"/>
  <c r="K165" i="24"/>
  <c r="L165" i="24"/>
  <c r="M165" i="24"/>
  <c r="P165" i="24"/>
  <c r="F166" i="24"/>
  <c r="I166" i="24"/>
  <c r="J166" i="24"/>
  <c r="K166" i="24"/>
  <c r="L166" i="24"/>
  <c r="M166" i="24"/>
  <c r="N166" i="24"/>
  <c r="O166" i="24"/>
  <c r="P166" i="24"/>
  <c r="Q166" i="24"/>
  <c r="P207" i="24"/>
  <c r="Q167" i="24"/>
  <c r="F168" i="24"/>
  <c r="G168" i="24"/>
  <c r="I168" i="24"/>
  <c r="J168" i="24"/>
  <c r="K168" i="24"/>
  <c r="L168" i="24"/>
  <c r="M168" i="24"/>
  <c r="O168" i="24"/>
  <c r="I169" i="24"/>
  <c r="M169" i="24"/>
  <c r="P169" i="24"/>
  <c r="Q169" i="24"/>
  <c r="I170" i="24"/>
  <c r="J170" i="24"/>
  <c r="K170" i="24"/>
  <c r="L170" i="24"/>
  <c r="M170" i="24"/>
  <c r="N170" i="24"/>
  <c r="O170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F172" i="24"/>
  <c r="G172" i="24"/>
  <c r="I172" i="24"/>
  <c r="J172" i="24"/>
  <c r="K172" i="24"/>
  <c r="L172" i="24"/>
  <c r="N172" i="24"/>
  <c r="O172" i="24"/>
  <c r="P172" i="24"/>
  <c r="Q172" i="24"/>
  <c r="I173" i="24"/>
  <c r="J173" i="24"/>
  <c r="K173" i="24"/>
  <c r="L173" i="24"/>
  <c r="M173" i="24"/>
  <c r="N173" i="24"/>
  <c r="O173" i="24"/>
  <c r="P173" i="24"/>
  <c r="Q173" i="24"/>
  <c r="I174" i="24"/>
  <c r="L174" i="24"/>
  <c r="M174" i="24"/>
  <c r="N174" i="24"/>
  <c r="O174" i="24"/>
  <c r="P174" i="24"/>
  <c r="Q174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F130" i="24"/>
  <c r="N131" i="24"/>
  <c r="D132" i="24"/>
  <c r="H132" i="24"/>
  <c r="N133" i="24"/>
  <c r="P133" i="24"/>
  <c r="P135" i="24"/>
  <c r="B136" i="24"/>
  <c r="D136" i="24"/>
  <c r="F136" i="24"/>
  <c r="H136" i="24"/>
  <c r="B137" i="24"/>
  <c r="D137" i="24"/>
  <c r="F137" i="24"/>
  <c r="J145" i="24"/>
  <c r="L145" i="24"/>
  <c r="N145" i="24"/>
  <c r="P145" i="24"/>
  <c r="B146" i="24"/>
  <c r="D146" i="24"/>
  <c r="F146" i="24"/>
  <c r="J146" i="24"/>
  <c r="B149" i="24"/>
  <c r="L150" i="24"/>
  <c r="J152" i="24"/>
  <c r="L152" i="24"/>
  <c r="N152" i="24"/>
  <c r="B153" i="24"/>
  <c r="D153" i="24"/>
  <c r="F153" i="24"/>
  <c r="J153" i="24"/>
  <c r="D157" i="24"/>
  <c r="F157" i="24"/>
  <c r="J157" i="24"/>
  <c r="L157" i="24"/>
  <c r="N157" i="24"/>
  <c r="J159" i="24"/>
  <c r="J164" i="24"/>
  <c r="N165" i="24"/>
  <c r="O165" i="24"/>
  <c r="J167" i="24"/>
  <c r="K167" i="24"/>
  <c r="L167" i="24"/>
  <c r="N167" i="24"/>
  <c r="O167" i="24"/>
  <c r="P167" i="24"/>
  <c r="N168" i="24"/>
  <c r="F169" i="24"/>
  <c r="J169" i="24"/>
  <c r="K169" i="24"/>
  <c r="L169" i="24"/>
  <c r="N169" i="24"/>
  <c r="O169" i="24"/>
  <c r="J174" i="24"/>
  <c r="K174" i="24"/>
  <c r="B181" i="24"/>
  <c r="B180" i="24"/>
  <c r="C135" i="23"/>
  <c r="F180" i="24"/>
  <c r="J180" i="24"/>
  <c r="F181" i="24"/>
  <c r="J181" i="24"/>
  <c r="K130" i="23"/>
  <c r="L130" i="23"/>
  <c r="N181" i="24"/>
  <c r="B182" i="24"/>
  <c r="I131" i="23"/>
  <c r="J182" i="24"/>
  <c r="K131" i="23"/>
  <c r="L131" i="23"/>
  <c r="N182" i="24"/>
  <c r="P131" i="23"/>
  <c r="Q131" i="23"/>
  <c r="B183" i="24"/>
  <c r="E132" i="23"/>
  <c r="F183" i="24"/>
  <c r="I132" i="23"/>
  <c r="J183" i="24"/>
  <c r="K132" i="23"/>
  <c r="L132" i="23"/>
  <c r="N132" i="23"/>
  <c r="O132" i="23"/>
  <c r="P132" i="23"/>
  <c r="Q132" i="23"/>
  <c r="B184" i="24"/>
  <c r="F184" i="24"/>
  <c r="G184" i="23"/>
  <c r="J184" i="24"/>
  <c r="L133" i="23"/>
  <c r="N184" i="24"/>
  <c r="G134" i="23"/>
  <c r="I134" i="23"/>
  <c r="K134" i="23"/>
  <c r="Q134" i="23"/>
  <c r="B186" i="24"/>
  <c r="E186" i="23"/>
  <c r="G186" i="23"/>
  <c r="I135" i="23"/>
  <c r="J186" i="24"/>
  <c r="K135" i="23"/>
  <c r="L135" i="23"/>
  <c r="N186" i="24"/>
  <c r="I136" i="23"/>
  <c r="K136" i="23"/>
  <c r="M136" i="23"/>
  <c r="O136" i="23"/>
  <c r="Q136" i="23"/>
  <c r="F137" i="23"/>
  <c r="G137" i="23"/>
  <c r="H137" i="23"/>
  <c r="I137" i="23"/>
  <c r="J137" i="23"/>
  <c r="K137" i="23"/>
  <c r="L137" i="23"/>
  <c r="M137" i="23"/>
  <c r="N137" i="23"/>
  <c r="Q137" i="23"/>
  <c r="K138" i="23"/>
  <c r="L138" i="23"/>
  <c r="M138" i="23"/>
  <c r="N138" i="23"/>
  <c r="O138" i="23"/>
  <c r="P138" i="23"/>
  <c r="Q138" i="23"/>
  <c r="C188" i="23"/>
  <c r="E188" i="23"/>
  <c r="G188" i="23"/>
  <c r="I139" i="23"/>
  <c r="K139" i="23"/>
  <c r="M188" i="23"/>
  <c r="F189" i="24"/>
  <c r="J189" i="24"/>
  <c r="L140" i="23"/>
  <c r="O140" i="23"/>
  <c r="P140" i="23"/>
  <c r="Q140" i="23"/>
  <c r="B149" i="23"/>
  <c r="C149" i="23"/>
  <c r="E159" i="23"/>
  <c r="F147" i="23"/>
  <c r="I158" i="23"/>
  <c r="B192" i="24"/>
  <c r="J192" i="24"/>
  <c r="P144" i="23"/>
  <c r="Q144" i="23"/>
  <c r="D145" i="23"/>
  <c r="P145" i="23"/>
  <c r="Q145" i="23"/>
  <c r="B194" i="24"/>
  <c r="F194" i="24"/>
  <c r="M146" i="23"/>
  <c r="P146" i="23"/>
  <c r="B195" i="24"/>
  <c r="C195" i="23"/>
  <c r="M147" i="23"/>
  <c r="O147" i="23"/>
  <c r="P147" i="23"/>
  <c r="Q147" i="23"/>
  <c r="C196" i="23"/>
  <c r="O148" i="23"/>
  <c r="Q148" i="23"/>
  <c r="B197" i="24"/>
  <c r="M149" i="23"/>
  <c r="O149" i="23"/>
  <c r="P149" i="23"/>
  <c r="Q149" i="23"/>
  <c r="O198" i="23"/>
  <c r="Q150" i="23"/>
  <c r="D151" i="23"/>
  <c r="J151" i="23"/>
  <c r="K151" i="23"/>
  <c r="L151" i="23"/>
  <c r="P151" i="23"/>
  <c r="D152" i="23"/>
  <c r="P152" i="23"/>
  <c r="Q152" i="23"/>
  <c r="D153" i="23"/>
  <c r="F153" i="23"/>
  <c r="H153" i="23"/>
  <c r="L153" i="23"/>
  <c r="N153" i="23"/>
  <c r="O153" i="23"/>
  <c r="P153" i="23"/>
  <c r="Q153" i="23"/>
  <c r="B154" i="23"/>
  <c r="C199" i="23"/>
  <c r="E154" i="23"/>
  <c r="G154" i="23"/>
  <c r="I154" i="23"/>
  <c r="J154" i="23"/>
  <c r="K154" i="23"/>
  <c r="Q154" i="23"/>
  <c r="N155" i="23"/>
  <c r="O155" i="23"/>
  <c r="P155" i="23"/>
  <c r="Q155" i="23"/>
  <c r="C156" i="23"/>
  <c r="D156" i="23"/>
  <c r="E156" i="23"/>
  <c r="P156" i="23"/>
  <c r="C200" i="23"/>
  <c r="M157" i="23"/>
  <c r="Q157" i="23"/>
  <c r="B158" i="23"/>
  <c r="O158" i="23"/>
  <c r="P158" i="23"/>
  <c r="Q158" i="23"/>
  <c r="B159" i="23"/>
  <c r="C159" i="23"/>
  <c r="D159" i="23"/>
  <c r="M159" i="23"/>
  <c r="N159" i="23"/>
  <c r="O159" i="23"/>
  <c r="P159" i="23"/>
  <c r="Q159" i="23"/>
  <c r="E164" i="23"/>
  <c r="I172" i="23"/>
  <c r="K172" i="23"/>
  <c r="L202" i="24"/>
  <c r="N202" i="24"/>
  <c r="O203" i="23"/>
  <c r="B204" i="24"/>
  <c r="C164" i="23"/>
  <c r="J204" i="24"/>
  <c r="K204" i="23"/>
  <c r="O204" i="23"/>
  <c r="C165" i="23"/>
  <c r="E205" i="23"/>
  <c r="F165" i="23"/>
  <c r="I165" i="23"/>
  <c r="K205" i="23"/>
  <c r="N205" i="24"/>
  <c r="B206" i="24"/>
  <c r="M166" i="23"/>
  <c r="Q166" i="23"/>
  <c r="C167" i="23"/>
  <c r="E207" i="23"/>
  <c r="F207" i="25"/>
  <c r="O167" i="23"/>
  <c r="M168" i="23"/>
  <c r="O168" i="23"/>
  <c r="Q168" i="23"/>
  <c r="C169" i="23"/>
  <c r="D169" i="23"/>
  <c r="O169" i="23"/>
  <c r="P169" i="23"/>
  <c r="Q169" i="23"/>
  <c r="B170" i="23"/>
  <c r="C170" i="23"/>
  <c r="D170" i="23"/>
  <c r="E171" i="23"/>
  <c r="F171" i="23"/>
  <c r="J209" i="24"/>
  <c r="K209" i="23"/>
  <c r="M209" i="23"/>
  <c r="N209" i="24"/>
  <c r="O209" i="23"/>
  <c r="E210" i="23"/>
  <c r="M172" i="23"/>
  <c r="C173" i="23"/>
  <c r="D173" i="23"/>
  <c r="N173" i="23"/>
  <c r="O173" i="23"/>
  <c r="P173" i="23"/>
  <c r="Q173" i="23"/>
  <c r="B174" i="23"/>
  <c r="C174" i="23"/>
  <c r="D174" i="23"/>
  <c r="N174" i="23"/>
  <c r="Q174" i="23"/>
  <c r="C175" i="23"/>
  <c r="F175" i="23"/>
  <c r="G175" i="23"/>
  <c r="I175" i="23"/>
  <c r="J211" i="24"/>
  <c r="N211" i="24"/>
  <c r="O211" i="23"/>
  <c r="P175" i="23"/>
  <c r="Q175" i="23"/>
  <c r="G131" i="23"/>
  <c r="K133" i="23"/>
  <c r="M133" i="23"/>
  <c r="O134" i="23"/>
  <c r="G135" i="23"/>
  <c r="M135" i="23"/>
  <c r="O135" i="23"/>
  <c r="Q135" i="23"/>
  <c r="E136" i="23"/>
  <c r="G136" i="23"/>
  <c r="O137" i="23"/>
  <c r="O139" i="23"/>
  <c r="K140" i="23"/>
  <c r="M140" i="23"/>
  <c r="G144" i="23"/>
  <c r="I144" i="23"/>
  <c r="J144" i="23"/>
  <c r="K144" i="23"/>
  <c r="M144" i="23"/>
  <c r="N144" i="23"/>
  <c r="O144" i="23"/>
  <c r="O145" i="23"/>
  <c r="Q146" i="23"/>
  <c r="C147" i="23"/>
  <c r="O150" i="23"/>
  <c r="M151" i="23"/>
  <c r="N151" i="23"/>
  <c r="O151" i="23"/>
  <c r="Q151" i="23"/>
  <c r="B152" i="23"/>
  <c r="C152" i="23"/>
  <c r="E152" i="23"/>
  <c r="F152" i="23"/>
  <c r="O152" i="23"/>
  <c r="B153" i="23"/>
  <c r="C153" i="23"/>
  <c r="E153" i="23"/>
  <c r="G153" i="23"/>
  <c r="I153" i="23"/>
  <c r="J153" i="23"/>
  <c r="K153" i="23"/>
  <c r="M153" i="23"/>
  <c r="M154" i="23"/>
  <c r="N154" i="23"/>
  <c r="O154" i="23"/>
  <c r="B156" i="23"/>
  <c r="O156" i="23"/>
  <c r="Q156" i="23"/>
  <c r="B157" i="23"/>
  <c r="C157" i="23"/>
  <c r="G158" i="23"/>
  <c r="J158" i="23"/>
  <c r="K158" i="23"/>
  <c r="M158" i="23"/>
  <c r="N158" i="23"/>
  <c r="M164" i="23"/>
  <c r="O164" i="23"/>
  <c r="Q164" i="23"/>
  <c r="E165" i="23"/>
  <c r="G165" i="23"/>
  <c r="K165" i="23"/>
  <c r="M165" i="23"/>
  <c r="C166" i="23"/>
  <c r="M167" i="23"/>
  <c r="M170" i="23"/>
  <c r="O170" i="23"/>
  <c r="Q170" i="23"/>
  <c r="C171" i="23"/>
  <c r="G171" i="23"/>
  <c r="I171" i="23"/>
  <c r="K171" i="23"/>
  <c r="M171" i="23"/>
  <c r="Q171" i="23"/>
  <c r="C172" i="23"/>
  <c r="E172" i="23"/>
  <c r="G172" i="23"/>
  <c r="M174" i="23"/>
  <c r="M184" i="23"/>
  <c r="C186" i="23"/>
  <c r="M186" i="23"/>
  <c r="C187" i="23"/>
  <c r="G187" i="23"/>
  <c r="C192" i="23"/>
  <c r="C194" i="23"/>
  <c r="O196" i="23"/>
  <c r="C197" i="23"/>
  <c r="I197" i="23"/>
  <c r="M205" i="23"/>
  <c r="O205" i="23"/>
  <c r="K207" i="23"/>
  <c r="M207" i="23"/>
  <c r="O208" i="23"/>
  <c r="E209" i="23"/>
  <c r="O210" i="23"/>
  <c r="O64" i="22"/>
  <c r="P64" i="22"/>
  <c r="C65" i="22"/>
  <c r="D65" i="22"/>
  <c r="O66" i="22"/>
  <c r="P66" i="22"/>
  <c r="Q66" i="22"/>
  <c r="B64" i="22"/>
  <c r="C185" i="23"/>
  <c r="D64" i="22"/>
  <c r="J64" i="22"/>
  <c r="M189" i="23"/>
  <c r="H65" i="22"/>
  <c r="J65" i="22"/>
  <c r="L65" i="22"/>
  <c r="M65" i="22"/>
  <c r="N65" i="22"/>
  <c r="P65" i="22"/>
  <c r="B66" i="22"/>
  <c r="D66" i="22"/>
  <c r="E204" i="23"/>
  <c r="F66" i="22"/>
  <c r="G204" i="23"/>
  <c r="K210" i="23"/>
  <c r="M74" i="22"/>
  <c r="P74" i="22"/>
  <c r="I68" i="22"/>
  <c r="L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D59" i="22"/>
  <c r="H59" i="22"/>
  <c r="J59" i="22"/>
  <c r="L59" i="22"/>
  <c r="L76" i="22" s="1"/>
  <c r="P59" i="22"/>
  <c r="P61" i="22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N68" i="22"/>
  <c r="O72" i="22"/>
  <c r="P72" i="22"/>
  <c r="Q72" i="22"/>
  <c r="C73" i="22"/>
  <c r="D73" i="22"/>
  <c r="O73" i="22"/>
  <c r="P73" i="22"/>
  <c r="K74" i="22"/>
  <c r="L74" i="22"/>
  <c r="O74" i="22"/>
  <c r="Q74" i="22"/>
  <c r="P78" i="22"/>
  <c r="P169" i="6" s="1"/>
  <c r="C158" i="21"/>
  <c r="D158" i="21"/>
  <c r="E158" i="21"/>
  <c r="F158" i="21"/>
  <c r="G158" i="21"/>
  <c r="H158" i="21"/>
  <c r="I215" i="21"/>
  <c r="J215" i="21"/>
  <c r="K158" i="21"/>
  <c r="O158" i="21"/>
  <c r="Q158" i="21"/>
  <c r="B159" i="21"/>
  <c r="C159" i="21"/>
  <c r="E159" i="21"/>
  <c r="F159" i="21"/>
  <c r="G159" i="21"/>
  <c r="H216" i="21"/>
  <c r="I216" i="21"/>
  <c r="K159" i="21"/>
  <c r="L159" i="21"/>
  <c r="M159" i="21"/>
  <c r="N159" i="21"/>
  <c r="O159" i="21"/>
  <c r="C160" i="21"/>
  <c r="G160" i="21"/>
  <c r="K160" i="21"/>
  <c r="M160" i="21"/>
  <c r="N160" i="21"/>
  <c r="O160" i="21"/>
  <c r="C161" i="21"/>
  <c r="D161" i="21"/>
  <c r="E161" i="21"/>
  <c r="F161" i="21"/>
  <c r="G161" i="21"/>
  <c r="H161" i="21"/>
  <c r="I161" i="21"/>
  <c r="J161" i="21"/>
  <c r="K161" i="21"/>
  <c r="O161" i="21"/>
  <c r="C220" i="21"/>
  <c r="D220" i="21"/>
  <c r="E220" i="21"/>
  <c r="G220" i="21"/>
  <c r="H220" i="21"/>
  <c r="I220" i="21"/>
  <c r="K220" i="21"/>
  <c r="N163" i="21"/>
  <c r="O220" i="21"/>
  <c r="P163" i="21"/>
  <c r="Q163" i="21"/>
  <c r="C221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B171" i="21"/>
  <c r="C171" i="21"/>
  <c r="I171" i="21"/>
  <c r="J171" i="21"/>
  <c r="K171" i="21"/>
  <c r="L171" i="21"/>
  <c r="M171" i="21"/>
  <c r="N171" i="21"/>
  <c r="P171" i="21"/>
  <c r="Q171" i="21"/>
  <c r="B172" i="21"/>
  <c r="C224" i="21"/>
  <c r="E172" i="21"/>
  <c r="F172" i="21"/>
  <c r="G172" i="21"/>
  <c r="H172" i="21"/>
  <c r="I172" i="21"/>
  <c r="J224" i="21"/>
  <c r="K224" i="21"/>
  <c r="F176" i="21"/>
  <c r="G176" i="21"/>
  <c r="H176" i="21"/>
  <c r="I176" i="21"/>
  <c r="K176" i="21"/>
  <c r="L176" i="21"/>
  <c r="N176" i="21"/>
  <c r="O176" i="21"/>
  <c r="P176" i="21"/>
  <c r="Q176" i="21"/>
  <c r="B228" i="21"/>
  <c r="C228" i="21"/>
  <c r="E228" i="21"/>
  <c r="F228" i="21"/>
  <c r="G228" i="21"/>
  <c r="H228" i="21"/>
  <c r="I228" i="21"/>
  <c r="J228" i="21"/>
  <c r="K228" i="21"/>
  <c r="B178" i="21"/>
  <c r="C178" i="21"/>
  <c r="D178" i="21"/>
  <c r="E178" i="21"/>
  <c r="G178" i="21"/>
  <c r="H178" i="21"/>
  <c r="I178" i="21"/>
  <c r="J178" i="21"/>
  <c r="K178" i="21"/>
  <c r="L178" i="21"/>
  <c r="M178" i="21"/>
  <c r="N229" i="21"/>
  <c r="O229" i="21"/>
  <c r="P229" i="21"/>
  <c r="Q229" i="21"/>
  <c r="K230" i="21"/>
  <c r="N179" i="21"/>
  <c r="O179" i="21"/>
  <c r="P179" i="21"/>
  <c r="Q179" i="21"/>
  <c r="K180" i="21"/>
  <c r="B183" i="21"/>
  <c r="D183" i="21"/>
  <c r="F183" i="21"/>
  <c r="H183" i="21"/>
  <c r="I183" i="21"/>
  <c r="J183" i="21"/>
  <c r="L183" i="21"/>
  <c r="N183" i="21"/>
  <c r="P183" i="21"/>
  <c r="Q183" i="21"/>
  <c r="C233" i="21"/>
  <c r="K185" i="21"/>
  <c r="B186" i="21"/>
  <c r="C186" i="21"/>
  <c r="D186" i="21"/>
  <c r="E186" i="21"/>
  <c r="F186" i="21"/>
  <c r="G186" i="21"/>
  <c r="H186" i="21"/>
  <c r="I186" i="21"/>
  <c r="J186" i="21"/>
  <c r="K186" i="21"/>
  <c r="L186" i="21"/>
  <c r="M186" i="21"/>
  <c r="N186" i="21"/>
  <c r="O186" i="21"/>
  <c r="P186" i="21"/>
  <c r="Q186" i="21"/>
  <c r="C188" i="21"/>
  <c r="K188" i="21"/>
  <c r="B190" i="21"/>
  <c r="C190" i="21"/>
  <c r="D190" i="21"/>
  <c r="E190" i="21"/>
  <c r="F190" i="21"/>
  <c r="G190" i="21"/>
  <c r="H190" i="21"/>
  <c r="I190" i="21"/>
  <c r="J190" i="21"/>
  <c r="K190" i="21"/>
  <c r="D235" i="21"/>
  <c r="F191" i="21"/>
  <c r="L235" i="21"/>
  <c r="M191" i="21"/>
  <c r="N235" i="21"/>
  <c r="O235" i="21"/>
  <c r="P235" i="21"/>
  <c r="C185" i="21"/>
  <c r="B206" i="21"/>
  <c r="D81" i="18"/>
  <c r="E206" i="21"/>
  <c r="H81" i="18"/>
  <c r="L199" i="21"/>
  <c r="P81" i="18"/>
  <c r="B238" i="21"/>
  <c r="C195" i="21"/>
  <c r="D238" i="21"/>
  <c r="F238" i="21"/>
  <c r="G195" i="21"/>
  <c r="H238" i="21"/>
  <c r="I238" i="21"/>
  <c r="J238" i="21"/>
  <c r="L238" i="21"/>
  <c r="M238" i="21"/>
  <c r="N238" i="21"/>
  <c r="P238" i="21"/>
  <c r="B239" i="21"/>
  <c r="D239" i="21"/>
  <c r="E196" i="21"/>
  <c r="G196" i="21"/>
  <c r="J239" i="21"/>
  <c r="K196" i="21"/>
  <c r="L239" i="21"/>
  <c r="N239" i="21"/>
  <c r="P239" i="21"/>
  <c r="Q239" i="21"/>
  <c r="B240" i="21"/>
  <c r="D240" i="21"/>
  <c r="E197" i="21"/>
  <c r="G197" i="21"/>
  <c r="K197" i="21"/>
  <c r="L240" i="21"/>
  <c r="M197" i="21"/>
  <c r="N240" i="21"/>
  <c r="O197" i="21"/>
  <c r="P240" i="21"/>
  <c r="Q240" i="21"/>
  <c r="B241" i="21"/>
  <c r="D241" i="21"/>
  <c r="F241" i="21"/>
  <c r="G198" i="21"/>
  <c r="I198" i="21"/>
  <c r="K198" i="21"/>
  <c r="L241" i="21"/>
  <c r="N241" i="21"/>
  <c r="O198" i="21"/>
  <c r="P241" i="21"/>
  <c r="N199" i="21"/>
  <c r="O199" i="21"/>
  <c r="P199" i="21"/>
  <c r="Q199" i="21"/>
  <c r="I200" i="21"/>
  <c r="N200" i="21"/>
  <c r="O200" i="21"/>
  <c r="P200" i="21"/>
  <c r="Q200" i="21"/>
  <c r="B201" i="21"/>
  <c r="C201" i="21"/>
  <c r="N201" i="21"/>
  <c r="O201" i="21"/>
  <c r="P201" i="21"/>
  <c r="Q201" i="21"/>
  <c r="C202" i="21"/>
  <c r="D202" i="21"/>
  <c r="F202" i="21"/>
  <c r="G202" i="21"/>
  <c r="H202" i="21"/>
  <c r="I202" i="21"/>
  <c r="J202" i="21"/>
  <c r="K202" i="21"/>
  <c r="L202" i="21"/>
  <c r="M202" i="21"/>
  <c r="N202" i="21"/>
  <c r="O202" i="21"/>
  <c r="P202" i="21"/>
  <c r="Q202" i="21"/>
  <c r="B203" i="21"/>
  <c r="C203" i="21"/>
  <c r="O203" i="21"/>
  <c r="P203" i="21"/>
  <c r="B204" i="21"/>
  <c r="C204" i="21"/>
  <c r="O204" i="21"/>
  <c r="Q204" i="21"/>
  <c r="C205" i="21"/>
  <c r="D205" i="21"/>
  <c r="E205" i="21"/>
  <c r="F205" i="21"/>
  <c r="G205" i="21"/>
  <c r="H205" i="21"/>
  <c r="I205" i="21"/>
  <c r="K205" i="21"/>
  <c r="O205" i="21"/>
  <c r="N206" i="21"/>
  <c r="O206" i="21"/>
  <c r="P206" i="21"/>
  <c r="Q206" i="21"/>
  <c r="B207" i="21"/>
  <c r="C207" i="21"/>
  <c r="O207" i="21"/>
  <c r="P207" i="21"/>
  <c r="Q207" i="21"/>
  <c r="B208" i="21"/>
  <c r="E208" i="21"/>
  <c r="F208" i="21"/>
  <c r="G208" i="21"/>
  <c r="H208" i="21"/>
  <c r="I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O209" i="21"/>
  <c r="P209" i="21"/>
  <c r="C210" i="21"/>
  <c r="D246" i="21"/>
  <c r="E210" i="21"/>
  <c r="G210" i="21"/>
  <c r="L246" i="21"/>
  <c r="N246" i="21"/>
  <c r="O210" i="21"/>
  <c r="P246" i="21"/>
  <c r="L158" i="21"/>
  <c r="M158" i="21"/>
  <c r="N158" i="21"/>
  <c r="P158" i="21"/>
  <c r="D159" i="21"/>
  <c r="H159" i="21"/>
  <c r="I159" i="21"/>
  <c r="P159" i="21"/>
  <c r="Q159" i="21"/>
  <c r="B160" i="21"/>
  <c r="D160" i="21"/>
  <c r="E160" i="21"/>
  <c r="F160" i="21"/>
  <c r="H160" i="21"/>
  <c r="I160" i="21"/>
  <c r="J160" i="21"/>
  <c r="L160" i="21"/>
  <c r="L161" i="21"/>
  <c r="M161" i="21"/>
  <c r="N161" i="21"/>
  <c r="P161" i="21"/>
  <c r="Q161" i="21"/>
  <c r="K163" i="21"/>
  <c r="L163" i="21"/>
  <c r="M163" i="21"/>
  <c r="P167" i="21"/>
  <c r="Q167" i="21"/>
  <c r="D171" i="21"/>
  <c r="E171" i="21"/>
  <c r="F171" i="21"/>
  <c r="G171" i="21"/>
  <c r="H171" i="21"/>
  <c r="O171" i="21"/>
  <c r="C172" i="21"/>
  <c r="D172" i="21"/>
  <c r="L172" i="21"/>
  <c r="M172" i="21"/>
  <c r="N172" i="21"/>
  <c r="O172" i="21"/>
  <c r="P172" i="21"/>
  <c r="Q172" i="21"/>
  <c r="D176" i="21"/>
  <c r="E176" i="21"/>
  <c r="J176" i="21"/>
  <c r="M176" i="21"/>
  <c r="E177" i="21"/>
  <c r="F177" i="21"/>
  <c r="G177" i="21"/>
  <c r="H177" i="21"/>
  <c r="I177" i="21"/>
  <c r="J177" i="21"/>
  <c r="K177" i="21"/>
  <c r="L177" i="21"/>
  <c r="M177" i="21"/>
  <c r="N177" i="21"/>
  <c r="O177" i="21"/>
  <c r="P177" i="21"/>
  <c r="Q177" i="21"/>
  <c r="F178" i="21"/>
  <c r="D179" i="21"/>
  <c r="E179" i="21"/>
  <c r="F179" i="21"/>
  <c r="G179" i="21"/>
  <c r="H179" i="21"/>
  <c r="I179" i="21"/>
  <c r="J179" i="21"/>
  <c r="K179" i="21"/>
  <c r="L179" i="21"/>
  <c r="M179" i="21"/>
  <c r="C182" i="21"/>
  <c r="C183" i="21"/>
  <c r="E183" i="21"/>
  <c r="G183" i="21"/>
  <c r="K183" i="21"/>
  <c r="M183" i="21"/>
  <c r="O183" i="21"/>
  <c r="L190" i="21"/>
  <c r="M190" i="21"/>
  <c r="N190" i="21"/>
  <c r="O190" i="21"/>
  <c r="P190" i="21"/>
  <c r="Q190" i="21"/>
  <c r="B191" i="21"/>
  <c r="C191" i="21"/>
  <c r="D191" i="21"/>
  <c r="E191" i="21"/>
  <c r="L191" i="21"/>
  <c r="B195" i="21"/>
  <c r="E195" i="21"/>
  <c r="F195" i="21"/>
  <c r="H195" i="21"/>
  <c r="I195" i="21"/>
  <c r="L195" i="21"/>
  <c r="M195" i="21"/>
  <c r="J196" i="21"/>
  <c r="L196" i="21"/>
  <c r="M196" i="21"/>
  <c r="N196" i="21"/>
  <c r="L197" i="21"/>
  <c r="N197" i="21"/>
  <c r="P197" i="21"/>
  <c r="F198" i="21"/>
  <c r="L198" i="21"/>
  <c r="M198" i="21"/>
  <c r="N198" i="21"/>
  <c r="P198" i="21"/>
  <c r="Q198" i="21"/>
  <c r="B199" i="21"/>
  <c r="E199" i="21"/>
  <c r="H199" i="21"/>
  <c r="I199" i="21"/>
  <c r="B200" i="21"/>
  <c r="E200" i="21"/>
  <c r="H200" i="21"/>
  <c r="B202" i="21"/>
  <c r="E202" i="21"/>
  <c r="N203" i="21"/>
  <c r="Q203" i="21"/>
  <c r="E204" i="21"/>
  <c r="H204" i="21"/>
  <c r="N204" i="21"/>
  <c r="P204" i="21"/>
  <c r="B205" i="21"/>
  <c r="J205" i="21"/>
  <c r="L205" i="21"/>
  <c r="M205" i="21"/>
  <c r="N205" i="21"/>
  <c r="P205" i="21"/>
  <c r="Q205" i="21"/>
  <c r="H207" i="21"/>
  <c r="L207" i="21"/>
  <c r="N207" i="21"/>
  <c r="J209" i="21"/>
  <c r="L209" i="21"/>
  <c r="M209" i="21"/>
  <c r="N209" i="21"/>
  <c r="Q209" i="21"/>
  <c r="L210" i="21"/>
  <c r="M210" i="21"/>
  <c r="N210" i="21"/>
  <c r="P210" i="21"/>
  <c r="Q210" i="21"/>
  <c r="C215" i="21"/>
  <c r="D215" i="21"/>
  <c r="E215" i="21"/>
  <c r="F215" i="21"/>
  <c r="G215" i="21"/>
  <c r="H215" i="21"/>
  <c r="L215" i="21"/>
  <c r="M215" i="21"/>
  <c r="N215" i="21"/>
  <c r="O215" i="21"/>
  <c r="P215" i="21"/>
  <c r="Q215" i="21"/>
  <c r="B216" i="21"/>
  <c r="D216" i="21"/>
  <c r="E216" i="21"/>
  <c r="F216" i="21"/>
  <c r="G216" i="21"/>
  <c r="K216" i="21"/>
  <c r="L216" i="21"/>
  <c r="M216" i="21"/>
  <c r="N216" i="21"/>
  <c r="O216" i="21"/>
  <c r="P216" i="21"/>
  <c r="Q216" i="21"/>
  <c r="B217" i="21"/>
  <c r="C217" i="21"/>
  <c r="D217" i="21"/>
  <c r="E217" i="21"/>
  <c r="F217" i="21"/>
  <c r="G217" i="21"/>
  <c r="H217" i="21"/>
  <c r="I217" i="21"/>
  <c r="J217" i="21"/>
  <c r="L217" i="21"/>
  <c r="M217" i="21"/>
  <c r="N217" i="21"/>
  <c r="O217" i="21"/>
  <c r="D218" i="21"/>
  <c r="E218" i="21"/>
  <c r="F218" i="21"/>
  <c r="G218" i="21"/>
  <c r="H218" i="21"/>
  <c r="I218" i="21"/>
  <c r="J218" i="21"/>
  <c r="K218" i="21"/>
  <c r="L218" i="21"/>
  <c r="M218" i="21"/>
  <c r="N218" i="21"/>
  <c r="O218" i="21"/>
  <c r="P218" i="21"/>
  <c r="Q218" i="21"/>
  <c r="L220" i="21"/>
  <c r="M220" i="21"/>
  <c r="N220" i="21"/>
  <c r="P220" i="21"/>
  <c r="Q220" i="21"/>
  <c r="D224" i="21"/>
  <c r="E224" i="21"/>
  <c r="F224" i="21"/>
  <c r="G224" i="21"/>
  <c r="H224" i="21"/>
  <c r="I224" i="21"/>
  <c r="L224" i="21"/>
  <c r="M224" i="21"/>
  <c r="N224" i="21"/>
  <c r="O224" i="21"/>
  <c r="P224" i="21"/>
  <c r="Q224" i="21"/>
  <c r="D227" i="21"/>
  <c r="E227" i="21"/>
  <c r="F227" i="21"/>
  <c r="G227" i="21"/>
  <c r="H227" i="21"/>
  <c r="I227" i="21"/>
  <c r="J227" i="21"/>
  <c r="K227" i="21"/>
  <c r="L227" i="21"/>
  <c r="M227" i="21"/>
  <c r="N227" i="21"/>
  <c r="O227" i="21"/>
  <c r="P227" i="21"/>
  <c r="Q227" i="21"/>
  <c r="L228" i="21"/>
  <c r="M228" i="21"/>
  <c r="N228" i="21"/>
  <c r="O228" i="21"/>
  <c r="P228" i="21"/>
  <c r="Q228" i="21"/>
  <c r="B229" i="21"/>
  <c r="C229" i="21"/>
  <c r="D229" i="21"/>
  <c r="E229" i="21"/>
  <c r="F229" i="21"/>
  <c r="D230" i="21"/>
  <c r="E230" i="21"/>
  <c r="F230" i="21"/>
  <c r="G230" i="21"/>
  <c r="H230" i="21"/>
  <c r="I230" i="21"/>
  <c r="J230" i="21"/>
  <c r="L230" i="21"/>
  <c r="M230" i="21"/>
  <c r="N230" i="21"/>
  <c r="O230" i="21"/>
  <c r="P230" i="21"/>
  <c r="Q230" i="21"/>
  <c r="B235" i="21"/>
  <c r="C235" i="21"/>
  <c r="E235" i="21"/>
  <c r="F235" i="21"/>
  <c r="C238" i="21"/>
  <c r="E238" i="21"/>
  <c r="E239" i="21"/>
  <c r="M239" i="21"/>
  <c r="G241" i="21"/>
  <c r="I241" i="21"/>
  <c r="M241" i="21"/>
  <c r="O241" i="21"/>
  <c r="Q241" i="21"/>
  <c r="C246" i="21"/>
  <c r="E246" i="21"/>
  <c r="G246" i="21"/>
  <c r="M246" i="21"/>
  <c r="O246" i="21"/>
  <c r="Q246" i="21"/>
  <c r="G170" i="20"/>
  <c r="H170" i="20"/>
  <c r="I170" i="20"/>
  <c r="K172" i="20"/>
  <c r="Q159" i="20"/>
  <c r="C159" i="20"/>
  <c r="D159" i="20"/>
  <c r="E159" i="20"/>
  <c r="G159" i="20"/>
  <c r="H159" i="20"/>
  <c r="K159" i="20"/>
  <c r="K160" i="20"/>
  <c r="L160" i="20"/>
  <c r="C161" i="20"/>
  <c r="C162" i="20"/>
  <c r="E162" i="20"/>
  <c r="G162" i="20"/>
  <c r="H162" i="20"/>
  <c r="I162" i="20"/>
  <c r="K162" i="20"/>
  <c r="C163" i="20"/>
  <c r="E163" i="20"/>
  <c r="G165" i="20"/>
  <c r="H165" i="20"/>
  <c r="I165" i="20"/>
  <c r="J165" i="20"/>
  <c r="K165" i="20"/>
  <c r="L165" i="20"/>
  <c r="M165" i="20"/>
  <c r="O165" i="20"/>
  <c r="P165" i="20"/>
  <c r="Q165" i="20"/>
  <c r="B166" i="20"/>
  <c r="C166" i="20"/>
  <c r="D166" i="20"/>
  <c r="E166" i="20"/>
  <c r="Q166" i="20"/>
  <c r="C167" i="20"/>
  <c r="C168" i="20"/>
  <c r="E168" i="20"/>
  <c r="G168" i="20"/>
  <c r="H168" i="20"/>
  <c r="I168" i="20"/>
  <c r="K168" i="20"/>
  <c r="F169" i="20"/>
  <c r="G169" i="20"/>
  <c r="H169" i="20"/>
  <c r="I169" i="20"/>
  <c r="J169" i="20"/>
  <c r="K169" i="20"/>
  <c r="L169" i="20"/>
  <c r="M169" i="20"/>
  <c r="N169" i="20"/>
  <c r="O169" i="20"/>
  <c r="P169" i="20"/>
  <c r="Q169" i="20"/>
  <c r="B170" i="20"/>
  <c r="C170" i="20"/>
  <c r="D170" i="20"/>
  <c r="E170" i="20"/>
  <c r="F171" i="20"/>
  <c r="J171" i="20"/>
  <c r="K171" i="20"/>
  <c r="L171" i="20"/>
  <c r="M171" i="20"/>
  <c r="N171" i="20"/>
  <c r="O171" i="20"/>
  <c r="P171" i="20"/>
  <c r="Q171" i="20"/>
  <c r="C172" i="20"/>
  <c r="D172" i="20"/>
  <c r="E172" i="20"/>
  <c r="O172" i="20"/>
  <c r="E183" i="20"/>
  <c r="G177" i="20"/>
  <c r="H176" i="20"/>
  <c r="I187" i="20"/>
  <c r="K181" i="20"/>
  <c r="L176" i="20"/>
  <c r="M176" i="20"/>
  <c r="O176" i="20"/>
  <c r="P176" i="20"/>
  <c r="Q176" i="20"/>
  <c r="C177" i="20"/>
  <c r="N177" i="20"/>
  <c r="P177" i="20"/>
  <c r="D178" i="20"/>
  <c r="G178" i="20"/>
  <c r="M178" i="20"/>
  <c r="P178" i="20"/>
  <c r="Q178" i="20"/>
  <c r="C180" i="20"/>
  <c r="M181" i="20"/>
  <c r="P181" i="20"/>
  <c r="Q181" i="20"/>
  <c r="B182" i="20"/>
  <c r="C182" i="20"/>
  <c r="L182" i="20"/>
  <c r="M182" i="20"/>
  <c r="M183" i="20"/>
  <c r="O183" i="20"/>
  <c r="P183" i="20"/>
  <c r="Q183" i="20"/>
  <c r="C184" i="20"/>
  <c r="L184" i="20"/>
  <c r="M184" i="20"/>
  <c r="P184" i="20"/>
  <c r="Q184" i="20"/>
  <c r="B185" i="20"/>
  <c r="D185" i="20"/>
  <c r="E185" i="20"/>
  <c r="G185" i="20"/>
  <c r="M185" i="20"/>
  <c r="P185" i="20"/>
  <c r="Q185" i="20"/>
  <c r="B186" i="20"/>
  <c r="C186" i="20"/>
  <c r="D186" i="20"/>
  <c r="E186" i="20"/>
  <c r="F186" i="20"/>
  <c r="G186" i="20"/>
  <c r="H186" i="20"/>
  <c r="I186" i="20"/>
  <c r="J186" i="20"/>
  <c r="K186" i="20"/>
  <c r="N186" i="20"/>
  <c r="Q186" i="20"/>
  <c r="O187" i="20"/>
  <c r="P187" i="20"/>
  <c r="Q187" i="20"/>
  <c r="B188" i="20"/>
  <c r="C188" i="20"/>
  <c r="L188" i="20"/>
  <c r="M188" i="20"/>
  <c r="C189" i="20"/>
  <c r="D189" i="20"/>
  <c r="E189" i="20"/>
  <c r="F189" i="20"/>
  <c r="G189" i="20"/>
  <c r="L189" i="20"/>
  <c r="M189" i="20"/>
  <c r="N189" i="20"/>
  <c r="O189" i="20"/>
  <c r="Q189" i="20"/>
  <c r="B190" i="20"/>
  <c r="C190" i="20"/>
  <c r="N190" i="20"/>
  <c r="O190" i="20"/>
  <c r="P190" i="20"/>
  <c r="Q190" i="20"/>
  <c r="G191" i="20"/>
  <c r="P191" i="20"/>
  <c r="Q191" i="20"/>
  <c r="L207" i="20"/>
  <c r="P203" i="20"/>
  <c r="Q207" i="20"/>
  <c r="G196" i="20"/>
  <c r="H196" i="20"/>
  <c r="I196" i="20"/>
  <c r="K196" i="20"/>
  <c r="H197" i="20"/>
  <c r="I197" i="20"/>
  <c r="J197" i="20"/>
  <c r="K197" i="20"/>
  <c r="M197" i="20"/>
  <c r="O197" i="20"/>
  <c r="P197" i="20"/>
  <c r="Q197" i="20"/>
  <c r="E199" i="20"/>
  <c r="G199" i="20"/>
  <c r="I199" i="20"/>
  <c r="J199" i="20"/>
  <c r="K199" i="20"/>
  <c r="C203" i="20"/>
  <c r="E203" i="20"/>
  <c r="G203" i="20"/>
  <c r="H244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O205" i="20"/>
  <c r="P205" i="20"/>
  <c r="Q205" i="20"/>
  <c r="C207" i="20"/>
  <c r="D207" i="20"/>
  <c r="H207" i="20"/>
  <c r="K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B209" i="20"/>
  <c r="H209" i="20"/>
  <c r="I209" i="20"/>
  <c r="C210" i="20"/>
  <c r="I210" i="20"/>
  <c r="J210" i="20"/>
  <c r="K210" i="20"/>
  <c r="M210" i="20"/>
  <c r="O210" i="20"/>
  <c r="Q210" i="20"/>
  <c r="C158" i="20"/>
  <c r="D158" i="20"/>
  <c r="E158" i="20"/>
  <c r="I159" i="20"/>
  <c r="C160" i="20"/>
  <c r="D160" i="20"/>
  <c r="E160" i="20"/>
  <c r="G160" i="20"/>
  <c r="H160" i="20"/>
  <c r="I160" i="20"/>
  <c r="D161" i="20"/>
  <c r="E161" i="20"/>
  <c r="G161" i="20"/>
  <c r="I161" i="20"/>
  <c r="K161" i="20"/>
  <c r="M161" i="20"/>
  <c r="P163" i="20"/>
  <c r="C164" i="20"/>
  <c r="D164" i="20"/>
  <c r="E164" i="20"/>
  <c r="G164" i="20"/>
  <c r="H164" i="20"/>
  <c r="I164" i="20"/>
  <c r="K164" i="20"/>
  <c r="L164" i="20"/>
  <c r="M164" i="20"/>
  <c r="O164" i="20"/>
  <c r="C165" i="20"/>
  <c r="D165" i="20"/>
  <c r="E165" i="20"/>
  <c r="D167" i="20"/>
  <c r="E167" i="20"/>
  <c r="G167" i="20"/>
  <c r="H167" i="20"/>
  <c r="I167" i="20"/>
  <c r="K167" i="20"/>
  <c r="L168" i="20"/>
  <c r="M168" i="20"/>
  <c r="O168" i="20"/>
  <c r="C169" i="20"/>
  <c r="D169" i="20"/>
  <c r="E169" i="20"/>
  <c r="L170" i="20"/>
  <c r="C171" i="20"/>
  <c r="D171" i="20"/>
  <c r="E171" i="20"/>
  <c r="G171" i="20"/>
  <c r="H171" i="20"/>
  <c r="I171" i="20"/>
  <c r="E178" i="20"/>
  <c r="E179" i="20"/>
  <c r="G179" i="20"/>
  <c r="H179" i="20"/>
  <c r="I179" i="20"/>
  <c r="M179" i="20"/>
  <c r="P179" i="20"/>
  <c r="K180" i="20"/>
  <c r="O180" i="20"/>
  <c r="P180" i="20"/>
  <c r="C181" i="20"/>
  <c r="D181" i="20"/>
  <c r="E181" i="20"/>
  <c r="L183" i="20"/>
  <c r="L186" i="20"/>
  <c r="M186" i="20"/>
  <c r="O186" i="20"/>
  <c r="P186" i="20"/>
  <c r="G187" i="20"/>
  <c r="K187" i="20"/>
  <c r="P189" i="20"/>
  <c r="K190" i="20"/>
  <c r="L190" i="20"/>
  <c r="M190" i="20"/>
  <c r="C191" i="20"/>
  <c r="D191" i="20"/>
  <c r="E191" i="20"/>
  <c r="C196" i="20"/>
  <c r="E196" i="20"/>
  <c r="C201" i="20"/>
  <c r="H203" i="20"/>
  <c r="I203" i="20"/>
  <c r="K203" i="20"/>
  <c r="L203" i="20"/>
  <c r="M203" i="20"/>
  <c r="O203" i="20"/>
  <c r="I207" i="20"/>
  <c r="O209" i="20"/>
  <c r="D210" i="20"/>
  <c r="C166" i="19"/>
  <c r="I158" i="19"/>
  <c r="K158" i="19"/>
  <c r="L158" i="19"/>
  <c r="M158" i="19"/>
  <c r="O215" i="20"/>
  <c r="P215" i="20"/>
  <c r="Q215" i="20"/>
  <c r="B159" i="19"/>
  <c r="C159" i="19"/>
  <c r="D216" i="20"/>
  <c r="E216" i="20"/>
  <c r="G216" i="20"/>
  <c r="L216" i="20"/>
  <c r="M216" i="20"/>
  <c r="B160" i="19"/>
  <c r="G217" i="19"/>
  <c r="K160" i="19"/>
  <c r="M217" i="20"/>
  <c r="N160" i="19"/>
  <c r="O217" i="20"/>
  <c r="D218" i="20"/>
  <c r="E218" i="20"/>
  <c r="G218" i="20"/>
  <c r="H218" i="20"/>
  <c r="I218" i="20"/>
  <c r="K161" i="19"/>
  <c r="L161" i="19"/>
  <c r="M161" i="19"/>
  <c r="O161" i="19"/>
  <c r="P161" i="19"/>
  <c r="Q161" i="19"/>
  <c r="D219" i="21"/>
  <c r="Q219" i="19"/>
  <c r="K163" i="19"/>
  <c r="L220" i="20"/>
  <c r="M220" i="20"/>
  <c r="N163" i="19"/>
  <c r="O220" i="20"/>
  <c r="P220" i="20"/>
  <c r="Q220" i="20"/>
  <c r="G221" i="20"/>
  <c r="I221" i="20"/>
  <c r="Q221" i="19"/>
  <c r="I222" i="20"/>
  <c r="L222" i="21"/>
  <c r="M222" i="20"/>
  <c r="P222" i="21"/>
  <c r="G166" i="19"/>
  <c r="H166" i="19"/>
  <c r="I166" i="19"/>
  <c r="K166" i="19"/>
  <c r="L166" i="19"/>
  <c r="N166" i="19"/>
  <c r="O166" i="19"/>
  <c r="P166" i="19"/>
  <c r="Q166" i="19"/>
  <c r="G167" i="19"/>
  <c r="O167" i="19"/>
  <c r="P167" i="19"/>
  <c r="Q167" i="19"/>
  <c r="C223" i="21"/>
  <c r="D223" i="21"/>
  <c r="E223" i="19"/>
  <c r="H223" i="21"/>
  <c r="M223" i="20"/>
  <c r="O223" i="20"/>
  <c r="Q223" i="20"/>
  <c r="B169" i="19"/>
  <c r="E169" i="19"/>
  <c r="L169" i="19"/>
  <c r="M169" i="19"/>
  <c r="G170" i="19"/>
  <c r="N170" i="19"/>
  <c r="B171" i="19"/>
  <c r="C171" i="19"/>
  <c r="D171" i="19"/>
  <c r="E171" i="19"/>
  <c r="G171" i="19"/>
  <c r="H171" i="19"/>
  <c r="I171" i="19"/>
  <c r="J171" i="19"/>
  <c r="D224" i="20"/>
  <c r="K172" i="19"/>
  <c r="L172" i="19"/>
  <c r="N172" i="19"/>
  <c r="E226" i="20"/>
  <c r="L226" i="20"/>
  <c r="G176" i="19"/>
  <c r="H227" i="20"/>
  <c r="N176" i="19"/>
  <c r="O176" i="19"/>
  <c r="G177" i="19"/>
  <c r="I228" i="19"/>
  <c r="J177" i="19"/>
  <c r="O177" i="19"/>
  <c r="P177" i="19"/>
  <c r="Q228" i="19"/>
  <c r="E229" i="20"/>
  <c r="F178" i="19"/>
  <c r="G178" i="19"/>
  <c r="J178" i="19"/>
  <c r="L178" i="19"/>
  <c r="N178" i="19"/>
  <c r="O178" i="19"/>
  <c r="Q229" i="20"/>
  <c r="E230" i="19"/>
  <c r="I230" i="19"/>
  <c r="K179" i="19"/>
  <c r="L179" i="19"/>
  <c r="N179" i="19"/>
  <c r="O179" i="19"/>
  <c r="D231" i="20"/>
  <c r="E231" i="20"/>
  <c r="I231" i="20"/>
  <c r="K231" i="20"/>
  <c r="L180" i="19"/>
  <c r="M231" i="20"/>
  <c r="O180" i="19"/>
  <c r="P180" i="19"/>
  <c r="C232" i="20"/>
  <c r="E232" i="20"/>
  <c r="H181" i="19"/>
  <c r="I232" i="20"/>
  <c r="K181" i="19"/>
  <c r="M232" i="20"/>
  <c r="O181" i="19"/>
  <c r="L182" i="19"/>
  <c r="N182" i="19"/>
  <c r="O182" i="19"/>
  <c r="P182" i="19"/>
  <c r="Q182" i="19"/>
  <c r="G183" i="19"/>
  <c r="H183" i="19"/>
  <c r="I183" i="19"/>
  <c r="J183" i="19"/>
  <c r="K183" i="19"/>
  <c r="L183" i="19"/>
  <c r="M183" i="19"/>
  <c r="N183" i="19"/>
  <c r="O183" i="19"/>
  <c r="G184" i="19"/>
  <c r="K184" i="19"/>
  <c r="O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Q186" i="19"/>
  <c r="D234" i="20"/>
  <c r="E234" i="20"/>
  <c r="G234" i="21"/>
  <c r="I234" i="20"/>
  <c r="K234" i="20"/>
  <c r="M234" i="20"/>
  <c r="G188" i="19"/>
  <c r="K188" i="19"/>
  <c r="L188" i="19"/>
  <c r="N188" i="19"/>
  <c r="O188" i="19"/>
  <c r="P188" i="19"/>
  <c r="Q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P189" i="19"/>
  <c r="Q189" i="19"/>
  <c r="G190" i="19"/>
  <c r="J190" i="19"/>
  <c r="K190" i="19"/>
  <c r="L190" i="19"/>
  <c r="O190" i="19"/>
  <c r="P190" i="19"/>
  <c r="Q190" i="19"/>
  <c r="C235" i="20"/>
  <c r="D191" i="19"/>
  <c r="E235" i="20"/>
  <c r="F191" i="19"/>
  <c r="G191" i="19"/>
  <c r="L235" i="20"/>
  <c r="M235" i="20"/>
  <c r="N191" i="19"/>
  <c r="D206" i="19"/>
  <c r="E209" i="19"/>
  <c r="F237" i="21"/>
  <c r="G206" i="19"/>
  <c r="H203" i="19"/>
  <c r="K203" i="19"/>
  <c r="O207" i="19"/>
  <c r="P195" i="19"/>
  <c r="Q195" i="19"/>
  <c r="B196" i="19"/>
  <c r="C196" i="19"/>
  <c r="D196" i="19"/>
  <c r="L239" i="20"/>
  <c r="M239" i="20"/>
  <c r="O239" i="20"/>
  <c r="P239" i="20"/>
  <c r="Q196" i="19"/>
  <c r="B197" i="19"/>
  <c r="C197" i="19"/>
  <c r="F197" i="19"/>
  <c r="K197" i="19"/>
  <c r="L197" i="19"/>
  <c r="M240" i="19"/>
  <c r="O240" i="19"/>
  <c r="G241" i="20"/>
  <c r="H241" i="20"/>
  <c r="O241" i="20"/>
  <c r="Q198" i="19"/>
  <c r="C199" i="19"/>
  <c r="D199" i="19"/>
  <c r="K243" i="21"/>
  <c r="C201" i="19"/>
  <c r="D201" i="19"/>
  <c r="M202" i="19"/>
  <c r="C203" i="19"/>
  <c r="D203" i="19"/>
  <c r="E244" i="19"/>
  <c r="M244" i="20"/>
  <c r="O244" i="20"/>
  <c r="Q244" i="20"/>
  <c r="B204" i="19"/>
  <c r="C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D205" i="19"/>
  <c r="E205" i="19"/>
  <c r="G205" i="19"/>
  <c r="H205" i="19"/>
  <c r="I205" i="19"/>
  <c r="J205" i="19"/>
  <c r="K205" i="19"/>
  <c r="L205" i="19"/>
  <c r="M205" i="19"/>
  <c r="N205" i="19"/>
  <c r="E245" i="20"/>
  <c r="K245" i="21"/>
  <c r="Q245" i="19"/>
  <c r="D207" i="19"/>
  <c r="P207" i="19"/>
  <c r="B208" i="19"/>
  <c r="C208" i="19"/>
  <c r="D208" i="19"/>
  <c r="E208" i="19"/>
  <c r="F208" i="19"/>
  <c r="G208" i="19"/>
  <c r="H208" i="19"/>
  <c r="I208" i="19"/>
  <c r="J208" i="19"/>
  <c r="K208" i="19"/>
  <c r="L208" i="19"/>
  <c r="M208" i="19"/>
  <c r="B209" i="19"/>
  <c r="C209" i="19"/>
  <c r="D209" i="19"/>
  <c r="B210" i="19"/>
  <c r="E246" i="20"/>
  <c r="F210" i="19"/>
  <c r="G246" i="20"/>
  <c r="H210" i="19"/>
  <c r="I210" i="19"/>
  <c r="K210" i="19"/>
  <c r="L210" i="19"/>
  <c r="M246" i="19"/>
  <c r="O210" i="19"/>
  <c r="G159" i="19"/>
  <c r="H159" i="19"/>
  <c r="I159" i="19"/>
  <c r="K159" i="19"/>
  <c r="L159" i="19"/>
  <c r="E160" i="19"/>
  <c r="O160" i="19"/>
  <c r="P160" i="19"/>
  <c r="Q160" i="19"/>
  <c r="E161" i="19"/>
  <c r="G161" i="19"/>
  <c r="H161" i="19"/>
  <c r="G163" i="19"/>
  <c r="H163" i="19"/>
  <c r="I163" i="19"/>
  <c r="M163" i="19"/>
  <c r="O163" i="19"/>
  <c r="P163" i="19"/>
  <c r="Q163" i="19"/>
  <c r="K165" i="19"/>
  <c r="L165" i="19"/>
  <c r="M165" i="19"/>
  <c r="O165" i="19"/>
  <c r="P165" i="19"/>
  <c r="Q165" i="19"/>
  <c r="G168" i="19"/>
  <c r="H168" i="19"/>
  <c r="I168" i="19"/>
  <c r="M168" i="19"/>
  <c r="Q168" i="19"/>
  <c r="E170" i="19"/>
  <c r="I170" i="19"/>
  <c r="K170" i="19"/>
  <c r="L170" i="19"/>
  <c r="M170" i="19"/>
  <c r="O170" i="19"/>
  <c r="P170" i="19"/>
  <c r="Q170" i="19"/>
  <c r="P176" i="19"/>
  <c r="K177" i="19"/>
  <c r="L177" i="19"/>
  <c r="G180" i="19"/>
  <c r="H180" i="19"/>
  <c r="H184" i="19"/>
  <c r="K186" i="19"/>
  <c r="L186" i="19"/>
  <c r="O186" i="19"/>
  <c r="P186" i="19"/>
  <c r="G187" i="19"/>
  <c r="H187" i="19"/>
  <c r="O187" i="19"/>
  <c r="P187" i="19"/>
  <c r="H190" i="19"/>
  <c r="H191" i="19"/>
  <c r="K191" i="19"/>
  <c r="L191" i="19"/>
  <c r="O191" i="19"/>
  <c r="H196" i="19"/>
  <c r="G199" i="19"/>
  <c r="H199" i="19"/>
  <c r="I199" i="19"/>
  <c r="M199" i="19"/>
  <c r="M200" i="19"/>
  <c r="M206" i="19"/>
  <c r="G209" i="19"/>
  <c r="I209" i="19"/>
  <c r="C210" i="19"/>
  <c r="D210" i="19"/>
  <c r="E210" i="19"/>
  <c r="E215" i="19"/>
  <c r="Q222" i="19"/>
  <c r="Q223" i="19"/>
  <c r="Q230" i="19"/>
  <c r="I231" i="19"/>
  <c r="M231" i="19"/>
  <c r="E232" i="19"/>
  <c r="I232" i="19"/>
  <c r="M232" i="19"/>
  <c r="Q232" i="19"/>
  <c r="C233" i="19"/>
  <c r="I233" i="19"/>
  <c r="M233" i="19"/>
  <c r="I234" i="19"/>
  <c r="M234" i="19"/>
  <c r="Q234" i="19"/>
  <c r="M235" i="19"/>
  <c r="Q243" i="19"/>
  <c r="E84" i="18"/>
  <c r="C85" i="18"/>
  <c r="Q86" i="18"/>
  <c r="I220" i="19"/>
  <c r="K92" i="18"/>
  <c r="M86" i="18"/>
  <c r="B61" i="6"/>
  <c r="E90" i="18"/>
  <c r="F61" i="6"/>
  <c r="J61" i="6"/>
  <c r="N61" i="6"/>
  <c r="B62" i="6"/>
  <c r="E91" i="18"/>
  <c r="F62" i="6"/>
  <c r="I91" i="18"/>
  <c r="J62" i="6"/>
  <c r="M91" i="18"/>
  <c r="N62" i="6"/>
  <c r="Q91" i="18"/>
  <c r="B63" i="6"/>
  <c r="E92" i="18"/>
  <c r="F63" i="6"/>
  <c r="J63" i="6"/>
  <c r="N63" i="6"/>
  <c r="O92" i="18"/>
  <c r="Q92" i="18"/>
  <c r="B94" i="6"/>
  <c r="F94" i="6"/>
  <c r="J94" i="6"/>
  <c r="N94" i="6"/>
  <c r="B70" i="18"/>
  <c r="A71" i="18"/>
  <c r="D70" i="18"/>
  <c r="E70" i="18"/>
  <c r="F70" i="18"/>
  <c r="H70" i="18"/>
  <c r="I70" i="18"/>
  <c r="J70" i="18"/>
  <c r="L70" i="18"/>
  <c r="M70" i="18"/>
  <c r="N70" i="18"/>
  <c r="P70" i="18"/>
  <c r="A72" i="18"/>
  <c r="A73" i="18"/>
  <c r="G75" i="18"/>
  <c r="C75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79" i="18"/>
  <c r="C80" i="18"/>
  <c r="G80" i="18"/>
  <c r="C81" i="18"/>
  <c r="E81" i="18"/>
  <c r="E110" i="6" s="1"/>
  <c r="F81" i="18"/>
  <c r="G81" i="18"/>
  <c r="G110" i="6" s="1"/>
  <c r="I81" i="18"/>
  <c r="I102" i="18" s="1"/>
  <c r="I165" i="6" s="1"/>
  <c r="K81" i="18"/>
  <c r="K102" i="18" s="1"/>
  <c r="K165" i="6" s="1"/>
  <c r="M81" i="18"/>
  <c r="M110" i="6" s="1"/>
  <c r="N81" i="18"/>
  <c r="N110" i="6" s="1"/>
  <c r="O81" i="18"/>
  <c r="O102" i="18" s="1"/>
  <c r="O165" i="6" s="1"/>
  <c r="Q81" i="18"/>
  <c r="Q84" i="18"/>
  <c r="E85" i="18"/>
  <c r="I85" i="18"/>
  <c r="M85" i="18"/>
  <c r="Q85" i="18"/>
  <c r="E86" i="18"/>
  <c r="I86" i="18"/>
  <c r="E95" i="18"/>
  <c r="I95" i="18"/>
  <c r="M95" i="18"/>
  <c r="Q95" i="18"/>
  <c r="E96" i="18"/>
  <c r="I96" i="18"/>
  <c r="M96" i="18"/>
  <c r="E97" i="18"/>
  <c r="I97" i="18"/>
  <c r="M97" i="18"/>
  <c r="Q97" i="18"/>
  <c r="K98" i="18"/>
  <c r="M98" i="18"/>
  <c r="Q98" i="18"/>
  <c r="C163" i="17"/>
  <c r="D163" i="17"/>
  <c r="N164" i="17"/>
  <c r="O164" i="17"/>
  <c r="P164" i="17"/>
  <c r="C159" i="17"/>
  <c r="I221" i="17"/>
  <c r="J221" i="17"/>
  <c r="K221" i="17"/>
  <c r="L221" i="17"/>
  <c r="N221" i="17"/>
  <c r="B222" i="17"/>
  <c r="E160" i="17"/>
  <c r="F222" i="17"/>
  <c r="H222" i="17"/>
  <c r="D161" i="17"/>
  <c r="E161" i="17"/>
  <c r="F223" i="17"/>
  <c r="J223" i="17"/>
  <c r="N223" i="17"/>
  <c r="D224" i="17"/>
  <c r="F224" i="17"/>
  <c r="P224" i="17"/>
  <c r="E163" i="17"/>
  <c r="G163" i="17"/>
  <c r="H163" i="17"/>
  <c r="J163" i="17"/>
  <c r="M163" i="17"/>
  <c r="N163" i="17"/>
  <c r="P163" i="17"/>
  <c r="B164" i="17"/>
  <c r="F164" i="17"/>
  <c r="G164" i="17"/>
  <c r="H164" i="17"/>
  <c r="K165" i="17"/>
  <c r="M165" i="17"/>
  <c r="O165" i="17"/>
  <c r="P165" i="17"/>
  <c r="Q165" i="17"/>
  <c r="J230" i="17"/>
  <c r="L168" i="17"/>
  <c r="N230" i="17"/>
  <c r="O168" i="17"/>
  <c r="Q168" i="17"/>
  <c r="C169" i="17"/>
  <c r="F231" i="17"/>
  <c r="H231" i="17"/>
  <c r="J231" i="17"/>
  <c r="C232" i="17"/>
  <c r="D232" i="17"/>
  <c r="E232" i="17"/>
  <c r="F232" i="17"/>
  <c r="H232" i="17"/>
  <c r="J232" i="17"/>
  <c r="K170" i="17"/>
  <c r="B233" i="17"/>
  <c r="C171" i="17"/>
  <c r="E171" i="17"/>
  <c r="G171" i="17"/>
  <c r="H171" i="17"/>
  <c r="I171" i="17"/>
  <c r="K171" i="17"/>
  <c r="O233" i="17"/>
  <c r="P171" i="17"/>
  <c r="Q233" i="17"/>
  <c r="B173" i="17"/>
  <c r="C235" i="17"/>
  <c r="D235" i="17"/>
  <c r="E173" i="17"/>
  <c r="F173" i="17"/>
  <c r="J173" i="17"/>
  <c r="N173" i="17"/>
  <c r="B176" i="17"/>
  <c r="C176" i="17"/>
  <c r="D176" i="17"/>
  <c r="E176" i="17"/>
  <c r="F176" i="17"/>
  <c r="G176" i="17"/>
  <c r="H176" i="17"/>
  <c r="J176" i="17"/>
  <c r="K176" i="17"/>
  <c r="N176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Q180" i="17"/>
  <c r="B75" i="14"/>
  <c r="F75" i="14"/>
  <c r="J75" i="14"/>
  <c r="N75" i="14"/>
  <c r="D76" i="14"/>
  <c r="J196" i="17"/>
  <c r="M196" i="17"/>
  <c r="P192" i="17"/>
  <c r="Q188" i="17"/>
  <c r="C184" i="17"/>
  <c r="E184" i="17"/>
  <c r="G184" i="17"/>
  <c r="J240" i="17"/>
  <c r="K184" i="17"/>
  <c r="M184" i="17"/>
  <c r="O184" i="17"/>
  <c r="B185" i="17"/>
  <c r="C185" i="17"/>
  <c r="D185" i="17"/>
  <c r="F185" i="17"/>
  <c r="G185" i="17"/>
  <c r="H185" i="17"/>
  <c r="I185" i="17"/>
  <c r="J241" i="17"/>
  <c r="K185" i="17"/>
  <c r="L185" i="17"/>
  <c r="N241" i="17"/>
  <c r="E186" i="17"/>
  <c r="I186" i="17"/>
  <c r="J242" i="17"/>
  <c r="K186" i="17"/>
  <c r="L242" i="17"/>
  <c r="N242" i="17"/>
  <c r="B187" i="17"/>
  <c r="E187" i="17"/>
  <c r="J243" i="17"/>
  <c r="L187" i="17"/>
  <c r="N243" i="17"/>
  <c r="B188" i="17"/>
  <c r="C188" i="17"/>
  <c r="E188" i="17"/>
  <c r="F188" i="17"/>
  <c r="G188" i="17"/>
  <c r="J188" i="17"/>
  <c r="K188" i="17"/>
  <c r="L188" i="17"/>
  <c r="B189" i="17"/>
  <c r="C189" i="17"/>
  <c r="D189" i="17"/>
  <c r="B190" i="17"/>
  <c r="C190" i="17"/>
  <c r="E190" i="17"/>
  <c r="F190" i="17"/>
  <c r="B191" i="17"/>
  <c r="C191" i="17"/>
  <c r="D191" i="17"/>
  <c r="E191" i="17"/>
  <c r="F191" i="17"/>
  <c r="L191" i="17"/>
  <c r="N191" i="17"/>
  <c r="O191" i="17"/>
  <c r="P191" i="17"/>
  <c r="Q191" i="17"/>
  <c r="B192" i="17"/>
  <c r="C192" i="17"/>
  <c r="E192" i="17"/>
  <c r="F192" i="17"/>
  <c r="G192" i="17"/>
  <c r="H192" i="17"/>
  <c r="J192" i="17"/>
  <c r="K192" i="17"/>
  <c r="L192" i="17"/>
  <c r="B193" i="17"/>
  <c r="C193" i="17"/>
  <c r="D193" i="17"/>
  <c r="E193" i="17"/>
  <c r="F193" i="17"/>
  <c r="H193" i="17"/>
  <c r="I193" i="17"/>
  <c r="N193" i="17"/>
  <c r="O193" i="17"/>
  <c r="P193" i="17"/>
  <c r="Q193" i="17"/>
  <c r="B194" i="17"/>
  <c r="C194" i="17"/>
  <c r="D194" i="17"/>
  <c r="E194" i="17"/>
  <c r="F194" i="17"/>
  <c r="J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B196" i="17"/>
  <c r="C196" i="17"/>
  <c r="D196" i="17"/>
  <c r="P196" i="17"/>
  <c r="B197" i="17"/>
  <c r="C197" i="17"/>
  <c r="E197" i="17"/>
  <c r="F197" i="17"/>
  <c r="G197" i="17"/>
  <c r="H197" i="17"/>
  <c r="J197" i="17"/>
  <c r="K197" i="17"/>
  <c r="L197" i="17"/>
  <c r="B198" i="17"/>
  <c r="C198" i="17"/>
  <c r="D198" i="17"/>
  <c r="E198" i="17"/>
  <c r="F198" i="17"/>
  <c r="G198" i="17"/>
  <c r="H198" i="17"/>
  <c r="I198" i="17"/>
  <c r="J198" i="17"/>
  <c r="K198" i="17"/>
  <c r="P198" i="17"/>
  <c r="B201" i="17"/>
  <c r="C201" i="17"/>
  <c r="D201" i="17"/>
  <c r="E201" i="17"/>
  <c r="F201" i="17"/>
  <c r="J201" i="17"/>
  <c r="K201" i="17"/>
  <c r="L201" i="17"/>
  <c r="M201" i="17"/>
  <c r="N201" i="17"/>
  <c r="O201" i="17"/>
  <c r="P201" i="17"/>
  <c r="Q201" i="17"/>
  <c r="B202" i="17"/>
  <c r="C202" i="17"/>
  <c r="E202" i="17"/>
  <c r="F202" i="17"/>
  <c r="G251" i="17"/>
  <c r="I251" i="17"/>
  <c r="L251" i="17"/>
  <c r="N202" i="17"/>
  <c r="O202" i="17"/>
  <c r="P202" i="17"/>
  <c r="Q202" i="17"/>
  <c r="B203" i="17"/>
  <c r="C203" i="17"/>
  <c r="D203" i="17"/>
  <c r="E203" i="17"/>
  <c r="F203" i="17"/>
  <c r="G252" i="17"/>
  <c r="H252" i="17"/>
  <c r="I252" i="17"/>
  <c r="J252" i="17"/>
  <c r="K203" i="17"/>
  <c r="L203" i="17"/>
  <c r="M203" i="17"/>
  <c r="N203" i="17"/>
  <c r="O203" i="17"/>
  <c r="I253" i="17"/>
  <c r="J253" i="17"/>
  <c r="K253" i="17"/>
  <c r="L253" i="17"/>
  <c r="E205" i="17"/>
  <c r="F205" i="17"/>
  <c r="E206" i="17"/>
  <c r="F206" i="17"/>
  <c r="E207" i="17"/>
  <c r="F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C211" i="17"/>
  <c r="D211" i="17"/>
  <c r="E211" i="17"/>
  <c r="F211" i="17"/>
  <c r="G211" i="17"/>
  <c r="H211" i="17"/>
  <c r="L211" i="17"/>
  <c r="M211" i="17"/>
  <c r="N211" i="17"/>
  <c r="O211" i="17"/>
  <c r="P211" i="17"/>
  <c r="Q211" i="17"/>
  <c r="P213" i="17"/>
  <c r="D215" i="17"/>
  <c r="M215" i="17"/>
  <c r="N215" i="17"/>
  <c r="O215" i="17"/>
  <c r="P215" i="17"/>
  <c r="Q215" i="17"/>
  <c r="B77" i="14"/>
  <c r="B106" i="6" s="1"/>
  <c r="N77" i="14"/>
  <c r="N106" i="6" s="1"/>
  <c r="I159" i="17"/>
  <c r="J159" i="17"/>
  <c r="M159" i="17"/>
  <c r="N159" i="17"/>
  <c r="O159" i="17"/>
  <c r="P159" i="17"/>
  <c r="Q159" i="17"/>
  <c r="B160" i="17"/>
  <c r="C160" i="17"/>
  <c r="D160" i="17"/>
  <c r="F160" i="17"/>
  <c r="F161" i="17"/>
  <c r="G161" i="17"/>
  <c r="H161" i="17"/>
  <c r="I161" i="17"/>
  <c r="J161" i="17"/>
  <c r="K161" i="17"/>
  <c r="L161" i="17"/>
  <c r="M161" i="17"/>
  <c r="N161" i="17"/>
  <c r="O161" i="17"/>
  <c r="P161" i="17"/>
  <c r="D162" i="17"/>
  <c r="F162" i="17"/>
  <c r="O162" i="17"/>
  <c r="P162" i="17"/>
  <c r="Q162" i="17"/>
  <c r="B163" i="17"/>
  <c r="F163" i="17"/>
  <c r="K163" i="17"/>
  <c r="B165" i="17"/>
  <c r="C165" i="17"/>
  <c r="D165" i="17"/>
  <c r="E165" i="17"/>
  <c r="F165" i="17"/>
  <c r="G165" i="17"/>
  <c r="H165" i="17"/>
  <c r="I165" i="17"/>
  <c r="J165" i="17"/>
  <c r="L165" i="17"/>
  <c r="N165" i="17"/>
  <c r="G168" i="17"/>
  <c r="H168" i="17"/>
  <c r="I168" i="17"/>
  <c r="J168" i="17"/>
  <c r="K168" i="17"/>
  <c r="M168" i="17"/>
  <c r="P168" i="17"/>
  <c r="D169" i="17"/>
  <c r="E169" i="17"/>
  <c r="F169" i="17"/>
  <c r="H169" i="17"/>
  <c r="C170" i="17"/>
  <c r="D170" i="17"/>
  <c r="E170" i="17"/>
  <c r="F170" i="17"/>
  <c r="G170" i="17"/>
  <c r="H170" i="17"/>
  <c r="I170" i="17"/>
  <c r="J170" i="17"/>
  <c r="B171" i="17"/>
  <c r="G173" i="17"/>
  <c r="H173" i="17"/>
  <c r="I173" i="17"/>
  <c r="K173" i="17"/>
  <c r="L173" i="17"/>
  <c r="M173" i="17"/>
  <c r="O173" i="17"/>
  <c r="P173" i="17"/>
  <c r="Q173" i="17"/>
  <c r="I176" i="17"/>
  <c r="L176" i="17"/>
  <c r="M176" i="17"/>
  <c r="O176" i="17"/>
  <c r="P176" i="17"/>
  <c r="Q176" i="17"/>
  <c r="H180" i="17"/>
  <c r="J180" i="17"/>
  <c r="H184" i="17"/>
  <c r="I184" i="17"/>
  <c r="J184" i="17"/>
  <c r="M185" i="17"/>
  <c r="N185" i="17"/>
  <c r="O185" i="17"/>
  <c r="P185" i="17"/>
  <c r="Q185" i="17"/>
  <c r="G186" i="17"/>
  <c r="H186" i="17"/>
  <c r="J186" i="17"/>
  <c r="L186" i="17"/>
  <c r="G187" i="17"/>
  <c r="H187" i="17"/>
  <c r="I187" i="17"/>
  <c r="J187" i="17"/>
  <c r="K187" i="17"/>
  <c r="M187" i="17"/>
  <c r="I189" i="17"/>
  <c r="J189" i="17"/>
  <c r="K189" i="17"/>
  <c r="L189" i="17"/>
  <c r="M189" i="17"/>
  <c r="P189" i="17"/>
  <c r="Q189" i="17"/>
  <c r="M190" i="17"/>
  <c r="G191" i="17"/>
  <c r="H191" i="17"/>
  <c r="I191" i="17"/>
  <c r="J191" i="17"/>
  <c r="K191" i="17"/>
  <c r="M191" i="17"/>
  <c r="Q192" i="17"/>
  <c r="J193" i="17"/>
  <c r="K193" i="17"/>
  <c r="L193" i="17"/>
  <c r="M193" i="17"/>
  <c r="G194" i="17"/>
  <c r="H194" i="17"/>
  <c r="I194" i="17"/>
  <c r="K194" i="17"/>
  <c r="L194" i="17"/>
  <c r="M194" i="17"/>
  <c r="N194" i="17"/>
  <c r="O194" i="17"/>
  <c r="P194" i="17"/>
  <c r="Q194" i="17"/>
  <c r="L196" i="17"/>
  <c r="Q196" i="17"/>
  <c r="L198" i="17"/>
  <c r="M198" i="17"/>
  <c r="N198" i="17"/>
  <c r="O198" i="17"/>
  <c r="Q198" i="17"/>
  <c r="G201" i="17"/>
  <c r="H201" i="17"/>
  <c r="J202" i="17"/>
  <c r="K202" i="17"/>
  <c r="L202" i="17"/>
  <c r="H203" i="17"/>
  <c r="I203" i="17"/>
  <c r="J203" i="17"/>
  <c r="I204" i="17"/>
  <c r="J204" i="17"/>
  <c r="M204" i="17"/>
  <c r="N204" i="17"/>
  <c r="O204" i="17"/>
  <c r="P204" i="17"/>
  <c r="P205" i="17"/>
  <c r="P206" i="17"/>
  <c r="P207" i="17"/>
  <c r="B211" i="17"/>
  <c r="I211" i="17"/>
  <c r="J211" i="17"/>
  <c r="K211" i="17"/>
  <c r="P214" i="17"/>
  <c r="B215" i="17"/>
  <c r="C215" i="17"/>
  <c r="E215" i="17"/>
  <c r="F215" i="17"/>
  <c r="G215" i="17"/>
  <c r="H215" i="17"/>
  <c r="I215" i="17"/>
  <c r="J215" i="17"/>
  <c r="K215" i="17"/>
  <c r="L215" i="17"/>
  <c r="C221" i="17"/>
  <c r="M221" i="17"/>
  <c r="O221" i="17"/>
  <c r="P221" i="17"/>
  <c r="Q221" i="17"/>
  <c r="C222" i="17"/>
  <c r="D222" i="17"/>
  <c r="E222" i="17"/>
  <c r="G223" i="17"/>
  <c r="H223" i="17"/>
  <c r="I223" i="17"/>
  <c r="K223" i="17"/>
  <c r="L223" i="17"/>
  <c r="M223" i="17"/>
  <c r="O223" i="17"/>
  <c r="P223" i="17"/>
  <c r="O224" i="17"/>
  <c r="Q224" i="17"/>
  <c r="G230" i="17"/>
  <c r="H230" i="17"/>
  <c r="I230" i="17"/>
  <c r="K230" i="17"/>
  <c r="L230" i="17"/>
  <c r="M230" i="17"/>
  <c r="O230" i="17"/>
  <c r="P230" i="17"/>
  <c r="Q230" i="17"/>
  <c r="C231" i="17"/>
  <c r="D231" i="17"/>
  <c r="E231" i="17"/>
  <c r="G232" i="17"/>
  <c r="I232" i="17"/>
  <c r="K232" i="17"/>
  <c r="E233" i="17"/>
  <c r="G233" i="17"/>
  <c r="H233" i="17"/>
  <c r="I233" i="17"/>
  <c r="K233" i="17"/>
  <c r="P233" i="17"/>
  <c r="E235" i="17"/>
  <c r="G235" i="17"/>
  <c r="H235" i="17"/>
  <c r="I235" i="17"/>
  <c r="K235" i="17"/>
  <c r="L235" i="17"/>
  <c r="M235" i="17"/>
  <c r="O235" i="17"/>
  <c r="P235" i="17"/>
  <c r="Q235" i="17"/>
  <c r="D239" i="17"/>
  <c r="C240" i="17"/>
  <c r="E240" i="17"/>
  <c r="H240" i="17"/>
  <c r="I240" i="17"/>
  <c r="K240" i="17"/>
  <c r="M240" i="17"/>
  <c r="O240" i="17"/>
  <c r="G241" i="17"/>
  <c r="H241" i="17"/>
  <c r="I241" i="17"/>
  <c r="M241" i="17"/>
  <c r="O241" i="17"/>
  <c r="P241" i="17"/>
  <c r="Q241" i="17"/>
  <c r="E242" i="17"/>
  <c r="G242" i="17"/>
  <c r="H242" i="17"/>
  <c r="I242" i="17"/>
  <c r="K242" i="17"/>
  <c r="E243" i="17"/>
  <c r="G243" i="17"/>
  <c r="H243" i="17"/>
  <c r="I243" i="17"/>
  <c r="K243" i="17"/>
  <c r="M243" i="17"/>
  <c r="B250" i="17"/>
  <c r="C250" i="17"/>
  <c r="D250" i="17"/>
  <c r="E250" i="17"/>
  <c r="F250" i="17"/>
  <c r="G250" i="17"/>
  <c r="H250" i="17"/>
  <c r="L250" i="17"/>
  <c r="M250" i="17"/>
  <c r="N250" i="17"/>
  <c r="O250" i="17"/>
  <c r="P250" i="17"/>
  <c r="Q250" i="17"/>
  <c r="B251" i="17"/>
  <c r="C251" i="17"/>
  <c r="F251" i="17"/>
  <c r="J251" i="17"/>
  <c r="K251" i="17"/>
  <c r="N251" i="17"/>
  <c r="O251" i="17"/>
  <c r="Q251" i="17"/>
  <c r="K252" i="17"/>
  <c r="M252" i="17"/>
  <c r="N252" i="17"/>
  <c r="O252" i="17"/>
  <c r="M253" i="17"/>
  <c r="N253" i="17"/>
  <c r="O253" i="17"/>
  <c r="P253" i="17"/>
  <c r="B159" i="16"/>
  <c r="C162" i="16"/>
  <c r="F90" i="14"/>
  <c r="G163" i="16"/>
  <c r="F159" i="16"/>
  <c r="G159" i="16"/>
  <c r="J159" i="16"/>
  <c r="O160" i="16"/>
  <c r="P160" i="16"/>
  <c r="B161" i="16"/>
  <c r="C161" i="16"/>
  <c r="D161" i="16"/>
  <c r="E161" i="16"/>
  <c r="F161" i="16"/>
  <c r="G161" i="16"/>
  <c r="H161" i="16"/>
  <c r="O161" i="16"/>
  <c r="P161" i="16"/>
  <c r="F162" i="16"/>
  <c r="G162" i="16"/>
  <c r="K162" i="16"/>
  <c r="L162" i="16"/>
  <c r="O162" i="16"/>
  <c r="O163" i="16"/>
  <c r="P163" i="16"/>
  <c r="Q163" i="16"/>
  <c r="F164" i="16"/>
  <c r="G164" i="16"/>
  <c r="J164" i="16"/>
  <c r="L164" i="16"/>
  <c r="Q164" i="16"/>
  <c r="E165" i="16"/>
  <c r="F165" i="16"/>
  <c r="G165" i="16"/>
  <c r="H165" i="16"/>
  <c r="I165" i="16"/>
  <c r="K165" i="16"/>
  <c r="M165" i="16"/>
  <c r="N165" i="16"/>
  <c r="O165" i="16"/>
  <c r="P165" i="16"/>
  <c r="Q165" i="16"/>
  <c r="B92" i="14"/>
  <c r="C91" i="14"/>
  <c r="E174" i="16"/>
  <c r="F174" i="16"/>
  <c r="G174" i="16"/>
  <c r="I174" i="16"/>
  <c r="F168" i="16"/>
  <c r="G168" i="16"/>
  <c r="J168" i="16"/>
  <c r="K168" i="16"/>
  <c r="L168" i="16"/>
  <c r="M168" i="16"/>
  <c r="N168" i="16"/>
  <c r="O168" i="16"/>
  <c r="P168" i="16"/>
  <c r="Q168" i="16"/>
  <c r="D170" i="16"/>
  <c r="F170" i="16"/>
  <c r="G170" i="16"/>
  <c r="H170" i="16"/>
  <c r="I170" i="16"/>
  <c r="J170" i="16"/>
  <c r="K170" i="16"/>
  <c r="F171" i="16"/>
  <c r="G171" i="16"/>
  <c r="M172" i="16"/>
  <c r="N172" i="16"/>
  <c r="O172" i="16"/>
  <c r="P172" i="16"/>
  <c r="Q172" i="16"/>
  <c r="F173" i="16"/>
  <c r="G173" i="16"/>
  <c r="J173" i="16"/>
  <c r="N173" i="16"/>
  <c r="O173" i="16"/>
  <c r="P173" i="16"/>
  <c r="Q173" i="16"/>
  <c r="K174" i="16"/>
  <c r="N174" i="16"/>
  <c r="O174" i="16"/>
  <c r="P174" i="16"/>
  <c r="Q174" i="16"/>
  <c r="D175" i="16"/>
  <c r="E175" i="16"/>
  <c r="F175" i="16"/>
  <c r="G175" i="16"/>
  <c r="H175" i="16"/>
  <c r="I175" i="16"/>
  <c r="J175" i="16"/>
  <c r="K175" i="16"/>
  <c r="L176" i="16"/>
  <c r="F177" i="16"/>
  <c r="G177" i="16"/>
  <c r="H177" i="16"/>
  <c r="I177" i="16"/>
  <c r="K177" i="16"/>
  <c r="F178" i="16"/>
  <c r="G178" i="16"/>
  <c r="M178" i="16"/>
  <c r="O178" i="16"/>
  <c r="N179" i="16"/>
  <c r="O179" i="16"/>
  <c r="P179" i="16"/>
  <c r="Q179" i="16"/>
  <c r="E180" i="16"/>
  <c r="F180" i="16"/>
  <c r="G180" i="16"/>
  <c r="J180" i="16"/>
  <c r="K180" i="16"/>
  <c r="L180" i="16"/>
  <c r="M180" i="16"/>
  <c r="N180" i="16"/>
  <c r="O180" i="16"/>
  <c r="P180" i="16"/>
  <c r="Q180" i="16"/>
  <c r="E184" i="16"/>
  <c r="G184" i="16"/>
  <c r="H184" i="16"/>
  <c r="I184" i="16"/>
  <c r="J184" i="16"/>
  <c r="K184" i="16"/>
  <c r="E185" i="16"/>
  <c r="F185" i="16"/>
  <c r="G185" i="16"/>
  <c r="H185" i="16"/>
  <c r="I185" i="16"/>
  <c r="Q185" i="16"/>
  <c r="E186" i="16"/>
  <c r="I186" i="16"/>
  <c r="K186" i="16"/>
  <c r="N186" i="16"/>
  <c r="O186" i="16"/>
  <c r="P186" i="16"/>
  <c r="E187" i="16"/>
  <c r="F187" i="16"/>
  <c r="G187" i="16"/>
  <c r="H187" i="16"/>
  <c r="I187" i="16"/>
  <c r="E188" i="16"/>
  <c r="F188" i="16"/>
  <c r="G188" i="16"/>
  <c r="H188" i="16"/>
  <c r="I188" i="16"/>
  <c r="J188" i="16"/>
  <c r="K188" i="16"/>
  <c r="L188" i="16"/>
  <c r="P188" i="16"/>
  <c r="Q188" i="16"/>
  <c r="B189" i="16"/>
  <c r="C189" i="16"/>
  <c r="E189" i="16"/>
  <c r="F189" i="16"/>
  <c r="G189" i="16"/>
  <c r="H189" i="16"/>
  <c r="I189" i="16"/>
  <c r="J189" i="16"/>
  <c r="K189" i="16"/>
  <c r="E190" i="16"/>
  <c r="F190" i="16"/>
  <c r="G190" i="16"/>
  <c r="I190" i="16"/>
  <c r="J190" i="16"/>
  <c r="K190" i="16"/>
  <c r="L190" i="16"/>
  <c r="P190" i="16"/>
  <c r="Q190" i="16"/>
  <c r="C191" i="16"/>
  <c r="D191" i="16"/>
  <c r="E191" i="16"/>
  <c r="F191" i="16"/>
  <c r="G191" i="16"/>
  <c r="I191" i="16"/>
  <c r="J191" i="16"/>
  <c r="L191" i="16"/>
  <c r="E192" i="16"/>
  <c r="F192" i="16"/>
  <c r="G192" i="16"/>
  <c r="H192" i="16"/>
  <c r="I192" i="16"/>
  <c r="J192" i="16"/>
  <c r="M192" i="16"/>
  <c r="P192" i="16"/>
  <c r="Q192" i="16"/>
  <c r="C193" i="16"/>
  <c r="E193" i="16"/>
  <c r="I193" i="16"/>
  <c r="K193" i="16"/>
  <c r="N193" i="16"/>
  <c r="O193" i="16"/>
  <c r="P193" i="16"/>
  <c r="Q193" i="16"/>
  <c r="D194" i="16"/>
  <c r="E194" i="16"/>
  <c r="F194" i="16"/>
  <c r="G194" i="16"/>
  <c r="H194" i="16"/>
  <c r="I194" i="16"/>
  <c r="J194" i="16"/>
  <c r="K194" i="16"/>
  <c r="L194" i="16"/>
  <c r="Q194" i="16"/>
  <c r="C195" i="16"/>
  <c r="D195" i="16"/>
  <c r="E195" i="16"/>
  <c r="I195" i="16"/>
  <c r="M195" i="16"/>
  <c r="N195" i="16"/>
  <c r="O195" i="16"/>
  <c r="Q195" i="16"/>
  <c r="E196" i="16"/>
  <c r="F196" i="16"/>
  <c r="G196" i="16"/>
  <c r="H196" i="16"/>
  <c r="I196" i="16"/>
  <c r="J196" i="16"/>
  <c r="K196" i="16"/>
  <c r="E197" i="16"/>
  <c r="F197" i="16"/>
  <c r="G197" i="16"/>
  <c r="H197" i="16"/>
  <c r="I197" i="16"/>
  <c r="J197" i="16"/>
  <c r="K197" i="16"/>
  <c r="L197" i="16"/>
  <c r="M197" i="16"/>
  <c r="P197" i="16"/>
  <c r="Q197" i="16"/>
  <c r="C198" i="16"/>
  <c r="D198" i="16"/>
  <c r="E198" i="16"/>
  <c r="F198" i="16"/>
  <c r="G198" i="16"/>
  <c r="H198" i="16"/>
  <c r="I198" i="16"/>
  <c r="J198" i="16"/>
  <c r="K198" i="16"/>
  <c r="L198" i="16"/>
  <c r="E212" i="16"/>
  <c r="F212" i="16"/>
  <c r="K205" i="16"/>
  <c r="B201" i="16"/>
  <c r="C201" i="16"/>
  <c r="D201" i="16"/>
  <c r="N201" i="16"/>
  <c r="H202" i="16"/>
  <c r="I202" i="16"/>
  <c r="B203" i="16"/>
  <c r="C203" i="16"/>
  <c r="D203" i="16"/>
  <c r="E203" i="16"/>
  <c r="F203" i="16"/>
  <c r="G203" i="16"/>
  <c r="H203" i="16"/>
  <c r="I203" i="16"/>
  <c r="J203" i="16"/>
  <c r="K203" i="16"/>
  <c r="N203" i="16"/>
  <c r="O203" i="16"/>
  <c r="C204" i="16"/>
  <c r="D204" i="16"/>
  <c r="N204" i="16"/>
  <c r="O204" i="16"/>
  <c r="B205" i="16"/>
  <c r="C205" i="16"/>
  <c r="D205" i="16"/>
  <c r="E205" i="16"/>
  <c r="H205" i="16"/>
  <c r="B206" i="16"/>
  <c r="C206" i="16"/>
  <c r="M206" i="16"/>
  <c r="N206" i="16"/>
  <c r="O206" i="16"/>
  <c r="C207" i="16"/>
  <c r="H207" i="16"/>
  <c r="I207" i="16"/>
  <c r="B208" i="16"/>
  <c r="C208" i="16"/>
  <c r="D208" i="16"/>
  <c r="E208" i="16"/>
  <c r="C209" i="16"/>
  <c r="E209" i="16"/>
  <c r="F209" i="16"/>
  <c r="G209" i="16"/>
  <c r="H209" i="16"/>
  <c r="I209" i="16"/>
  <c r="J209" i="16"/>
  <c r="K209" i="16"/>
  <c r="L209" i="16"/>
  <c r="M209" i="16"/>
  <c r="N209" i="16"/>
  <c r="O209" i="16"/>
  <c r="B210" i="16"/>
  <c r="C210" i="16"/>
  <c r="N210" i="16"/>
  <c r="O210" i="16"/>
  <c r="B211" i="16"/>
  <c r="C211" i="16"/>
  <c r="D211" i="16"/>
  <c r="E211" i="16"/>
  <c r="F211" i="16"/>
  <c r="G211" i="16"/>
  <c r="I211" i="16"/>
  <c r="J211" i="16"/>
  <c r="N212" i="16"/>
  <c r="O212" i="16"/>
  <c r="B213" i="16"/>
  <c r="C213" i="16"/>
  <c r="D213" i="16"/>
  <c r="E213" i="16"/>
  <c r="H213" i="16"/>
  <c r="C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B215" i="16"/>
  <c r="C215" i="16"/>
  <c r="D215" i="16"/>
  <c r="E215" i="16"/>
  <c r="H215" i="16"/>
  <c r="I215" i="16"/>
  <c r="K159" i="16"/>
  <c r="L159" i="16"/>
  <c r="O159" i="16"/>
  <c r="P159" i="16"/>
  <c r="B160" i="16"/>
  <c r="C160" i="16"/>
  <c r="F160" i="16"/>
  <c r="G160" i="16"/>
  <c r="H160" i="16"/>
  <c r="J160" i="16"/>
  <c r="K160" i="16"/>
  <c r="L160" i="16"/>
  <c r="N160" i="16"/>
  <c r="J161" i="16"/>
  <c r="L161" i="16"/>
  <c r="J162" i="16"/>
  <c r="P162" i="16"/>
  <c r="B163" i="16"/>
  <c r="C163" i="16"/>
  <c r="D163" i="16"/>
  <c r="F163" i="16"/>
  <c r="J163" i="16"/>
  <c r="L163" i="16"/>
  <c r="K164" i="16"/>
  <c r="O164" i="16"/>
  <c r="P164" i="16"/>
  <c r="B165" i="16"/>
  <c r="C165" i="16"/>
  <c r="D165" i="16"/>
  <c r="J165" i="16"/>
  <c r="L165" i="16"/>
  <c r="C169" i="16"/>
  <c r="D169" i="16"/>
  <c r="E169" i="16"/>
  <c r="F169" i="16"/>
  <c r="G169" i="16"/>
  <c r="H169" i="16"/>
  <c r="I169" i="16"/>
  <c r="J169" i="16"/>
  <c r="K169" i="16"/>
  <c r="L169" i="16"/>
  <c r="M169" i="16"/>
  <c r="Q169" i="16"/>
  <c r="E170" i="16"/>
  <c r="L170" i="16"/>
  <c r="M170" i="16"/>
  <c r="N170" i="16"/>
  <c r="O170" i="16"/>
  <c r="P170" i="16"/>
  <c r="Q170" i="16"/>
  <c r="H171" i="16"/>
  <c r="I171" i="16"/>
  <c r="M171" i="16"/>
  <c r="N171" i="16"/>
  <c r="O171" i="16"/>
  <c r="P171" i="16"/>
  <c r="Q171" i="16"/>
  <c r="I172" i="16"/>
  <c r="J172" i="16"/>
  <c r="K172" i="16"/>
  <c r="L172" i="16"/>
  <c r="K173" i="16"/>
  <c r="M173" i="16"/>
  <c r="H174" i="16"/>
  <c r="J174" i="16"/>
  <c r="L174" i="16"/>
  <c r="M174" i="16"/>
  <c r="L175" i="16"/>
  <c r="M175" i="16"/>
  <c r="N175" i="16"/>
  <c r="O175" i="16"/>
  <c r="P175" i="16"/>
  <c r="Q175" i="16"/>
  <c r="E176" i="16"/>
  <c r="M176" i="16"/>
  <c r="Q176" i="16"/>
  <c r="E177" i="16"/>
  <c r="J177" i="16"/>
  <c r="L177" i="16"/>
  <c r="M177" i="16"/>
  <c r="N177" i="16"/>
  <c r="O177" i="16"/>
  <c r="P177" i="16"/>
  <c r="Q177" i="16"/>
  <c r="N178" i="16"/>
  <c r="P178" i="16"/>
  <c r="Q178" i="16"/>
  <c r="E179" i="16"/>
  <c r="F179" i="16"/>
  <c r="G179" i="16"/>
  <c r="H179" i="16"/>
  <c r="I179" i="16"/>
  <c r="J179" i="16"/>
  <c r="K179" i="16"/>
  <c r="L179" i="16"/>
  <c r="M179" i="16"/>
  <c r="F184" i="16"/>
  <c r="J185" i="16"/>
  <c r="K185" i="16"/>
  <c r="L185" i="16"/>
  <c r="P185" i="16"/>
  <c r="B186" i="16"/>
  <c r="C186" i="16"/>
  <c r="D186" i="16"/>
  <c r="F186" i="16"/>
  <c r="G186" i="16"/>
  <c r="H186" i="16"/>
  <c r="J186" i="16"/>
  <c r="L189" i="16"/>
  <c r="H190" i="16"/>
  <c r="H191" i="16"/>
  <c r="K191" i="16"/>
  <c r="P191" i="16"/>
  <c r="B192" i="16"/>
  <c r="K192" i="16"/>
  <c r="L192" i="16"/>
  <c r="B193" i="16"/>
  <c r="D193" i="16"/>
  <c r="F193" i="16"/>
  <c r="G193" i="16"/>
  <c r="H193" i="16"/>
  <c r="J193" i="16"/>
  <c r="L193" i="16"/>
  <c r="P194" i="16"/>
  <c r="F195" i="16"/>
  <c r="G195" i="16"/>
  <c r="H195" i="16"/>
  <c r="J195" i="16"/>
  <c r="K195" i="16"/>
  <c r="L195" i="16"/>
  <c r="P195" i="16"/>
  <c r="B196" i="16"/>
  <c r="C196" i="16"/>
  <c r="L196" i="16"/>
  <c r="K201" i="16"/>
  <c r="L201" i="16"/>
  <c r="M201" i="16"/>
  <c r="B202" i="16"/>
  <c r="C202" i="16"/>
  <c r="D202" i="16"/>
  <c r="E202" i="16"/>
  <c r="M203" i="16"/>
  <c r="P203" i="16"/>
  <c r="B204" i="16"/>
  <c r="I205" i="16"/>
  <c r="D206" i="16"/>
  <c r="J206" i="16"/>
  <c r="B207" i="16"/>
  <c r="D207" i="16"/>
  <c r="E207" i="16"/>
  <c r="H208" i="16"/>
  <c r="I208" i="16"/>
  <c r="J208" i="16"/>
  <c r="K208" i="16"/>
  <c r="L208" i="16"/>
  <c r="M208" i="16"/>
  <c r="B209" i="16"/>
  <c r="D209" i="16"/>
  <c r="D210" i="16"/>
  <c r="J210" i="16"/>
  <c r="K210" i="16"/>
  <c r="M210" i="16"/>
  <c r="H211" i="16"/>
  <c r="Q211" i="16"/>
  <c r="B212" i="16"/>
  <c r="C212" i="16"/>
  <c r="D212" i="16"/>
  <c r="I213" i="16"/>
  <c r="K213" i="16"/>
  <c r="B214" i="16"/>
  <c r="D214" i="16"/>
  <c r="E214" i="16"/>
  <c r="J215" i="16"/>
  <c r="N215" i="16"/>
  <c r="L251" i="16"/>
  <c r="D253" i="16"/>
  <c r="C163" i="15"/>
  <c r="D163" i="15"/>
  <c r="F163" i="15"/>
  <c r="G163" i="15"/>
  <c r="J163" i="15"/>
  <c r="D221" i="16"/>
  <c r="I159" i="15"/>
  <c r="J221" i="16"/>
  <c r="K159" i="15"/>
  <c r="M159" i="15"/>
  <c r="N221" i="16"/>
  <c r="O159" i="15"/>
  <c r="B222" i="16"/>
  <c r="D222" i="16"/>
  <c r="F222" i="16"/>
  <c r="H222" i="16"/>
  <c r="L222" i="16"/>
  <c r="M160" i="15"/>
  <c r="P222" i="16"/>
  <c r="Q222" i="15"/>
  <c r="C161" i="15"/>
  <c r="E161" i="15"/>
  <c r="H161" i="15"/>
  <c r="J223" i="16"/>
  <c r="K161" i="15"/>
  <c r="L223" i="16"/>
  <c r="N223" i="16"/>
  <c r="P223" i="16"/>
  <c r="B224" i="16"/>
  <c r="D224" i="16"/>
  <c r="H224" i="16"/>
  <c r="L224" i="16"/>
  <c r="N224" i="16"/>
  <c r="B225" i="16"/>
  <c r="C225" i="17"/>
  <c r="F225" i="16"/>
  <c r="G225" i="17"/>
  <c r="H225" i="16"/>
  <c r="J225" i="16"/>
  <c r="M163" i="15"/>
  <c r="O225" i="17"/>
  <c r="D226" i="16"/>
  <c r="G226" i="17"/>
  <c r="J226" i="16"/>
  <c r="K226" i="17"/>
  <c r="L164" i="15"/>
  <c r="N226" i="16"/>
  <c r="O226" i="17"/>
  <c r="B227" i="16"/>
  <c r="C227" i="17"/>
  <c r="D227" i="16"/>
  <c r="F227" i="16"/>
  <c r="G227" i="17"/>
  <c r="J227" i="16"/>
  <c r="K227" i="17"/>
  <c r="O227" i="17"/>
  <c r="C174" i="15"/>
  <c r="E179" i="15"/>
  <c r="I172" i="15"/>
  <c r="L229" i="16"/>
  <c r="N229" i="16"/>
  <c r="B230" i="16"/>
  <c r="H230" i="16"/>
  <c r="J230" i="16"/>
  <c r="L230" i="16"/>
  <c r="O168" i="15"/>
  <c r="B231" i="16"/>
  <c r="D231" i="16"/>
  <c r="F231" i="16"/>
  <c r="H231" i="16"/>
  <c r="J231" i="16"/>
  <c r="M169" i="15"/>
  <c r="O169" i="15"/>
  <c r="Q169" i="15"/>
  <c r="E170" i="15"/>
  <c r="G170" i="15"/>
  <c r="N232" i="16"/>
  <c r="B233" i="16"/>
  <c r="D233" i="16"/>
  <c r="H171" i="15"/>
  <c r="I171" i="15"/>
  <c r="J233" i="16"/>
  <c r="K171" i="15"/>
  <c r="O171" i="15"/>
  <c r="Q171" i="15"/>
  <c r="B234" i="16"/>
  <c r="C234" i="17"/>
  <c r="D234" i="16"/>
  <c r="J234" i="16"/>
  <c r="P172" i="15"/>
  <c r="B235" i="16"/>
  <c r="D235" i="16"/>
  <c r="I173" i="15"/>
  <c r="K173" i="15"/>
  <c r="M173" i="15"/>
  <c r="N235" i="16"/>
  <c r="O173" i="15"/>
  <c r="Q173" i="15"/>
  <c r="J236" i="16"/>
  <c r="O174" i="15"/>
  <c r="Q174" i="15"/>
  <c r="B175" i="15"/>
  <c r="D175" i="15"/>
  <c r="E175" i="15"/>
  <c r="F175" i="15"/>
  <c r="G175" i="15"/>
  <c r="Q175" i="15"/>
  <c r="O176" i="15"/>
  <c r="P176" i="15"/>
  <c r="Q176" i="15"/>
  <c r="B177" i="15"/>
  <c r="C177" i="15"/>
  <c r="D177" i="15"/>
  <c r="E177" i="15"/>
  <c r="F177" i="15"/>
  <c r="G177" i="15"/>
  <c r="J237" i="16"/>
  <c r="H178" i="15"/>
  <c r="I178" i="15"/>
  <c r="K178" i="15"/>
  <c r="L178" i="15"/>
  <c r="M178" i="15"/>
  <c r="N178" i="15"/>
  <c r="O178" i="15"/>
  <c r="P178" i="15"/>
  <c r="Q178" i="15"/>
  <c r="O179" i="15"/>
  <c r="P179" i="15"/>
  <c r="H180" i="15"/>
  <c r="I180" i="15"/>
  <c r="K180" i="15"/>
  <c r="L180" i="15"/>
  <c r="N180" i="15"/>
  <c r="O180" i="15"/>
  <c r="Q180" i="15"/>
  <c r="C197" i="15"/>
  <c r="C184" i="15"/>
  <c r="D240" i="16"/>
  <c r="E184" i="15"/>
  <c r="G184" i="15"/>
  <c r="J240" i="16"/>
  <c r="B241" i="16"/>
  <c r="E185" i="15"/>
  <c r="I185" i="15"/>
  <c r="J241" i="16"/>
  <c r="K185" i="15"/>
  <c r="M241" i="15"/>
  <c r="N241" i="16"/>
  <c r="Q185" i="15"/>
  <c r="B242" i="16"/>
  <c r="F242" i="16"/>
  <c r="O186" i="15"/>
  <c r="E187" i="15"/>
  <c r="J243" i="16"/>
  <c r="K187" i="15"/>
  <c r="L243" i="16"/>
  <c r="N243" i="16"/>
  <c r="P243" i="16"/>
  <c r="G188" i="15"/>
  <c r="H188" i="15"/>
  <c r="I188" i="15"/>
  <c r="J244" i="16"/>
  <c r="K188" i="15"/>
  <c r="M188" i="15"/>
  <c r="N188" i="15"/>
  <c r="O188" i="15"/>
  <c r="B189" i="15"/>
  <c r="C189" i="15"/>
  <c r="D189" i="15"/>
  <c r="F189" i="15"/>
  <c r="G189" i="15"/>
  <c r="I189" i="15"/>
  <c r="K190" i="15"/>
  <c r="L190" i="15"/>
  <c r="O190" i="15"/>
  <c r="Q190" i="15"/>
  <c r="B191" i="15"/>
  <c r="D191" i="15"/>
  <c r="E191" i="15"/>
  <c r="F191" i="15"/>
  <c r="G191" i="15"/>
  <c r="I191" i="15"/>
  <c r="M191" i="15"/>
  <c r="E192" i="15"/>
  <c r="K192" i="15"/>
  <c r="L246" i="17"/>
  <c r="N192" i="15"/>
  <c r="Q246" i="15"/>
  <c r="B193" i="15"/>
  <c r="C193" i="15"/>
  <c r="D193" i="15"/>
  <c r="E193" i="15"/>
  <c r="M193" i="15"/>
  <c r="O193" i="15"/>
  <c r="P193" i="15"/>
  <c r="Q193" i="15"/>
  <c r="E194" i="15"/>
  <c r="F194" i="15"/>
  <c r="G194" i="15"/>
  <c r="I194" i="15"/>
  <c r="K194" i="15"/>
  <c r="O194" i="15"/>
  <c r="Q194" i="15"/>
  <c r="C195" i="15"/>
  <c r="K195" i="15"/>
  <c r="P195" i="15"/>
  <c r="C196" i="15"/>
  <c r="D196" i="15"/>
  <c r="E196" i="15"/>
  <c r="I196" i="15"/>
  <c r="K196" i="15"/>
  <c r="L196" i="15"/>
  <c r="E197" i="15"/>
  <c r="G197" i="15"/>
  <c r="I197" i="15"/>
  <c r="K197" i="15"/>
  <c r="L197" i="15"/>
  <c r="O197" i="15"/>
  <c r="G198" i="15"/>
  <c r="L198" i="15"/>
  <c r="N198" i="15"/>
  <c r="B249" i="16"/>
  <c r="D249" i="16"/>
  <c r="G201" i="15"/>
  <c r="H201" i="15"/>
  <c r="I213" i="15"/>
  <c r="K212" i="15"/>
  <c r="L208" i="15"/>
  <c r="P249" i="17"/>
  <c r="Q205" i="15"/>
  <c r="C201" i="15"/>
  <c r="D250" i="16"/>
  <c r="J250" i="16"/>
  <c r="L250" i="16"/>
  <c r="B251" i="16"/>
  <c r="C202" i="15"/>
  <c r="D202" i="15"/>
  <c r="F251" i="16"/>
  <c r="J251" i="16"/>
  <c r="D252" i="16"/>
  <c r="G203" i="15"/>
  <c r="H203" i="15"/>
  <c r="I203" i="15"/>
  <c r="K203" i="15"/>
  <c r="L203" i="15"/>
  <c r="M203" i="15"/>
  <c r="N252" i="16"/>
  <c r="O203" i="15"/>
  <c r="P203" i="15"/>
  <c r="Q203" i="15"/>
  <c r="B253" i="16"/>
  <c r="C204" i="15"/>
  <c r="F253" i="16"/>
  <c r="P204" i="15"/>
  <c r="Q204" i="15"/>
  <c r="B254" i="17"/>
  <c r="C205" i="15"/>
  <c r="D254" i="16"/>
  <c r="G205" i="15"/>
  <c r="B255" i="17"/>
  <c r="F206" i="15"/>
  <c r="P255" i="17"/>
  <c r="C207" i="15"/>
  <c r="D207" i="15"/>
  <c r="G207" i="15"/>
  <c r="B208" i="15"/>
  <c r="C208" i="15"/>
  <c r="D208" i="15"/>
  <c r="E208" i="15"/>
  <c r="F208" i="15"/>
  <c r="G208" i="15"/>
  <c r="H209" i="15"/>
  <c r="I209" i="15"/>
  <c r="J256" i="17"/>
  <c r="K209" i="15"/>
  <c r="L256" i="17"/>
  <c r="M209" i="15"/>
  <c r="N209" i="15"/>
  <c r="O209" i="15"/>
  <c r="Q209" i="15"/>
  <c r="B210" i="15"/>
  <c r="C210" i="15"/>
  <c r="D210" i="15"/>
  <c r="P210" i="15"/>
  <c r="Q210" i="15"/>
  <c r="D211" i="15"/>
  <c r="E211" i="15"/>
  <c r="F211" i="15"/>
  <c r="G211" i="15"/>
  <c r="H211" i="15"/>
  <c r="I211" i="15"/>
  <c r="J211" i="15"/>
  <c r="L211" i="15"/>
  <c r="N211" i="15"/>
  <c r="O211" i="15"/>
  <c r="P211" i="15"/>
  <c r="B257" i="17"/>
  <c r="D257" i="17"/>
  <c r="P257" i="17"/>
  <c r="Q212" i="15"/>
  <c r="B213" i="15"/>
  <c r="C213" i="15"/>
  <c r="D213" i="15"/>
  <c r="E213" i="15"/>
  <c r="C214" i="15"/>
  <c r="E214" i="15"/>
  <c r="G214" i="15"/>
  <c r="H214" i="15"/>
  <c r="I214" i="15"/>
  <c r="K214" i="15"/>
  <c r="M214" i="15"/>
  <c r="O214" i="15"/>
  <c r="C215" i="15"/>
  <c r="D215" i="15"/>
  <c r="E215" i="15"/>
  <c r="G215" i="15"/>
  <c r="J159" i="15"/>
  <c r="L159" i="15"/>
  <c r="N159" i="15"/>
  <c r="Q159" i="15"/>
  <c r="B160" i="15"/>
  <c r="E160" i="15"/>
  <c r="F160" i="15"/>
  <c r="H160" i="15"/>
  <c r="I160" i="15"/>
  <c r="J160" i="15"/>
  <c r="K160" i="15"/>
  <c r="L160" i="15"/>
  <c r="G161" i="15"/>
  <c r="I161" i="15"/>
  <c r="L161" i="15"/>
  <c r="M161" i="15"/>
  <c r="N161" i="15"/>
  <c r="P161" i="15"/>
  <c r="Q161" i="15"/>
  <c r="B162" i="15"/>
  <c r="E162" i="15"/>
  <c r="F162" i="15"/>
  <c r="G162" i="15"/>
  <c r="H162" i="15"/>
  <c r="I162" i="15"/>
  <c r="P162" i="15"/>
  <c r="Q162" i="15"/>
  <c r="H163" i="15"/>
  <c r="I163" i="15"/>
  <c r="K163" i="15"/>
  <c r="N163" i="15"/>
  <c r="P163" i="15"/>
  <c r="Q163" i="15"/>
  <c r="M164" i="15"/>
  <c r="N164" i="15"/>
  <c r="P164" i="15"/>
  <c r="Q164" i="15"/>
  <c r="B165" i="15"/>
  <c r="D165" i="15"/>
  <c r="E165" i="15"/>
  <c r="F165" i="15"/>
  <c r="G165" i="15"/>
  <c r="H165" i="15"/>
  <c r="I165" i="15"/>
  <c r="J165" i="15"/>
  <c r="K165" i="15"/>
  <c r="L165" i="15"/>
  <c r="M165" i="15"/>
  <c r="N165" i="15"/>
  <c r="O165" i="15"/>
  <c r="P165" i="15"/>
  <c r="Q165" i="15"/>
  <c r="H168" i="15"/>
  <c r="I168" i="15"/>
  <c r="K168" i="15"/>
  <c r="L168" i="15"/>
  <c r="N168" i="15"/>
  <c r="P168" i="15"/>
  <c r="Q168" i="15"/>
  <c r="B169" i="15"/>
  <c r="D169" i="15"/>
  <c r="E169" i="15"/>
  <c r="G169" i="15"/>
  <c r="H169" i="15"/>
  <c r="I169" i="15"/>
  <c r="K169" i="15"/>
  <c r="L169" i="15"/>
  <c r="N169" i="15"/>
  <c r="C170" i="15"/>
  <c r="H170" i="15"/>
  <c r="I170" i="15"/>
  <c r="K170" i="15"/>
  <c r="L170" i="15"/>
  <c r="N170" i="15"/>
  <c r="O170" i="15"/>
  <c r="Q170" i="15"/>
  <c r="D171" i="15"/>
  <c r="E171" i="15"/>
  <c r="F171" i="15"/>
  <c r="G171" i="15"/>
  <c r="P171" i="15"/>
  <c r="E172" i="15"/>
  <c r="H172" i="15"/>
  <c r="K172" i="15"/>
  <c r="O172" i="15"/>
  <c r="Q172" i="15"/>
  <c r="B173" i="15"/>
  <c r="D173" i="15"/>
  <c r="E173" i="15"/>
  <c r="F173" i="15"/>
  <c r="L173" i="15"/>
  <c r="N173" i="15"/>
  <c r="H174" i="15"/>
  <c r="I174" i="15"/>
  <c r="N174" i="15"/>
  <c r="P174" i="15"/>
  <c r="H175" i="15"/>
  <c r="I175" i="15"/>
  <c r="J175" i="15"/>
  <c r="K175" i="15"/>
  <c r="L175" i="15"/>
  <c r="M175" i="15"/>
  <c r="N175" i="15"/>
  <c r="O175" i="15"/>
  <c r="P175" i="15"/>
  <c r="B176" i="15"/>
  <c r="D176" i="15"/>
  <c r="E176" i="15"/>
  <c r="H176" i="15"/>
  <c r="I176" i="15"/>
  <c r="K176" i="15"/>
  <c r="L176" i="15"/>
  <c r="N176" i="15"/>
  <c r="H177" i="15"/>
  <c r="I177" i="15"/>
  <c r="J177" i="15"/>
  <c r="K177" i="15"/>
  <c r="L177" i="15"/>
  <c r="M177" i="15"/>
  <c r="N177" i="15"/>
  <c r="O177" i="15"/>
  <c r="P177" i="15"/>
  <c r="Q177" i="15"/>
  <c r="B178" i="15"/>
  <c r="D178" i="15"/>
  <c r="B179" i="15"/>
  <c r="H179" i="15"/>
  <c r="I179" i="15"/>
  <c r="J179" i="15"/>
  <c r="K179" i="15"/>
  <c r="L179" i="15"/>
  <c r="M179" i="15"/>
  <c r="N179" i="15"/>
  <c r="Q179" i="15"/>
  <c r="B180" i="15"/>
  <c r="D180" i="15"/>
  <c r="E180" i="15"/>
  <c r="F180" i="15"/>
  <c r="P180" i="15"/>
  <c r="D184" i="15"/>
  <c r="I184" i="15"/>
  <c r="K184" i="15"/>
  <c r="L184" i="15"/>
  <c r="M184" i="15"/>
  <c r="N184" i="15"/>
  <c r="P184" i="15"/>
  <c r="Q184" i="15"/>
  <c r="B185" i="15"/>
  <c r="G185" i="15"/>
  <c r="N185" i="15"/>
  <c r="O185" i="15"/>
  <c r="P185" i="15"/>
  <c r="B186" i="15"/>
  <c r="C186" i="15"/>
  <c r="D186" i="15"/>
  <c r="E186" i="15"/>
  <c r="F186" i="15"/>
  <c r="G186" i="15"/>
  <c r="I186" i="15"/>
  <c r="K186" i="15"/>
  <c r="N186" i="15"/>
  <c r="G187" i="15"/>
  <c r="I187" i="15"/>
  <c r="L187" i="15"/>
  <c r="M187" i="15"/>
  <c r="N187" i="15"/>
  <c r="O187" i="15"/>
  <c r="P187" i="15"/>
  <c r="Q187" i="15"/>
  <c r="B188" i="15"/>
  <c r="C188" i="15"/>
  <c r="D188" i="15"/>
  <c r="E188" i="15"/>
  <c r="F188" i="15"/>
  <c r="E189" i="15"/>
  <c r="K189" i="15"/>
  <c r="L189" i="15"/>
  <c r="M189" i="15"/>
  <c r="N189" i="15"/>
  <c r="O189" i="15"/>
  <c r="B190" i="15"/>
  <c r="C190" i="15"/>
  <c r="D190" i="15"/>
  <c r="E190" i="15"/>
  <c r="F190" i="15"/>
  <c r="N190" i="15"/>
  <c r="P190" i="15"/>
  <c r="H191" i="15"/>
  <c r="J191" i="15"/>
  <c r="K191" i="15"/>
  <c r="L191" i="15"/>
  <c r="N191" i="15"/>
  <c r="B192" i="15"/>
  <c r="D192" i="15"/>
  <c r="F192" i="15"/>
  <c r="G192" i="15"/>
  <c r="I192" i="15"/>
  <c r="O192" i="15"/>
  <c r="F193" i="15"/>
  <c r="G193" i="15"/>
  <c r="H193" i="15"/>
  <c r="I193" i="15"/>
  <c r="J193" i="15"/>
  <c r="K193" i="15"/>
  <c r="L193" i="15"/>
  <c r="N193" i="15"/>
  <c r="B194" i="15"/>
  <c r="C194" i="15"/>
  <c r="N194" i="15"/>
  <c r="B195" i="15"/>
  <c r="D195" i="15"/>
  <c r="E195" i="15"/>
  <c r="F195" i="15"/>
  <c r="G195" i="15"/>
  <c r="I195" i="15"/>
  <c r="L195" i="15"/>
  <c r="N195" i="15"/>
  <c r="O195" i="15"/>
  <c r="Q195" i="15"/>
  <c r="B196" i="15"/>
  <c r="F196" i="15"/>
  <c r="G196" i="15"/>
  <c r="N196" i="15"/>
  <c r="B197" i="15"/>
  <c r="D197" i="15"/>
  <c r="F197" i="15"/>
  <c r="M197" i="15"/>
  <c r="N197" i="15"/>
  <c r="P197" i="15"/>
  <c r="Q197" i="15"/>
  <c r="B198" i="15"/>
  <c r="D198" i="15"/>
  <c r="E198" i="15"/>
  <c r="F198" i="15"/>
  <c r="I198" i="15"/>
  <c r="K198" i="15"/>
  <c r="P198" i="15"/>
  <c r="B201" i="15"/>
  <c r="D201" i="15"/>
  <c r="F201" i="15"/>
  <c r="L201" i="15"/>
  <c r="B202" i="15"/>
  <c r="E202" i="15"/>
  <c r="F202" i="15"/>
  <c r="I202" i="15"/>
  <c r="J202" i="15"/>
  <c r="P202" i="15"/>
  <c r="B203" i="15"/>
  <c r="C203" i="15"/>
  <c r="E203" i="15"/>
  <c r="F203" i="15"/>
  <c r="N203" i="15"/>
  <c r="B204" i="15"/>
  <c r="D204" i="15"/>
  <c r="E204" i="15"/>
  <c r="F204" i="15"/>
  <c r="I204" i="15"/>
  <c r="L204" i="15"/>
  <c r="N204" i="15"/>
  <c r="O204" i="15"/>
  <c r="F205" i="15"/>
  <c r="H205" i="15"/>
  <c r="I205" i="15"/>
  <c r="J205" i="15"/>
  <c r="K205" i="15"/>
  <c r="P205" i="15"/>
  <c r="C206" i="15"/>
  <c r="Q206" i="15"/>
  <c r="B207" i="15"/>
  <c r="E207" i="15"/>
  <c r="F207" i="15"/>
  <c r="H207" i="15"/>
  <c r="I207" i="15"/>
  <c r="J207" i="15"/>
  <c r="L207" i="15"/>
  <c r="M207" i="15"/>
  <c r="Q208" i="15"/>
  <c r="B209" i="15"/>
  <c r="C209" i="15"/>
  <c r="D209" i="15"/>
  <c r="E209" i="15"/>
  <c r="F209" i="15"/>
  <c r="G209" i="15"/>
  <c r="J209" i="15"/>
  <c r="L209" i="15"/>
  <c r="F210" i="15"/>
  <c r="J210" i="15"/>
  <c r="L210" i="15"/>
  <c r="M210" i="15"/>
  <c r="N210" i="15"/>
  <c r="O210" i="15"/>
  <c r="B211" i="15"/>
  <c r="C211" i="15"/>
  <c r="Q211" i="15"/>
  <c r="C212" i="15"/>
  <c r="E212" i="15"/>
  <c r="F212" i="15"/>
  <c r="G212" i="15"/>
  <c r="H212" i="15"/>
  <c r="I212" i="15"/>
  <c r="J212" i="15"/>
  <c r="L212" i="15"/>
  <c r="M212" i="15"/>
  <c r="N212" i="15"/>
  <c r="F213" i="15"/>
  <c r="J213" i="15"/>
  <c r="P213" i="15"/>
  <c r="B214" i="15"/>
  <c r="D214" i="15"/>
  <c r="F214" i="15"/>
  <c r="J214" i="15"/>
  <c r="L214" i="15"/>
  <c r="N214" i="15"/>
  <c r="P214" i="15"/>
  <c r="Q214" i="15"/>
  <c r="B215" i="15"/>
  <c r="F215" i="15"/>
  <c r="I215" i="15"/>
  <c r="E234" i="15"/>
  <c r="M235" i="15"/>
  <c r="E250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O80" i="14"/>
  <c r="F92" i="14"/>
  <c r="G92" i="14"/>
  <c r="K92" i="14"/>
  <c r="N92" i="14"/>
  <c r="O92" i="14"/>
  <c r="J93" i="14"/>
  <c r="M93" i="14"/>
  <c r="C94" i="14"/>
  <c r="K82" i="14"/>
  <c r="M88" i="14"/>
  <c r="C35" i="6"/>
  <c r="C41" i="6"/>
  <c r="K45" i="6"/>
  <c r="C47" i="6"/>
  <c r="M84" i="14"/>
  <c r="L86" i="14"/>
  <c r="M64" i="14"/>
  <c r="M85" i="14" s="1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M59" i="6"/>
  <c r="N59" i="6"/>
  <c r="N132" i="6" s="1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E102" i="6" s="1"/>
  <c r="F73" i="14"/>
  <c r="F102" i="6" s="1"/>
  <c r="G73" i="14"/>
  <c r="G102" i="6" s="1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O102" i="6" s="1"/>
  <c r="P73" i="14"/>
  <c r="Q73" i="14"/>
  <c r="C76" i="14"/>
  <c r="C105" i="6" s="1"/>
  <c r="E76" i="14"/>
  <c r="E105" i="6" s="1"/>
  <c r="G76" i="14"/>
  <c r="H76" i="14"/>
  <c r="I76" i="14"/>
  <c r="K76" i="14"/>
  <c r="K105" i="6" s="1"/>
  <c r="L76" i="14"/>
  <c r="M76" i="14"/>
  <c r="M105" i="6" s="1"/>
  <c r="O76" i="14"/>
  <c r="O105" i="6" s="1"/>
  <c r="P76" i="14"/>
  <c r="Q76" i="14"/>
  <c r="Q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J90" i="14"/>
  <c r="K90" i="14"/>
  <c r="M90" i="14"/>
  <c r="N90" i="14"/>
  <c r="O90" i="14"/>
  <c r="B91" i="14"/>
  <c r="F91" i="14"/>
  <c r="G91" i="14"/>
  <c r="J91" i="14"/>
  <c r="K91" i="14"/>
  <c r="M91" i="14"/>
  <c r="F93" i="14"/>
  <c r="G93" i="14"/>
  <c r="K93" i="14"/>
  <c r="B94" i="14"/>
  <c r="K101" i="13"/>
  <c r="B108" i="13"/>
  <c r="J108" i="13"/>
  <c r="K108" i="13"/>
  <c r="L108" i="13"/>
  <c r="M108" i="13"/>
  <c r="O108" i="13"/>
  <c r="P108" i="13"/>
  <c r="Q108" i="13"/>
  <c r="B112" i="13"/>
  <c r="C112" i="13"/>
  <c r="D112" i="13"/>
  <c r="E112" i="13"/>
  <c r="F112" i="13"/>
  <c r="G112" i="13"/>
  <c r="H112" i="13"/>
  <c r="I112" i="13"/>
  <c r="J112" i="13"/>
  <c r="K112" i="13"/>
  <c r="L112" i="13"/>
  <c r="Q112" i="13"/>
  <c r="J54" i="10"/>
  <c r="L54" i="10"/>
  <c r="N54" i="10"/>
  <c r="N99" i="6" s="1"/>
  <c r="P54" i="10"/>
  <c r="P99" i="6" s="1"/>
  <c r="B146" i="13"/>
  <c r="D146" i="13"/>
  <c r="E146" i="13"/>
  <c r="F146" i="13"/>
  <c r="G146" i="13"/>
  <c r="H146" i="13"/>
  <c r="I146" i="13"/>
  <c r="M116" i="13"/>
  <c r="N116" i="13"/>
  <c r="O116" i="13"/>
  <c r="P116" i="13"/>
  <c r="Q116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O117" i="13"/>
  <c r="Q147" i="13"/>
  <c r="B148" i="13"/>
  <c r="C148" i="13"/>
  <c r="D148" i="13"/>
  <c r="E148" i="13"/>
  <c r="F148" i="13"/>
  <c r="G148" i="13"/>
  <c r="H118" i="13"/>
  <c r="I148" i="13"/>
  <c r="K148" i="13"/>
  <c r="L118" i="13"/>
  <c r="M118" i="13"/>
  <c r="N118" i="13"/>
  <c r="O118" i="13"/>
  <c r="B119" i="13"/>
  <c r="C119" i="13"/>
  <c r="D119" i="13"/>
  <c r="E119" i="13"/>
  <c r="F119" i="13"/>
  <c r="H149" i="13"/>
  <c r="I119" i="13"/>
  <c r="J149" i="13"/>
  <c r="K149" i="13"/>
  <c r="N149" i="13"/>
  <c r="O149" i="13"/>
  <c r="Q119" i="13"/>
  <c r="B122" i="13"/>
  <c r="C152" i="13"/>
  <c r="F122" i="13"/>
  <c r="K122" i="13"/>
  <c r="L122" i="13"/>
  <c r="M122" i="13"/>
  <c r="N122" i="13"/>
  <c r="D125" i="13"/>
  <c r="G125" i="13"/>
  <c r="J125" i="13"/>
  <c r="K125" i="13"/>
  <c r="L125" i="13"/>
  <c r="Q125" i="13"/>
  <c r="B129" i="13"/>
  <c r="C129" i="13"/>
  <c r="D129" i="13"/>
  <c r="F129" i="13"/>
  <c r="I129" i="13"/>
  <c r="K129" i="13"/>
  <c r="P129" i="13"/>
  <c r="Q129" i="13"/>
  <c r="B55" i="10"/>
  <c r="B100" i="6" s="1"/>
  <c r="D55" i="10"/>
  <c r="D100" i="6" s="1"/>
  <c r="F55" i="10"/>
  <c r="F100" i="6" s="1"/>
  <c r="H55" i="10"/>
  <c r="H100" i="6" s="1"/>
  <c r="B99" i="13"/>
  <c r="N99" i="13"/>
  <c r="Q99" i="13"/>
  <c r="B100" i="13"/>
  <c r="C100" i="13"/>
  <c r="D100" i="13"/>
  <c r="E100" i="13"/>
  <c r="F100" i="13"/>
  <c r="G100" i="13"/>
  <c r="H100" i="13"/>
  <c r="I100" i="13"/>
  <c r="L100" i="13"/>
  <c r="J101" i="13"/>
  <c r="L101" i="13"/>
  <c r="M101" i="13"/>
  <c r="N101" i="13"/>
  <c r="O101" i="13"/>
  <c r="P101" i="13"/>
  <c r="Q101" i="13"/>
  <c r="B102" i="13"/>
  <c r="C102" i="13"/>
  <c r="D102" i="13"/>
  <c r="E102" i="13"/>
  <c r="H102" i="13"/>
  <c r="I102" i="13"/>
  <c r="J102" i="13"/>
  <c r="C108" i="13"/>
  <c r="D108" i="13"/>
  <c r="E108" i="13"/>
  <c r="F108" i="13"/>
  <c r="G108" i="13"/>
  <c r="H108" i="13"/>
  <c r="I108" i="13"/>
  <c r="N108" i="13"/>
  <c r="M112" i="13"/>
  <c r="N112" i="13"/>
  <c r="O112" i="13"/>
  <c r="P112" i="13"/>
  <c r="B116" i="13"/>
  <c r="C116" i="13"/>
  <c r="D116" i="13"/>
  <c r="E116" i="13"/>
  <c r="F116" i="13"/>
  <c r="G116" i="13"/>
  <c r="H116" i="13"/>
  <c r="I116" i="13"/>
  <c r="J116" i="13"/>
  <c r="K116" i="13"/>
  <c r="L116" i="13"/>
  <c r="N117" i="13"/>
  <c r="P117" i="13"/>
  <c r="Q117" i="13"/>
  <c r="B118" i="13"/>
  <c r="C118" i="13"/>
  <c r="D118" i="13"/>
  <c r="E118" i="13"/>
  <c r="Q118" i="13"/>
  <c r="H119" i="13"/>
  <c r="J119" i="13"/>
  <c r="K119" i="13"/>
  <c r="L119" i="13"/>
  <c r="N119" i="13"/>
  <c r="C122" i="13"/>
  <c r="D122" i="13"/>
  <c r="E122" i="13"/>
  <c r="B125" i="13"/>
  <c r="C125" i="13"/>
  <c r="E125" i="13"/>
  <c r="F125" i="13"/>
  <c r="H125" i="13"/>
  <c r="I125" i="13"/>
  <c r="M125" i="13"/>
  <c r="N125" i="13"/>
  <c r="O125" i="13"/>
  <c r="P125" i="13"/>
  <c r="E129" i="13"/>
  <c r="G129" i="13"/>
  <c r="H129" i="13"/>
  <c r="J129" i="13"/>
  <c r="L129" i="13"/>
  <c r="M129" i="13"/>
  <c r="N129" i="13"/>
  <c r="B135" i="13"/>
  <c r="D135" i="13"/>
  <c r="E135" i="13"/>
  <c r="F135" i="13"/>
  <c r="G135" i="13"/>
  <c r="H135" i="13"/>
  <c r="I135" i="13"/>
  <c r="J135" i="13"/>
  <c r="K135" i="13"/>
  <c r="L135" i="13"/>
  <c r="Q135" i="13"/>
  <c r="B136" i="13"/>
  <c r="C136" i="13"/>
  <c r="D136" i="13"/>
  <c r="E136" i="13"/>
  <c r="F136" i="13"/>
  <c r="G136" i="13"/>
  <c r="H136" i="13"/>
  <c r="J136" i="13"/>
  <c r="K136" i="13"/>
  <c r="L136" i="13"/>
  <c r="M136" i="13"/>
  <c r="N136" i="13"/>
  <c r="C137" i="13"/>
  <c r="D137" i="13"/>
  <c r="E137" i="13"/>
  <c r="F137" i="13"/>
  <c r="M137" i="13"/>
  <c r="N137" i="13"/>
  <c r="O137" i="13"/>
  <c r="P137" i="13"/>
  <c r="Q137" i="13"/>
  <c r="B138" i="13"/>
  <c r="C138" i="13"/>
  <c r="D138" i="13"/>
  <c r="C146" i="13"/>
  <c r="J146" i="13"/>
  <c r="K146" i="13"/>
  <c r="L146" i="13"/>
  <c r="O146" i="13"/>
  <c r="D147" i="13"/>
  <c r="E147" i="13"/>
  <c r="F147" i="13"/>
  <c r="N147" i="13"/>
  <c r="P147" i="13"/>
  <c r="H148" i="13"/>
  <c r="M148" i="13"/>
  <c r="N148" i="13"/>
  <c r="Q148" i="13"/>
  <c r="B149" i="13"/>
  <c r="D149" i="13"/>
  <c r="E149" i="13"/>
  <c r="F149" i="13"/>
  <c r="I149" i="13"/>
  <c r="L149" i="13"/>
  <c r="B152" i="13"/>
  <c r="D152" i="13"/>
  <c r="E152" i="13"/>
  <c r="N152" i="13"/>
  <c r="F109" i="12"/>
  <c r="G106" i="12"/>
  <c r="H100" i="12"/>
  <c r="I100" i="12"/>
  <c r="B135" i="12"/>
  <c r="J136" i="12"/>
  <c r="B139" i="12"/>
  <c r="C103" i="12"/>
  <c r="D103" i="12"/>
  <c r="E103" i="12"/>
  <c r="K103" i="12"/>
  <c r="J140" i="12"/>
  <c r="N140" i="12"/>
  <c r="O104" i="12"/>
  <c r="P104" i="12"/>
  <c r="Q104" i="12"/>
  <c r="C105" i="12"/>
  <c r="N141" i="12"/>
  <c r="P105" i="12"/>
  <c r="Q105" i="12"/>
  <c r="B142" i="12"/>
  <c r="J142" i="12"/>
  <c r="N142" i="12"/>
  <c r="O106" i="12"/>
  <c r="P106" i="12"/>
  <c r="Q106" i="12"/>
  <c r="B107" i="12"/>
  <c r="C107" i="12"/>
  <c r="B108" i="12"/>
  <c r="C108" i="12"/>
  <c r="D108" i="12"/>
  <c r="E108" i="12"/>
  <c r="M108" i="12"/>
  <c r="N108" i="12"/>
  <c r="O108" i="12"/>
  <c r="P108" i="12"/>
  <c r="Q108" i="12"/>
  <c r="B143" i="12"/>
  <c r="J143" i="12"/>
  <c r="K109" i="12"/>
  <c r="N143" i="12"/>
  <c r="O109" i="12"/>
  <c r="B110" i="12"/>
  <c r="C110" i="12"/>
  <c r="H110" i="12"/>
  <c r="I110" i="12"/>
  <c r="J110" i="12"/>
  <c r="K110" i="12"/>
  <c r="N110" i="12"/>
  <c r="Q110" i="12"/>
  <c r="B111" i="12"/>
  <c r="M111" i="12"/>
  <c r="N111" i="12"/>
  <c r="O111" i="12"/>
  <c r="P111" i="12"/>
  <c r="Q111" i="12"/>
  <c r="G112" i="12"/>
  <c r="H112" i="12"/>
  <c r="I112" i="12"/>
  <c r="J112" i="12"/>
  <c r="K112" i="12"/>
  <c r="L112" i="12"/>
  <c r="M112" i="12"/>
  <c r="N112" i="12"/>
  <c r="O112" i="12"/>
  <c r="P112" i="12"/>
  <c r="B125" i="12"/>
  <c r="C122" i="12"/>
  <c r="G129" i="12"/>
  <c r="H122" i="12"/>
  <c r="I119" i="12"/>
  <c r="K125" i="12"/>
  <c r="L128" i="12"/>
  <c r="M120" i="12"/>
  <c r="O128" i="12"/>
  <c r="P128" i="12"/>
  <c r="Q128" i="12"/>
  <c r="B146" i="12"/>
  <c r="E116" i="12"/>
  <c r="J146" i="12"/>
  <c r="K116" i="12"/>
  <c r="O116" i="12"/>
  <c r="B147" i="12"/>
  <c r="C117" i="12"/>
  <c r="D117" i="12"/>
  <c r="E117" i="12"/>
  <c r="G117" i="12"/>
  <c r="H117" i="12"/>
  <c r="I117" i="12"/>
  <c r="B148" i="12"/>
  <c r="C118" i="12"/>
  <c r="D118" i="12"/>
  <c r="E118" i="12"/>
  <c r="F148" i="12"/>
  <c r="G118" i="12"/>
  <c r="M118" i="12"/>
  <c r="E119" i="12"/>
  <c r="J149" i="12"/>
  <c r="K119" i="12"/>
  <c r="N149" i="12"/>
  <c r="O119" i="12"/>
  <c r="B150" i="12"/>
  <c r="C120" i="12"/>
  <c r="D120" i="12"/>
  <c r="E120" i="12"/>
  <c r="F120" i="12"/>
  <c r="G120" i="12"/>
  <c r="H120" i="12"/>
  <c r="I120" i="12"/>
  <c r="B151" i="12"/>
  <c r="D121" i="12"/>
  <c r="E121" i="12"/>
  <c r="J121" i="12"/>
  <c r="Q121" i="12"/>
  <c r="B122" i="12"/>
  <c r="E122" i="12"/>
  <c r="N152" i="12"/>
  <c r="Q122" i="12"/>
  <c r="B153" i="12"/>
  <c r="C123" i="12"/>
  <c r="E123" i="12"/>
  <c r="F153" i="12"/>
  <c r="G123" i="12"/>
  <c r="H123" i="12"/>
  <c r="I123" i="12"/>
  <c r="J123" i="12"/>
  <c r="C124" i="12"/>
  <c r="E124" i="12"/>
  <c r="F124" i="12"/>
  <c r="G124" i="12"/>
  <c r="H124" i="12"/>
  <c r="I124" i="12"/>
  <c r="J124" i="12"/>
  <c r="K124" i="12"/>
  <c r="L124" i="12"/>
  <c r="M124" i="12"/>
  <c r="N124" i="12"/>
  <c r="P124" i="12"/>
  <c r="Q124" i="12"/>
  <c r="G125" i="12"/>
  <c r="H125" i="12"/>
  <c r="I125" i="12"/>
  <c r="J125" i="12"/>
  <c r="C126" i="12"/>
  <c r="D126" i="12"/>
  <c r="E126" i="12"/>
  <c r="F154" i="12"/>
  <c r="G126" i="12"/>
  <c r="H126" i="12"/>
  <c r="I126" i="12"/>
  <c r="J126" i="12"/>
  <c r="L126" i="12"/>
  <c r="M126" i="12"/>
  <c r="N126" i="12"/>
  <c r="O126" i="12"/>
  <c r="P126" i="12"/>
  <c r="B127" i="12"/>
  <c r="J127" i="12"/>
  <c r="C128" i="12"/>
  <c r="D128" i="12"/>
  <c r="F128" i="12"/>
  <c r="I128" i="12"/>
  <c r="J128" i="12"/>
  <c r="B129" i="12"/>
  <c r="D129" i="12"/>
  <c r="K129" i="12"/>
  <c r="G99" i="12"/>
  <c r="H99" i="12"/>
  <c r="K99" i="12"/>
  <c r="L99" i="12"/>
  <c r="M99" i="12"/>
  <c r="N99" i="12"/>
  <c r="O99" i="12"/>
  <c r="L100" i="12"/>
  <c r="M100" i="12"/>
  <c r="N100" i="12"/>
  <c r="O100" i="12"/>
  <c r="P100" i="12"/>
  <c r="Q100" i="12"/>
  <c r="K101" i="12"/>
  <c r="P101" i="12"/>
  <c r="Q101" i="12"/>
  <c r="K102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H104" i="12"/>
  <c r="K104" i="12"/>
  <c r="L104" i="12"/>
  <c r="M104" i="12"/>
  <c r="H105" i="12"/>
  <c r="K105" i="12"/>
  <c r="L105" i="12"/>
  <c r="M105" i="12"/>
  <c r="N105" i="12"/>
  <c r="O105" i="12"/>
  <c r="K106" i="12"/>
  <c r="L106" i="12"/>
  <c r="M106" i="12"/>
  <c r="K107" i="12"/>
  <c r="L107" i="12"/>
  <c r="M107" i="12"/>
  <c r="N107" i="12"/>
  <c r="O107" i="12"/>
  <c r="P107" i="12"/>
  <c r="Q107" i="12"/>
  <c r="H108" i="12"/>
  <c r="I108" i="12"/>
  <c r="J108" i="12"/>
  <c r="K108" i="12"/>
  <c r="L108" i="12"/>
  <c r="L109" i="12"/>
  <c r="M109" i="12"/>
  <c r="L110" i="12"/>
  <c r="M110" i="12"/>
  <c r="O110" i="12"/>
  <c r="P110" i="12"/>
  <c r="G111" i="12"/>
  <c r="H111" i="12"/>
  <c r="K111" i="12"/>
  <c r="L111" i="12"/>
  <c r="Q112" i="12"/>
  <c r="N116" i="12"/>
  <c r="H118" i="12"/>
  <c r="I118" i="12"/>
  <c r="J118" i="12"/>
  <c r="K118" i="12"/>
  <c r="L118" i="12"/>
  <c r="C119" i="12"/>
  <c r="F119" i="12"/>
  <c r="P119" i="12"/>
  <c r="H121" i="12"/>
  <c r="I121" i="12"/>
  <c r="K121" i="12"/>
  <c r="L121" i="12"/>
  <c r="M121" i="12"/>
  <c r="N121" i="12"/>
  <c r="O121" i="12"/>
  <c r="P121" i="12"/>
  <c r="D122" i="12"/>
  <c r="D123" i="12"/>
  <c r="D124" i="12"/>
  <c r="O124" i="12"/>
  <c r="C125" i="12"/>
  <c r="D125" i="12"/>
  <c r="E125" i="12"/>
  <c r="F125" i="12"/>
  <c r="K126" i="12"/>
  <c r="C127" i="12"/>
  <c r="D127" i="12"/>
  <c r="E127" i="12"/>
  <c r="F127" i="12"/>
  <c r="G127" i="12"/>
  <c r="E128" i="12"/>
  <c r="G128" i="12"/>
  <c r="H128" i="12"/>
  <c r="K128" i="12"/>
  <c r="F129" i="12"/>
  <c r="J135" i="12"/>
  <c r="N135" i="12"/>
  <c r="N136" i="12"/>
  <c r="B137" i="12"/>
  <c r="N137" i="12"/>
  <c r="B138" i="12"/>
  <c r="J138" i="12"/>
  <c r="E111" i="11"/>
  <c r="H111" i="11"/>
  <c r="J111" i="11"/>
  <c r="K134" i="12"/>
  <c r="M134" i="12"/>
  <c r="N109" i="11"/>
  <c r="O134" i="12"/>
  <c r="P100" i="11"/>
  <c r="Q134" i="12"/>
  <c r="L102" i="11"/>
  <c r="B103" i="11"/>
  <c r="C103" i="11"/>
  <c r="D139" i="13"/>
  <c r="E103" i="11"/>
  <c r="F103" i="11"/>
  <c r="G103" i="11"/>
  <c r="H139" i="13"/>
  <c r="I103" i="11"/>
  <c r="J103" i="11"/>
  <c r="K103" i="11"/>
  <c r="O139" i="12"/>
  <c r="Q139" i="12"/>
  <c r="B104" i="11"/>
  <c r="F104" i="11"/>
  <c r="L140" i="13"/>
  <c r="B105" i="11"/>
  <c r="C105" i="11"/>
  <c r="G141" i="12"/>
  <c r="K141" i="12"/>
  <c r="L141" i="13"/>
  <c r="B106" i="11"/>
  <c r="C142" i="12"/>
  <c r="D106" i="11"/>
  <c r="L142" i="13"/>
  <c r="E107" i="11"/>
  <c r="F107" i="11"/>
  <c r="G107" i="11"/>
  <c r="I107" i="11"/>
  <c r="J107" i="11"/>
  <c r="K107" i="11"/>
  <c r="L107" i="11"/>
  <c r="B108" i="11"/>
  <c r="C108" i="11"/>
  <c r="D108" i="11"/>
  <c r="L108" i="11"/>
  <c r="B109" i="11"/>
  <c r="C143" i="12"/>
  <c r="E109" i="11"/>
  <c r="F109" i="11"/>
  <c r="I109" i="11"/>
  <c r="J109" i="11"/>
  <c r="D110" i="11"/>
  <c r="N110" i="11"/>
  <c r="Q110" i="11"/>
  <c r="C111" i="11"/>
  <c r="F111" i="11"/>
  <c r="L111" i="11"/>
  <c r="M111" i="11"/>
  <c r="P111" i="11"/>
  <c r="Q111" i="11"/>
  <c r="D112" i="11"/>
  <c r="H112" i="11"/>
  <c r="L112" i="11"/>
  <c r="O112" i="11"/>
  <c r="P112" i="11"/>
  <c r="Q112" i="11"/>
  <c r="B125" i="11"/>
  <c r="E145" i="12"/>
  <c r="P116" i="11"/>
  <c r="I116" i="11"/>
  <c r="J116" i="11"/>
  <c r="K116" i="11"/>
  <c r="L116" i="11"/>
  <c r="E117" i="11"/>
  <c r="M117" i="11"/>
  <c r="N117" i="11"/>
  <c r="B118" i="11"/>
  <c r="C118" i="11"/>
  <c r="D118" i="11"/>
  <c r="H118" i="11"/>
  <c r="L118" i="11"/>
  <c r="C149" i="12"/>
  <c r="E119" i="11"/>
  <c r="F119" i="11"/>
  <c r="H119" i="11"/>
  <c r="I119" i="11"/>
  <c r="J119" i="11"/>
  <c r="L119" i="11"/>
  <c r="D150" i="13"/>
  <c r="K150" i="12"/>
  <c r="L150" i="13"/>
  <c r="N120" i="11"/>
  <c r="O150" i="12"/>
  <c r="Q150" i="12"/>
  <c r="B121" i="11"/>
  <c r="E121" i="11"/>
  <c r="F121" i="11"/>
  <c r="H151" i="13"/>
  <c r="I121" i="11"/>
  <c r="J121" i="11"/>
  <c r="C152" i="12"/>
  <c r="E122" i="11"/>
  <c r="F122" i="11"/>
  <c r="G152" i="12"/>
  <c r="H122" i="11"/>
  <c r="I122" i="11"/>
  <c r="J122" i="11"/>
  <c r="K122" i="11"/>
  <c r="L122" i="11"/>
  <c r="N122" i="11"/>
  <c r="D153" i="13"/>
  <c r="K153" i="12"/>
  <c r="L153" i="13"/>
  <c r="M123" i="11"/>
  <c r="N123" i="11"/>
  <c r="O153" i="12"/>
  <c r="P153" i="13"/>
  <c r="Q153" i="12"/>
  <c r="B124" i="11"/>
  <c r="C124" i="11"/>
  <c r="D124" i="11"/>
  <c r="F124" i="11"/>
  <c r="H124" i="11"/>
  <c r="I124" i="11"/>
  <c r="K124" i="11"/>
  <c r="L124" i="11"/>
  <c r="N124" i="11"/>
  <c r="O124" i="11"/>
  <c r="F125" i="11"/>
  <c r="I125" i="11"/>
  <c r="M125" i="11"/>
  <c r="C126" i="11"/>
  <c r="J126" i="11"/>
  <c r="L154" i="13"/>
  <c r="M126" i="11"/>
  <c r="E127" i="11"/>
  <c r="F127" i="11"/>
  <c r="G127" i="11"/>
  <c r="H127" i="11"/>
  <c r="I127" i="11"/>
  <c r="J127" i="11"/>
  <c r="K127" i="11"/>
  <c r="L127" i="11"/>
  <c r="N127" i="11"/>
  <c r="F128" i="11"/>
  <c r="G128" i="11"/>
  <c r="B129" i="11"/>
  <c r="E129" i="11"/>
  <c r="F129" i="11"/>
  <c r="G129" i="11"/>
  <c r="H129" i="11"/>
  <c r="K129" i="11"/>
  <c r="L129" i="11"/>
  <c r="F99" i="11"/>
  <c r="G99" i="11"/>
  <c r="N99" i="11"/>
  <c r="O99" i="11"/>
  <c r="Q99" i="11"/>
  <c r="B100" i="11"/>
  <c r="C100" i="11"/>
  <c r="I100" i="11"/>
  <c r="J100" i="11"/>
  <c r="M100" i="11"/>
  <c r="N100" i="11"/>
  <c r="O100" i="11"/>
  <c r="B101" i="11"/>
  <c r="C101" i="11"/>
  <c r="F101" i="11"/>
  <c r="G101" i="11"/>
  <c r="K101" i="11"/>
  <c r="L101" i="11"/>
  <c r="M101" i="11"/>
  <c r="N101" i="11"/>
  <c r="O101" i="11"/>
  <c r="E102" i="11"/>
  <c r="F102" i="11"/>
  <c r="I102" i="11"/>
  <c r="K102" i="11"/>
  <c r="N102" i="11"/>
  <c r="O102" i="11"/>
  <c r="P102" i="11"/>
  <c r="H103" i="11"/>
  <c r="O103" i="11"/>
  <c r="Q103" i="11"/>
  <c r="I104" i="11"/>
  <c r="J104" i="11"/>
  <c r="K104" i="11"/>
  <c r="M104" i="11"/>
  <c r="N104" i="11"/>
  <c r="O104" i="11"/>
  <c r="P104" i="11"/>
  <c r="Q104" i="11"/>
  <c r="F105" i="11"/>
  <c r="G105" i="11"/>
  <c r="L105" i="11"/>
  <c r="Q105" i="11"/>
  <c r="F106" i="11"/>
  <c r="G106" i="11"/>
  <c r="K106" i="11"/>
  <c r="M106" i="11"/>
  <c r="N106" i="11"/>
  <c r="O106" i="11"/>
  <c r="P106" i="11"/>
  <c r="Q106" i="11"/>
  <c r="B107" i="11"/>
  <c r="C107" i="11"/>
  <c r="Q107" i="11"/>
  <c r="E108" i="11"/>
  <c r="F108" i="11"/>
  <c r="G108" i="11"/>
  <c r="H108" i="11"/>
  <c r="I108" i="11"/>
  <c r="J108" i="11"/>
  <c r="K108" i="11"/>
  <c r="M108" i="11"/>
  <c r="N108" i="11"/>
  <c r="O108" i="11"/>
  <c r="P108" i="11"/>
  <c r="Q108" i="11"/>
  <c r="P109" i="11"/>
  <c r="B110" i="11"/>
  <c r="C110" i="11"/>
  <c r="E110" i="11"/>
  <c r="F110" i="11"/>
  <c r="G110" i="11"/>
  <c r="H110" i="11"/>
  <c r="I110" i="11"/>
  <c r="J110" i="11"/>
  <c r="K110" i="11"/>
  <c r="L110" i="11"/>
  <c r="M110" i="11"/>
  <c r="O110" i="11"/>
  <c r="P110" i="11"/>
  <c r="B111" i="11"/>
  <c r="O111" i="11"/>
  <c r="B112" i="11"/>
  <c r="C112" i="11"/>
  <c r="E112" i="11"/>
  <c r="F112" i="11"/>
  <c r="G112" i="11"/>
  <c r="K112" i="11"/>
  <c r="M112" i="11"/>
  <c r="N112" i="11"/>
  <c r="E116" i="11"/>
  <c r="F116" i="11"/>
  <c r="G116" i="11"/>
  <c r="H116" i="11"/>
  <c r="N116" i="11"/>
  <c r="O116" i="11"/>
  <c r="Q116" i="11"/>
  <c r="G117" i="11"/>
  <c r="H117" i="11"/>
  <c r="I117" i="11"/>
  <c r="J117" i="11"/>
  <c r="K117" i="11"/>
  <c r="Q117" i="11"/>
  <c r="E118" i="11"/>
  <c r="F118" i="11"/>
  <c r="G118" i="11"/>
  <c r="I118" i="11"/>
  <c r="J118" i="11"/>
  <c r="K118" i="11"/>
  <c r="N118" i="11"/>
  <c r="O118" i="11"/>
  <c r="M119" i="11"/>
  <c r="N119" i="11"/>
  <c r="O119" i="11"/>
  <c r="P119" i="11"/>
  <c r="Q119" i="11"/>
  <c r="E120" i="11"/>
  <c r="F120" i="11"/>
  <c r="G120" i="11"/>
  <c r="H120" i="11"/>
  <c r="I120" i="11"/>
  <c r="J120" i="11"/>
  <c r="K120" i="11"/>
  <c r="O120" i="11"/>
  <c r="N121" i="11"/>
  <c r="O121" i="11"/>
  <c r="E123" i="11"/>
  <c r="F123" i="11"/>
  <c r="G123" i="11"/>
  <c r="H123" i="11"/>
  <c r="I123" i="11"/>
  <c r="J123" i="11"/>
  <c r="E124" i="11"/>
  <c r="G124" i="11"/>
  <c r="J124" i="11"/>
  <c r="M124" i="11"/>
  <c r="P124" i="11"/>
  <c r="E125" i="11"/>
  <c r="G125" i="11"/>
  <c r="H125" i="11"/>
  <c r="J125" i="11"/>
  <c r="K125" i="11"/>
  <c r="N125" i="11"/>
  <c r="O125" i="11"/>
  <c r="Q125" i="11"/>
  <c r="E126" i="11"/>
  <c r="F126" i="11"/>
  <c r="I126" i="11"/>
  <c r="N126" i="11"/>
  <c r="O126" i="11"/>
  <c r="B127" i="11"/>
  <c r="O127" i="11"/>
  <c r="E128" i="11"/>
  <c r="H128" i="11"/>
  <c r="I128" i="11"/>
  <c r="J128" i="11"/>
  <c r="K128" i="11"/>
  <c r="N128" i="11"/>
  <c r="O128" i="11"/>
  <c r="P128" i="11"/>
  <c r="Q128" i="11"/>
  <c r="I129" i="11"/>
  <c r="O129" i="11"/>
  <c r="Q148" i="11"/>
  <c r="Q152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C63" i="10"/>
  <c r="E63" i="10"/>
  <c r="G63" i="10"/>
  <c r="E29" i="6"/>
  <c r="I29" i="6"/>
  <c r="M29" i="6"/>
  <c r="E31" i="6"/>
  <c r="K31" i="6"/>
  <c r="Q31" i="6"/>
  <c r="B32" i="6"/>
  <c r="D32" i="6"/>
  <c r="F32" i="6"/>
  <c r="G32" i="6"/>
  <c r="H32" i="6"/>
  <c r="I32" i="6"/>
  <c r="J32" i="6"/>
  <c r="K32" i="6"/>
  <c r="L32" i="6"/>
  <c r="M32" i="6"/>
  <c r="N32" i="6"/>
  <c r="O32" i="6"/>
  <c r="P32" i="6"/>
  <c r="Q32" i="6"/>
  <c r="I34" i="6"/>
  <c r="M35" i="6"/>
  <c r="Q35" i="6"/>
  <c r="C36" i="6"/>
  <c r="I36" i="6"/>
  <c r="E37" i="6"/>
  <c r="I37" i="6"/>
  <c r="K37" i="6"/>
  <c r="M38" i="6"/>
  <c r="Q38" i="6"/>
  <c r="I40" i="6"/>
  <c r="K40" i="6"/>
  <c r="M41" i="6"/>
  <c r="Q41" i="6"/>
  <c r="E43" i="6"/>
  <c r="I43" i="6"/>
  <c r="K43" i="6"/>
  <c r="M44" i="6"/>
  <c r="Q44" i="6"/>
  <c r="C45" i="6"/>
  <c r="I45" i="6"/>
  <c r="I46" i="6"/>
  <c r="K46" i="6"/>
  <c r="M47" i="6"/>
  <c r="Q47" i="6"/>
  <c r="C48" i="6"/>
  <c r="E49" i="6"/>
  <c r="I49" i="6"/>
  <c r="K49" i="6"/>
  <c r="B52" i="6"/>
  <c r="E52" i="6"/>
  <c r="G52" i="6"/>
  <c r="H46" i="10"/>
  <c r="I52" i="6"/>
  <c r="J46" i="10"/>
  <c r="K52" i="6"/>
  <c r="L46" i="10"/>
  <c r="M46" i="10"/>
  <c r="O46" i="10"/>
  <c r="P46" i="10"/>
  <c r="Q46" i="10"/>
  <c r="C53" i="6"/>
  <c r="E53" i="6"/>
  <c r="F53" i="6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M37" i="9" s="1"/>
  <c r="N38" i="9"/>
  <c r="O38" i="9"/>
  <c r="P38" i="9"/>
  <c r="P37" i="9" s="1"/>
  <c r="Q38" i="9"/>
  <c r="Q37" i="9" s="1"/>
  <c r="B54" i="10"/>
  <c r="B99" i="6" s="1"/>
  <c r="D54" i="10"/>
  <c r="F54" i="10"/>
  <c r="F99" i="6" s="1"/>
  <c r="H54" i="10"/>
  <c r="H99" i="6" s="1"/>
  <c r="J55" i="10"/>
  <c r="L55" i="10"/>
  <c r="L100" i="6" s="1"/>
  <c r="N55" i="10"/>
  <c r="N100" i="6" s="1"/>
  <c r="P55" i="10"/>
  <c r="P100" i="6" s="1"/>
  <c r="G60" i="10"/>
  <c r="K60" i="10"/>
  <c r="G62" i="10"/>
  <c r="K62" i="10"/>
  <c r="K63" i="10"/>
  <c r="M63" i="10"/>
  <c r="O63" i="10"/>
  <c r="A1" i="9"/>
  <c r="B40" i="9"/>
  <c r="B41" i="9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9" i="6"/>
  <c r="M31" i="6"/>
  <c r="C32" i="6"/>
  <c r="E32" i="6"/>
  <c r="K34" i="6"/>
  <c r="E38" i="6"/>
  <c r="I38" i="6"/>
  <c r="K38" i="6"/>
  <c r="C40" i="6"/>
  <c r="E40" i="6"/>
  <c r="E45" i="6"/>
  <c r="M46" i="6"/>
  <c r="C52" i="6"/>
  <c r="F52" i="6"/>
  <c r="G53" i="6"/>
  <c r="E55" i="6"/>
  <c r="I55" i="6"/>
  <c r="K55" i="6"/>
  <c r="M55" i="6"/>
  <c r="M130" i="6" s="1"/>
  <c r="C57" i="6"/>
  <c r="E57" i="6"/>
  <c r="I57" i="6"/>
  <c r="K57" i="6"/>
  <c r="I58" i="6"/>
  <c r="K58" i="6"/>
  <c r="M58" i="6"/>
  <c r="Q58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G136" i="6" s="1"/>
  <c r="H63" i="6"/>
  <c r="H136" i="6" s="1"/>
  <c r="I63" i="6"/>
  <c r="K63" i="6"/>
  <c r="K136" i="6" s="1"/>
  <c r="L63" i="6"/>
  <c r="M63" i="6"/>
  <c r="O63" i="6"/>
  <c r="P63" i="6"/>
  <c r="Q63" i="6"/>
  <c r="B65" i="6"/>
  <c r="B138" i="6" s="1"/>
  <c r="C65" i="6"/>
  <c r="C138" i="6" s="1"/>
  <c r="D65" i="6"/>
  <c r="D138" i="6" s="1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B66" i="6"/>
  <c r="C66" i="6"/>
  <c r="D66" i="6"/>
  <c r="E66" i="6"/>
  <c r="F66" i="6"/>
  <c r="G66" i="6"/>
  <c r="G139" i="6" s="1"/>
  <c r="H66" i="6"/>
  <c r="H139" i="6" s="1"/>
  <c r="I66" i="6"/>
  <c r="J66" i="6"/>
  <c r="J139" i="6" s="1"/>
  <c r="K66" i="6"/>
  <c r="K139" i="6" s="1"/>
  <c r="L66" i="6"/>
  <c r="M66" i="6"/>
  <c r="N66" i="6"/>
  <c r="O66" i="6"/>
  <c r="P66" i="6"/>
  <c r="Q66" i="6"/>
  <c r="B67" i="6"/>
  <c r="C67" i="6"/>
  <c r="D67" i="6"/>
  <c r="E67" i="6"/>
  <c r="F67" i="6"/>
  <c r="G67" i="6"/>
  <c r="H67" i="6"/>
  <c r="I67" i="6"/>
  <c r="J67" i="6"/>
  <c r="K67" i="6"/>
  <c r="L67" i="6"/>
  <c r="L140" i="6" s="1"/>
  <c r="M67" i="6"/>
  <c r="N67" i="6"/>
  <c r="O67" i="6"/>
  <c r="O140" i="6" s="1"/>
  <c r="P67" i="6"/>
  <c r="P140" i="6" s="1"/>
  <c r="Q67" i="6"/>
  <c r="J68" i="6"/>
  <c r="B69" i="6"/>
  <c r="C69" i="6"/>
  <c r="D69" i="6"/>
  <c r="D142" i="6" s="1"/>
  <c r="E69" i="6"/>
  <c r="F69" i="6"/>
  <c r="F142" i="6" s="1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L143" i="6" s="1"/>
  <c r="M70" i="6"/>
  <c r="N70" i="6"/>
  <c r="O70" i="6"/>
  <c r="P70" i="6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D145" i="6" s="1"/>
  <c r="E72" i="6"/>
  <c r="F72" i="6"/>
  <c r="G72" i="6"/>
  <c r="H72" i="6"/>
  <c r="I72" i="6"/>
  <c r="J72" i="6"/>
  <c r="K72" i="6"/>
  <c r="L72" i="6"/>
  <c r="L145" i="6" s="1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L146" i="6" s="1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B77" i="6"/>
  <c r="C77" i="6"/>
  <c r="D77" i="6"/>
  <c r="D150" i="6" s="1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J100" i="6"/>
  <c r="M102" i="6"/>
  <c r="Q102" i="6"/>
  <c r="G105" i="6"/>
  <c r="I105" i="6"/>
  <c r="C108" i="6"/>
  <c r="C109" i="6"/>
  <c r="G109" i="6"/>
  <c r="C110" i="6"/>
  <c r="D110" i="6"/>
  <c r="F110" i="6"/>
  <c r="H110" i="6"/>
  <c r="I110" i="6"/>
  <c r="P110" i="6"/>
  <c r="Q110" i="6"/>
  <c r="B112" i="6"/>
  <c r="D112" i="6"/>
  <c r="F112" i="6"/>
  <c r="H112" i="6"/>
  <c r="J112" i="6"/>
  <c r="P112" i="6"/>
  <c r="B113" i="6"/>
  <c r="F113" i="6"/>
  <c r="H113" i="6"/>
  <c r="J113" i="6"/>
  <c r="N113" i="6"/>
  <c r="P113" i="6"/>
  <c r="B114" i="6"/>
  <c r="D114" i="6"/>
  <c r="F114" i="6"/>
  <c r="J114" i="6"/>
  <c r="L114" i="6"/>
  <c r="N114" i="6"/>
  <c r="P114" i="6"/>
  <c r="C116" i="6"/>
  <c r="E116" i="6"/>
  <c r="G116" i="6"/>
  <c r="Q116" i="6"/>
  <c r="E117" i="6"/>
  <c r="G117" i="6"/>
  <c r="K117" i="6"/>
  <c r="M117" i="6"/>
  <c r="O117" i="6"/>
  <c r="C118" i="6"/>
  <c r="E118" i="6"/>
  <c r="G118" i="6"/>
  <c r="K118" i="6"/>
  <c r="M118" i="6"/>
  <c r="O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B125" i="6"/>
  <c r="C125" i="6"/>
  <c r="D125" i="6"/>
  <c r="E125" i="6"/>
  <c r="F125" i="6"/>
  <c r="G125" i="6"/>
  <c r="N125" i="6"/>
  <c r="O125" i="6"/>
  <c r="P125" i="6"/>
  <c r="Q125" i="6"/>
  <c r="A127" i="6"/>
  <c r="J134" i="6"/>
  <c r="D139" i="6"/>
  <c r="L149" i="6"/>
  <c r="L167" i="6"/>
  <c r="J169" i="6"/>
  <c r="E171" i="6"/>
  <c r="Q171" i="6"/>
  <c r="E172" i="6"/>
  <c r="I173" i="6"/>
  <c r="K173" i="6"/>
  <c r="M173" i="6"/>
  <c r="L174" i="6"/>
  <c r="N174" i="6"/>
  <c r="P174" i="6"/>
  <c r="F176" i="6"/>
  <c r="G176" i="6"/>
  <c r="J176" i="6"/>
  <c r="K176" i="6"/>
  <c r="O176" i="6"/>
  <c r="F177" i="6"/>
  <c r="G177" i="6"/>
  <c r="L177" i="6"/>
  <c r="B178" i="6"/>
  <c r="H178" i="6"/>
  <c r="J178" i="6"/>
  <c r="L178" i="6"/>
  <c r="P178" i="6"/>
  <c r="B179" i="6"/>
  <c r="E179" i="6"/>
  <c r="B25" i="4"/>
  <c r="B13" i="4"/>
  <c r="B58" i="4"/>
  <c r="B9" i="4"/>
  <c r="B21" i="4"/>
  <c r="B51" i="4"/>
  <c r="B8" i="4"/>
  <c r="B60" i="4"/>
  <c r="B44" i="4"/>
  <c r="B31" i="4"/>
  <c r="B50" i="4"/>
  <c r="B19" i="4"/>
  <c r="B61" i="4"/>
  <c r="B16" i="4"/>
  <c r="B38" i="4"/>
  <c r="B35" i="4"/>
  <c r="B6" i="4"/>
  <c r="B33" i="4"/>
  <c r="B24" i="4"/>
  <c r="B41" i="4"/>
  <c r="B11" i="4"/>
  <c r="B30" i="4"/>
  <c r="B4" i="4"/>
  <c r="B40" i="4"/>
  <c r="B56" i="4"/>
  <c r="B29" i="4"/>
  <c r="B59" i="4"/>
  <c r="B15" i="4"/>
  <c r="B23" i="4"/>
  <c r="B45" i="4"/>
  <c r="B14" i="4"/>
  <c r="B49" i="4"/>
  <c r="B28" i="4"/>
  <c r="B5" i="4"/>
  <c r="B10" i="4"/>
  <c r="B53" i="4"/>
  <c r="B20" i="4"/>
  <c r="B54" i="4"/>
  <c r="B39" i="4"/>
  <c r="B26" i="4"/>
  <c r="B43" i="4"/>
  <c r="B34" i="4"/>
  <c r="B36" i="4"/>
  <c r="B55" i="4"/>
  <c r="B48" i="4"/>
  <c r="B46" i="4"/>
  <c r="B18" i="4"/>
  <c r="H114" i="6" l="1"/>
  <c r="D140" i="6"/>
  <c r="L138" i="6"/>
  <c r="K37" i="9"/>
  <c r="L112" i="6"/>
  <c r="J142" i="6"/>
  <c r="J136" i="6"/>
  <c r="J144" i="6"/>
  <c r="N37" i="9"/>
  <c r="L136" i="6"/>
  <c r="E136" i="6"/>
  <c r="F148" i="6"/>
  <c r="B140" i="6"/>
  <c r="Q118" i="6"/>
  <c r="K110" i="6"/>
  <c r="H145" i="6"/>
  <c r="P143" i="6"/>
  <c r="P139" i="6"/>
  <c r="H138" i="6"/>
  <c r="H140" i="6"/>
  <c r="P138" i="6"/>
  <c r="O139" i="6"/>
  <c r="G138" i="6"/>
  <c r="F140" i="6"/>
  <c r="M56" i="6"/>
  <c r="N150" i="6"/>
  <c r="P149" i="6"/>
  <c r="L148" i="6"/>
  <c r="H148" i="6"/>
  <c r="D148" i="6"/>
  <c r="N147" i="6"/>
  <c r="L147" i="6"/>
  <c r="F147" i="6"/>
  <c r="B146" i="6"/>
  <c r="P146" i="6"/>
  <c r="J145" i="6"/>
  <c r="F144" i="6"/>
  <c r="N142" i="6"/>
  <c r="K140" i="6"/>
  <c r="C139" i="6"/>
  <c r="J140" i="6"/>
  <c r="B139" i="6"/>
  <c r="N135" i="6"/>
  <c r="J99" i="6"/>
  <c r="J65" i="10"/>
  <c r="J154" i="6" s="1"/>
  <c r="G212" i="16"/>
  <c r="G210" i="16"/>
  <c r="G201" i="16"/>
  <c r="O189" i="16"/>
  <c r="O93" i="14"/>
  <c r="O198" i="16"/>
  <c r="O91" i="14"/>
  <c r="O191" i="16"/>
  <c r="D174" i="17"/>
  <c r="D175" i="17"/>
  <c r="L206" i="19"/>
  <c r="L199" i="19"/>
  <c r="L200" i="19"/>
  <c r="C65" i="37"/>
  <c r="C55" i="37"/>
  <c r="C60" i="37"/>
  <c r="J147" i="12"/>
  <c r="J117" i="12"/>
  <c r="J101" i="12"/>
  <c r="J137" i="12"/>
  <c r="B100" i="12"/>
  <c r="J109" i="12"/>
  <c r="J102" i="12"/>
  <c r="J98" i="12" s="1"/>
  <c r="J99" i="12"/>
  <c r="J105" i="12"/>
  <c r="J111" i="12"/>
  <c r="L151" i="13"/>
  <c r="L121" i="11"/>
  <c r="D122" i="11"/>
  <c r="D116" i="11"/>
  <c r="L143" i="13"/>
  <c r="L109" i="11"/>
  <c r="D141" i="13"/>
  <c r="D105" i="11"/>
  <c r="L100" i="11"/>
  <c r="D99" i="11"/>
  <c r="K151" i="12"/>
  <c r="K121" i="11"/>
  <c r="C145" i="12"/>
  <c r="C117" i="11"/>
  <c r="C122" i="11"/>
  <c r="C125" i="11"/>
  <c r="C120" i="11"/>
  <c r="C138" i="12"/>
  <c r="K136" i="12"/>
  <c r="K100" i="11"/>
  <c r="C135" i="12"/>
  <c r="E80" i="52"/>
  <c r="E87" i="52"/>
  <c r="E88" i="52"/>
  <c r="E76" i="52"/>
  <c r="E77" i="52"/>
  <c r="E78" i="52"/>
  <c r="L227" i="20"/>
  <c r="L176" i="19"/>
  <c r="K54" i="37"/>
  <c r="K50" i="37" s="1"/>
  <c r="K75" i="37"/>
  <c r="D179" i="19"/>
  <c r="D184" i="19"/>
  <c r="D180" i="19"/>
  <c r="D187" i="19"/>
  <c r="D129" i="11"/>
  <c r="D127" i="11"/>
  <c r="D119" i="11"/>
  <c r="K51" i="37"/>
  <c r="K72" i="37"/>
  <c r="C129" i="11"/>
  <c r="C127" i="11"/>
  <c r="Q29" i="6"/>
  <c r="K81" i="37"/>
  <c r="K66" i="37"/>
  <c r="G208" i="16"/>
  <c r="O188" i="16"/>
  <c r="O185" i="16"/>
  <c r="J107" i="12"/>
  <c r="P148" i="13"/>
  <c r="P118" i="13"/>
  <c r="P102" i="13"/>
  <c r="H101" i="13"/>
  <c r="H137" i="13"/>
  <c r="P135" i="13"/>
  <c r="P99" i="13"/>
  <c r="L234" i="20"/>
  <c r="L187" i="19"/>
  <c r="D125" i="11"/>
  <c r="D121" i="6"/>
  <c r="I101" i="12"/>
  <c r="Q99" i="12"/>
  <c r="Q98" i="12" s="1"/>
  <c r="O102" i="13"/>
  <c r="O50" i="9"/>
  <c r="G49" i="9"/>
  <c r="O135" i="13"/>
  <c r="O47" i="9"/>
  <c r="N198" i="16"/>
  <c r="N187" i="16"/>
  <c r="N93" i="14"/>
  <c r="B102" i="11"/>
  <c r="H101" i="12"/>
  <c r="P99" i="12"/>
  <c r="N102" i="13"/>
  <c r="N50" i="9"/>
  <c r="F101" i="13"/>
  <c r="F49" i="9"/>
  <c r="N135" i="13"/>
  <c r="Q101" i="11"/>
  <c r="I111" i="12"/>
  <c r="G26" i="8"/>
  <c r="G101" i="12"/>
  <c r="M102" i="13"/>
  <c r="E101" i="13"/>
  <c r="M135" i="13"/>
  <c r="Q49" i="6"/>
  <c r="Q34" i="6"/>
  <c r="C173" i="15"/>
  <c r="L128" i="11"/>
  <c r="P101" i="11"/>
  <c r="B128" i="12"/>
  <c r="N118" i="12"/>
  <c r="N138" i="12"/>
  <c r="F101" i="12"/>
  <c r="L102" i="13"/>
  <c r="D101" i="13"/>
  <c r="L99" i="13"/>
  <c r="O215" i="15"/>
  <c r="L135" i="6"/>
  <c r="L104" i="11"/>
  <c r="G136" i="12"/>
  <c r="K102" i="13"/>
  <c r="K50" i="9"/>
  <c r="C101" i="13"/>
  <c r="C49" i="9"/>
  <c r="K47" i="9"/>
  <c r="K99" i="13"/>
  <c r="F208" i="16"/>
  <c r="N191" i="16"/>
  <c r="N10" i="7"/>
  <c r="I105" i="12"/>
  <c r="I99" i="12"/>
  <c r="G137" i="13"/>
  <c r="J118" i="13"/>
  <c r="J148" i="13"/>
  <c r="J138" i="13"/>
  <c r="B101" i="13"/>
  <c r="J99" i="13"/>
  <c r="F207" i="16"/>
  <c r="M10" i="7"/>
  <c r="E100" i="11"/>
  <c r="N117" i="12"/>
  <c r="Q122" i="13"/>
  <c r="Q152" i="13"/>
  <c r="I138" i="13"/>
  <c r="Q100" i="13"/>
  <c r="I99" i="13"/>
  <c r="G122" i="11"/>
  <c r="D120" i="11"/>
  <c r="L125" i="11"/>
  <c r="L117" i="11"/>
  <c r="L115" i="11" s="1"/>
  <c r="D107" i="11"/>
  <c r="D100" i="11"/>
  <c r="O123" i="12"/>
  <c r="M117" i="12"/>
  <c r="I102" i="12"/>
  <c r="J15" i="8"/>
  <c r="J10" i="8"/>
  <c r="B102" i="12"/>
  <c r="C147" i="13"/>
  <c r="P122" i="13"/>
  <c r="P152" i="13"/>
  <c r="P149" i="13"/>
  <c r="P119" i="13"/>
  <c r="P100" i="13"/>
  <c r="H99" i="13"/>
  <c r="C179" i="15"/>
  <c r="N123" i="12"/>
  <c r="L120" i="12"/>
  <c r="H102" i="12"/>
  <c r="Q127" i="12"/>
  <c r="Q119" i="12"/>
  <c r="B147" i="13"/>
  <c r="O122" i="13"/>
  <c r="O152" i="13"/>
  <c r="G10" i="9"/>
  <c r="G102" i="13"/>
  <c r="G138" i="13"/>
  <c r="O100" i="13"/>
  <c r="O48" i="9"/>
  <c r="G99" i="13"/>
  <c r="G47" i="9"/>
  <c r="C169" i="15"/>
  <c r="C165" i="15"/>
  <c r="B120" i="11"/>
  <c r="P99" i="11"/>
  <c r="B119" i="11"/>
  <c r="B116" i="11"/>
  <c r="J15" i="7"/>
  <c r="N134" i="12"/>
  <c r="M123" i="12"/>
  <c r="P127" i="12"/>
  <c r="P122" i="12"/>
  <c r="Q146" i="13"/>
  <c r="F102" i="13"/>
  <c r="F138" i="13"/>
  <c r="F99" i="13"/>
  <c r="P103" i="11"/>
  <c r="Q154" i="12"/>
  <c r="Q148" i="12"/>
  <c r="Q124" i="11"/>
  <c r="I15" i="7"/>
  <c r="Q141" i="12"/>
  <c r="Q140" i="12"/>
  <c r="N129" i="12"/>
  <c r="L123" i="12"/>
  <c r="I107" i="12"/>
  <c r="O127" i="12"/>
  <c r="O122" i="12"/>
  <c r="G108" i="12"/>
  <c r="O99" i="13"/>
  <c r="M149" i="13"/>
  <c r="M119" i="13"/>
  <c r="E138" i="13"/>
  <c r="E99" i="13"/>
  <c r="N189" i="16"/>
  <c r="M52" i="6"/>
  <c r="B122" i="11"/>
  <c r="P105" i="11"/>
  <c r="P154" i="13"/>
  <c r="H153" i="13"/>
  <c r="H150" i="13"/>
  <c r="P142" i="13"/>
  <c r="P140" i="13"/>
  <c r="H10" i="7"/>
  <c r="L129" i="12"/>
  <c r="K123" i="12"/>
  <c r="H107" i="12"/>
  <c r="N127" i="12"/>
  <c r="F108" i="12"/>
  <c r="N146" i="13"/>
  <c r="O205" i="15"/>
  <c r="O213" i="15"/>
  <c r="O208" i="15"/>
  <c r="G176" i="15"/>
  <c r="G174" i="15"/>
  <c r="G179" i="15"/>
  <c r="J52" i="6"/>
  <c r="L139" i="6"/>
  <c r="D135" i="6"/>
  <c r="Q121" i="11"/>
  <c r="O105" i="11"/>
  <c r="J101" i="11"/>
  <c r="M99" i="11"/>
  <c r="O154" i="12"/>
  <c r="G150" i="12"/>
  <c r="O148" i="12"/>
  <c r="G147" i="12"/>
  <c r="O141" i="12"/>
  <c r="N109" i="12"/>
  <c r="M127" i="12"/>
  <c r="M122" i="12"/>
  <c r="E129" i="12"/>
  <c r="M146" i="13"/>
  <c r="M99" i="13"/>
  <c r="N249" i="16"/>
  <c r="N205" i="15"/>
  <c r="N213" i="15"/>
  <c r="N208" i="15"/>
  <c r="N201" i="15"/>
  <c r="N206" i="15"/>
  <c r="F243" i="16"/>
  <c r="F187" i="15"/>
  <c r="F240" i="16"/>
  <c r="F184" i="15"/>
  <c r="N233" i="16"/>
  <c r="N171" i="15"/>
  <c r="F232" i="16"/>
  <c r="F170" i="15"/>
  <c r="F229" i="16"/>
  <c r="F176" i="15"/>
  <c r="F174" i="15"/>
  <c r="F178" i="15"/>
  <c r="F172" i="15"/>
  <c r="F223" i="16"/>
  <c r="F161" i="15"/>
  <c r="P121" i="11"/>
  <c r="N105" i="11"/>
  <c r="I101" i="11"/>
  <c r="K99" i="11"/>
  <c r="F117" i="11"/>
  <c r="I129" i="12"/>
  <c r="B117" i="12"/>
  <c r="N106" i="12"/>
  <c r="J104" i="12"/>
  <c r="L127" i="12"/>
  <c r="L122" i="12"/>
  <c r="D119" i="12"/>
  <c r="Q149" i="13"/>
  <c r="E205" i="15"/>
  <c r="E254" i="15"/>
  <c r="M211" i="15"/>
  <c r="M208" i="15"/>
  <c r="E159" i="15"/>
  <c r="E163" i="15"/>
  <c r="Q94" i="14"/>
  <c r="Q208" i="16"/>
  <c r="I136" i="6"/>
  <c r="I134" i="6"/>
  <c r="B117" i="11"/>
  <c r="Q109" i="11"/>
  <c r="M105" i="11"/>
  <c r="H101" i="11"/>
  <c r="J99" i="11"/>
  <c r="M145" i="12"/>
  <c r="E10" i="7"/>
  <c r="M102" i="11"/>
  <c r="H129" i="12"/>
  <c r="I104" i="12"/>
  <c r="K127" i="12"/>
  <c r="K122" i="12"/>
  <c r="K26" i="8"/>
  <c r="Q15" i="9"/>
  <c r="I136" i="13"/>
  <c r="C171" i="15"/>
  <c r="D232" i="16"/>
  <c r="D170" i="15"/>
  <c r="D167" i="15" s="1"/>
  <c r="D223" i="16"/>
  <c r="D161" i="15"/>
  <c r="P215" i="16"/>
  <c r="P208" i="16"/>
  <c r="D117" i="11"/>
  <c r="D10" i="7"/>
  <c r="L99" i="11"/>
  <c r="B124" i="12"/>
  <c r="B115" i="12" s="1"/>
  <c r="B141" i="12"/>
  <c r="B140" i="12"/>
  <c r="K211" i="15"/>
  <c r="K208" i="15"/>
  <c r="K201" i="15"/>
  <c r="K206" i="15"/>
  <c r="N194" i="16"/>
  <c r="G215" i="16"/>
  <c r="G213" i="16"/>
  <c r="G207" i="16"/>
  <c r="G205" i="16"/>
  <c r="G202" i="16"/>
  <c r="O201" i="16"/>
  <c r="O208" i="16"/>
  <c r="O94" i="14"/>
  <c r="O197" i="16"/>
  <c r="O194" i="16"/>
  <c r="O192" i="16"/>
  <c r="O190" i="16"/>
  <c r="D128" i="11"/>
  <c r="G134" i="6"/>
  <c r="N111" i="11"/>
  <c r="O109" i="11"/>
  <c r="P107" i="11"/>
  <c r="K105" i="11"/>
  <c r="C128" i="11"/>
  <c r="K148" i="12"/>
  <c r="C147" i="12"/>
  <c r="K145" i="12"/>
  <c r="K10" i="7"/>
  <c r="C10" i="7"/>
  <c r="K138" i="12"/>
  <c r="M116" i="12"/>
  <c r="I109" i="12"/>
  <c r="G104" i="12"/>
  <c r="I127" i="12"/>
  <c r="Q125" i="12"/>
  <c r="I122" i="12"/>
  <c r="Q117" i="12"/>
  <c r="I116" i="12"/>
  <c r="I103" i="12"/>
  <c r="C46" i="6"/>
  <c r="C34" i="6"/>
  <c r="G160" i="15"/>
  <c r="J252" i="16"/>
  <c r="J203" i="15"/>
  <c r="J249" i="16"/>
  <c r="J208" i="15"/>
  <c r="J206" i="15"/>
  <c r="B240" i="16"/>
  <c r="B184" i="15"/>
  <c r="B232" i="16"/>
  <c r="B170" i="15"/>
  <c r="B223" i="16"/>
  <c r="B161" i="15"/>
  <c r="B220" i="16"/>
  <c r="B163" i="15"/>
  <c r="F202" i="16"/>
  <c r="F215" i="16"/>
  <c r="F213" i="16"/>
  <c r="F205" i="16"/>
  <c r="N208" i="16"/>
  <c r="N213" i="16"/>
  <c r="N94" i="14"/>
  <c r="N197" i="16"/>
  <c r="N192" i="16"/>
  <c r="N190" i="16"/>
  <c r="N188" i="16"/>
  <c r="E134" i="6"/>
  <c r="O107" i="11"/>
  <c r="E101" i="11"/>
  <c r="E98" i="11" s="1"/>
  <c r="B128" i="11"/>
  <c r="J129" i="11"/>
  <c r="J106" i="11"/>
  <c r="J141" i="12"/>
  <c r="J10" i="7"/>
  <c r="B99" i="11"/>
  <c r="N122" i="12"/>
  <c r="N119" i="12"/>
  <c r="L116" i="12"/>
  <c r="J106" i="12"/>
  <c r="H127" i="12"/>
  <c r="P125" i="12"/>
  <c r="H119" i="12"/>
  <c r="P117" i="12"/>
  <c r="H116" i="12"/>
  <c r="H15" i="8"/>
  <c r="H109" i="12"/>
  <c r="H103" i="12"/>
  <c r="Q186" i="15"/>
  <c r="Q242" i="15"/>
  <c r="Q198" i="15"/>
  <c r="Q196" i="15"/>
  <c r="Q191" i="15"/>
  <c r="F210" i="16"/>
  <c r="M211" i="16"/>
  <c r="M213" i="16"/>
  <c r="M205" i="16"/>
  <c r="O138" i="6"/>
  <c r="N149" i="6"/>
  <c r="N143" i="6"/>
  <c r="Q123" i="11"/>
  <c r="C119" i="11"/>
  <c r="M109" i="11"/>
  <c r="M107" i="11"/>
  <c r="D101" i="11"/>
  <c r="Q129" i="11"/>
  <c r="Q151" i="12"/>
  <c r="Q146" i="12"/>
  <c r="I145" i="12"/>
  <c r="Q15" i="7"/>
  <c r="I111" i="11"/>
  <c r="I106" i="11"/>
  <c r="I10" i="7"/>
  <c r="I99" i="11"/>
  <c r="M119" i="12"/>
  <c r="I106" i="12"/>
  <c r="O125" i="12"/>
  <c r="G122" i="12"/>
  <c r="G121" i="12"/>
  <c r="G119" i="12"/>
  <c r="O117" i="12"/>
  <c r="G116" i="12"/>
  <c r="G15" i="8"/>
  <c r="G103" i="12"/>
  <c r="O101" i="12"/>
  <c r="O98" i="12" s="1"/>
  <c r="K118" i="13"/>
  <c r="Q64" i="14"/>
  <c r="Q56" i="6" s="1"/>
  <c r="Q131" i="6" s="1"/>
  <c r="Q48" i="6"/>
  <c r="I47" i="6"/>
  <c r="Q45" i="6"/>
  <c r="I41" i="6"/>
  <c r="P196" i="15"/>
  <c r="P191" i="15"/>
  <c r="H221" i="16"/>
  <c r="H159" i="15"/>
  <c r="L256" i="16"/>
  <c r="L203" i="16"/>
  <c r="L252" i="16"/>
  <c r="D251" i="16"/>
  <c r="L210" i="16"/>
  <c r="L206" i="16"/>
  <c r="L249" i="16"/>
  <c r="L246" i="16"/>
  <c r="L241" i="16"/>
  <c r="C136" i="6"/>
  <c r="C134" i="6"/>
  <c r="L126" i="11"/>
  <c r="O123" i="11"/>
  <c r="K111" i="11"/>
  <c r="K98" i="11" s="1"/>
  <c r="E105" i="11"/>
  <c r="D103" i="11"/>
  <c r="P151" i="13"/>
  <c r="P15" i="7"/>
  <c r="P143" i="13"/>
  <c r="H142" i="13"/>
  <c r="H141" i="13"/>
  <c r="H140" i="13"/>
  <c r="P10" i="7"/>
  <c r="P139" i="13"/>
  <c r="L119" i="12"/>
  <c r="H106" i="12"/>
  <c r="K100" i="12"/>
  <c r="N125" i="12"/>
  <c r="F151" i="12"/>
  <c r="F149" i="12"/>
  <c r="N147" i="12"/>
  <c r="F146" i="12"/>
  <c r="F103" i="12"/>
  <c r="N101" i="12"/>
  <c r="N98" i="12" s="1"/>
  <c r="H138" i="13"/>
  <c r="I118" i="13"/>
  <c r="P64" i="14"/>
  <c r="P85" i="14" s="1"/>
  <c r="O212" i="15"/>
  <c r="O206" i="15"/>
  <c r="O201" i="15"/>
  <c r="O196" i="15"/>
  <c r="O191" i="15"/>
  <c r="G180" i="15"/>
  <c r="G178" i="15"/>
  <c r="G173" i="15"/>
  <c r="G168" i="15"/>
  <c r="G159" i="15"/>
  <c r="H121" i="11"/>
  <c r="O151" i="12"/>
  <c r="O146" i="12"/>
  <c r="G145" i="12"/>
  <c r="G15" i="7"/>
  <c r="O15" i="7"/>
  <c r="G10" i="7"/>
  <c r="G138" i="12"/>
  <c r="O136" i="12"/>
  <c r="N128" i="12"/>
  <c r="J100" i="12"/>
  <c r="M125" i="12"/>
  <c r="M10" i="8"/>
  <c r="M101" i="12"/>
  <c r="M98" i="12" s="1"/>
  <c r="N91" i="14"/>
  <c r="G35" i="6"/>
  <c r="I210" i="15"/>
  <c r="P206" i="15"/>
  <c r="N202" i="15"/>
  <c r="J212" i="16"/>
  <c r="J205" i="16"/>
  <c r="J201" i="16"/>
  <c r="Q100" i="11"/>
  <c r="N15" i="7"/>
  <c r="N107" i="11"/>
  <c r="F138" i="12"/>
  <c r="M128" i="12"/>
  <c r="J119" i="12"/>
  <c r="J115" i="12" s="1"/>
  <c r="L125" i="12"/>
  <c r="L117" i="12"/>
  <c r="D116" i="12"/>
  <c r="D15" i="8"/>
  <c r="L101" i="12"/>
  <c r="G118" i="13"/>
  <c r="N100" i="13"/>
  <c r="F96" i="14"/>
  <c r="F157" i="6" s="1"/>
  <c r="L206" i="15"/>
  <c r="M202" i="15"/>
  <c r="M206" i="15"/>
  <c r="M201" i="15"/>
  <c r="M200" i="15" s="1"/>
  <c r="E178" i="15"/>
  <c r="E168" i="15"/>
  <c r="E167" i="15" s="1"/>
  <c r="E230" i="15"/>
  <c r="E164" i="15"/>
  <c r="E158" i="15" s="1"/>
  <c r="O215" i="16"/>
  <c r="Q206" i="16"/>
  <c r="Q204" i="16"/>
  <c r="I201" i="16"/>
  <c r="I200" i="16" s="1"/>
  <c r="I210" i="16"/>
  <c r="I180" i="16"/>
  <c r="I178" i="16"/>
  <c r="I168" i="16"/>
  <c r="C140" i="6"/>
  <c r="O135" i="6"/>
  <c r="J149" i="6"/>
  <c r="B148" i="6"/>
  <c r="B142" i="6"/>
  <c r="B66" i="10"/>
  <c r="B155" i="6" s="1"/>
  <c r="L123" i="11"/>
  <c r="C109" i="11"/>
  <c r="Q102" i="11"/>
  <c r="M129" i="11"/>
  <c r="M122" i="11"/>
  <c r="E15" i="7"/>
  <c r="E106" i="11"/>
  <c r="E104" i="11"/>
  <c r="M103" i="11"/>
  <c r="E99" i="11"/>
  <c r="C129" i="12"/>
  <c r="C121" i="12"/>
  <c r="K120" i="12"/>
  <c r="K115" i="12" s="1"/>
  <c r="K117" i="12"/>
  <c r="C116" i="12"/>
  <c r="C26" i="8"/>
  <c r="C100" i="12"/>
  <c r="O148" i="13"/>
  <c r="F118" i="13"/>
  <c r="M100" i="13"/>
  <c r="Q10" i="9"/>
  <c r="I10" i="9"/>
  <c r="Q102" i="13"/>
  <c r="I137" i="13"/>
  <c r="I101" i="13"/>
  <c r="E96" i="14"/>
  <c r="E157" i="6" s="1"/>
  <c r="M48" i="6"/>
  <c r="E47" i="6"/>
  <c r="M45" i="6"/>
  <c r="M42" i="6" s="1"/>
  <c r="E41" i="6"/>
  <c r="M213" i="15"/>
  <c r="K202" i="15"/>
  <c r="N185" i="16"/>
  <c r="P210" i="16"/>
  <c r="P206" i="16"/>
  <c r="P204" i="16"/>
  <c r="H201" i="16"/>
  <c r="H210" i="16"/>
  <c r="P189" i="16"/>
  <c r="P198" i="16"/>
  <c r="H180" i="16"/>
  <c r="H178" i="16"/>
  <c r="H167" i="16" s="1"/>
  <c r="H168" i="16"/>
  <c r="H162" i="16"/>
  <c r="K227" i="20"/>
  <c r="K176" i="19"/>
  <c r="K175" i="19" s="1"/>
  <c r="C226" i="20"/>
  <c r="C188" i="19"/>
  <c r="D202" i="17"/>
  <c r="D251" i="17"/>
  <c r="D242" i="17"/>
  <c r="D186" i="17"/>
  <c r="L184" i="17"/>
  <c r="L240" i="17"/>
  <c r="K200" i="19"/>
  <c r="K187" i="19"/>
  <c r="I196" i="19"/>
  <c r="I203" i="19"/>
  <c r="P241" i="20"/>
  <c r="P198" i="19"/>
  <c r="L235" i="16"/>
  <c r="L173" i="16"/>
  <c r="L167" i="16" s="1"/>
  <c r="D180" i="16"/>
  <c r="D173" i="16"/>
  <c r="D164" i="16"/>
  <c r="D159" i="16"/>
  <c r="D158" i="16" s="1"/>
  <c r="K199" i="19"/>
  <c r="G232" i="21"/>
  <c r="G181" i="19"/>
  <c r="C187" i="19"/>
  <c r="K207" i="19"/>
  <c r="M241" i="20"/>
  <c r="M198" i="19"/>
  <c r="E166" i="19"/>
  <c r="E158" i="19"/>
  <c r="E163" i="19"/>
  <c r="I173" i="16"/>
  <c r="L204" i="17"/>
  <c r="L202" i="19"/>
  <c r="L241" i="20"/>
  <c r="L198" i="19"/>
  <c r="L195" i="19"/>
  <c r="L194" i="19" s="1"/>
  <c r="L233" i="20"/>
  <c r="L184" i="19"/>
  <c r="D183" i="19"/>
  <c r="D181" i="19"/>
  <c r="D227" i="20"/>
  <c r="D176" i="19"/>
  <c r="D159" i="19"/>
  <c r="D163" i="19"/>
  <c r="N162" i="24"/>
  <c r="H173" i="16"/>
  <c r="H164" i="16"/>
  <c r="K204" i="17"/>
  <c r="K202" i="19"/>
  <c r="K198" i="19"/>
  <c r="K195" i="19"/>
  <c r="C207" i="19"/>
  <c r="C183" i="19"/>
  <c r="C176" i="19"/>
  <c r="D187" i="17"/>
  <c r="D243" i="17"/>
  <c r="D184" i="17"/>
  <c r="D240" i="17"/>
  <c r="D171" i="17"/>
  <c r="D233" i="17"/>
  <c r="M162" i="17"/>
  <c r="M224" i="17"/>
  <c r="K206" i="19"/>
  <c r="G196" i="19"/>
  <c r="C187" i="17"/>
  <c r="C243" i="17"/>
  <c r="H206" i="19"/>
  <c r="E196" i="19"/>
  <c r="E194" i="19" s="1"/>
  <c r="B240" i="17"/>
  <c r="B184" i="17"/>
  <c r="K162" i="17"/>
  <c r="K224" i="17"/>
  <c r="C223" i="17"/>
  <c r="C161" i="17"/>
  <c r="E101" i="12"/>
  <c r="D15" i="9"/>
  <c r="L15" i="9"/>
  <c r="D10" i="9"/>
  <c r="L48" i="9"/>
  <c r="D99" i="13"/>
  <c r="D212" i="15"/>
  <c r="J161" i="15"/>
  <c r="J250" i="17"/>
  <c r="L241" i="17"/>
  <c r="I197" i="17"/>
  <c r="I192" i="17"/>
  <c r="I188" i="17"/>
  <c r="I183" i="17" s="1"/>
  <c r="Q186" i="17"/>
  <c r="Q242" i="17"/>
  <c r="Q232" i="17"/>
  <c r="Q170" i="17"/>
  <c r="E206" i="19"/>
  <c r="C50" i="9"/>
  <c r="K100" i="13"/>
  <c r="K48" i="9"/>
  <c r="C99" i="13"/>
  <c r="C47" i="9"/>
  <c r="G90" i="14"/>
  <c r="Q215" i="15"/>
  <c r="K212" i="16"/>
  <c r="K206" i="16"/>
  <c r="K204" i="16"/>
  <c r="C194" i="16"/>
  <c r="K187" i="16"/>
  <c r="K176" i="16"/>
  <c r="C164" i="16"/>
  <c r="K163" i="16"/>
  <c r="K241" i="17"/>
  <c r="J169" i="17"/>
  <c r="H253" i="17"/>
  <c r="H204" i="17"/>
  <c r="H188" i="17"/>
  <c r="P186" i="17"/>
  <c r="P242" i="17"/>
  <c r="P232" i="17"/>
  <c r="P170" i="17"/>
  <c r="K162" i="21"/>
  <c r="C10" i="8"/>
  <c r="B50" i="9"/>
  <c r="J100" i="13"/>
  <c r="M40" i="6"/>
  <c r="M34" i="6"/>
  <c r="B212" i="15"/>
  <c r="P215" i="15"/>
  <c r="E171" i="16"/>
  <c r="C159" i="16"/>
  <c r="G253" i="17"/>
  <c r="G204" i="17"/>
  <c r="O186" i="17"/>
  <c r="O242" i="17"/>
  <c r="O232" i="17"/>
  <c r="O170" i="17"/>
  <c r="H162" i="17"/>
  <c r="H224" i="17"/>
  <c r="H159" i="17"/>
  <c r="H221" i="17"/>
  <c r="C206" i="19"/>
  <c r="K180" i="19"/>
  <c r="M207" i="19"/>
  <c r="M201" i="19"/>
  <c r="E198" i="19"/>
  <c r="F204" i="17"/>
  <c r="F253" i="17"/>
  <c r="N76" i="14"/>
  <c r="N105" i="6" s="1"/>
  <c r="N196" i="17"/>
  <c r="N232" i="17"/>
  <c r="N170" i="17"/>
  <c r="G162" i="17"/>
  <c r="G224" i="17"/>
  <c r="G159" i="17"/>
  <c r="G221" i="17"/>
  <c r="P51" i="18"/>
  <c r="P60" i="6" s="1"/>
  <c r="L207" i="19"/>
  <c r="L201" i="19"/>
  <c r="D198" i="19"/>
  <c r="D194" i="19" s="1"/>
  <c r="D188" i="19"/>
  <c r="Q109" i="12"/>
  <c r="I10" i="8"/>
  <c r="H10" i="9"/>
  <c r="P208" i="15"/>
  <c r="B172" i="15"/>
  <c r="N215" i="15"/>
  <c r="L252" i="17"/>
  <c r="L159" i="17"/>
  <c r="E204" i="17"/>
  <c r="E253" i="17"/>
  <c r="M251" i="17"/>
  <c r="M202" i="17"/>
  <c r="M186" i="17"/>
  <c r="M242" i="17"/>
  <c r="E185" i="17"/>
  <c r="E183" i="17" s="1"/>
  <c r="E241" i="17"/>
  <c r="M232" i="17"/>
  <c r="M170" i="17"/>
  <c r="P109" i="12"/>
  <c r="H10" i="8"/>
  <c r="G50" i="9"/>
  <c r="G26" i="9"/>
  <c r="O49" i="9"/>
  <c r="G48" i="9"/>
  <c r="C90" i="14"/>
  <c r="M215" i="15"/>
  <c r="E210" i="15"/>
  <c r="E206" i="15"/>
  <c r="M205" i="15"/>
  <c r="E201" i="15"/>
  <c r="M198" i="15"/>
  <c r="E174" i="15"/>
  <c r="M162" i="15"/>
  <c r="E168" i="16"/>
  <c r="I202" i="17"/>
  <c r="K159" i="17"/>
  <c r="D204" i="17"/>
  <c r="D253" i="17"/>
  <c r="D197" i="17"/>
  <c r="D192" i="17"/>
  <c r="D190" i="17"/>
  <c r="D188" i="17"/>
  <c r="L190" i="17"/>
  <c r="L232" i="17"/>
  <c r="L170" i="17"/>
  <c r="E164" i="17"/>
  <c r="E162" i="17"/>
  <c r="E158" i="17" s="1"/>
  <c r="E224" i="17"/>
  <c r="E159" i="17"/>
  <c r="E221" i="17"/>
  <c r="M210" i="19"/>
  <c r="E159" i="19"/>
  <c r="O26" i="8"/>
  <c r="F15" i="9"/>
  <c r="N10" i="9"/>
  <c r="B90" i="14"/>
  <c r="L215" i="15"/>
  <c r="L213" i="15"/>
  <c r="L202" i="15"/>
  <c r="L200" i="15" s="1"/>
  <c r="L245" i="17"/>
  <c r="D179" i="15"/>
  <c r="L162" i="15"/>
  <c r="L163" i="15"/>
  <c r="L158" i="15" s="1"/>
  <c r="D162" i="16"/>
  <c r="D252" i="17"/>
  <c r="E223" i="17"/>
  <c r="C206" i="17"/>
  <c r="C253" i="17"/>
  <c r="C204" i="17"/>
  <c r="K190" i="17"/>
  <c r="K196" i="17"/>
  <c r="K183" i="17" s="1"/>
  <c r="D159" i="17"/>
  <c r="D221" i="17"/>
  <c r="C180" i="19"/>
  <c r="F10" i="8"/>
  <c r="E15" i="9"/>
  <c r="M10" i="9"/>
  <c r="Q213" i="15"/>
  <c r="K215" i="15"/>
  <c r="K213" i="15"/>
  <c r="K207" i="15"/>
  <c r="C198" i="15"/>
  <c r="C252" i="17"/>
  <c r="D223" i="17"/>
  <c r="N186" i="17"/>
  <c r="B206" i="17"/>
  <c r="B204" i="17"/>
  <c r="B253" i="17"/>
  <c r="B231" i="17"/>
  <c r="B169" i="17"/>
  <c r="C164" i="17"/>
  <c r="C162" i="17"/>
  <c r="C224" i="17"/>
  <c r="K201" i="19"/>
  <c r="L137" i="13"/>
  <c r="J215" i="15"/>
  <c r="B174" i="15"/>
  <c r="B162" i="16"/>
  <c r="B252" i="17"/>
  <c r="I190" i="17"/>
  <c r="I196" i="17"/>
  <c r="J222" i="17"/>
  <c r="J160" i="17"/>
  <c r="E201" i="19"/>
  <c r="G207" i="19"/>
  <c r="G203" i="19"/>
  <c r="G201" i="19"/>
  <c r="C15" i="9"/>
  <c r="C26" i="9"/>
  <c r="C48" i="9"/>
  <c r="I208" i="15"/>
  <c r="Q201" i="15"/>
  <c r="Q192" i="15"/>
  <c r="Q188" i="15"/>
  <c r="I164" i="15"/>
  <c r="I158" i="15" s="1"/>
  <c r="K215" i="16"/>
  <c r="K207" i="16"/>
  <c r="K202" i="16"/>
  <c r="K171" i="16"/>
  <c r="K161" i="16"/>
  <c r="L243" i="17"/>
  <c r="P209" i="17"/>
  <c r="P212" i="17"/>
  <c r="P203" i="17"/>
  <c r="P252" i="17"/>
  <c r="H202" i="17"/>
  <c r="H251" i="17"/>
  <c r="P184" i="17"/>
  <c r="P240" i="17"/>
  <c r="H190" i="17"/>
  <c r="H196" i="17"/>
  <c r="H183" i="17" s="1"/>
  <c r="H189" i="17"/>
  <c r="E164" i="19"/>
  <c r="F207" i="19"/>
  <c r="F201" i="19"/>
  <c r="J137" i="13"/>
  <c r="B48" i="9"/>
  <c r="E46" i="6"/>
  <c r="E34" i="6"/>
  <c r="H208" i="15"/>
  <c r="P194" i="15"/>
  <c r="P192" i="15"/>
  <c r="P188" i="15"/>
  <c r="P183" i="15" s="1"/>
  <c r="P241" i="16"/>
  <c r="H240" i="16"/>
  <c r="P235" i="16"/>
  <c r="P233" i="16"/>
  <c r="H232" i="16"/>
  <c r="H229" i="16"/>
  <c r="H227" i="16"/>
  <c r="P224" i="16"/>
  <c r="P221" i="16"/>
  <c r="J213" i="16"/>
  <c r="J207" i="16"/>
  <c r="J202" i="16"/>
  <c r="B169" i="16"/>
  <c r="J171" i="16"/>
  <c r="P251" i="17"/>
  <c r="G210" i="19"/>
  <c r="E203" i="19"/>
  <c r="E199" i="19"/>
  <c r="E162" i="19"/>
  <c r="F209" i="25"/>
  <c r="F171" i="25"/>
  <c r="F165" i="25"/>
  <c r="F205" i="25"/>
  <c r="N197" i="25"/>
  <c r="N149" i="25"/>
  <c r="F194" i="25"/>
  <c r="F146" i="25"/>
  <c r="F186" i="25"/>
  <c r="F135" i="25"/>
  <c r="N182" i="25"/>
  <c r="N131" i="25"/>
  <c r="F130" i="25"/>
  <c r="F181" i="25"/>
  <c r="E175" i="25"/>
  <c r="E211" i="25"/>
  <c r="E209" i="25"/>
  <c r="E171" i="25"/>
  <c r="M166" i="25"/>
  <c r="M206" i="25"/>
  <c r="E165" i="25"/>
  <c r="E205" i="25"/>
  <c r="M203" i="25"/>
  <c r="M163" i="25"/>
  <c r="E160" i="25"/>
  <c r="M197" i="25"/>
  <c r="M149" i="25"/>
  <c r="E139" i="25"/>
  <c r="E135" i="25"/>
  <c r="E186" i="25"/>
  <c r="M182" i="25"/>
  <c r="M131" i="25"/>
  <c r="L128" i="27"/>
  <c r="L158" i="28"/>
  <c r="L146" i="28"/>
  <c r="L110" i="27"/>
  <c r="L112" i="27"/>
  <c r="L113" i="27"/>
  <c r="N121" i="28"/>
  <c r="N115" i="28"/>
  <c r="N108" i="28"/>
  <c r="N71" i="26"/>
  <c r="N120" i="28"/>
  <c r="N112" i="28"/>
  <c r="F104" i="28"/>
  <c r="F96" i="28"/>
  <c r="F102" i="28"/>
  <c r="F99" i="28"/>
  <c r="F70" i="26"/>
  <c r="F97" i="28"/>
  <c r="K210" i="21"/>
  <c r="K246" i="21"/>
  <c r="C196" i="21"/>
  <c r="C239" i="21"/>
  <c r="K237" i="21"/>
  <c r="C230" i="21"/>
  <c r="C179" i="21"/>
  <c r="C176" i="21"/>
  <c r="C227" i="21"/>
  <c r="H157" i="24"/>
  <c r="G164" i="24"/>
  <c r="G74" i="22"/>
  <c r="J246" i="21"/>
  <c r="J210" i="21"/>
  <c r="J240" i="21"/>
  <c r="J197" i="21"/>
  <c r="J199" i="21"/>
  <c r="J207" i="21"/>
  <c r="B230" i="21"/>
  <c r="B179" i="21"/>
  <c r="B176" i="21"/>
  <c r="B227" i="21"/>
  <c r="J163" i="21"/>
  <c r="J220" i="21"/>
  <c r="I210" i="21"/>
  <c r="I246" i="21"/>
  <c r="I240" i="21"/>
  <c r="I197" i="21"/>
  <c r="Q195" i="21"/>
  <c r="Q238" i="21"/>
  <c r="I206" i="21"/>
  <c r="I207" i="21"/>
  <c r="F76" i="22"/>
  <c r="F167" i="6" s="1"/>
  <c r="H169" i="24"/>
  <c r="H246" i="21"/>
  <c r="H210" i="21"/>
  <c r="O195" i="21"/>
  <c r="O238" i="21"/>
  <c r="F246" i="21"/>
  <c r="F210" i="21"/>
  <c r="F240" i="21"/>
  <c r="F197" i="21"/>
  <c r="F206" i="21"/>
  <c r="F207" i="21"/>
  <c r="F163" i="21"/>
  <c r="F220" i="21"/>
  <c r="P207" i="20"/>
  <c r="P201" i="20"/>
  <c r="P209" i="20"/>
  <c r="P160" i="20"/>
  <c r="D228" i="21"/>
  <c r="D177" i="21"/>
  <c r="K167" i="23"/>
  <c r="K174" i="23"/>
  <c r="K170" i="23"/>
  <c r="K164" i="23"/>
  <c r="C150" i="23"/>
  <c r="C198" i="23"/>
  <c r="H172" i="24"/>
  <c r="H168" i="24"/>
  <c r="H166" i="24"/>
  <c r="H163" i="24"/>
  <c r="L111" i="27"/>
  <c r="O207" i="20"/>
  <c r="O199" i="20"/>
  <c r="O160" i="20"/>
  <c r="O162" i="20"/>
  <c r="C197" i="21"/>
  <c r="C240" i="21"/>
  <c r="K195" i="21"/>
  <c r="K238" i="21"/>
  <c r="K235" i="21"/>
  <c r="K191" i="21"/>
  <c r="G166" i="24"/>
  <c r="F101" i="28"/>
  <c r="B246" i="21"/>
  <c r="B210" i="21"/>
  <c r="J241" i="21"/>
  <c r="J198" i="21"/>
  <c r="J235" i="21"/>
  <c r="J191" i="21"/>
  <c r="B163" i="21"/>
  <c r="B220" i="21"/>
  <c r="B161" i="21"/>
  <c r="B218" i="21"/>
  <c r="J159" i="21"/>
  <c r="J216" i="21"/>
  <c r="B158" i="21"/>
  <c r="B215" i="21"/>
  <c r="I174" i="23"/>
  <c r="I164" i="23"/>
  <c r="O196" i="17"/>
  <c r="O189" i="17"/>
  <c r="G190" i="17"/>
  <c r="Q96" i="18"/>
  <c r="Q94" i="18" s="1"/>
  <c r="E168" i="19"/>
  <c r="J202" i="19"/>
  <c r="J198" i="19"/>
  <c r="J195" i="19"/>
  <c r="B237" i="21"/>
  <c r="J170" i="19"/>
  <c r="J167" i="19"/>
  <c r="O163" i="20"/>
  <c r="M207" i="20"/>
  <c r="M209" i="20"/>
  <c r="M166" i="20"/>
  <c r="M162" i="20"/>
  <c r="K241" i="21"/>
  <c r="C218" i="21"/>
  <c r="I163" i="21"/>
  <c r="I235" i="21"/>
  <c r="I191" i="21"/>
  <c r="Q160" i="21"/>
  <c r="Q217" i="21"/>
  <c r="L210" i="24"/>
  <c r="E172" i="24"/>
  <c r="M212" i="16"/>
  <c r="M204" i="16"/>
  <c r="E178" i="16"/>
  <c r="E167" i="16" s="1"/>
  <c r="E173" i="16"/>
  <c r="E164" i="16"/>
  <c r="E162" i="16"/>
  <c r="G189" i="17"/>
  <c r="N189" i="17"/>
  <c r="F242" i="17"/>
  <c r="F186" i="17"/>
  <c r="B81" i="18"/>
  <c r="D51" i="18"/>
  <c r="D60" i="6" s="1"/>
  <c r="Q158" i="19"/>
  <c r="I202" i="19"/>
  <c r="I167" i="19"/>
  <c r="P162" i="20"/>
  <c r="L246" i="20"/>
  <c r="D244" i="20"/>
  <c r="D242" i="20"/>
  <c r="D239" i="20"/>
  <c r="L230" i="20"/>
  <c r="D180" i="20"/>
  <c r="D183" i="20"/>
  <c r="D177" i="20"/>
  <c r="D219" i="20"/>
  <c r="L166" i="20"/>
  <c r="L162" i="20"/>
  <c r="L163" i="20"/>
  <c r="B224" i="21"/>
  <c r="H163" i="21"/>
  <c r="H206" i="21"/>
  <c r="H241" i="21"/>
  <c r="H198" i="21"/>
  <c r="H235" i="21"/>
  <c r="H191" i="21"/>
  <c r="P160" i="21"/>
  <c r="P217" i="21"/>
  <c r="C136" i="23"/>
  <c r="G174" i="23"/>
  <c r="G164" i="23"/>
  <c r="O182" i="23"/>
  <c r="O131" i="23"/>
  <c r="F209" i="24"/>
  <c r="F252" i="16"/>
  <c r="N250" i="16"/>
  <c r="F249" i="16"/>
  <c r="N242" i="16"/>
  <c r="F235" i="16"/>
  <c r="F233" i="16"/>
  <c r="N231" i="16"/>
  <c r="F226" i="16"/>
  <c r="N225" i="16"/>
  <c r="F221" i="16"/>
  <c r="E210" i="16"/>
  <c r="L257" i="16"/>
  <c r="L255" i="16"/>
  <c r="L247" i="16"/>
  <c r="D244" i="16"/>
  <c r="L242" i="16"/>
  <c r="L187" i="16"/>
  <c r="D178" i="16"/>
  <c r="Q215" i="19"/>
  <c r="P158" i="19"/>
  <c r="P157" i="19" s="1"/>
  <c r="H202" i="19"/>
  <c r="H200" i="19"/>
  <c r="H170" i="19"/>
  <c r="P223" i="21"/>
  <c r="H167" i="19"/>
  <c r="E177" i="20"/>
  <c r="K183" i="20"/>
  <c r="K179" i="20"/>
  <c r="C178" i="20"/>
  <c r="G163" i="21"/>
  <c r="O196" i="21"/>
  <c r="O239" i="21"/>
  <c r="G235" i="21"/>
  <c r="G191" i="21"/>
  <c r="G166" i="21"/>
  <c r="E157" i="23"/>
  <c r="N206" i="24"/>
  <c r="F202" i="24"/>
  <c r="F199" i="25"/>
  <c r="N195" i="24"/>
  <c r="N147" i="23"/>
  <c r="F188" i="25"/>
  <c r="N185" i="25"/>
  <c r="D177" i="17"/>
  <c r="M164" i="17"/>
  <c r="O158" i="19"/>
  <c r="G202" i="19"/>
  <c r="G182" i="19"/>
  <c r="P196" i="20"/>
  <c r="K176" i="20"/>
  <c r="G240" i="21"/>
  <c r="E203" i="21"/>
  <c r="B197" i="21"/>
  <c r="E163" i="21"/>
  <c r="E211" i="23"/>
  <c r="E175" i="23"/>
  <c r="M134" i="23"/>
  <c r="M185" i="23"/>
  <c r="M131" i="23"/>
  <c r="M182" i="23"/>
  <c r="L257" i="17"/>
  <c r="D256" i="17"/>
  <c r="L247" i="17"/>
  <c r="D194" i="15"/>
  <c r="D246" i="17"/>
  <c r="D244" i="17"/>
  <c r="L172" i="15"/>
  <c r="J204" i="16"/>
  <c r="J200" i="16" s="1"/>
  <c r="J187" i="16"/>
  <c r="J176" i="16"/>
  <c r="B164" i="16"/>
  <c r="C207" i="17"/>
  <c r="C205" i="17"/>
  <c r="C242" i="17"/>
  <c r="C186" i="17"/>
  <c r="N209" i="19"/>
  <c r="N207" i="19"/>
  <c r="F202" i="19"/>
  <c r="N201" i="19"/>
  <c r="F198" i="19"/>
  <c r="N196" i="19"/>
  <c r="F195" i="19"/>
  <c r="O196" i="20"/>
  <c r="I176" i="20"/>
  <c r="Q206" i="20"/>
  <c r="Q202" i="20"/>
  <c r="Q200" i="20"/>
  <c r="Q198" i="20"/>
  <c r="Q194" i="20" s="1"/>
  <c r="Q195" i="20"/>
  <c r="I183" i="20"/>
  <c r="Q167" i="20"/>
  <c r="Q161" i="20"/>
  <c r="Q157" i="20" s="1"/>
  <c r="E240" i="21"/>
  <c r="M229" i="21"/>
  <c r="Q196" i="21"/>
  <c r="K172" i="21"/>
  <c r="D163" i="21"/>
  <c r="L166" i="23"/>
  <c r="N113" i="28"/>
  <c r="K210" i="15"/>
  <c r="K204" i="15"/>
  <c r="C185" i="15"/>
  <c r="K174" i="15"/>
  <c r="K234" i="17"/>
  <c r="C168" i="15"/>
  <c r="C226" i="17"/>
  <c r="K225" i="17"/>
  <c r="I212" i="16"/>
  <c r="I206" i="16"/>
  <c r="I204" i="16"/>
  <c r="Q198" i="16"/>
  <c r="Q196" i="16"/>
  <c r="Q191" i="16"/>
  <c r="Q189" i="16"/>
  <c r="Q187" i="16"/>
  <c r="I176" i="16"/>
  <c r="I167" i="16" s="1"/>
  <c r="N187" i="17"/>
  <c r="N168" i="17"/>
  <c r="B207" i="17"/>
  <c r="B205" i="17"/>
  <c r="B242" i="17"/>
  <c r="B186" i="17"/>
  <c r="K164" i="17"/>
  <c r="M209" i="19"/>
  <c r="E202" i="19"/>
  <c r="E167" i="19"/>
  <c r="M196" i="20"/>
  <c r="H246" i="20"/>
  <c r="P245" i="20"/>
  <c r="P202" i="20"/>
  <c r="P243" i="20"/>
  <c r="P200" i="20"/>
  <c r="P198" i="20"/>
  <c r="P195" i="20"/>
  <c r="H183" i="20"/>
  <c r="P170" i="20"/>
  <c r="P167" i="20"/>
  <c r="P166" i="20"/>
  <c r="P161" i="20"/>
  <c r="L229" i="21"/>
  <c r="P196" i="21"/>
  <c r="J172" i="21"/>
  <c r="C163" i="21"/>
  <c r="J158" i="21"/>
  <c r="M187" i="23"/>
  <c r="K168" i="23"/>
  <c r="K208" i="23"/>
  <c r="K166" i="23"/>
  <c r="K157" i="23"/>
  <c r="K149" i="23"/>
  <c r="K147" i="23"/>
  <c r="L118" i="27"/>
  <c r="L114" i="27"/>
  <c r="J257" i="17"/>
  <c r="B256" i="17"/>
  <c r="J204" i="15"/>
  <c r="J200" i="15" s="1"/>
  <c r="P213" i="16"/>
  <c r="H257" i="16"/>
  <c r="P207" i="16"/>
  <c r="H206" i="16"/>
  <c r="H200" i="16" s="1"/>
  <c r="H204" i="16"/>
  <c r="P196" i="16"/>
  <c r="P187" i="16"/>
  <c r="P184" i="16"/>
  <c r="P183" i="16" s="1"/>
  <c r="H176" i="16"/>
  <c r="H172" i="16"/>
  <c r="P169" i="16"/>
  <c r="Q197" i="17"/>
  <c r="Q190" i="17"/>
  <c r="J164" i="17"/>
  <c r="L209" i="19"/>
  <c r="L203" i="19"/>
  <c r="D202" i="19"/>
  <c r="D190" i="19"/>
  <c r="D221" i="21"/>
  <c r="L196" i="20"/>
  <c r="G176" i="20"/>
  <c r="O206" i="20"/>
  <c r="O202" i="20"/>
  <c r="O200" i="20"/>
  <c r="O198" i="20"/>
  <c r="O195" i="20"/>
  <c r="G183" i="20"/>
  <c r="G181" i="20"/>
  <c r="O170" i="20"/>
  <c r="O167" i="20"/>
  <c r="O166" i="20"/>
  <c r="O161" i="20"/>
  <c r="O158" i="20"/>
  <c r="K229" i="21"/>
  <c r="I158" i="21"/>
  <c r="C206" i="21"/>
  <c r="I167" i="23"/>
  <c r="B211" i="24"/>
  <c r="B209" i="24"/>
  <c r="J206" i="24"/>
  <c r="B205" i="24"/>
  <c r="J163" i="23"/>
  <c r="J157" i="23"/>
  <c r="J197" i="24"/>
  <c r="J195" i="24"/>
  <c r="J147" i="23"/>
  <c r="Q207" i="15"/>
  <c r="I206" i="15"/>
  <c r="I200" i="15" s="1"/>
  <c r="I201" i="15"/>
  <c r="Q189" i="15"/>
  <c r="I190" i="15"/>
  <c r="Q160" i="15"/>
  <c r="Q158" i="15" s="1"/>
  <c r="O213" i="16"/>
  <c r="O207" i="16"/>
  <c r="G206" i="16"/>
  <c r="G204" i="16"/>
  <c r="O202" i="16"/>
  <c r="O196" i="16"/>
  <c r="O187" i="16"/>
  <c r="O184" i="16"/>
  <c r="O183" i="16" s="1"/>
  <c r="G176" i="16"/>
  <c r="G172" i="16"/>
  <c r="G167" i="16" s="1"/>
  <c r="O169" i="16"/>
  <c r="P210" i="17"/>
  <c r="P197" i="17"/>
  <c r="P190" i="17"/>
  <c r="P188" i="17"/>
  <c r="Q164" i="17"/>
  <c r="Q158" i="17" s="1"/>
  <c r="I164" i="17"/>
  <c r="O75" i="18"/>
  <c r="O40" i="9"/>
  <c r="O37" i="9" s="1"/>
  <c r="Q220" i="19"/>
  <c r="K209" i="19"/>
  <c r="C202" i="19"/>
  <c r="K196" i="19"/>
  <c r="C195" i="19"/>
  <c r="K235" i="20"/>
  <c r="C233" i="20"/>
  <c r="C231" i="20"/>
  <c r="C228" i="20"/>
  <c r="K182" i="19"/>
  <c r="K223" i="21"/>
  <c r="K162" i="19"/>
  <c r="C161" i="19"/>
  <c r="E176" i="20"/>
  <c r="N206" i="20"/>
  <c r="N202" i="20"/>
  <c r="N200" i="20"/>
  <c r="J229" i="21"/>
  <c r="G167" i="23"/>
  <c r="E147" i="23"/>
  <c r="I168" i="23"/>
  <c r="I166" i="23"/>
  <c r="I163" i="23"/>
  <c r="I149" i="23"/>
  <c r="I147" i="23"/>
  <c r="P207" i="15"/>
  <c r="H206" i="15"/>
  <c r="P254" i="17"/>
  <c r="P189" i="15"/>
  <c r="P160" i="15"/>
  <c r="N207" i="16"/>
  <c r="F206" i="16"/>
  <c r="F204" i="16"/>
  <c r="F200" i="16" s="1"/>
  <c r="N202" i="16"/>
  <c r="F201" i="16"/>
  <c r="N196" i="16"/>
  <c r="N184" i="16"/>
  <c r="F176" i="16"/>
  <c r="F172" i="16"/>
  <c r="F167" i="16" s="1"/>
  <c r="N169" i="16"/>
  <c r="N164" i="16"/>
  <c r="G196" i="17"/>
  <c r="H160" i="17"/>
  <c r="O197" i="17"/>
  <c r="O192" i="17"/>
  <c r="O190" i="17"/>
  <c r="O188" i="17"/>
  <c r="J209" i="19"/>
  <c r="J207" i="19"/>
  <c r="B202" i="19"/>
  <c r="J201" i="19"/>
  <c r="J196" i="19"/>
  <c r="B195" i="19"/>
  <c r="B190" i="19"/>
  <c r="B177" i="19"/>
  <c r="B172" i="19"/>
  <c r="B167" i="19"/>
  <c r="B166" i="19"/>
  <c r="B163" i="19"/>
  <c r="B161" i="19"/>
  <c r="B158" i="19"/>
  <c r="G238" i="21"/>
  <c r="I229" i="21"/>
  <c r="K215" i="21"/>
  <c r="E167" i="23"/>
  <c r="E135" i="23"/>
  <c r="H163" i="23"/>
  <c r="O207" i="15"/>
  <c r="G206" i="15"/>
  <c r="O202" i="15"/>
  <c r="O198" i="15"/>
  <c r="O184" i="15"/>
  <c r="G190" i="15"/>
  <c r="G234" i="17"/>
  <c r="O164" i="15"/>
  <c r="D246" i="16"/>
  <c r="M215" i="16"/>
  <c r="M207" i="16"/>
  <c r="E206" i="16"/>
  <c r="E204" i="16"/>
  <c r="M202" i="16"/>
  <c r="M200" i="16" s="1"/>
  <c r="E201" i="16"/>
  <c r="M198" i="16"/>
  <c r="M189" i="16"/>
  <c r="M184" i="16"/>
  <c r="M183" i="16" s="1"/>
  <c r="E172" i="16"/>
  <c r="E163" i="16"/>
  <c r="E160" i="16"/>
  <c r="N197" i="17"/>
  <c r="F196" i="17"/>
  <c r="N192" i="17"/>
  <c r="F189" i="17"/>
  <c r="N188" i="17"/>
  <c r="F243" i="17"/>
  <c r="F187" i="17"/>
  <c r="F240" i="17"/>
  <c r="F184" i="17"/>
  <c r="F183" i="17" s="1"/>
  <c r="I207" i="19"/>
  <c r="I201" i="19"/>
  <c r="I235" i="20"/>
  <c r="Q183" i="19"/>
  <c r="Q230" i="20"/>
  <c r="Q227" i="20"/>
  <c r="I226" i="20"/>
  <c r="I219" i="20"/>
  <c r="Q159" i="19"/>
  <c r="L172" i="20"/>
  <c r="H229" i="21"/>
  <c r="B147" i="23"/>
  <c r="G147" i="23"/>
  <c r="N144" i="25"/>
  <c r="N207" i="15"/>
  <c r="F179" i="15"/>
  <c r="L215" i="16"/>
  <c r="L207" i="16"/>
  <c r="L202" i="16"/>
  <c r="L245" i="16"/>
  <c r="D176" i="16"/>
  <c r="L171" i="16"/>
  <c r="D160" i="16"/>
  <c r="M197" i="17"/>
  <c r="E196" i="17"/>
  <c r="M192" i="17"/>
  <c r="E189" i="17"/>
  <c r="M188" i="17"/>
  <c r="M183" i="17" s="1"/>
  <c r="I161" i="19"/>
  <c r="H209" i="19"/>
  <c r="H207" i="19"/>
  <c r="H201" i="19"/>
  <c r="P210" i="19"/>
  <c r="H235" i="20"/>
  <c r="P183" i="19"/>
  <c r="P181" i="19"/>
  <c r="P230" i="20"/>
  <c r="P227" i="20"/>
  <c r="H177" i="19"/>
  <c r="P217" i="20"/>
  <c r="H216" i="20"/>
  <c r="Q209" i="20"/>
  <c r="K206" i="20"/>
  <c r="K200" i="20"/>
  <c r="K188" i="20"/>
  <c r="C187" i="20"/>
  <c r="K184" i="20"/>
  <c r="C183" i="20"/>
  <c r="K182" i="20"/>
  <c r="C179" i="20"/>
  <c r="K177" i="20"/>
  <c r="C176" i="20"/>
  <c r="C175" i="20" s="1"/>
  <c r="K170" i="20"/>
  <c r="K166" i="20"/>
  <c r="K163" i="20"/>
  <c r="K158" i="20"/>
  <c r="K157" i="20" s="1"/>
  <c r="G229" i="21"/>
  <c r="N195" i="21"/>
  <c r="H76" i="22"/>
  <c r="H167" i="6" s="1"/>
  <c r="E166" i="23"/>
  <c r="E150" i="28"/>
  <c r="E116" i="28"/>
  <c r="M121" i="28"/>
  <c r="M115" i="28"/>
  <c r="M113" i="28"/>
  <c r="M137" i="28"/>
  <c r="M99" i="28"/>
  <c r="E104" i="28"/>
  <c r="E102" i="28"/>
  <c r="C37" i="42"/>
  <c r="C177" i="6" s="1"/>
  <c r="C34" i="42"/>
  <c r="E109" i="28"/>
  <c r="E107" i="28" s="1"/>
  <c r="L121" i="28"/>
  <c r="E97" i="28"/>
  <c r="C157" i="28"/>
  <c r="C141" i="28"/>
  <c r="K137" i="28"/>
  <c r="C136" i="28"/>
  <c r="H34" i="30"/>
  <c r="H37" i="30"/>
  <c r="H174" i="6" s="1"/>
  <c r="N65" i="41"/>
  <c r="N55" i="41"/>
  <c r="J113" i="28"/>
  <c r="J108" i="28"/>
  <c r="J107" i="28" s="1"/>
  <c r="B97" i="28"/>
  <c r="B96" i="28"/>
  <c r="G37" i="30"/>
  <c r="G174" i="6" s="1"/>
  <c r="M112" i="28"/>
  <c r="Q156" i="28"/>
  <c r="Q126" i="28"/>
  <c r="Q127" i="28"/>
  <c r="Q129" i="28"/>
  <c r="Q123" i="28" s="1"/>
  <c r="Q149" i="28"/>
  <c r="Q113" i="28"/>
  <c r="I113" i="28"/>
  <c r="I108" i="28"/>
  <c r="I139" i="28"/>
  <c r="I137" i="28"/>
  <c r="Q135" i="28"/>
  <c r="Q97" i="28"/>
  <c r="H158" i="28"/>
  <c r="H113" i="28"/>
  <c r="H108" i="28"/>
  <c r="M140" i="29"/>
  <c r="M102" i="27"/>
  <c r="M120" i="28"/>
  <c r="M108" i="28"/>
  <c r="M96" i="28"/>
  <c r="M95" i="28" s="1"/>
  <c r="M127" i="29"/>
  <c r="M157" i="29"/>
  <c r="E147" i="29"/>
  <c r="E111" i="29"/>
  <c r="D37" i="30"/>
  <c r="D174" i="6" s="1"/>
  <c r="D34" i="30"/>
  <c r="D35" i="30"/>
  <c r="H147" i="24"/>
  <c r="H143" i="24" s="1"/>
  <c r="F78" i="22"/>
  <c r="F169" i="6" s="1"/>
  <c r="K112" i="27"/>
  <c r="L120" i="27"/>
  <c r="L115" i="27"/>
  <c r="C37" i="30"/>
  <c r="C174" i="6" s="1"/>
  <c r="C34" i="30"/>
  <c r="E56" i="36"/>
  <c r="E60" i="36"/>
  <c r="G147" i="24"/>
  <c r="E136" i="25"/>
  <c r="K116" i="27"/>
  <c r="K115" i="27"/>
  <c r="K107" i="27" s="1"/>
  <c r="K113" i="27"/>
  <c r="K108" i="27"/>
  <c r="C109" i="27"/>
  <c r="K129" i="29"/>
  <c r="K123" i="29" s="1"/>
  <c r="K159" i="29"/>
  <c r="C147" i="29"/>
  <c r="C111" i="29"/>
  <c r="K141" i="29"/>
  <c r="K105" i="29"/>
  <c r="K102" i="29"/>
  <c r="K100" i="29"/>
  <c r="B37" i="30"/>
  <c r="B174" i="6" s="1"/>
  <c r="B35" i="30"/>
  <c r="D78" i="22"/>
  <c r="D169" i="6" s="1"/>
  <c r="D155" i="28"/>
  <c r="L128" i="28"/>
  <c r="L123" i="28" s="1"/>
  <c r="E76" i="26"/>
  <c r="E173" i="6" s="1"/>
  <c r="I129" i="29"/>
  <c r="I159" i="29"/>
  <c r="I154" i="29"/>
  <c r="I124" i="29"/>
  <c r="Q146" i="29"/>
  <c r="Q110" i="29"/>
  <c r="I141" i="29"/>
  <c r="I105" i="29"/>
  <c r="I102" i="29"/>
  <c r="I100" i="29"/>
  <c r="E96" i="28"/>
  <c r="F183" i="20"/>
  <c r="N170" i="20"/>
  <c r="N167" i="20"/>
  <c r="N164" i="20"/>
  <c r="N158" i="20"/>
  <c r="G168" i="23"/>
  <c r="G166" i="23"/>
  <c r="G163" i="23"/>
  <c r="G149" i="23"/>
  <c r="B157" i="24"/>
  <c r="C147" i="24"/>
  <c r="L203" i="25"/>
  <c r="K189" i="25"/>
  <c r="E163" i="25"/>
  <c r="C146" i="25"/>
  <c r="F131" i="25"/>
  <c r="J71" i="26"/>
  <c r="O129" i="27"/>
  <c r="O127" i="27"/>
  <c r="O124" i="27"/>
  <c r="O123" i="27" s="1"/>
  <c r="G115" i="27"/>
  <c r="G113" i="27"/>
  <c r="J115" i="28"/>
  <c r="E99" i="28"/>
  <c r="P112" i="29"/>
  <c r="O113" i="29"/>
  <c r="O114" i="29"/>
  <c r="G141" i="29"/>
  <c r="G105" i="29"/>
  <c r="B93" i="31"/>
  <c r="B119" i="31"/>
  <c r="B116" i="31"/>
  <c r="B87" i="31"/>
  <c r="B84" i="31"/>
  <c r="B113" i="31"/>
  <c r="M206" i="20"/>
  <c r="M202" i="20"/>
  <c r="M200" i="20"/>
  <c r="M195" i="20"/>
  <c r="E210" i="20"/>
  <c r="M180" i="20"/>
  <c r="M177" i="20"/>
  <c r="M167" i="20"/>
  <c r="M158" i="20"/>
  <c r="M157" i="20" s="1"/>
  <c r="M199" i="21"/>
  <c r="O207" i="23"/>
  <c r="F210" i="25"/>
  <c r="N169" i="23"/>
  <c r="F208" i="25"/>
  <c r="F206" i="24"/>
  <c r="N204" i="24"/>
  <c r="F203" i="24"/>
  <c r="F197" i="24"/>
  <c r="N193" i="24"/>
  <c r="F192" i="24"/>
  <c r="N189" i="24"/>
  <c r="F131" i="23"/>
  <c r="N180" i="24"/>
  <c r="B147" i="24"/>
  <c r="J132" i="24"/>
  <c r="I189" i="25"/>
  <c r="D163" i="25"/>
  <c r="P145" i="25"/>
  <c r="E131" i="25"/>
  <c r="P77" i="22"/>
  <c r="P168" i="6" s="1"/>
  <c r="I115" i="28"/>
  <c r="M98" i="29"/>
  <c r="Q122" i="32"/>
  <c r="Q104" i="31"/>
  <c r="Q115" i="32"/>
  <c r="Q86" i="31"/>
  <c r="Q90" i="31"/>
  <c r="Q106" i="31"/>
  <c r="Q88" i="31"/>
  <c r="Q95" i="31"/>
  <c r="L202" i="20"/>
  <c r="L243" i="20"/>
  <c r="L180" i="20"/>
  <c r="D230" i="20"/>
  <c r="D176" i="20"/>
  <c r="L167" i="20"/>
  <c r="L161" i="20"/>
  <c r="D217" i="20"/>
  <c r="K192" i="21"/>
  <c r="M173" i="23"/>
  <c r="M169" i="23"/>
  <c r="M148" i="23"/>
  <c r="I167" i="24"/>
  <c r="I162" i="24" s="1"/>
  <c r="I164" i="24"/>
  <c r="Q139" i="24"/>
  <c r="Q135" i="24"/>
  <c r="Q133" i="24"/>
  <c r="Q129" i="24" s="1"/>
  <c r="Q130" i="24"/>
  <c r="L145" i="25"/>
  <c r="C135" i="25"/>
  <c r="C131" i="25"/>
  <c r="Q75" i="26"/>
  <c r="Q172" i="6" s="1"/>
  <c r="C115" i="27"/>
  <c r="M128" i="28"/>
  <c r="H115" i="28"/>
  <c r="M105" i="29"/>
  <c r="K98" i="29"/>
  <c r="E56" i="26"/>
  <c r="P90" i="31"/>
  <c r="P106" i="31"/>
  <c r="P88" i="31"/>
  <c r="P99" i="31"/>
  <c r="P95" i="31"/>
  <c r="P97" i="31"/>
  <c r="P93" i="31"/>
  <c r="K123" i="33"/>
  <c r="K108" i="33"/>
  <c r="C116" i="33"/>
  <c r="C87" i="33"/>
  <c r="K114" i="33"/>
  <c r="K85" i="33"/>
  <c r="C84" i="33"/>
  <c r="C113" i="33"/>
  <c r="C200" i="21"/>
  <c r="L173" i="23"/>
  <c r="L169" i="23"/>
  <c r="L159" i="23"/>
  <c r="D147" i="23"/>
  <c r="H174" i="24"/>
  <c r="H173" i="24"/>
  <c r="H170" i="24"/>
  <c r="H167" i="24"/>
  <c r="H164" i="24"/>
  <c r="H162" i="24" s="1"/>
  <c r="P170" i="24"/>
  <c r="H150" i="24"/>
  <c r="H145" i="24"/>
  <c r="P152" i="24"/>
  <c r="P139" i="24"/>
  <c r="P130" i="24"/>
  <c r="F203" i="25"/>
  <c r="L149" i="25"/>
  <c r="K145" i="25"/>
  <c r="B135" i="25"/>
  <c r="B131" i="25"/>
  <c r="N77" i="22"/>
  <c r="N168" i="6" s="1"/>
  <c r="Q56" i="26"/>
  <c r="M156" i="27"/>
  <c r="J111" i="27"/>
  <c r="L129" i="27"/>
  <c r="L127" i="27"/>
  <c r="L116" i="27"/>
  <c r="J114" i="28"/>
  <c r="O112" i="33"/>
  <c r="O106" i="31"/>
  <c r="O88" i="31"/>
  <c r="O99" i="31"/>
  <c r="O95" i="31"/>
  <c r="O97" i="31"/>
  <c r="O102" i="31"/>
  <c r="O93" i="31"/>
  <c r="J190" i="20"/>
  <c r="J188" i="20"/>
  <c r="J184" i="20"/>
  <c r="B183" i="20"/>
  <c r="J182" i="20"/>
  <c r="J172" i="20"/>
  <c r="J167" i="20"/>
  <c r="J166" i="20"/>
  <c r="J163" i="20"/>
  <c r="J161" i="20"/>
  <c r="K239" i="21"/>
  <c r="K173" i="23"/>
  <c r="K169" i="23"/>
  <c r="C168" i="23"/>
  <c r="C163" i="23"/>
  <c r="K159" i="23"/>
  <c r="K148" i="23"/>
  <c r="G174" i="24"/>
  <c r="G173" i="24"/>
  <c r="G170" i="24"/>
  <c r="G169" i="24"/>
  <c r="G167" i="24"/>
  <c r="G159" i="24"/>
  <c r="G150" i="24"/>
  <c r="G148" i="24"/>
  <c r="G145" i="24"/>
  <c r="O139" i="24"/>
  <c r="O135" i="24"/>
  <c r="O133" i="24"/>
  <c r="O130" i="24"/>
  <c r="K149" i="25"/>
  <c r="J145" i="25"/>
  <c r="M157" i="25"/>
  <c r="O56" i="26"/>
  <c r="O75" i="26"/>
  <c r="O172" i="6" s="1"/>
  <c r="G111" i="27"/>
  <c r="I114" i="28"/>
  <c r="M145" i="29"/>
  <c r="C141" i="29"/>
  <c r="C105" i="29"/>
  <c r="I206" i="20"/>
  <c r="Q203" i="20"/>
  <c r="I202" i="20"/>
  <c r="Q201" i="20"/>
  <c r="I200" i="20"/>
  <c r="Q199" i="20"/>
  <c r="Q196" i="20"/>
  <c r="I195" i="20"/>
  <c r="I190" i="20"/>
  <c r="I188" i="20"/>
  <c r="I184" i="20"/>
  <c r="I182" i="20"/>
  <c r="I177" i="20"/>
  <c r="I172" i="20"/>
  <c r="I166" i="20"/>
  <c r="I163" i="20"/>
  <c r="I158" i="20"/>
  <c r="I203" i="21"/>
  <c r="J173" i="23"/>
  <c r="J170" i="23"/>
  <c r="J169" i="23"/>
  <c r="J159" i="23"/>
  <c r="J148" i="23"/>
  <c r="B187" i="25"/>
  <c r="B185" i="25"/>
  <c r="F174" i="24"/>
  <c r="F173" i="24"/>
  <c r="F170" i="24"/>
  <c r="F167" i="24"/>
  <c r="F159" i="24"/>
  <c r="F150" i="24"/>
  <c r="F145" i="24"/>
  <c r="N146" i="24"/>
  <c r="N139" i="24"/>
  <c r="N135" i="24"/>
  <c r="N130" i="24"/>
  <c r="F138" i="24"/>
  <c r="L58" i="22"/>
  <c r="L111" i="6" s="1"/>
  <c r="M57" i="26"/>
  <c r="O128" i="27"/>
  <c r="D125" i="28"/>
  <c r="D123" i="28" s="1"/>
  <c r="H114" i="28"/>
  <c r="L129" i="28"/>
  <c r="L124" i="28"/>
  <c r="D120" i="28"/>
  <c r="L118" i="28"/>
  <c r="L116" i="28"/>
  <c r="D115" i="28"/>
  <c r="L114" i="28"/>
  <c r="L107" i="28" s="1"/>
  <c r="D113" i="28"/>
  <c r="D111" i="28"/>
  <c r="L109" i="28"/>
  <c r="D108" i="28"/>
  <c r="D107" i="28" s="1"/>
  <c r="D104" i="28"/>
  <c r="D102" i="28"/>
  <c r="D100" i="28"/>
  <c r="E135" i="29"/>
  <c r="M115" i="32"/>
  <c r="M86" i="31"/>
  <c r="M99" i="31"/>
  <c r="M97" i="31"/>
  <c r="M102" i="31"/>
  <c r="M84" i="31"/>
  <c r="M100" i="31"/>
  <c r="H243" i="20"/>
  <c r="H190" i="20"/>
  <c r="H188" i="20"/>
  <c r="H184" i="20"/>
  <c r="H182" i="20"/>
  <c r="H177" i="20"/>
  <c r="H172" i="20"/>
  <c r="H166" i="20"/>
  <c r="H163" i="20"/>
  <c r="H161" i="20"/>
  <c r="P159" i="20"/>
  <c r="H158" i="20"/>
  <c r="H203" i="21"/>
  <c r="I173" i="23"/>
  <c r="I170" i="23"/>
  <c r="I169" i="23"/>
  <c r="Q167" i="23"/>
  <c r="Q162" i="23" s="1"/>
  <c r="I159" i="23"/>
  <c r="Q139" i="23"/>
  <c r="Q133" i="23"/>
  <c r="Q130" i="23"/>
  <c r="Q129" i="23" s="1"/>
  <c r="E174" i="24"/>
  <c r="E167" i="24"/>
  <c r="E158" i="24"/>
  <c r="E150" i="24"/>
  <c r="E145" i="24"/>
  <c r="M139" i="24"/>
  <c r="D209" i="25"/>
  <c r="N193" i="25"/>
  <c r="I149" i="25"/>
  <c r="K57" i="26"/>
  <c r="M75" i="26"/>
  <c r="M172" i="6" s="1"/>
  <c r="M128" i="27"/>
  <c r="K118" i="28"/>
  <c r="K114" i="28"/>
  <c r="K97" i="28"/>
  <c r="K100" i="28"/>
  <c r="K95" i="28" s="1"/>
  <c r="C156" i="29"/>
  <c r="D135" i="29"/>
  <c r="I125" i="29"/>
  <c r="I155" i="29"/>
  <c r="Q128" i="29"/>
  <c r="Q123" i="29" s="1"/>
  <c r="I99" i="29"/>
  <c r="I137" i="29"/>
  <c r="I96" i="29"/>
  <c r="I95" i="29" s="1"/>
  <c r="I134" i="29"/>
  <c r="L99" i="31"/>
  <c r="L97" i="31"/>
  <c r="L102" i="31"/>
  <c r="L84" i="31"/>
  <c r="L93" i="31"/>
  <c r="J73" i="36"/>
  <c r="O201" i="20"/>
  <c r="G190" i="20"/>
  <c r="G188" i="20"/>
  <c r="G184" i="20"/>
  <c r="G182" i="20"/>
  <c r="G175" i="20" s="1"/>
  <c r="G180" i="20"/>
  <c r="G172" i="20"/>
  <c r="G166" i="20"/>
  <c r="G163" i="20"/>
  <c r="G157" i="20" s="1"/>
  <c r="O159" i="20"/>
  <c r="G158" i="20"/>
  <c r="K217" i="21"/>
  <c r="C216" i="21"/>
  <c r="G203" i="21"/>
  <c r="G169" i="21"/>
  <c r="H173" i="23"/>
  <c r="H170" i="23"/>
  <c r="H169" i="23"/>
  <c r="P135" i="23"/>
  <c r="P133" i="23"/>
  <c r="P130" i="23"/>
  <c r="D158" i="24"/>
  <c r="D150" i="24"/>
  <c r="D145" i="24"/>
  <c r="L146" i="24"/>
  <c r="M193" i="25"/>
  <c r="H149" i="25"/>
  <c r="I57" i="26"/>
  <c r="H129" i="27"/>
  <c r="J118" i="28"/>
  <c r="B102" i="28"/>
  <c r="B100" i="28"/>
  <c r="J97" i="28"/>
  <c r="J104" i="28"/>
  <c r="J100" i="28"/>
  <c r="Q155" i="29"/>
  <c r="C135" i="29"/>
  <c r="P113" i="29"/>
  <c r="K112" i="33"/>
  <c r="K97" i="31"/>
  <c r="K102" i="31"/>
  <c r="K84" i="31"/>
  <c r="K100" i="31"/>
  <c r="F190" i="20"/>
  <c r="F188" i="20"/>
  <c r="F182" i="20"/>
  <c r="F170" i="20"/>
  <c r="F167" i="20"/>
  <c r="F166" i="20"/>
  <c r="N162" i="20"/>
  <c r="F203" i="21"/>
  <c r="G173" i="23"/>
  <c r="G170" i="23"/>
  <c r="G169" i="23"/>
  <c r="O133" i="23"/>
  <c r="O130" i="23"/>
  <c r="C158" i="24"/>
  <c r="C150" i="24"/>
  <c r="C145" i="24"/>
  <c r="F149" i="25"/>
  <c r="G56" i="26"/>
  <c r="I128" i="27"/>
  <c r="K114" i="27"/>
  <c r="Q100" i="27"/>
  <c r="G129" i="27"/>
  <c r="Q124" i="28"/>
  <c r="I101" i="28"/>
  <c r="I118" i="28"/>
  <c r="O155" i="29"/>
  <c r="K127" i="29"/>
  <c r="Q111" i="29"/>
  <c r="M108" i="31"/>
  <c r="B108" i="31"/>
  <c r="B123" i="31"/>
  <c r="J97" i="31"/>
  <c r="J93" i="31"/>
  <c r="J89" i="31"/>
  <c r="J107" i="31"/>
  <c r="M199" i="20"/>
  <c r="E190" i="20"/>
  <c r="E188" i="20"/>
  <c r="E184" i="20"/>
  <c r="E182" i="20"/>
  <c r="M159" i="20"/>
  <c r="E207" i="21"/>
  <c r="E201" i="21"/>
  <c r="F174" i="23"/>
  <c r="F173" i="23"/>
  <c r="F170" i="23"/>
  <c r="F169" i="23"/>
  <c r="F164" i="23"/>
  <c r="B158" i="24"/>
  <c r="B145" i="24"/>
  <c r="L206" i="25"/>
  <c r="C149" i="25"/>
  <c r="P124" i="28"/>
  <c r="P128" i="28"/>
  <c r="P123" i="28" s="1"/>
  <c r="P125" i="28"/>
  <c r="H118" i="28"/>
  <c r="H116" i="28"/>
  <c r="H109" i="28"/>
  <c r="H104" i="28"/>
  <c r="H100" i="28"/>
  <c r="M155" i="29"/>
  <c r="L136" i="29"/>
  <c r="Q134" i="29"/>
  <c r="G127" i="29"/>
  <c r="Q103" i="31"/>
  <c r="Q102" i="31"/>
  <c r="Q99" i="31"/>
  <c r="Q97" i="31"/>
  <c r="D190" i="20"/>
  <c r="D188" i="20"/>
  <c r="D184" i="20"/>
  <c r="D182" i="20"/>
  <c r="D221" i="20"/>
  <c r="L159" i="20"/>
  <c r="D215" i="20"/>
  <c r="D207" i="21"/>
  <c r="D203" i="21"/>
  <c r="D201" i="21"/>
  <c r="E174" i="23"/>
  <c r="E173" i="23"/>
  <c r="E170" i="23"/>
  <c r="E169" i="23"/>
  <c r="E150" i="23"/>
  <c r="E145" i="23"/>
  <c r="Q138" i="24"/>
  <c r="Q136" i="24"/>
  <c r="Q134" i="24"/>
  <c r="Q131" i="24"/>
  <c r="I206" i="25"/>
  <c r="I75" i="26"/>
  <c r="I172" i="6" s="1"/>
  <c r="E128" i="27"/>
  <c r="E123" i="27" s="1"/>
  <c r="M100" i="27"/>
  <c r="O158" i="28"/>
  <c r="O128" i="28"/>
  <c r="O123" i="28" s="1"/>
  <c r="G150" i="28"/>
  <c r="G116" i="28"/>
  <c r="O121" i="28"/>
  <c r="O112" i="28"/>
  <c r="O108" i="28"/>
  <c r="G104" i="28"/>
  <c r="G102" i="28"/>
  <c r="G96" i="28"/>
  <c r="K155" i="29"/>
  <c r="P134" i="29"/>
  <c r="M113" i="29"/>
  <c r="M100" i="29"/>
  <c r="M95" i="29" s="1"/>
  <c r="L81" i="37"/>
  <c r="L66" i="37"/>
  <c r="D57" i="37"/>
  <c r="D55" i="37"/>
  <c r="B37" i="42"/>
  <c r="B177" i="6" s="1"/>
  <c r="B35" i="42"/>
  <c r="E84" i="44"/>
  <c r="M37" i="50"/>
  <c r="M179" i="6" s="1"/>
  <c r="M35" i="50"/>
  <c r="Q82" i="51"/>
  <c r="Q80" i="51"/>
  <c r="Q87" i="51"/>
  <c r="Q56" i="35"/>
  <c r="Q57" i="35"/>
  <c r="L53" i="41"/>
  <c r="L74" i="41"/>
  <c r="K53" i="41"/>
  <c r="K74" i="41"/>
  <c r="C86" i="44"/>
  <c r="C68" i="43"/>
  <c r="K85" i="44"/>
  <c r="K67" i="43"/>
  <c r="C84" i="44"/>
  <c r="C66" i="43"/>
  <c r="O58" i="35"/>
  <c r="O64" i="35"/>
  <c r="M82" i="44"/>
  <c r="G54" i="37"/>
  <c r="G75" i="37"/>
  <c r="I53" i="41"/>
  <c r="I74" i="41"/>
  <c r="D72" i="49"/>
  <c r="D55" i="49"/>
  <c r="L53" i="49"/>
  <c r="L70" i="49"/>
  <c r="M58" i="35"/>
  <c r="M66" i="35"/>
  <c r="H74" i="41"/>
  <c r="H53" i="41"/>
  <c r="H55" i="41"/>
  <c r="H56" i="41"/>
  <c r="E81" i="44"/>
  <c r="E54" i="37"/>
  <c r="E75" i="37"/>
  <c r="G74" i="41"/>
  <c r="G53" i="41"/>
  <c r="G53" i="48"/>
  <c r="G70" i="48"/>
  <c r="O68" i="48"/>
  <c r="O53" i="48"/>
  <c r="O60" i="48"/>
  <c r="O36" i="46"/>
  <c r="O57" i="48"/>
  <c r="F64" i="36"/>
  <c r="D63" i="37"/>
  <c r="D60" i="37"/>
  <c r="D56" i="37"/>
  <c r="E67" i="40"/>
  <c r="E82" i="40"/>
  <c r="N66" i="41"/>
  <c r="N81" i="41"/>
  <c r="N63" i="41"/>
  <c r="N60" i="41"/>
  <c r="N56" i="41"/>
  <c r="F74" i="41"/>
  <c r="F53" i="41"/>
  <c r="F65" i="41"/>
  <c r="E66" i="36"/>
  <c r="E64" i="36"/>
  <c r="E54" i="36"/>
  <c r="C63" i="37"/>
  <c r="C56" i="37"/>
  <c r="C54" i="37"/>
  <c r="C75" i="37"/>
  <c r="L57" i="40"/>
  <c r="L61" i="40"/>
  <c r="L50" i="40" s="1"/>
  <c r="M60" i="41"/>
  <c r="M56" i="41"/>
  <c r="E53" i="41"/>
  <c r="E74" i="41"/>
  <c r="M51" i="41"/>
  <c r="M72" i="41"/>
  <c r="P63" i="44"/>
  <c r="P68" i="44"/>
  <c r="Q73" i="51"/>
  <c r="Q66" i="35"/>
  <c r="Q54" i="35"/>
  <c r="K57" i="40"/>
  <c r="K61" i="40"/>
  <c r="L60" i="41"/>
  <c r="L56" i="41"/>
  <c r="L89" i="44"/>
  <c r="L89" i="43"/>
  <c r="L87" i="44"/>
  <c r="L87" i="43"/>
  <c r="O36" i="42"/>
  <c r="O68" i="44"/>
  <c r="D69" i="49"/>
  <c r="P64" i="35"/>
  <c r="D66" i="37"/>
  <c r="K56" i="41"/>
  <c r="C85" i="44"/>
  <c r="C67" i="43"/>
  <c r="P97" i="33"/>
  <c r="H37" i="34"/>
  <c r="H175" i="6" s="1"/>
  <c r="B51" i="36"/>
  <c r="G108" i="27"/>
  <c r="G155" i="28"/>
  <c r="O120" i="28"/>
  <c r="O135" i="28"/>
  <c r="G134" i="28"/>
  <c r="F37" i="30"/>
  <c r="F174" i="6" s="1"/>
  <c r="Q118" i="33"/>
  <c r="L93" i="32"/>
  <c r="O100" i="33"/>
  <c r="N66" i="35"/>
  <c r="N64" i="35"/>
  <c r="N63" i="35"/>
  <c r="N60" i="35"/>
  <c r="N54" i="35"/>
  <c r="M73" i="37"/>
  <c r="G67" i="37"/>
  <c r="G82" i="37"/>
  <c r="O53" i="37"/>
  <c r="O74" i="37"/>
  <c r="O65" i="37"/>
  <c r="K52" i="40"/>
  <c r="H57" i="40"/>
  <c r="H67" i="40"/>
  <c r="D35" i="46"/>
  <c r="D34" i="46"/>
  <c r="F120" i="27"/>
  <c r="F115" i="27"/>
  <c r="N111" i="28"/>
  <c r="P107" i="31"/>
  <c r="P102" i="31"/>
  <c r="P83" i="31" s="1"/>
  <c r="P84" i="31"/>
  <c r="H90" i="31"/>
  <c r="O99" i="33"/>
  <c r="M94" i="33"/>
  <c r="O88" i="33"/>
  <c r="N105" i="33"/>
  <c r="N100" i="33"/>
  <c r="N99" i="33"/>
  <c r="N97" i="33"/>
  <c r="N93" i="33"/>
  <c r="N89" i="33"/>
  <c r="L73" i="37"/>
  <c r="I52" i="40"/>
  <c r="G57" i="40"/>
  <c r="G54" i="40"/>
  <c r="G67" i="40"/>
  <c r="M129" i="27"/>
  <c r="E153" i="29"/>
  <c r="E120" i="27"/>
  <c r="M150" i="29"/>
  <c r="E115" i="27"/>
  <c r="E149" i="29"/>
  <c r="M148" i="29"/>
  <c r="E111" i="27"/>
  <c r="E108" i="27"/>
  <c r="E140" i="29"/>
  <c r="M133" i="29"/>
  <c r="E155" i="28"/>
  <c r="M124" i="28"/>
  <c r="E151" i="28"/>
  <c r="M135" i="28"/>
  <c r="E134" i="28"/>
  <c r="N120" i="29"/>
  <c r="O107" i="31"/>
  <c r="O100" i="31"/>
  <c r="O84" i="31"/>
  <c r="O83" i="31" s="1"/>
  <c r="Q105" i="32"/>
  <c r="Q99" i="32"/>
  <c r="Q97" i="32"/>
  <c r="M115" i="33"/>
  <c r="M99" i="33"/>
  <c r="M88" i="33"/>
  <c r="M100" i="33"/>
  <c r="M89" i="33"/>
  <c r="O60" i="35"/>
  <c r="K73" i="37"/>
  <c r="M64" i="39"/>
  <c r="M57" i="40"/>
  <c r="G56" i="41"/>
  <c r="I64" i="47"/>
  <c r="I77" i="48"/>
  <c r="I60" i="47"/>
  <c r="I52" i="47"/>
  <c r="I61" i="47"/>
  <c r="I62" i="47"/>
  <c r="I53" i="47"/>
  <c r="I51" i="47" s="1"/>
  <c r="E128" i="29"/>
  <c r="N105" i="31"/>
  <c r="N99" i="31"/>
  <c r="N93" i="31"/>
  <c r="P102" i="32"/>
  <c r="P99" i="32"/>
  <c r="P97" i="32"/>
  <c r="K115" i="33"/>
  <c r="K99" i="33"/>
  <c r="L105" i="33"/>
  <c r="L100" i="33"/>
  <c r="L99" i="33"/>
  <c r="L97" i="33"/>
  <c r="L93" i="33"/>
  <c r="L89" i="33"/>
  <c r="M60" i="35"/>
  <c r="L64" i="39"/>
  <c r="L63" i="39"/>
  <c r="L60" i="39"/>
  <c r="M63" i="40"/>
  <c r="M60" i="40"/>
  <c r="M54" i="40"/>
  <c r="M51" i="40"/>
  <c r="P72" i="44"/>
  <c r="E85" i="52"/>
  <c r="K129" i="27"/>
  <c r="K127" i="27"/>
  <c r="K124" i="27"/>
  <c r="K123" i="27" s="1"/>
  <c r="C153" i="29"/>
  <c r="C113" i="27"/>
  <c r="C104" i="27"/>
  <c r="C102" i="27"/>
  <c r="C97" i="27"/>
  <c r="K129" i="28"/>
  <c r="K120" i="28"/>
  <c r="C134" i="28"/>
  <c r="L120" i="29"/>
  <c r="M105" i="31"/>
  <c r="M93" i="31"/>
  <c r="O105" i="32"/>
  <c r="O102" i="32"/>
  <c r="O99" i="32"/>
  <c r="O97" i="32"/>
  <c r="O93" i="32"/>
  <c r="I115" i="33"/>
  <c r="K100" i="33"/>
  <c r="K89" i="33"/>
  <c r="K60" i="35"/>
  <c r="K50" i="35" s="1"/>
  <c r="F81" i="37"/>
  <c r="K64" i="39"/>
  <c r="K63" i="39"/>
  <c r="K60" i="39"/>
  <c r="L64" i="40"/>
  <c r="L63" i="40"/>
  <c r="L60" i="40"/>
  <c r="L56" i="40"/>
  <c r="L51" i="40"/>
  <c r="B34" i="42"/>
  <c r="O72" i="44"/>
  <c r="Q88" i="51"/>
  <c r="B153" i="28"/>
  <c r="J148" i="28"/>
  <c r="B104" i="27"/>
  <c r="J133" i="28"/>
  <c r="J120" i="28"/>
  <c r="J102" i="28"/>
  <c r="B101" i="28"/>
  <c r="E134" i="29"/>
  <c r="K113" i="29"/>
  <c r="C114" i="29"/>
  <c r="L105" i="31"/>
  <c r="L100" i="31"/>
  <c r="L83" i="31" s="1"/>
  <c r="N102" i="32"/>
  <c r="N97" i="32"/>
  <c r="N84" i="32"/>
  <c r="K105" i="33"/>
  <c r="J105" i="33"/>
  <c r="J100" i="33"/>
  <c r="J99" i="33"/>
  <c r="J97" i="33"/>
  <c r="J93" i="33"/>
  <c r="J89" i="33"/>
  <c r="N75" i="35"/>
  <c r="Q67" i="35"/>
  <c r="I66" i="35"/>
  <c r="G73" i="37"/>
  <c r="C37" i="38"/>
  <c r="C176" i="6" s="1"/>
  <c r="C35" i="38"/>
  <c r="J64" i="39"/>
  <c r="J63" i="39"/>
  <c r="K64" i="40"/>
  <c r="K63" i="40"/>
  <c r="K60" i="40"/>
  <c r="K56" i="40"/>
  <c r="K54" i="40"/>
  <c r="K51" i="40"/>
  <c r="C55" i="40"/>
  <c r="C64" i="40"/>
  <c r="C36" i="38"/>
  <c r="L65" i="41"/>
  <c r="I34" i="42"/>
  <c r="I37" i="42"/>
  <c r="I177" i="6" s="1"/>
  <c r="Q158" i="29"/>
  <c r="Q125" i="27"/>
  <c r="I124" i="27"/>
  <c r="Q151" i="29"/>
  <c r="I118" i="27"/>
  <c r="I150" i="29"/>
  <c r="I114" i="27"/>
  <c r="I148" i="29"/>
  <c r="I109" i="27"/>
  <c r="Q143" i="29"/>
  <c r="Q159" i="28"/>
  <c r="I129" i="28"/>
  <c r="I120" i="28"/>
  <c r="B128" i="29"/>
  <c r="J120" i="29"/>
  <c r="K107" i="31"/>
  <c r="K105" i="31"/>
  <c r="K99" i="31"/>
  <c r="K83" i="31" s="1"/>
  <c r="M102" i="32"/>
  <c r="M97" i="32"/>
  <c r="Q106" i="33"/>
  <c r="I105" i="33"/>
  <c r="I83" i="33" s="1"/>
  <c r="I99" i="33"/>
  <c r="Q94" i="33"/>
  <c r="I93" i="33"/>
  <c r="Q90" i="33"/>
  <c r="I89" i="33"/>
  <c r="J74" i="35"/>
  <c r="B37" i="38"/>
  <c r="B176" i="6" s="1"/>
  <c r="B34" i="38"/>
  <c r="I66" i="39"/>
  <c r="I64" i="39"/>
  <c r="I63" i="39"/>
  <c r="J66" i="40"/>
  <c r="J64" i="40"/>
  <c r="J63" i="40"/>
  <c r="J60" i="40"/>
  <c r="J56" i="40"/>
  <c r="J54" i="40"/>
  <c r="J51" i="40"/>
  <c r="H127" i="27"/>
  <c r="P151" i="28"/>
  <c r="H148" i="28"/>
  <c r="H133" i="28"/>
  <c r="H129" i="28"/>
  <c r="H120" i="28"/>
  <c r="P116" i="28"/>
  <c r="P112" i="28"/>
  <c r="H111" i="28"/>
  <c r="P109" i="28"/>
  <c r="P107" i="28" s="1"/>
  <c r="H102" i="28"/>
  <c r="I120" i="29"/>
  <c r="Q116" i="29"/>
  <c r="L100" i="32"/>
  <c r="L97" i="32"/>
  <c r="L87" i="32"/>
  <c r="P106" i="33"/>
  <c r="H105" i="33"/>
  <c r="H100" i="33"/>
  <c r="H99" i="33"/>
  <c r="H97" i="33"/>
  <c r="P94" i="33"/>
  <c r="H93" i="33"/>
  <c r="P90" i="33"/>
  <c r="H89" i="33"/>
  <c r="O67" i="35"/>
  <c r="O65" i="35"/>
  <c r="B67" i="36"/>
  <c r="B65" i="36"/>
  <c r="B61" i="36"/>
  <c r="B58" i="36"/>
  <c r="B57" i="36"/>
  <c r="B55" i="36"/>
  <c r="B81" i="37"/>
  <c r="I64" i="40"/>
  <c r="I63" i="40"/>
  <c r="I60" i="40"/>
  <c r="I56" i="40"/>
  <c r="I54" i="40"/>
  <c r="I51" i="40"/>
  <c r="D74" i="41"/>
  <c r="H60" i="41"/>
  <c r="J65" i="41"/>
  <c r="I56" i="47"/>
  <c r="O125" i="27"/>
  <c r="G124" i="27"/>
  <c r="G112" i="27"/>
  <c r="O143" i="29"/>
  <c r="O101" i="27"/>
  <c r="O96" i="27"/>
  <c r="O95" i="27" s="1"/>
  <c r="G120" i="28"/>
  <c r="O118" i="28"/>
  <c r="G115" i="28"/>
  <c r="O114" i="28"/>
  <c r="O148" i="28"/>
  <c r="H120" i="29"/>
  <c r="P116" i="29"/>
  <c r="K97" i="32"/>
  <c r="O106" i="33"/>
  <c r="G105" i="33"/>
  <c r="G99" i="33"/>
  <c r="O94" i="33"/>
  <c r="O83" i="33" s="1"/>
  <c r="O90" i="33"/>
  <c r="G89" i="33"/>
  <c r="F64" i="35"/>
  <c r="F63" i="35"/>
  <c r="N61" i="35"/>
  <c r="F60" i="35"/>
  <c r="N58" i="35"/>
  <c r="N57" i="35"/>
  <c r="N52" i="35"/>
  <c r="I76" i="37"/>
  <c r="O60" i="37"/>
  <c r="O51" i="37"/>
  <c r="O50" i="37" s="1"/>
  <c r="O72" i="37"/>
  <c r="M55" i="40"/>
  <c r="H63" i="40"/>
  <c r="H60" i="40"/>
  <c r="H54" i="40"/>
  <c r="C74" i="41"/>
  <c r="N151" i="28"/>
  <c r="F118" i="27"/>
  <c r="F114" i="27"/>
  <c r="F148" i="28"/>
  <c r="N146" i="28"/>
  <c r="F133" i="28"/>
  <c r="N118" i="28"/>
  <c r="N116" i="28"/>
  <c r="N114" i="28"/>
  <c r="N109" i="28"/>
  <c r="F100" i="28"/>
  <c r="O116" i="29"/>
  <c r="G100" i="29"/>
  <c r="M37" i="30"/>
  <c r="M174" i="6" s="1"/>
  <c r="P103" i="31"/>
  <c r="P91" i="31"/>
  <c r="J99" i="32"/>
  <c r="J87" i="32"/>
  <c r="B87" i="32"/>
  <c r="N106" i="33"/>
  <c r="F99" i="33"/>
  <c r="F97" i="33"/>
  <c r="N94" i="33"/>
  <c r="F93" i="33"/>
  <c r="N90" i="33"/>
  <c r="F89" i="33"/>
  <c r="N88" i="33"/>
  <c r="O66" i="35"/>
  <c r="M67" i="35"/>
  <c r="M61" i="35"/>
  <c r="M57" i="35"/>
  <c r="E77" i="37"/>
  <c r="M52" i="35"/>
  <c r="N66" i="37"/>
  <c r="N81" i="37"/>
  <c r="G36" i="38"/>
  <c r="L55" i="40"/>
  <c r="G64" i="40"/>
  <c r="E37" i="42"/>
  <c r="E177" i="6" s="1"/>
  <c r="E35" i="42"/>
  <c r="M158" i="29"/>
  <c r="M151" i="29"/>
  <c r="E118" i="27"/>
  <c r="E150" i="29"/>
  <c r="E114" i="27"/>
  <c r="E148" i="29"/>
  <c r="E109" i="27"/>
  <c r="M143" i="29"/>
  <c r="E101" i="27"/>
  <c r="M118" i="28"/>
  <c r="M114" i="28"/>
  <c r="M148" i="28"/>
  <c r="E138" i="28"/>
  <c r="N114" i="29"/>
  <c r="O103" i="31"/>
  <c r="O91" i="31"/>
  <c r="Q95" i="32"/>
  <c r="Q88" i="32"/>
  <c r="M106" i="33"/>
  <c r="M90" i="33"/>
  <c r="L61" i="35"/>
  <c r="L58" i="35"/>
  <c r="L57" i="35"/>
  <c r="E66" i="39"/>
  <c r="E81" i="39"/>
  <c r="E63" i="39"/>
  <c r="E60" i="39"/>
  <c r="K55" i="40"/>
  <c r="G65" i="41"/>
  <c r="G57" i="41"/>
  <c r="O74" i="41"/>
  <c r="O53" i="41"/>
  <c r="O59" i="41"/>
  <c r="O57" i="41"/>
  <c r="O50" i="41" s="1"/>
  <c r="D37" i="42"/>
  <c r="D177" i="6" s="1"/>
  <c r="D35" i="42"/>
  <c r="O90" i="44"/>
  <c r="O88" i="44"/>
  <c r="G86" i="44"/>
  <c r="G68" i="43"/>
  <c r="O85" i="44"/>
  <c r="G84" i="44"/>
  <c r="G81" i="44"/>
  <c r="K34" i="50"/>
  <c r="J37" i="50"/>
  <c r="J179" i="6" s="1"/>
  <c r="L55" i="48"/>
  <c r="P59" i="49"/>
  <c r="B76" i="52"/>
  <c r="I75" i="48"/>
  <c r="Q74" i="48"/>
  <c r="I68" i="48"/>
  <c r="K70" i="49"/>
  <c r="B88" i="52"/>
  <c r="D73" i="45"/>
  <c r="D72" i="45"/>
  <c r="D68" i="45"/>
  <c r="D37" i="46"/>
  <c r="D178" i="6" s="1"/>
  <c r="J62" i="47"/>
  <c r="L56" i="49"/>
  <c r="Q89" i="51"/>
  <c r="Q81" i="51"/>
  <c r="Q76" i="51"/>
  <c r="E89" i="52"/>
  <c r="E81" i="52"/>
  <c r="C72" i="45"/>
  <c r="I59" i="47"/>
  <c r="I57" i="47"/>
  <c r="I55" i="47"/>
  <c r="O62" i="48"/>
  <c r="O59" i="48"/>
  <c r="O52" i="48"/>
  <c r="P89" i="51"/>
  <c r="P87" i="51"/>
  <c r="P81" i="51"/>
  <c r="D89" i="52"/>
  <c r="D87" i="52"/>
  <c r="D81" i="52"/>
  <c r="C55" i="49"/>
  <c r="C51" i="49" s="1"/>
  <c r="C89" i="52"/>
  <c r="C87" i="52"/>
  <c r="C81" i="52"/>
  <c r="C80" i="52"/>
  <c r="B89" i="52"/>
  <c r="B87" i="52"/>
  <c r="B81" i="52"/>
  <c r="E77" i="48"/>
  <c r="H64" i="39"/>
  <c r="H63" i="39"/>
  <c r="H56" i="40"/>
  <c r="H51" i="40"/>
  <c r="H50" i="40" s="1"/>
  <c r="J60" i="41"/>
  <c r="J56" i="41"/>
  <c r="O89" i="45"/>
  <c r="E62" i="47"/>
  <c r="Q76" i="48"/>
  <c r="K62" i="48"/>
  <c r="K57" i="48"/>
  <c r="N71" i="49"/>
  <c r="P69" i="49"/>
  <c r="M58" i="49"/>
  <c r="L54" i="49"/>
  <c r="O57" i="49"/>
  <c r="O51" i="49" s="1"/>
  <c r="B90" i="51"/>
  <c r="L89" i="51"/>
  <c r="L87" i="51"/>
  <c r="L81" i="51"/>
  <c r="D64" i="36"/>
  <c r="G64" i="39"/>
  <c r="G63" i="39"/>
  <c r="G60" i="39"/>
  <c r="G66" i="40"/>
  <c r="G63" i="40"/>
  <c r="G56" i="40"/>
  <c r="G51" i="40"/>
  <c r="I60" i="41"/>
  <c r="F52" i="47"/>
  <c r="D62" i="47"/>
  <c r="E76" i="48"/>
  <c r="O69" i="49"/>
  <c r="L58" i="49"/>
  <c r="K54" i="49"/>
  <c r="K87" i="51"/>
  <c r="K81" i="51"/>
  <c r="Q87" i="53"/>
  <c r="Q78" i="53"/>
  <c r="O54" i="35"/>
  <c r="O51" i="35"/>
  <c r="C66" i="36"/>
  <c r="C64" i="36"/>
  <c r="C63" i="36"/>
  <c r="C60" i="36"/>
  <c r="K57" i="36"/>
  <c r="C56" i="36"/>
  <c r="K55" i="36"/>
  <c r="C54" i="36"/>
  <c r="K52" i="36"/>
  <c r="C51" i="36"/>
  <c r="P65" i="37"/>
  <c r="P50" i="37" s="1"/>
  <c r="P37" i="38"/>
  <c r="P176" i="6" s="1"/>
  <c r="F64" i="39"/>
  <c r="F63" i="39"/>
  <c r="N61" i="39"/>
  <c r="F60" i="39"/>
  <c r="N57" i="39"/>
  <c r="N67" i="40"/>
  <c r="F66" i="40"/>
  <c r="N65" i="40"/>
  <c r="F64" i="40"/>
  <c r="F63" i="40"/>
  <c r="N61" i="40"/>
  <c r="F60" i="40"/>
  <c r="N57" i="40"/>
  <c r="F56" i="40"/>
  <c r="F54" i="40"/>
  <c r="F51" i="40"/>
  <c r="P63" i="43"/>
  <c r="L76" i="44"/>
  <c r="D82" i="45"/>
  <c r="M71" i="45"/>
  <c r="E75" i="48"/>
  <c r="Q73" i="48"/>
  <c r="K58" i="49"/>
  <c r="K51" i="49" s="1"/>
  <c r="H54" i="49"/>
  <c r="N106" i="52"/>
  <c r="P87" i="53"/>
  <c r="M61" i="40"/>
  <c r="E60" i="40"/>
  <c r="E56" i="40"/>
  <c r="E51" i="40"/>
  <c r="O73" i="43"/>
  <c r="C76" i="44"/>
  <c r="K76" i="44"/>
  <c r="I84" i="45"/>
  <c r="L68" i="45"/>
  <c r="J61" i="47"/>
  <c r="J60" i="47"/>
  <c r="H55" i="48"/>
  <c r="L77" i="49"/>
  <c r="H58" i="49"/>
  <c r="I89" i="51"/>
  <c r="I87" i="51"/>
  <c r="Q85" i="51"/>
  <c r="I81" i="51"/>
  <c r="I80" i="51"/>
  <c r="I78" i="51"/>
  <c r="Q77" i="51"/>
  <c r="Q72" i="51" s="1"/>
  <c r="I76" i="51"/>
  <c r="Q74" i="51"/>
  <c r="E74" i="52"/>
  <c r="O87" i="53"/>
  <c r="M64" i="35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N73" i="43"/>
  <c r="B70" i="44"/>
  <c r="B67" i="44"/>
  <c r="B64" i="44"/>
  <c r="J76" i="44"/>
  <c r="H84" i="45"/>
  <c r="K68" i="45"/>
  <c r="N72" i="47"/>
  <c r="G62" i="48"/>
  <c r="O61" i="48"/>
  <c r="O56" i="48"/>
  <c r="J71" i="49"/>
  <c r="L69" i="49"/>
  <c r="F89" i="51"/>
  <c r="H87" i="51"/>
  <c r="P85" i="51"/>
  <c r="H81" i="51"/>
  <c r="D85" i="52"/>
  <c r="D74" i="52"/>
  <c r="N87" i="53"/>
  <c r="L64" i="35"/>
  <c r="L63" i="35"/>
  <c r="L60" i="35"/>
  <c r="D71" i="37"/>
  <c r="H57" i="36"/>
  <c r="B82" i="37"/>
  <c r="E65" i="37"/>
  <c r="M65" i="37"/>
  <c r="C64" i="39"/>
  <c r="C63" i="39"/>
  <c r="K61" i="39"/>
  <c r="C60" i="39"/>
  <c r="K58" i="39"/>
  <c r="K57" i="39"/>
  <c r="C66" i="40"/>
  <c r="K65" i="40"/>
  <c r="K58" i="40"/>
  <c r="M55" i="41"/>
  <c r="M73" i="43"/>
  <c r="Q73" i="44"/>
  <c r="Q72" i="44"/>
  <c r="Q68" i="44"/>
  <c r="Q63" i="44"/>
  <c r="E84" i="45"/>
  <c r="J68" i="45"/>
  <c r="J62" i="45" s="1"/>
  <c r="H61" i="47"/>
  <c r="H60" i="47"/>
  <c r="H73" i="49"/>
  <c r="G54" i="48"/>
  <c r="F62" i="48"/>
  <c r="N61" i="48"/>
  <c r="I71" i="49"/>
  <c r="D58" i="49"/>
  <c r="D51" i="49" s="1"/>
  <c r="J73" i="51"/>
  <c r="G89" i="51"/>
  <c r="G87" i="51"/>
  <c r="O85" i="51"/>
  <c r="G81" i="51"/>
  <c r="G80" i="51"/>
  <c r="G78" i="51"/>
  <c r="O74" i="51"/>
  <c r="B106" i="52"/>
  <c r="C88" i="52"/>
  <c r="M87" i="53"/>
  <c r="K63" i="35"/>
  <c r="K54" i="35"/>
  <c r="K51" i="35"/>
  <c r="G67" i="36"/>
  <c r="G61" i="36"/>
  <c r="G57" i="36"/>
  <c r="G52" i="36"/>
  <c r="D65" i="37"/>
  <c r="L65" i="37"/>
  <c r="L37" i="38"/>
  <c r="L176" i="6" s="1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H82" i="41"/>
  <c r="L57" i="41"/>
  <c r="L55" i="41"/>
  <c r="G65" i="43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N74" i="51"/>
  <c r="F104" i="52"/>
  <c r="B85" i="52"/>
  <c r="J98" i="52"/>
  <c r="L87" i="53"/>
  <c r="J64" i="35"/>
  <c r="J63" i="35"/>
  <c r="J60" i="35"/>
  <c r="J51" i="35"/>
  <c r="F61" i="36"/>
  <c r="F57" i="36"/>
  <c r="C57" i="37"/>
  <c r="K65" i="37"/>
  <c r="I67" i="39"/>
  <c r="I61" i="39"/>
  <c r="I58" i="39"/>
  <c r="I57" i="39"/>
  <c r="I65" i="40"/>
  <c r="I58" i="40"/>
  <c r="I50" i="40" s="1"/>
  <c r="C63" i="41"/>
  <c r="K57" i="41"/>
  <c r="K55" i="41"/>
  <c r="K73" i="43"/>
  <c r="C89" i="44"/>
  <c r="K84" i="44"/>
  <c r="C83" i="44"/>
  <c r="K81" i="44"/>
  <c r="O73" i="44"/>
  <c r="P83" i="45"/>
  <c r="O73" i="45"/>
  <c r="G66" i="45"/>
  <c r="P73" i="45"/>
  <c r="F61" i="47"/>
  <c r="L60" i="48"/>
  <c r="L53" i="48"/>
  <c r="L51" i="48" s="1"/>
  <c r="G71" i="49"/>
  <c r="P60" i="49"/>
  <c r="P56" i="49"/>
  <c r="H37" i="50"/>
  <c r="H179" i="6" s="1"/>
  <c r="Q37" i="50"/>
  <c r="Q179" i="6" s="1"/>
  <c r="J78" i="51"/>
  <c r="M90" i="51"/>
  <c r="E89" i="51"/>
  <c r="E87" i="51"/>
  <c r="E81" i="51"/>
  <c r="E80" i="51"/>
  <c r="E78" i="51"/>
  <c r="E76" i="51"/>
  <c r="M74" i="51"/>
  <c r="B103" i="52"/>
  <c r="Q89" i="52"/>
  <c r="Q87" i="52"/>
  <c r="Q81" i="52"/>
  <c r="Q80" i="52"/>
  <c r="K87" i="53"/>
  <c r="K80" i="53"/>
  <c r="Q55" i="35"/>
  <c r="Q52" i="35"/>
  <c r="I51" i="35"/>
  <c r="I50" i="35" s="1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N68" i="44"/>
  <c r="F72" i="44"/>
  <c r="D66" i="45"/>
  <c r="E61" i="47"/>
  <c r="E56" i="47"/>
  <c r="I58" i="48"/>
  <c r="K60" i="48"/>
  <c r="K56" i="48"/>
  <c r="C55" i="48"/>
  <c r="P61" i="49"/>
  <c r="O60" i="49"/>
  <c r="P37" i="50"/>
  <c r="P179" i="6" s="1"/>
  <c r="C106" i="51"/>
  <c r="N88" i="51"/>
  <c r="J77" i="51"/>
  <c r="D89" i="51"/>
  <c r="D87" i="51"/>
  <c r="L85" i="51"/>
  <c r="D81" i="51"/>
  <c r="D80" i="51"/>
  <c r="I102" i="52"/>
  <c r="P89" i="52"/>
  <c r="P87" i="52"/>
  <c r="P81" i="52"/>
  <c r="P80" i="52"/>
  <c r="P72" i="52" s="1"/>
  <c r="P73" i="52"/>
  <c r="H90" i="52"/>
  <c r="J87" i="53"/>
  <c r="J80" i="53"/>
  <c r="P57" i="35"/>
  <c r="G61" i="39"/>
  <c r="G58" i="39"/>
  <c r="G57" i="39"/>
  <c r="G65" i="40"/>
  <c r="G61" i="40"/>
  <c r="G58" i="40"/>
  <c r="I55" i="41"/>
  <c r="Q85" i="44"/>
  <c r="Q69" i="48"/>
  <c r="M61" i="49"/>
  <c r="N60" i="49"/>
  <c r="G104" i="51"/>
  <c r="C87" i="51"/>
  <c r="C78" i="51"/>
  <c r="O89" i="52"/>
  <c r="O87" i="52"/>
  <c r="O81" i="52"/>
  <c r="O80" i="52"/>
  <c r="I87" i="53"/>
  <c r="Q77" i="53"/>
  <c r="O61" i="35"/>
  <c r="O57" i="35"/>
  <c r="O52" i="35"/>
  <c r="C67" i="36"/>
  <c r="C65" i="36"/>
  <c r="C61" i="36"/>
  <c r="C58" i="36"/>
  <c r="C50" i="36" s="1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K36" i="42"/>
  <c r="P90" i="44"/>
  <c r="P85" i="44"/>
  <c r="C60" i="47"/>
  <c r="I60" i="48"/>
  <c r="I73" i="48"/>
  <c r="I70" i="48"/>
  <c r="D71" i="49"/>
  <c r="M60" i="49"/>
  <c r="J90" i="51"/>
  <c r="J82" i="51"/>
  <c r="B78" i="51"/>
  <c r="J74" i="51"/>
  <c r="F106" i="52"/>
  <c r="N87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C33" i="6" s="1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C130" i="6" s="1"/>
  <c r="N74" i="14"/>
  <c r="N72" i="14" s="1"/>
  <c r="I31" i="6"/>
  <c r="Q36" i="6"/>
  <c r="B57" i="6"/>
  <c r="B64" i="14"/>
  <c r="J104" i="6"/>
  <c r="I35" i="6"/>
  <c r="L37" i="9"/>
  <c r="Q62" i="14"/>
  <c r="Q54" i="6" s="1"/>
  <c r="Q129" i="6" s="1"/>
  <c r="I44" i="6"/>
  <c r="P55" i="6"/>
  <c r="P62" i="14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42" i="6" s="1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F55" i="6"/>
  <c r="F130" i="6" s="1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F51" i="6" s="1"/>
  <c r="C60" i="10"/>
  <c r="E59" i="10"/>
  <c r="E46" i="10"/>
  <c r="L51" i="6"/>
  <c r="D46" i="10"/>
  <c r="O47" i="6"/>
  <c r="O38" i="6"/>
  <c r="K29" i="6"/>
  <c r="C59" i="10"/>
  <c r="C46" i="10"/>
  <c r="C51" i="6" s="1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M131" i="6"/>
  <c r="E132" i="6"/>
  <c r="E130" i="6"/>
  <c r="M127" i="6"/>
  <c r="C127" i="6"/>
  <c r="P133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J239" i="16"/>
  <c r="J192" i="15"/>
  <c r="J194" i="15"/>
  <c r="J196" i="15"/>
  <c r="J185" i="15"/>
  <c r="J183" i="15" s="1"/>
  <c r="J187" i="15"/>
  <c r="J190" i="15"/>
  <c r="N234" i="16"/>
  <c r="N172" i="15"/>
  <c r="N167" i="15" s="1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N140" i="6"/>
  <c r="Q136" i="11"/>
  <c r="N104" i="12"/>
  <c r="G105" i="12"/>
  <c r="G100" i="12"/>
  <c r="G107" i="12"/>
  <c r="G102" i="12"/>
  <c r="G119" i="13"/>
  <c r="H122" i="13"/>
  <c r="H152" i="13"/>
  <c r="J198" i="15"/>
  <c r="J103" i="12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D200" i="15" s="1"/>
  <c r="J169" i="15"/>
  <c r="K183" i="16"/>
  <c r="O87" i="6"/>
  <c r="J66" i="10"/>
  <c r="J155" i="6" s="1"/>
  <c r="K123" i="11"/>
  <c r="N139" i="12"/>
  <c r="N103" i="11"/>
  <c r="F136" i="12"/>
  <c r="F100" i="1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L167" i="15" s="1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98" i="11" s="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I98" i="11" s="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K115" i="11" s="1"/>
  <c r="O147" i="12"/>
  <c r="O117" i="11"/>
  <c r="O115" i="11" s="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3" i="15" s="1"/>
  <c r="L186" i="15"/>
  <c r="D237" i="17"/>
  <c r="D237" i="16"/>
  <c r="D174" i="15"/>
  <c r="D236" i="16"/>
  <c r="D236" i="17"/>
  <c r="I86" i="14"/>
  <c r="C93" i="14"/>
  <c r="P201" i="15"/>
  <c r="J188" i="15"/>
  <c r="C172" i="15"/>
  <c r="O163" i="15"/>
  <c r="M171" i="15"/>
  <c r="D254" i="17"/>
  <c r="D247" i="17"/>
  <c r="D245" i="17"/>
  <c r="P243" i="17"/>
  <c r="P187" i="17"/>
  <c r="P178" i="17"/>
  <c r="P175" i="17"/>
  <c r="P172" i="17"/>
  <c r="B224" i="17"/>
  <c r="B162" i="17"/>
  <c r="D220" i="16"/>
  <c r="D159" i="15"/>
  <c r="D220" i="17"/>
  <c r="O243" i="17"/>
  <c r="O187" i="17"/>
  <c r="O183" i="17" s="1"/>
  <c r="G169" i="17"/>
  <c r="G231" i="17"/>
  <c r="Q161" i="17"/>
  <c r="Q223" i="17"/>
  <c r="C220" i="17"/>
  <c r="C159" i="15"/>
  <c r="F252" i="17"/>
  <c r="L212" i="16"/>
  <c r="C190" i="16"/>
  <c r="G158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200" i="16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P87" i="14"/>
  <c r="D86" i="14"/>
  <c r="H84" i="14"/>
  <c r="N253" i="16"/>
  <c r="B252" i="16"/>
  <c r="F250" i="16"/>
  <c r="J224" i="16"/>
  <c r="J162" i="15"/>
  <c r="N222" i="16"/>
  <c r="N160" i="15"/>
  <c r="N158" i="15" s="1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Q213" i="16"/>
  <c r="B195" i="16"/>
  <c r="C188" i="16"/>
  <c r="G183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158" i="17" s="1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O158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H167" i="15" s="1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F115" i="12" s="1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K220" i="17"/>
  <c r="K162" i="15"/>
  <c r="B191" i="16"/>
  <c r="B184" i="16"/>
  <c r="D174" i="16"/>
  <c r="C233" i="17"/>
  <c r="N240" i="17"/>
  <c r="N184" i="17"/>
  <c r="B76" i="14"/>
  <c r="B74" i="14" s="1"/>
  <c r="B72" i="14" s="1"/>
  <c r="H87" i="14"/>
  <c r="C187" i="15"/>
  <c r="D164" i="15"/>
  <c r="D158" i="15" s="1"/>
  <c r="C162" i="15"/>
  <c r="C160" i="15"/>
  <c r="J220" i="16"/>
  <c r="J164" i="15"/>
  <c r="J158" i="15" s="1"/>
  <c r="L213" i="16"/>
  <c r="C174" i="16"/>
  <c r="M169" i="17"/>
  <c r="M231" i="17"/>
  <c r="K160" i="17"/>
  <c r="K222" i="17"/>
  <c r="F87" i="14"/>
  <c r="I88" i="14"/>
  <c r="C81" i="14"/>
  <c r="C180" i="15"/>
  <c r="G172" i="15"/>
  <c r="C164" i="15"/>
  <c r="C158" i="15" s="1"/>
  <c r="D179" i="16"/>
  <c r="B174" i="16"/>
  <c r="I163" i="17"/>
  <c r="D210" i="17"/>
  <c r="L183" i="17"/>
  <c r="L231" i="17"/>
  <c r="L169" i="17"/>
  <c r="D75" i="14"/>
  <c r="D229" i="17"/>
  <c r="D181" i="17"/>
  <c r="D178" i="17"/>
  <c r="D179" i="17"/>
  <c r="D172" i="17"/>
  <c r="B87" i="14"/>
  <c r="C178" i="15"/>
  <c r="H220" i="16"/>
  <c r="H164" i="15"/>
  <c r="Q201" i="16"/>
  <c r="C179" i="16"/>
  <c r="K169" i="17"/>
  <c r="K231" i="17"/>
  <c r="Q163" i="17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B179" i="16"/>
  <c r="C176" i="16"/>
  <c r="L211" i="16"/>
  <c r="F233" i="17"/>
  <c r="F171" i="17"/>
  <c r="L163" i="17"/>
  <c r="L164" i="17"/>
  <c r="L120" i="11"/>
  <c r="I62" i="10"/>
  <c r="B81" i="14"/>
  <c r="D172" i="15"/>
  <c r="O161" i="15"/>
  <c r="F230" i="16"/>
  <c r="F168" i="15"/>
  <c r="F220" i="16"/>
  <c r="F164" i="15"/>
  <c r="F159" i="15"/>
  <c r="L186" i="16"/>
  <c r="L183" i="16" s="1"/>
  <c r="B176" i="16"/>
  <c r="K211" i="16"/>
  <c r="K200" i="16" s="1"/>
  <c r="G240" i="17"/>
  <c r="Q243" i="17"/>
  <c r="Q187" i="17"/>
  <c r="I169" i="17"/>
  <c r="I231" i="17"/>
  <c r="O163" i="17"/>
  <c r="O158" i="17" s="1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M194" i="21" s="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88" i="18" s="1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H85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O176" i="16"/>
  <c r="C190" i="19"/>
  <c r="O168" i="19"/>
  <c r="G164" i="19"/>
  <c r="G157" i="19" s="1"/>
  <c r="I246" i="20"/>
  <c r="I245" i="20"/>
  <c r="I206" i="19"/>
  <c r="I243" i="20"/>
  <c r="I243" i="19"/>
  <c r="I200" i="19"/>
  <c r="E242" i="20"/>
  <c r="E242" i="19"/>
  <c r="I240" i="20"/>
  <c r="I197" i="19"/>
  <c r="I194" i="19" s="1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J167" i="16" s="1"/>
  <c r="N176" i="16"/>
  <c r="F135" i="6"/>
  <c r="M228" i="19"/>
  <c r="M230" i="19"/>
  <c r="M226" i="19" s="1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82" i="19"/>
  <c r="H179" i="19"/>
  <c r="H186" i="19"/>
  <c r="L171" i="19"/>
  <c r="H169" i="19"/>
  <c r="L167" i="19"/>
  <c r="P214" i="20"/>
  <c r="P159" i="19"/>
  <c r="P171" i="19"/>
  <c r="P169" i="19"/>
  <c r="L224" i="20"/>
  <c r="P206" i="20"/>
  <c r="J255" i="17"/>
  <c r="C158" i="16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O175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I194" i="20" s="1"/>
  <c r="Q182" i="20"/>
  <c r="Q179" i="20"/>
  <c r="Q188" i="20"/>
  <c r="D241" i="17"/>
  <c r="P174" i="17"/>
  <c r="N224" i="17"/>
  <c r="N162" i="17"/>
  <c r="N158" i="17" s="1"/>
  <c r="B223" i="17"/>
  <c r="B161" i="17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D168" i="20"/>
  <c r="D223" i="20"/>
  <c r="D163" i="20"/>
  <c r="D214" i="20"/>
  <c r="D220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215" i="20"/>
  <c r="F77" i="22"/>
  <c r="F168" i="6" s="1"/>
  <c r="F69" i="22"/>
  <c r="K211" i="23"/>
  <c r="K175" i="23"/>
  <c r="O166" i="23"/>
  <c r="O206" i="23"/>
  <c r="O202" i="23" s="1"/>
  <c r="O194" i="23"/>
  <c r="O146" i="23"/>
  <c r="O143" i="23" s="1"/>
  <c r="C193" i="23"/>
  <c r="C145" i="23"/>
  <c r="G150" i="23"/>
  <c r="G156" i="23"/>
  <c r="G152" i="23"/>
  <c r="O129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E158" i="16" s="1"/>
  <c r="N190" i="17"/>
  <c r="J185" i="17"/>
  <c r="J183" i="17" s="1"/>
  <c r="H227" i="17"/>
  <c r="H220" i="17"/>
  <c r="J81" i="18"/>
  <c r="N136" i="6"/>
  <c r="B135" i="6"/>
  <c r="Q218" i="19"/>
  <c r="C198" i="19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K162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M175" i="20" s="1"/>
  <c r="I189" i="20"/>
  <c r="M187" i="20"/>
  <c r="I180" i="20"/>
  <c r="E180" i="20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C194" i="20" s="1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D157" i="20" s="1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O191" i="23" s="1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C162" i="23"/>
  <c r="G157" i="23"/>
  <c r="K155" i="23"/>
  <c r="G148" i="23"/>
  <c r="O192" i="23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B194" i="21" s="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P195" i="2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D143" i="24" s="1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M124" i="27"/>
  <c r="E155" i="25"/>
  <c r="E197" i="25"/>
  <c r="E149" i="25"/>
  <c r="B112" i="27"/>
  <c r="M105" i="27"/>
  <c r="M95" i="27" s="1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N107" i="27" s="1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Q95" i="27" s="1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C107" i="28" s="1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G95" i="27" s="1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K123" i="28" s="1"/>
  <c r="O155" i="28"/>
  <c r="O125" i="28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Q107" i="28" s="1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C129" i="24" s="1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Q158" i="28"/>
  <c r="Q128" i="28"/>
  <c r="E157" i="28"/>
  <c r="E127" i="28"/>
  <c r="I155" i="28"/>
  <c r="I125" i="28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23" i="28" s="1"/>
  <c r="H155" i="28"/>
  <c r="C154" i="29"/>
  <c r="C124" i="29"/>
  <c r="C70" i="22"/>
  <c r="G130" i="23"/>
  <c r="Q195" i="25"/>
  <c r="E192" i="25"/>
  <c r="H164" i="25"/>
  <c r="B144" i="25"/>
  <c r="E133" i="25"/>
  <c r="Q146" i="27"/>
  <c r="C127" i="27"/>
  <c r="C123" i="27" s="1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Q165" i="24"/>
  <c r="Q162" i="24" s="1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43" i="27" s="1"/>
  <c r="Q126" i="27"/>
  <c r="N119" i="27"/>
  <c r="Q101" i="27"/>
  <c r="E97" i="27"/>
  <c r="E157" i="27"/>
  <c r="J72" i="26"/>
  <c r="I147" i="29"/>
  <c r="I111" i="29"/>
  <c r="I107" i="29" s="1"/>
  <c r="Q113" i="29"/>
  <c r="Q119" i="29"/>
  <c r="Q120" i="29"/>
  <c r="Q117" i="29"/>
  <c r="Q107" i="29" s="1"/>
  <c r="Q112" i="29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D99" i="33"/>
  <c r="D93" i="33"/>
  <c r="D88" i="33"/>
  <c r="J66" i="36"/>
  <c r="Q75" i="48"/>
  <c r="Q58" i="47"/>
  <c r="M53" i="47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99" i="31"/>
  <c r="F87" i="31"/>
  <c r="F94" i="31"/>
  <c r="F83" i="31" s="1"/>
  <c r="F101" i="31"/>
  <c r="P98" i="32"/>
  <c r="N95" i="32"/>
  <c r="N99" i="32"/>
  <c r="B98" i="32"/>
  <c r="J36" i="30"/>
  <c r="J106" i="32"/>
  <c r="J94" i="32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83" i="32" s="1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3" i="32" s="1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H107" i="29" s="1"/>
  <c r="M128" i="29"/>
  <c r="M123" i="29" s="1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M83" i="32" s="1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83" i="32" s="1"/>
  <c r="B91" i="32"/>
  <c r="B105" i="32"/>
  <c r="C52" i="35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B107" i="29" s="1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E62" i="45" s="1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L62" i="45" s="1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N62" i="45" s="1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D50" i="41" s="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O50" i="40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Q51" i="47" s="1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J67" i="39"/>
  <c r="P60" i="39"/>
  <c r="D57" i="40"/>
  <c r="D58" i="40"/>
  <c r="D56" i="40"/>
  <c r="B65" i="41"/>
  <c r="O65" i="43"/>
  <c r="F71" i="44"/>
  <c r="O63" i="44"/>
  <c r="L71" i="44"/>
  <c r="L67" i="44"/>
  <c r="F66" i="45"/>
  <c r="F62" i="45" s="1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G62" i="44" s="1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E50" i="40" s="1"/>
  <c r="D65" i="40"/>
  <c r="D63" i="40"/>
  <c r="D51" i="40"/>
  <c r="F82" i="41"/>
  <c r="B52" i="41"/>
  <c r="F57" i="41"/>
  <c r="N59" i="41"/>
  <c r="N57" i="41"/>
  <c r="N35" i="42"/>
  <c r="G64" i="43"/>
  <c r="H88" i="44"/>
  <c r="P70" i="44"/>
  <c r="H71" i="44"/>
  <c r="H89" i="44"/>
  <c r="H67" i="44"/>
  <c r="H62" i="44" s="1"/>
  <c r="O71" i="45"/>
  <c r="M68" i="45"/>
  <c r="B66" i="45"/>
  <c r="B62" i="45" s="1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6" i="37"/>
  <c r="O58" i="39"/>
  <c r="C63" i="40"/>
  <c r="E59" i="41"/>
  <c r="E57" i="41"/>
  <c r="Q55" i="41"/>
  <c r="M35" i="42"/>
  <c r="P87" i="44"/>
  <c r="O70" i="44"/>
  <c r="L66" i="44"/>
  <c r="G67" i="44"/>
  <c r="C67" i="44"/>
  <c r="C65" i="44"/>
  <c r="C62" i="44" s="1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M62" i="45" s="1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H81" i="45"/>
  <c r="H63" i="45"/>
  <c r="H62" i="45" s="1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M51" i="49" s="1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L51" i="49" s="1"/>
  <c r="B103" i="51"/>
  <c r="K103" i="51"/>
  <c r="M85" i="51"/>
  <c r="Q78" i="51"/>
  <c r="M77" i="51"/>
  <c r="Q98" i="52"/>
  <c r="E74" i="51"/>
  <c r="D88" i="52"/>
  <c r="D84" i="52"/>
  <c r="D82" i="52"/>
  <c r="D80" i="52"/>
  <c r="D73" i="52"/>
  <c r="D72" i="52" s="1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L52" i="48"/>
  <c r="F61" i="48"/>
  <c r="B57" i="48"/>
  <c r="B54" i="48"/>
  <c r="F52" i="48"/>
  <c r="O61" i="49"/>
  <c r="O59" i="49"/>
  <c r="G56" i="49"/>
  <c r="G51" i="49" s="1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P62" i="45" s="1"/>
  <c r="B55" i="47"/>
  <c r="G59" i="48"/>
  <c r="O55" i="48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B158" i="17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J141" i="6"/>
  <c r="M136" i="6"/>
  <c r="M135" i="6"/>
  <c r="M134" i="6"/>
  <c r="I132" i="6"/>
  <c r="C131" i="6"/>
  <c r="I130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P93" i="6"/>
  <c r="B10" i="7"/>
  <c r="I115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N63" i="10"/>
  <c r="N145" i="12"/>
  <c r="F63" i="10"/>
  <c r="F145" i="12"/>
  <c r="F158" i="17"/>
  <c r="H249" i="17"/>
  <c r="H77" i="14"/>
  <c r="H106" i="6" s="1"/>
  <c r="H214" i="17"/>
  <c r="H209" i="17"/>
  <c r="H206" i="17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127" i="6"/>
  <c r="Q153" i="11"/>
  <c r="Q149" i="11"/>
  <c r="Q143" i="11"/>
  <c r="Q139" i="11"/>
  <c r="Q135" i="11"/>
  <c r="F100" i="14"/>
  <c r="F161" i="6" s="1"/>
  <c r="M87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M33" i="6"/>
  <c r="B15" i="7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63" i="10"/>
  <c r="J145" i="12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K127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E200" i="16"/>
  <c r="Q167" i="16"/>
  <c r="M167" i="16"/>
  <c r="I183" i="16"/>
  <c r="E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G115" i="11"/>
  <c r="O98" i="11"/>
  <c r="L115" i="12"/>
  <c r="H115" i="12"/>
  <c r="D115" i="12"/>
  <c r="P98" i="12"/>
  <c r="L98" i="12"/>
  <c r="H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Q183" i="15"/>
  <c r="I183" i="15"/>
  <c r="E183" i="15"/>
  <c r="Q167" i="15"/>
  <c r="I167" i="15"/>
  <c r="M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03" i="6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P175" i="20"/>
  <c r="Q50" i="10"/>
  <c r="M50" i="10"/>
  <c r="I50" i="10"/>
  <c r="E50" i="10"/>
  <c r="Q51" i="6"/>
  <c r="Q128" i="6" s="1"/>
  <c r="M51" i="6"/>
  <c r="M128" i="6" s="1"/>
  <c r="I51" i="6"/>
  <c r="I128" i="6" s="1"/>
  <c r="E51" i="6"/>
  <c r="E128" i="6" s="1"/>
  <c r="M57" i="10"/>
  <c r="I61" i="10"/>
  <c r="N115" i="11"/>
  <c r="J115" i="11"/>
  <c r="F115" i="11"/>
  <c r="F98" i="11"/>
  <c r="B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G115" i="12"/>
  <c r="K98" i="12"/>
  <c r="N100" i="14"/>
  <c r="N161" i="6" s="1"/>
  <c r="J99" i="14"/>
  <c r="J160" i="6" s="1"/>
  <c r="F98" i="14"/>
  <c r="F159" i="6" s="1"/>
  <c r="N88" i="14"/>
  <c r="N87" i="14"/>
  <c r="N86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P200" i="15"/>
  <c r="H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H183" i="16"/>
  <c r="P158" i="16"/>
  <c r="L158" i="16"/>
  <c r="D227" i="17"/>
  <c r="K96" i="18"/>
  <c r="O90" i="18"/>
  <c r="O242" i="19"/>
  <c r="C231" i="19"/>
  <c r="G223" i="19"/>
  <c r="G215" i="19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D53" i="10"/>
  <c r="O50" i="10"/>
  <c r="K50" i="10"/>
  <c r="G50" i="10"/>
  <c r="C50" i="10"/>
  <c r="O51" i="6"/>
  <c r="O128" i="6" s="1"/>
  <c r="K51" i="6"/>
  <c r="K128" i="6" s="1"/>
  <c r="G51" i="6"/>
  <c r="G128" i="6" s="1"/>
  <c r="C57" i="10"/>
  <c r="H115" i="11"/>
  <c r="E115" i="12"/>
  <c r="E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J39" i="6" s="1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80" i="14"/>
  <c r="L6" i="6"/>
  <c r="L130" i="6" s="1"/>
  <c r="L80" i="14"/>
  <c r="H6" i="6"/>
  <c r="H130" i="6" s="1"/>
  <c r="H80" i="14"/>
  <c r="D6" i="6"/>
  <c r="D80" i="14"/>
  <c r="F200" i="15"/>
  <c r="N183" i="15"/>
  <c r="B183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D200" i="16"/>
  <c r="P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N243" i="20"/>
  <c r="C157" i="20"/>
  <c r="G180" i="21"/>
  <c r="G185" i="21"/>
  <c r="G192" i="21"/>
  <c r="G181" i="21"/>
  <c r="G187" i="21"/>
  <c r="G184" i="21"/>
  <c r="P249" i="16"/>
  <c r="H249" i="16"/>
  <c r="Q102" i="18"/>
  <c r="Q165" i="6" s="1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Q172" i="19"/>
  <c r="M172" i="19"/>
  <c r="I172" i="19"/>
  <c r="E172" i="19"/>
  <c r="Q157" i="19"/>
  <c r="P194" i="21"/>
  <c r="O194" i="21"/>
  <c r="K181" i="21"/>
  <c r="K187" i="21"/>
  <c r="K226" i="21"/>
  <c r="K80" i="18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M162" i="24"/>
  <c r="I129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O200" i="15"/>
  <c r="C200" i="15"/>
  <c r="O183" i="15"/>
  <c r="K183" i="15"/>
  <c r="G183" i="15"/>
  <c r="C183" i="15"/>
  <c r="O167" i="15"/>
  <c r="K167" i="15"/>
  <c r="G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B200" i="16"/>
  <c r="J183" i="16"/>
  <c r="F183" i="16"/>
  <c r="N167" i="16"/>
  <c r="J158" i="16"/>
  <c r="F158" i="16"/>
  <c r="B158" i="16"/>
  <c r="H257" i="17"/>
  <c r="H256" i="17"/>
  <c r="H255" i="17"/>
  <c r="H254" i="17"/>
  <c r="H237" i="17"/>
  <c r="H236" i="17"/>
  <c r="H234" i="17"/>
  <c r="H216" i="17"/>
  <c r="G183" i="17"/>
  <c r="C183" i="17"/>
  <c r="H181" i="17"/>
  <c r="K158" i="17"/>
  <c r="G158" i="17"/>
  <c r="I94" i="18"/>
  <c r="M89" i="18"/>
  <c r="G78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N194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223" i="21"/>
  <c r="G168" i="21"/>
  <c r="G223" i="21"/>
  <c r="O166" i="21"/>
  <c r="K166" i="21"/>
  <c r="C166" i="21"/>
  <c r="O165" i="21"/>
  <c r="O222" i="21"/>
  <c r="K222" i="21"/>
  <c r="G165" i="21"/>
  <c r="C222" i="21"/>
  <c r="O164" i="21"/>
  <c r="O221" i="21"/>
  <c r="K164" i="21"/>
  <c r="G221" i="21"/>
  <c r="C164" i="21"/>
  <c r="O219" i="21"/>
  <c r="K219" i="21"/>
  <c r="G162" i="21"/>
  <c r="C219" i="21"/>
  <c r="C68" i="22"/>
  <c r="C191" i="23"/>
  <c r="P203" i="24"/>
  <c r="M158" i="17"/>
  <c r="I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L194" i="21"/>
  <c r="F194" i="21"/>
  <c r="K78" i="18"/>
  <c r="K107" i="6" s="1"/>
  <c r="P58" i="22"/>
  <c r="P111" i="6" s="1"/>
  <c r="D58" i="22"/>
  <c r="D111" i="6" s="1"/>
  <c r="D76" i="22"/>
  <c r="D167" i="6" s="1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P211" i="24"/>
  <c r="L206" i="24"/>
  <c r="O162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M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L175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E157" i="20"/>
  <c r="K244" i="21"/>
  <c r="G243" i="21"/>
  <c r="C242" i="21"/>
  <c r="C232" i="21"/>
  <c r="J70" i="22"/>
  <c r="J69" i="22"/>
  <c r="J68" i="22"/>
  <c r="E68" i="22"/>
  <c r="H58" i="22"/>
  <c r="Q55" i="22"/>
  <c r="M55" i="22"/>
  <c r="I55" i="22"/>
  <c r="E55" i="22"/>
  <c r="D50" i="22"/>
  <c r="D64" i="6" s="1"/>
  <c r="D137" i="6" s="1"/>
  <c r="D68" i="22"/>
  <c r="L50" i="22"/>
  <c r="L64" i="6" s="1"/>
  <c r="L137" i="6" s="1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B107" i="27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Q143" i="23"/>
  <c r="M143" i="23"/>
  <c r="F210" i="24"/>
  <c r="B200" i="24"/>
  <c r="F188" i="24"/>
  <c r="N185" i="24"/>
  <c r="Q71" i="26"/>
  <c r="Q143" i="28"/>
  <c r="Q70" i="26"/>
  <c r="Q133" i="28"/>
  <c r="Q194" i="21"/>
  <c r="N55" i="22"/>
  <c r="J55" i="22"/>
  <c r="F55" i="22"/>
  <c r="B55" i="22"/>
  <c r="N50" i="22"/>
  <c r="N64" i="6" s="1"/>
  <c r="N137" i="6" s="1"/>
  <c r="J50" i="22"/>
  <c r="J64" i="6" s="1"/>
  <c r="J137" i="6" s="1"/>
  <c r="F50" i="22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D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H134" i="28"/>
  <c r="H96" i="27"/>
  <c r="D134" i="28"/>
  <c r="D96" i="27"/>
  <c r="P159" i="28"/>
  <c r="P158" i="28"/>
  <c r="P157" i="28"/>
  <c r="P156" i="28"/>
  <c r="P155" i="28"/>
  <c r="P154" i="28"/>
  <c r="M121" i="32"/>
  <c r="M60" i="22"/>
  <c r="M148" i="25"/>
  <c r="M160" i="25"/>
  <c r="M191" i="25"/>
  <c r="M200" i="25"/>
  <c r="M154" i="25"/>
  <c r="E60" i="22"/>
  <c r="E152" i="25"/>
  <c r="E157" i="25"/>
  <c r="E133" i="27"/>
  <c r="J107" i="27"/>
  <c r="D107" i="27"/>
  <c r="D83" i="32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J162" i="24"/>
  <c r="E187" i="25"/>
  <c r="M59" i="22"/>
  <c r="M112" i="6" s="1"/>
  <c r="M134" i="25"/>
  <c r="M137" i="25"/>
  <c r="M139" i="25"/>
  <c r="M136" i="25"/>
  <c r="M138" i="25"/>
  <c r="M141" i="25"/>
  <c r="M180" i="25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E107" i="29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O50" i="35"/>
  <c r="G50" i="35"/>
  <c r="N67" i="35"/>
  <c r="N82" i="36"/>
  <c r="N82" i="35"/>
  <c r="J67" i="35"/>
  <c r="J82" i="35"/>
  <c r="J66" i="35"/>
  <c r="J81" i="35"/>
  <c r="J81" i="36"/>
  <c r="B66" i="35"/>
  <c r="B81" i="35"/>
  <c r="F83" i="32"/>
  <c r="G83" i="33"/>
  <c r="C50" i="35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I112" i="27"/>
  <c r="I107" i="27" s="1"/>
  <c r="E112" i="27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J123" i="28"/>
  <c r="F123" i="28"/>
  <c r="B123" i="28"/>
  <c r="F107" i="28"/>
  <c r="B107" i="28"/>
  <c r="N95" i="28"/>
  <c r="B158" i="29"/>
  <c r="B157" i="29"/>
  <c r="B156" i="29"/>
  <c r="B155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J203" i="24"/>
  <c r="B203" i="24"/>
  <c r="J202" i="24"/>
  <c r="O51" i="26"/>
  <c r="K51" i="26"/>
  <c r="G51" i="26"/>
  <c r="C51" i="26"/>
  <c r="P95" i="28"/>
  <c r="L95" i="28"/>
  <c r="H95" i="28"/>
  <c r="D95" i="28"/>
  <c r="O123" i="29"/>
  <c r="C123" i="29"/>
  <c r="C107" i="29"/>
  <c r="K95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E95" i="29"/>
  <c r="J35" i="30"/>
  <c r="B121" i="31"/>
  <c r="B117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M80" i="37"/>
  <c r="Q79" i="37"/>
  <c r="M79" i="37"/>
  <c r="M78" i="37"/>
  <c r="I78" i="37"/>
  <c r="M77" i="37"/>
  <c r="M76" i="37"/>
  <c r="M71" i="37"/>
  <c r="N35" i="38"/>
  <c r="F35" i="38"/>
  <c r="G107" i="29"/>
  <c r="Q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M50" i="41"/>
  <c r="Q81" i="39"/>
  <c r="I80" i="39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M51" i="47"/>
  <c r="D51" i="48"/>
  <c r="O51" i="48"/>
  <c r="P50" i="40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62" i="43" s="1"/>
  <c r="E85" i="45"/>
  <c r="I86" i="44"/>
  <c r="I85" i="44"/>
  <c r="I84" i="44"/>
  <c r="I83" i="44"/>
  <c r="I82" i="44"/>
  <c r="I81" i="44"/>
  <c r="I80" i="44"/>
  <c r="C89" i="45"/>
  <c r="C87" i="45"/>
  <c r="C86" i="45"/>
  <c r="C85" i="45"/>
  <c r="C80" i="45"/>
  <c r="P51" i="49"/>
  <c r="H51" i="49"/>
  <c r="M80" i="39"/>
  <c r="M79" i="39"/>
  <c r="M78" i="39"/>
  <c r="Q81" i="40"/>
  <c r="B50" i="41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B62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51" i="47" s="1"/>
  <c r="J69" i="47"/>
  <c r="J69" i="48"/>
  <c r="F69" i="47"/>
  <c r="G51" i="48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I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C51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G37" i="50"/>
  <c r="G179" i="6" s="1"/>
  <c r="Q35" i="50"/>
  <c r="E35" i="50"/>
  <c r="Q34" i="50"/>
  <c r="M34" i="50"/>
  <c r="I34" i="50"/>
  <c r="E34" i="50"/>
  <c r="O86" i="51"/>
  <c r="I74" i="5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K76" i="49"/>
  <c r="C76" i="49"/>
  <c r="G73" i="49"/>
  <c r="C68" i="48"/>
  <c r="P51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L72" i="52"/>
  <c r="H72" i="52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L64" i="10"/>
  <c r="L153" i="6" s="1"/>
  <c r="L98" i="6"/>
  <c r="N51" i="6"/>
  <c r="N58" i="10"/>
  <c r="J51" i="6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C107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P75" i="22"/>
  <c r="P166" i="6" s="1"/>
  <c r="H75" i="22"/>
  <c r="H111" i="6"/>
  <c r="I42" i="6"/>
  <c r="Q39" i="6"/>
  <c r="M39" i="6"/>
  <c r="I39" i="6"/>
  <c r="Q30" i="6"/>
  <c r="M30" i="6"/>
  <c r="I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E123" i="28"/>
  <c r="O95" i="28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J50" i="9"/>
  <c r="F50" i="9"/>
  <c r="N49" i="9"/>
  <c r="J49" i="9"/>
  <c r="B49" i="9"/>
  <c r="N48" i="9"/>
  <c r="J48" i="9"/>
  <c r="F48" i="9"/>
  <c r="N133" i="29"/>
  <c r="N57" i="26"/>
  <c r="J133" i="29"/>
  <c r="J57" i="26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N8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D56" i="6"/>
  <c r="P54" i="6"/>
  <c r="P4" i="6"/>
  <c r="P128" i="6" s="1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J123" i="29" s="1"/>
  <c r="F128" i="29"/>
  <c r="P102" i="29"/>
  <c r="L102" i="29"/>
  <c r="H102" i="29"/>
  <c r="D102" i="29"/>
  <c r="P100" i="29"/>
  <c r="L100" i="29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C83" i="32"/>
  <c r="B122" i="33"/>
  <c r="N112" i="33"/>
  <c r="K39" i="6"/>
  <c r="C39" i="6"/>
  <c r="O30" i="6"/>
  <c r="K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M76" i="22"/>
  <c r="M167" i="6" s="1"/>
  <c r="G123" i="28"/>
  <c r="C123" i="28"/>
  <c r="I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J112" i="29"/>
  <c r="J107" i="29" s="1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H48" i="9"/>
  <c r="D48" i="9"/>
  <c r="P133" i="29"/>
  <c r="P57" i="26"/>
  <c r="L133" i="29"/>
  <c r="L57" i="26"/>
  <c r="L56" i="26" s="1"/>
  <c r="L115" i="6" s="1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D83" i="31"/>
  <c r="B118" i="6"/>
  <c r="B116" i="6"/>
  <c r="F68" i="6"/>
  <c r="F141" i="6" s="1"/>
  <c r="F64" i="6"/>
  <c r="F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G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F92" i="18"/>
  <c r="F102" i="18"/>
  <c r="F165" i="6" s="1"/>
  <c r="B92" i="18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P129" i="24"/>
  <c r="D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G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L91" i="18"/>
  <c r="H91" i="18"/>
  <c r="D91" i="18"/>
  <c r="D101" i="18"/>
  <c r="D164" i="6" s="1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J88" i="18" s="1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O210" i="25"/>
  <c r="K210" i="25"/>
  <c r="G210" i="25"/>
  <c r="C210" i="25"/>
  <c r="O208" i="25"/>
  <c r="K208" i="25"/>
  <c r="G208" i="25"/>
  <c r="C208" i="25"/>
  <c r="O167" i="25"/>
  <c r="O207" i="25"/>
  <c r="K207" i="25"/>
  <c r="G207" i="25"/>
  <c r="C207" i="25"/>
  <c r="O157" i="25"/>
  <c r="K160" i="25"/>
  <c r="G158" i="25"/>
  <c r="C160" i="25"/>
  <c r="O200" i="25"/>
  <c r="K200" i="25"/>
  <c r="G200" i="25"/>
  <c r="C200" i="25"/>
  <c r="O199" i="25"/>
  <c r="K199" i="25"/>
  <c r="G199" i="25"/>
  <c r="C154" i="25"/>
  <c r="C199" i="25"/>
  <c r="C152" i="25"/>
  <c r="O151" i="25"/>
  <c r="O198" i="25"/>
  <c r="K150" i="25"/>
  <c r="K198" i="25"/>
  <c r="G198" i="25"/>
  <c r="C150" i="25"/>
  <c r="C198" i="25"/>
  <c r="O196" i="25"/>
  <c r="K196" i="25"/>
  <c r="G196" i="25"/>
  <c r="C148" i="25"/>
  <c r="C196" i="25"/>
  <c r="O137" i="25"/>
  <c r="K141" i="25"/>
  <c r="G138" i="25"/>
  <c r="G141" i="25"/>
  <c r="C141" i="25"/>
  <c r="O139" i="25"/>
  <c r="O188" i="25"/>
  <c r="K188" i="25"/>
  <c r="G139" i="25"/>
  <c r="G188" i="25"/>
  <c r="C188" i="25"/>
  <c r="O138" i="25"/>
  <c r="K138" i="25"/>
  <c r="C138" i="25"/>
  <c r="O187" i="25"/>
  <c r="K187" i="25"/>
  <c r="G187" i="25"/>
  <c r="C187" i="25"/>
  <c r="O185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07" i="27"/>
  <c r="G107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I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E51" i="47"/>
  <c r="B69" i="48"/>
  <c r="P76" i="49"/>
  <c r="B76" i="49"/>
  <c r="F73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C72" i="51"/>
  <c r="O102" i="51"/>
  <c r="O102" i="53"/>
  <c r="C101" i="51"/>
  <c r="C101" i="53"/>
  <c r="G76" i="5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D74" i="14" l="1"/>
  <c r="D104" i="6"/>
  <c r="D98" i="14"/>
  <c r="D159" i="6" s="1"/>
  <c r="E95" i="28"/>
  <c r="I107" i="28"/>
  <c r="B110" i="6"/>
  <c r="B102" i="18"/>
  <c r="B165" i="6" s="1"/>
  <c r="G162" i="24"/>
  <c r="L123" i="27"/>
  <c r="N200" i="15"/>
  <c r="P109" i="6"/>
  <c r="P101" i="18"/>
  <c r="P164" i="6" s="1"/>
  <c r="E33" i="6"/>
  <c r="K72" i="51"/>
  <c r="G51" i="47"/>
  <c r="E50" i="41"/>
  <c r="N50" i="41"/>
  <c r="G50" i="36"/>
  <c r="D62" i="45"/>
  <c r="Q123" i="27"/>
  <c r="Q83" i="33"/>
  <c r="D50" i="37"/>
  <c r="G129" i="24"/>
  <c r="H123" i="27"/>
  <c r="C95" i="28"/>
  <c r="G194" i="21"/>
  <c r="P143" i="24"/>
  <c r="B129" i="24"/>
  <c r="F129" i="24"/>
  <c r="J143" i="23"/>
  <c r="Q183" i="16"/>
  <c r="J110" i="6"/>
  <c r="J102" i="18"/>
  <c r="J165" i="6" s="1"/>
  <c r="B162" i="24"/>
  <c r="L129" i="24"/>
  <c r="K194" i="20"/>
  <c r="K167" i="16"/>
  <c r="E194" i="21"/>
  <c r="D157" i="19"/>
  <c r="J167" i="15"/>
  <c r="G56" i="6"/>
  <c r="G131" i="6" s="1"/>
  <c r="G85" i="14"/>
  <c r="K42" i="6"/>
  <c r="K200" i="15"/>
  <c r="I33" i="6"/>
  <c r="O39" i="6"/>
  <c r="D98" i="12"/>
  <c r="F98" i="12"/>
  <c r="Q42" i="6"/>
  <c r="M50" i="35"/>
  <c r="Q200" i="15"/>
  <c r="B200" i="15"/>
  <c r="G39" i="6"/>
  <c r="P115" i="12"/>
  <c r="E200" i="15"/>
  <c r="N107" i="29"/>
  <c r="F200" i="17"/>
  <c r="C200" i="17"/>
  <c r="P130" i="6"/>
  <c r="L50" i="37"/>
  <c r="P50" i="41"/>
  <c r="L80" i="43"/>
  <c r="H83" i="32"/>
  <c r="C143" i="24"/>
  <c r="B194" i="19"/>
  <c r="F162" i="24"/>
  <c r="C157" i="19"/>
  <c r="L157" i="19"/>
  <c r="D175" i="19"/>
  <c r="H158" i="16"/>
  <c r="D183" i="16"/>
  <c r="Q115" i="12"/>
  <c r="P167" i="15"/>
  <c r="G200" i="15"/>
  <c r="H200" i="15"/>
  <c r="H157" i="20"/>
  <c r="Q98" i="11"/>
  <c r="M98" i="11"/>
  <c r="B157" i="19"/>
  <c r="K62" i="44"/>
  <c r="Q50" i="40"/>
  <c r="Q50" i="37"/>
  <c r="K50" i="36"/>
  <c r="N83" i="32"/>
  <c r="P83" i="32"/>
  <c r="K50" i="41"/>
  <c r="E143" i="24"/>
  <c r="O107" i="28"/>
  <c r="H107" i="27"/>
  <c r="C107" i="27"/>
  <c r="K157" i="19"/>
  <c r="P194" i="19"/>
  <c r="D167" i="16"/>
  <c r="B167" i="15"/>
  <c r="D183" i="15"/>
  <c r="C115" i="12"/>
  <c r="M115" i="12"/>
  <c r="Q167" i="17"/>
  <c r="L83" i="33"/>
  <c r="L143" i="23"/>
  <c r="F175" i="19"/>
  <c r="I51" i="48"/>
  <c r="M62" i="44"/>
  <c r="F62" i="44"/>
  <c r="Q50" i="41"/>
  <c r="I123" i="27"/>
  <c r="L83" i="32"/>
  <c r="C83" i="31"/>
  <c r="I83" i="32"/>
  <c r="E83" i="31"/>
  <c r="G175" i="19"/>
  <c r="G98" i="11"/>
  <c r="D115" i="11"/>
  <c r="K158" i="16"/>
  <c r="Q107" i="27"/>
  <c r="K100" i="18"/>
  <c r="K163" i="6" s="1"/>
  <c r="D130" i="6"/>
  <c r="N62" i="44"/>
  <c r="O50" i="36"/>
  <c r="Q95" i="28"/>
  <c r="I157" i="20"/>
  <c r="G157" i="21"/>
  <c r="J62" i="44"/>
  <c r="D50" i="40"/>
  <c r="N51" i="49"/>
  <c r="P98" i="11"/>
  <c r="Q129" i="25"/>
  <c r="Q62" i="44"/>
  <c r="H50" i="41"/>
  <c r="F157" i="19"/>
  <c r="D143" i="23"/>
  <c r="K99" i="18"/>
  <c r="K162" i="6" s="1"/>
  <c r="I62" i="43"/>
  <c r="I157" i="19"/>
  <c r="D80" i="43"/>
  <c r="H98" i="11"/>
  <c r="J175" i="20"/>
  <c r="H194" i="19"/>
  <c r="P129" i="23"/>
  <c r="M167" i="15"/>
  <c r="D98" i="11"/>
  <c r="M115" i="11"/>
  <c r="F56" i="26"/>
  <c r="F115" i="6" s="1"/>
  <c r="Q143" i="25"/>
  <c r="F95" i="27"/>
  <c r="C194" i="21"/>
  <c r="P157" i="20"/>
  <c r="B183" i="16"/>
  <c r="P167" i="17"/>
  <c r="M183" i="15"/>
  <c r="J56" i="26"/>
  <c r="J115" i="6" s="1"/>
  <c r="F58" i="10"/>
  <c r="N51" i="47"/>
  <c r="J157" i="19"/>
  <c r="P123" i="27"/>
  <c r="J83" i="32"/>
  <c r="N107" i="28"/>
  <c r="N56" i="26"/>
  <c r="N115" i="6" s="1"/>
  <c r="M143" i="24"/>
  <c r="F83" i="33"/>
  <c r="E129" i="24"/>
  <c r="K143" i="24"/>
  <c r="D162" i="24"/>
  <c r="P175" i="19"/>
  <c r="F158" i="15"/>
  <c r="G200" i="16"/>
  <c r="D83" i="33"/>
  <c r="E107" i="27"/>
  <c r="O143" i="24"/>
  <c r="D107" i="29"/>
  <c r="M107" i="27"/>
  <c r="H72" i="53"/>
  <c r="E72" i="52"/>
  <c r="E72" i="51"/>
  <c r="N72" i="51"/>
  <c r="J72" i="51"/>
  <c r="I72" i="51"/>
  <c r="M72" i="51"/>
  <c r="Q51" i="49"/>
  <c r="I51" i="49"/>
  <c r="K51" i="48"/>
  <c r="E51" i="48"/>
  <c r="C51" i="47"/>
  <c r="K62" i="45"/>
  <c r="P62" i="44"/>
  <c r="I62" i="44"/>
  <c r="O62" i="44"/>
  <c r="E62" i="44"/>
  <c r="C62" i="43"/>
  <c r="O62" i="43"/>
  <c r="K62" i="43"/>
  <c r="C50" i="41"/>
  <c r="I50" i="41"/>
  <c r="J50" i="41"/>
  <c r="F50" i="41"/>
  <c r="F50" i="40"/>
  <c r="G50" i="40"/>
  <c r="K50" i="40"/>
  <c r="M50" i="40"/>
  <c r="J50" i="40"/>
  <c r="B50" i="40"/>
  <c r="N50" i="40"/>
  <c r="E71" i="39"/>
  <c r="C50" i="37"/>
  <c r="F50" i="37"/>
  <c r="N50" i="37"/>
  <c r="M50" i="36"/>
  <c r="Q50" i="36"/>
  <c r="I50" i="36"/>
  <c r="E50" i="36"/>
  <c r="Q50" i="35"/>
  <c r="B50" i="35"/>
  <c r="P83" i="33"/>
  <c r="M83" i="33"/>
  <c r="H83" i="33"/>
  <c r="K83" i="33"/>
  <c r="E83" i="33"/>
  <c r="O83" i="32"/>
  <c r="K83" i="32"/>
  <c r="Q83" i="32"/>
  <c r="Q83" i="31"/>
  <c r="H83" i="31"/>
  <c r="G83" i="31"/>
  <c r="B83" i="31"/>
  <c r="J83" i="31"/>
  <c r="I83" i="31"/>
  <c r="M83" i="31"/>
  <c r="D30" i="6"/>
  <c r="I123" i="29"/>
  <c r="M107" i="29"/>
  <c r="O107" i="29"/>
  <c r="P107" i="29"/>
  <c r="D56" i="26"/>
  <c r="D115" i="6" s="1"/>
  <c r="H56" i="26"/>
  <c r="H115" i="6" s="1"/>
  <c r="P123" i="29"/>
  <c r="K107" i="29"/>
  <c r="E123" i="29"/>
  <c r="G123" i="29"/>
  <c r="J95" i="28"/>
  <c r="F95" i="28"/>
  <c r="H107" i="28"/>
  <c r="M107" i="28"/>
  <c r="G95" i="28"/>
  <c r="M123" i="28"/>
  <c r="I123" i="28"/>
  <c r="K107" i="28"/>
  <c r="B95" i="28"/>
  <c r="L107" i="27"/>
  <c r="I95" i="27"/>
  <c r="D95" i="27"/>
  <c r="G123" i="27"/>
  <c r="H95" i="27"/>
  <c r="K95" i="27"/>
  <c r="L95" i="27"/>
  <c r="P107" i="27"/>
  <c r="E95" i="27"/>
  <c r="C95" i="27"/>
  <c r="N129" i="24"/>
  <c r="Q143" i="24"/>
  <c r="L143" i="24"/>
  <c r="N143" i="24"/>
  <c r="M129" i="24"/>
  <c r="B143" i="24"/>
  <c r="I143" i="24"/>
  <c r="C162" i="24"/>
  <c r="E162" i="24"/>
  <c r="K129" i="24"/>
  <c r="H129" i="24"/>
  <c r="J129" i="24"/>
  <c r="G143" i="24"/>
  <c r="O129" i="24"/>
  <c r="I129" i="23"/>
  <c r="E162" i="23"/>
  <c r="I162" i="23"/>
  <c r="K143" i="23"/>
  <c r="I143" i="23"/>
  <c r="N143" i="23"/>
  <c r="F143" i="23"/>
  <c r="E129" i="23"/>
  <c r="E143" i="23"/>
  <c r="B143" i="23"/>
  <c r="M129" i="23"/>
  <c r="D129" i="23"/>
  <c r="K194" i="21"/>
  <c r="I194" i="21"/>
  <c r="C175" i="21"/>
  <c r="J194" i="21"/>
  <c r="H194" i="21"/>
  <c r="I175" i="20"/>
  <c r="O175" i="20"/>
  <c r="M194" i="20"/>
  <c r="N157" i="20"/>
  <c r="D175" i="20"/>
  <c r="O157" i="20"/>
  <c r="E194" i="20"/>
  <c r="K175" i="20"/>
  <c r="E175" i="20"/>
  <c r="O194" i="20"/>
  <c r="J157" i="20"/>
  <c r="L157" i="20"/>
  <c r="Q175" i="20"/>
  <c r="G194" i="20"/>
  <c r="P194" i="20"/>
  <c r="L175" i="20"/>
  <c r="K194" i="19"/>
  <c r="H175" i="19"/>
  <c r="E175" i="19"/>
  <c r="M175" i="19"/>
  <c r="N175" i="19"/>
  <c r="M157" i="19"/>
  <c r="Q194" i="19"/>
  <c r="H157" i="19"/>
  <c r="O157" i="19"/>
  <c r="M194" i="19"/>
  <c r="B175" i="19"/>
  <c r="E157" i="19"/>
  <c r="C99" i="18"/>
  <c r="C162" i="6" s="1"/>
  <c r="H158" i="17"/>
  <c r="C158" i="17"/>
  <c r="Q183" i="17"/>
  <c r="P183" i="17"/>
  <c r="N183" i="17"/>
  <c r="P200" i="17"/>
  <c r="J158" i="17"/>
  <c r="B183" i="17"/>
  <c r="D167" i="17"/>
  <c r="B200" i="17"/>
  <c r="L158" i="17"/>
  <c r="D183" i="17"/>
  <c r="B99" i="14"/>
  <c r="B160" i="6" s="1"/>
  <c r="B167" i="16"/>
  <c r="P200" i="16"/>
  <c r="N200" i="16"/>
  <c r="N183" i="16"/>
  <c r="L200" i="16"/>
  <c r="N158" i="16"/>
  <c r="O167" i="16"/>
  <c r="Q200" i="16"/>
  <c r="M158" i="16"/>
  <c r="O200" i="16"/>
  <c r="F183" i="15"/>
  <c r="H183" i="15"/>
  <c r="B158" i="15"/>
  <c r="O158" i="15"/>
  <c r="K158" i="15"/>
  <c r="P158" i="15"/>
  <c r="F167" i="15"/>
  <c r="C167" i="15"/>
  <c r="G167" i="15"/>
  <c r="G42" i="6"/>
  <c r="G98" i="12"/>
  <c r="C98" i="12"/>
  <c r="B98" i="12"/>
  <c r="O115" i="12"/>
  <c r="I115" i="12"/>
  <c r="N115" i="12"/>
  <c r="I98" i="12"/>
  <c r="L98" i="11"/>
  <c r="C115" i="11"/>
  <c r="J98" i="11"/>
  <c r="P115" i="11"/>
  <c r="N98" i="11"/>
  <c r="Q115" i="11"/>
  <c r="B115" i="11"/>
  <c r="F39" i="6"/>
  <c r="Q33" i="6"/>
  <c r="K33" i="6"/>
  <c r="B39" i="6"/>
  <c r="O10" i="9"/>
  <c r="Q15" i="8"/>
  <c r="F15" i="8"/>
  <c r="L26" i="8"/>
  <c r="N26" i="9"/>
  <c r="B72" i="52"/>
  <c r="H26" i="8"/>
  <c r="H5" i="8" s="1"/>
  <c r="F15" i="7"/>
  <c r="G94" i="18"/>
  <c r="N131" i="6"/>
  <c r="B56" i="26"/>
  <c r="B115" i="6" s="1"/>
  <c r="J10" i="9"/>
  <c r="J26" i="9"/>
  <c r="M26" i="9"/>
  <c r="N15" i="9"/>
  <c r="P26" i="9"/>
  <c r="Q50" i="39"/>
  <c r="P129" i="25"/>
  <c r="C42" i="6"/>
  <c r="L104" i="6"/>
  <c r="M58" i="22"/>
  <c r="M75" i="22" s="1"/>
  <c r="M166" i="6" s="1"/>
  <c r="J33" i="6"/>
  <c r="D205" i="17"/>
  <c r="K15" i="8"/>
  <c r="F10" i="9"/>
  <c r="J51" i="49"/>
  <c r="D95" i="29"/>
  <c r="E129" i="25"/>
  <c r="G129" i="23"/>
  <c r="M153" i="27"/>
  <c r="D207" i="17"/>
  <c r="L26" i="9"/>
  <c r="E26" i="8"/>
  <c r="M15" i="9"/>
  <c r="P15" i="9"/>
  <c r="K139" i="25"/>
  <c r="L95" i="29"/>
  <c r="J194" i="20"/>
  <c r="H15" i="9"/>
  <c r="J15" i="9"/>
  <c r="Q10" i="8"/>
  <c r="B50" i="37"/>
  <c r="P95" i="27"/>
  <c r="B129" i="23"/>
  <c r="C129" i="23"/>
  <c r="I56" i="26"/>
  <c r="I73" i="26" s="1"/>
  <c r="I170" i="6" s="1"/>
  <c r="I116" i="6"/>
  <c r="G15" i="9"/>
  <c r="G5" i="9" s="1"/>
  <c r="P15" i="8"/>
  <c r="B62" i="43"/>
  <c r="C173" i="25"/>
  <c r="D206" i="17"/>
  <c r="K26" i="9"/>
  <c r="J26" i="8"/>
  <c r="J5" i="8" s="1"/>
  <c r="H15" i="7"/>
  <c r="D50" i="35"/>
  <c r="C176" i="25"/>
  <c r="B51" i="47"/>
  <c r="H175" i="20"/>
  <c r="C183" i="16"/>
  <c r="I26" i="8"/>
  <c r="E10" i="9"/>
  <c r="G50" i="41"/>
  <c r="K74" i="26"/>
  <c r="K171" i="6" s="1"/>
  <c r="K56" i="26"/>
  <c r="K116" i="6"/>
  <c r="G10" i="8"/>
  <c r="G5" i="8" s="1"/>
  <c r="E15" i="8"/>
  <c r="D50" i="36"/>
  <c r="O10" i="7"/>
  <c r="F123" i="29"/>
  <c r="L98" i="14"/>
  <c r="L159" i="6" s="1"/>
  <c r="G62" i="45"/>
  <c r="E50" i="37"/>
  <c r="G194" i="19"/>
  <c r="K15" i="9"/>
  <c r="I26" i="9"/>
  <c r="C10" i="9"/>
  <c r="C5" i="9" s="1"/>
  <c r="C158" i="25"/>
  <c r="P56" i="26"/>
  <c r="P115" i="6" s="1"/>
  <c r="N72" i="52"/>
  <c r="B75" i="22"/>
  <c r="B166" i="6" s="1"/>
  <c r="K10" i="9"/>
  <c r="L10" i="8"/>
  <c r="C15" i="7"/>
  <c r="K134" i="25"/>
  <c r="K129" i="25" s="1"/>
  <c r="M175" i="21"/>
  <c r="J72" i="52"/>
  <c r="N83" i="33"/>
  <c r="F75" i="22"/>
  <c r="F166" i="6" s="1"/>
  <c r="L129" i="23"/>
  <c r="H143" i="23"/>
  <c r="O168" i="21"/>
  <c r="C175" i="19"/>
  <c r="E115" i="6"/>
  <c r="L10" i="9"/>
  <c r="E200" i="17"/>
  <c r="I15" i="8"/>
  <c r="L50" i="36"/>
  <c r="K153" i="27"/>
  <c r="G160" i="25"/>
  <c r="B123" i="29"/>
  <c r="K167" i="17"/>
  <c r="J143" i="24"/>
  <c r="C194" i="19"/>
  <c r="D216" i="17"/>
  <c r="L85" i="14"/>
  <c r="N26" i="8"/>
  <c r="M15" i="7"/>
  <c r="N10" i="8"/>
  <c r="Q26" i="9"/>
  <c r="Q5" i="9" s="1"/>
  <c r="E39" i="6"/>
  <c r="F73" i="26"/>
  <c r="F170" i="6" s="1"/>
  <c r="D26" i="8"/>
  <c r="I15" i="9"/>
  <c r="M26" i="8"/>
  <c r="O26" i="9"/>
  <c r="Q10" i="7"/>
  <c r="K15" i="7"/>
  <c r="N64" i="10"/>
  <c r="N153" i="6" s="1"/>
  <c r="G99" i="18"/>
  <c r="G162" i="6" s="1"/>
  <c r="Q158" i="16"/>
  <c r="D214" i="17"/>
  <c r="L62" i="44"/>
  <c r="D26" i="9"/>
  <c r="D5" i="9" s="1"/>
  <c r="D52" i="9" s="1"/>
  <c r="K10" i="8"/>
  <c r="K5" i="8" s="1"/>
  <c r="O15" i="8"/>
  <c r="L10" i="7"/>
  <c r="M72" i="52"/>
  <c r="F62" i="43"/>
  <c r="M51" i="48"/>
  <c r="D212" i="17"/>
  <c r="Q26" i="8"/>
  <c r="C15" i="8"/>
  <c r="C5" i="8" s="1"/>
  <c r="F26" i="8"/>
  <c r="N15" i="8"/>
  <c r="H26" i="9"/>
  <c r="K136" i="25"/>
  <c r="I71" i="39"/>
  <c r="B157" i="20"/>
  <c r="N85" i="14"/>
  <c r="D209" i="17"/>
  <c r="M123" i="27"/>
  <c r="G115" i="6"/>
  <c r="F26" i="9"/>
  <c r="O15" i="9"/>
  <c r="G72" i="51"/>
  <c r="G30" i="6"/>
  <c r="E143" i="25"/>
  <c r="D249" i="17"/>
  <c r="C83" i="33"/>
  <c r="E169" i="25"/>
  <c r="G143" i="23"/>
  <c r="N194" i="19"/>
  <c r="O115" i="6"/>
  <c r="I74" i="26"/>
  <c r="I171" i="6" s="1"/>
  <c r="G162" i="23"/>
  <c r="P26" i="8"/>
  <c r="E10" i="8"/>
  <c r="F10" i="7"/>
  <c r="M15" i="8"/>
  <c r="C137" i="25"/>
  <c r="F72" i="52"/>
  <c r="M72" i="53"/>
  <c r="J162" i="23"/>
  <c r="O162" i="21"/>
  <c r="O173" i="21"/>
  <c r="O157" i="21" s="1"/>
  <c r="D77" i="14"/>
  <c r="L50" i="41"/>
  <c r="O62" i="45"/>
  <c r="M56" i="26"/>
  <c r="M73" i="26" s="1"/>
  <c r="M170" i="6" s="1"/>
  <c r="M74" i="26"/>
  <c r="M171" i="6" s="1"/>
  <c r="M116" i="6"/>
  <c r="P10" i="8"/>
  <c r="K137" i="25"/>
  <c r="G150" i="25"/>
  <c r="F194" i="19"/>
  <c r="Q115" i="6"/>
  <c r="E26" i="9"/>
  <c r="P10" i="9"/>
  <c r="D10" i="8"/>
  <c r="L15" i="8"/>
  <c r="D15" i="7"/>
  <c r="L15" i="7"/>
  <c r="O10" i="8"/>
  <c r="F33" i="6"/>
  <c r="L39" i="6"/>
  <c r="O42" i="6"/>
  <c r="J74" i="14"/>
  <c r="J72" i="14" s="1"/>
  <c r="J101" i="6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Q26" i="7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I26" i="7"/>
  <c r="I5" i="7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C134" i="25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O129" i="25" s="1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68" i="6"/>
  <c r="M141" i="6" s="1"/>
  <c r="M129" i="25"/>
  <c r="M77" i="22"/>
  <c r="M168" i="6" s="1"/>
  <c r="M113" i="6"/>
  <c r="B73" i="26"/>
  <c r="B170" i="6" s="1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73" i="26"/>
  <c r="L170" i="6" s="1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M111" i="6" l="1"/>
  <c r="H73" i="26"/>
  <c r="H170" i="6" s="1"/>
  <c r="C162" i="25"/>
  <c r="J73" i="26"/>
  <c r="J170" i="6" s="1"/>
  <c r="M5" i="9"/>
  <c r="D103" i="6"/>
  <c r="D97" i="14"/>
  <c r="D158" i="6" s="1"/>
  <c r="J97" i="14"/>
  <c r="J158" i="6" s="1"/>
  <c r="N50" i="6"/>
  <c r="J103" i="6"/>
  <c r="M26" i="7"/>
  <c r="M5" i="7" s="1"/>
  <c r="M45" i="7" s="1"/>
  <c r="K73" i="26"/>
  <c r="K170" i="6" s="1"/>
  <c r="P73" i="26"/>
  <c r="P170" i="6" s="1"/>
  <c r="O143" i="25"/>
  <c r="C129" i="25"/>
  <c r="G129" i="25"/>
  <c r="G162" i="25"/>
  <c r="E162" i="25"/>
  <c r="O162" i="25"/>
  <c r="D200" i="17"/>
  <c r="H5" i="9"/>
  <c r="H52" i="9" s="1"/>
  <c r="N5" i="9"/>
  <c r="N51" i="9" s="1"/>
  <c r="Q5" i="8"/>
  <c r="Q46" i="8" s="1"/>
  <c r="E26" i="7"/>
  <c r="E5" i="7" s="1"/>
  <c r="N95" i="14"/>
  <c r="N156" i="6" s="1"/>
  <c r="N5" i="8"/>
  <c r="N42" i="8" s="1"/>
  <c r="L5" i="8"/>
  <c r="L46" i="8" s="1"/>
  <c r="D5" i="8"/>
  <c r="D47" i="8" s="1"/>
  <c r="M5" i="8"/>
  <c r="M43" i="8" s="1"/>
  <c r="B5" i="8"/>
  <c r="B41" i="8" s="1"/>
  <c r="O26" i="7"/>
  <c r="O5" i="7" s="1"/>
  <c r="C26" i="7"/>
  <c r="C5" i="7" s="1"/>
  <c r="M53" i="9"/>
  <c r="G53" i="9"/>
  <c r="G52" i="9"/>
  <c r="G51" i="9"/>
  <c r="C52" i="9"/>
  <c r="C53" i="9"/>
  <c r="C51" i="9"/>
  <c r="P5" i="9"/>
  <c r="P53" i="9" s="1"/>
  <c r="F5" i="9"/>
  <c r="F51" i="9" s="1"/>
  <c r="E5" i="9"/>
  <c r="E52" i="9" s="1"/>
  <c r="I5" i="9"/>
  <c r="I53" i="9" s="1"/>
  <c r="L5" i="9"/>
  <c r="K5" i="9"/>
  <c r="K52" i="9" s="1"/>
  <c r="J5" i="9"/>
  <c r="J51" i="9" s="1"/>
  <c r="M52" i="9"/>
  <c r="E5" i="8"/>
  <c r="E41" i="8" s="1"/>
  <c r="P5" i="8"/>
  <c r="I5" i="8"/>
  <c r="F5" i="8"/>
  <c r="F41" i="8" s="1"/>
  <c r="Q5" i="7"/>
  <c r="J41" i="8"/>
  <c r="J42" i="8"/>
  <c r="J44" i="8"/>
  <c r="J46" i="8"/>
  <c r="K41" i="8"/>
  <c r="K46" i="8"/>
  <c r="K42" i="8"/>
  <c r="K45" i="8"/>
  <c r="K47" i="8"/>
  <c r="K43" i="8"/>
  <c r="K44" i="8"/>
  <c r="G47" i="8"/>
  <c r="G43" i="8"/>
  <c r="G46" i="8"/>
  <c r="G44" i="8"/>
  <c r="G45" i="8"/>
  <c r="G42" i="8"/>
  <c r="G41" i="8"/>
  <c r="H43" i="8"/>
  <c r="H44" i="8"/>
  <c r="C47" i="8"/>
  <c r="C43" i="8"/>
  <c r="C44" i="8"/>
  <c r="C45" i="8"/>
  <c r="O5" i="8"/>
  <c r="O46" i="8" s="1"/>
  <c r="O5" i="9"/>
  <c r="C143" i="25"/>
  <c r="M115" i="6"/>
  <c r="K143" i="25"/>
  <c r="K26" i="7"/>
  <c r="K5" i="7" s="1"/>
  <c r="K46" i="7" s="1"/>
  <c r="D106" i="6"/>
  <c r="D72" i="14"/>
  <c r="D95" i="14" s="1"/>
  <c r="D156" i="6" s="1"/>
  <c r="D100" i="14"/>
  <c r="D161" i="6" s="1"/>
  <c r="K115" i="6"/>
  <c r="I115" i="6"/>
  <c r="F101" i="6"/>
  <c r="F26" i="7"/>
  <c r="F5" i="7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Q52" i="9"/>
  <c r="Q53" i="9"/>
  <c r="Q51" i="9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F50" i="6"/>
  <c r="K50" i="6"/>
  <c r="N166" i="6"/>
  <c r="M50" i="6"/>
  <c r="O101" i="18"/>
  <c r="O164" i="6" s="1"/>
  <c r="O109" i="6"/>
  <c r="J50" i="6"/>
  <c r="P50" i="6"/>
  <c r="H47" i="8"/>
  <c r="H42" i="8"/>
  <c r="M51" i="9"/>
  <c r="H45" i="8"/>
  <c r="H41" i="8"/>
  <c r="J47" i="8"/>
  <c r="O78" i="18"/>
  <c r="O100" i="18"/>
  <c r="O163" i="6" s="1"/>
  <c r="O108" i="6"/>
  <c r="Q141" i="6"/>
  <c r="Q50" i="6"/>
  <c r="O175" i="21"/>
  <c r="G50" i="6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K98" i="6"/>
  <c r="K64" i="10"/>
  <c r="K153" i="6" s="1"/>
  <c r="O58" i="22"/>
  <c r="O76" i="22"/>
  <c r="O167" i="6" s="1"/>
  <c r="O112" i="6"/>
  <c r="N107" i="6"/>
  <c r="N97" i="6" s="1"/>
  <c r="K77" i="22"/>
  <c r="K168" i="6" s="1"/>
  <c r="K113" i="6"/>
  <c r="K58" i="22"/>
  <c r="K76" i="22"/>
  <c r="K167" i="6" s="1"/>
  <c r="K112" i="6"/>
  <c r="K97" i="14"/>
  <c r="K158" i="6" s="1"/>
  <c r="K103" i="6"/>
  <c r="K72" i="14"/>
  <c r="J45" i="8"/>
  <c r="Q97" i="14"/>
  <c r="Q158" i="6" s="1"/>
  <c r="Q103" i="6"/>
  <c r="Q72" i="14"/>
  <c r="B107" i="6"/>
  <c r="B97" i="6" s="1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O98" i="6"/>
  <c r="O64" i="10"/>
  <c r="O153" i="6" s="1"/>
  <c r="I107" i="6"/>
  <c r="I99" i="18"/>
  <c r="I162" i="6" s="1"/>
  <c r="O97" i="14"/>
  <c r="O158" i="6" s="1"/>
  <c r="O103" i="6"/>
  <c r="O72" i="14"/>
  <c r="D107" i="6"/>
  <c r="D99" i="18"/>
  <c r="D162" i="6" s="1"/>
  <c r="G78" i="22"/>
  <c r="G169" i="6" s="1"/>
  <c r="G114" i="6"/>
  <c r="G77" i="22"/>
  <c r="G168" i="6" s="1"/>
  <c r="G113" i="6"/>
  <c r="P107" i="6"/>
  <c r="P99" i="18"/>
  <c r="P162" i="6" s="1"/>
  <c r="D51" i="9"/>
  <c r="N99" i="18"/>
  <c r="C78" i="22"/>
  <c r="C169" i="6" s="1"/>
  <c r="C114" i="6"/>
  <c r="L50" i="6"/>
  <c r="C97" i="14"/>
  <c r="C158" i="6" s="1"/>
  <c r="C103" i="6"/>
  <c r="C72" i="14"/>
  <c r="F10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Q107" i="6"/>
  <c r="Q99" i="18"/>
  <c r="Q162" i="6" s="1"/>
  <c r="I111" i="6"/>
  <c r="I75" i="22"/>
  <c r="I166" i="6" s="1"/>
  <c r="M97" i="14"/>
  <c r="M158" i="6" s="1"/>
  <c r="M103" i="6"/>
  <c r="M72" i="14"/>
  <c r="H46" i="8"/>
  <c r="E97" i="14"/>
  <c r="E158" i="6" s="1"/>
  <c r="E103" i="6"/>
  <c r="E72" i="14"/>
  <c r="C77" i="22"/>
  <c r="C168" i="6" s="1"/>
  <c r="C113" i="6"/>
  <c r="B5" i="9"/>
  <c r="B52" i="9" s="1"/>
  <c r="J43" i="8"/>
  <c r="D53" i="9"/>
  <c r="J107" i="6"/>
  <c r="J97" i="6" s="1"/>
  <c r="F97" i="6" l="1"/>
  <c r="C46" i="9"/>
  <c r="Q42" i="8"/>
  <c r="Q44" i="8"/>
  <c r="Q40" i="8" s="1"/>
  <c r="Q47" i="8"/>
  <c r="Q41" i="8"/>
  <c r="Q43" i="8"/>
  <c r="N53" i="9"/>
  <c r="Q45" i="8"/>
  <c r="G46" i="9"/>
  <c r="N52" i="9"/>
  <c r="D45" i="8"/>
  <c r="M45" i="8"/>
  <c r="B42" i="8"/>
  <c r="D44" i="8"/>
  <c r="E45" i="8"/>
  <c r="M47" i="8"/>
  <c r="N45" i="8"/>
  <c r="E46" i="8"/>
  <c r="N47" i="8"/>
  <c r="E44" i="8"/>
  <c r="N44" i="8"/>
  <c r="B44" i="8"/>
  <c r="N46" i="8"/>
  <c r="E43" i="8"/>
  <c r="K53" i="9"/>
  <c r="L44" i="8"/>
  <c r="L41" i="8"/>
  <c r="M41" i="8"/>
  <c r="L43" i="8"/>
  <c r="B47" i="8"/>
  <c r="M42" i="8"/>
  <c r="M46" i="8"/>
  <c r="D42" i="8"/>
  <c r="N41" i="8"/>
  <c r="L45" i="8"/>
  <c r="B45" i="8"/>
  <c r="B43" i="8"/>
  <c r="B46" i="8"/>
  <c r="L42" i="8"/>
  <c r="L47" i="8"/>
  <c r="D43" i="8"/>
  <c r="D41" i="8"/>
  <c r="D46" i="8"/>
  <c r="M44" i="8"/>
  <c r="N43" i="8"/>
  <c r="O46" i="7"/>
  <c r="O45" i="7"/>
  <c r="O44" i="7"/>
  <c r="O41" i="7"/>
  <c r="O47" i="7"/>
  <c r="C41" i="7"/>
  <c r="C46" i="7"/>
  <c r="C44" i="7"/>
  <c r="K47" i="7"/>
  <c r="K51" i="9"/>
  <c r="K43" i="7"/>
  <c r="K42" i="7"/>
  <c r="Q46" i="9"/>
  <c r="J53" i="9"/>
  <c r="F42" i="8"/>
  <c r="E47" i="8"/>
  <c r="O45" i="8"/>
  <c r="E42" i="8"/>
  <c r="F45" i="8"/>
  <c r="F47" i="8"/>
  <c r="F46" i="8"/>
  <c r="F43" i="8"/>
  <c r="K45" i="7"/>
  <c r="C47" i="7"/>
  <c r="N47" i="7"/>
  <c r="M46" i="9"/>
  <c r="C45" i="7"/>
  <c r="M47" i="7"/>
  <c r="E51" i="9"/>
  <c r="O42" i="7"/>
  <c r="C42" i="7"/>
  <c r="C43" i="7"/>
  <c r="O43" i="7"/>
  <c r="E53" i="9"/>
  <c r="J52" i="9"/>
  <c r="I51" i="9"/>
  <c r="F52" i="9"/>
  <c r="F53" i="9"/>
  <c r="I52" i="9"/>
  <c r="I46" i="9" s="1"/>
  <c r="K40" i="8"/>
  <c r="G40" i="8"/>
  <c r="F44" i="8"/>
  <c r="F47" i="7"/>
  <c r="K44" i="7"/>
  <c r="K41" i="7"/>
  <c r="O51" i="9"/>
  <c r="O53" i="9"/>
  <c r="O52" i="9"/>
  <c r="C40" i="8"/>
  <c r="O47" i="8"/>
  <c r="O42" i="8"/>
  <c r="O44" i="8"/>
  <c r="O41" i="8"/>
  <c r="O43" i="8"/>
  <c r="D101" i="6"/>
  <c r="D97" i="6" s="1"/>
  <c r="L47" i="7"/>
  <c r="B152" i="6"/>
  <c r="J152" i="6"/>
  <c r="P101" i="6"/>
  <c r="P97" i="6" s="1"/>
  <c r="P152" i="6" s="1"/>
  <c r="P95" i="14"/>
  <c r="P156" i="6" s="1"/>
  <c r="G5" i="7"/>
  <c r="G47" i="7" s="1"/>
  <c r="L97" i="6"/>
  <c r="H47" i="7"/>
  <c r="J47" i="7"/>
  <c r="H40" i="8"/>
  <c r="E75" i="22"/>
  <c r="E166" i="6" s="1"/>
  <c r="E111" i="6"/>
  <c r="M42" i="7"/>
  <c r="J40" i="8"/>
  <c r="M46" i="7"/>
  <c r="L156" i="6"/>
  <c r="E47" i="7"/>
  <c r="D46" i="9"/>
  <c r="M44" i="7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F152" i="6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J46" i="9" l="1"/>
  <c r="N46" i="9"/>
  <c r="E40" i="8"/>
  <c r="E97" i="6"/>
  <c r="K46" i="9"/>
  <c r="M40" i="8"/>
  <c r="D40" i="8"/>
  <c r="N40" i="8"/>
  <c r="C40" i="7"/>
  <c r="K40" i="7"/>
  <c r="E46" i="9"/>
  <c r="B40" i="8"/>
  <c r="F40" i="8"/>
  <c r="L40" i="8"/>
  <c r="O40" i="7"/>
  <c r="F46" i="9"/>
  <c r="L152" i="6"/>
  <c r="D152" i="6"/>
  <c r="O97" i="6"/>
  <c r="O152" i="6" s="1"/>
  <c r="C97" i="6"/>
  <c r="O46" i="9"/>
  <c r="O40" i="8"/>
  <c r="K97" i="6"/>
  <c r="K152" i="6" s="1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J40" i="7"/>
  <c r="H40" i="7"/>
  <c r="P46" i="9"/>
  <c r="D40" i="7"/>
  <c r="P40" i="8"/>
  <c r="L46" i="9"/>
  <c r="F40" i="7"/>
  <c r="P40" i="7"/>
  <c r="L40" i="7"/>
  <c r="C152" i="6" l="1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<sst xmlns="http://schemas.openxmlformats.org/spreadsheetml/2006/main" count="5361" uniqueCount="397">
  <si>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</si>
  <si>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</si>
  <si>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</si>
  <si>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</si>
  <si>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</si>
  <si>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</si>
  <si>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</si>
  <si>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</si>
  <si>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</si>
  <si>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</si>
  <si>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</si>
  <si>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</si>
  <si>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</si>
  <si>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</si>
  <si>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</si>
  <si>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</si>
  <si>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</si>
  <si>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</si>
  <si>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</si>
  <si>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</si>
  <si>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</si>
  <si>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</si>
  <si>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</si>
  <si>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</si>
  <si>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</si>
  <si>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</si>
  <si>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</si>
  <si>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</si>
  <si>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</si>
  <si>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</si>
  <si>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</si>
  <si>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</si>
  <si>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</si>
  <si>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</si>
  <si>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</si>
  <si>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</si>
  <si>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</si>
  <si>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</si>
  <si>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</si>
  <si>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</si>
  <si>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</si>
  <si>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</si>
  <si>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</si>
  <si>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</si>
  <si>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</si>
  <si>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</si>
  <si>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</si>
  <si>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</si>
  <si>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</si>
  <si>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</si>
  <si>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</si>
  <si>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</si>
  <si>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</si>
  <si>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</si>
  <si>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</si>
  <si>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</si>
  <si>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</si>
  <si>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</si>
  <si>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</si>
  <si>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</si>
  <si>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</si>
  <si>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</si>
  <si>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</si>
  <si>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</si>
  <si>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</si>
  <si>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</si>
  <si>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</si>
  <si>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</si>
  <si>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</si>
  <si>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</si>
  <si>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</si>
  <si>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</si>
  <si>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</si>
  <si>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</si>
  <si>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</si>
  <si>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</si>
  <si>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</si>
  <si>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</si>
  <si>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</si>
  <si>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</si>
  <si>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</si>
  <si>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</si>
  <si>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</si>
  <si>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</si>
  <si>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</si>
  <si>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</si>
  <si>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</si>
  <si>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</si>
  <si>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</si>
  <si>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</si>
  <si>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</si>
  <si>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</si>
  <si>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</si>
  <si>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</si>
  <si>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</si>
  <si>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</si>
  <si>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</si>
  <si>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</si>
  <si>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</si>
  <si>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</si>
  <si>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</si>
  <si>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</si>
  <si>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</si>
  <si>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</si>
  <si>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</si>
  <si>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</si>
  <si>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</si>
  <si>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</si>
  <si>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</si>
  <si>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</si>
  <si>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</si>
  <si>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</si>
  <si>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</si>
  <si>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</si>
  <si>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</si>
  <si>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</si>
  <si>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</si>
  <si>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</si>
  <si>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</si>
  <si>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</si>
  <si>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</si>
  <si>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</si>
  <si>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</si>
  <si>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</si>
  <si>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</si>
  <si>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</si>
  <si>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</si>
  <si>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</si>
  <si>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</si>
  <si>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</si>
  <si>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</si>
  <si>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</si>
  <si>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</si>
  <si>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</si>
  <si>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</si>
  <si>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</si>
  <si>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</si>
  <si>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</si>
  <si>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</si>
  <si>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</si>
  <si>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</si>
  <si>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</si>
  <si>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</si>
  <si>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</si>
  <si>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</si>
  <si>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</si>
  <si>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</si>
  <si>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</si>
  <si>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</si>
  <si>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</si>
  <si>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</si>
  <si>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</si>
  <si>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</si>
  <si>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</si>
  <si>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</si>
  <si>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</si>
  <si>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</si>
  <si>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</si>
  <si>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</si>
  <si>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</si>
  <si>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</si>
  <si>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</si>
  <si>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</si>
  <si>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</si>
  <si>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</si>
  <si>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</si>
  <si>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</si>
  <si>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</si>
  <si>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</si>
  <si>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</si>
  <si>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</si>
  <si>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</si>
  <si>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</si>
  <si>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</si>
  <si>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</si>
  <si>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</si>
  <si>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</si>
  <si>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</si>
  <si>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</si>
  <si>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</si>
  <si>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</si>
  <si>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</si>
  <si>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</si>
  <si>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</si>
  <si>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</si>
  <si>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</si>
  <si>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</si>
  <si>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</si>
  <si>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</si>
  <si>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</si>
  <si>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</si>
  <si>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</si>
  <si>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</si>
  <si>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</si>
  <si>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</si>
  <si>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</si>
  <si>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</si>
  <si>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</si>
  <si>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</si>
  <si>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</si>
  <si>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</si>
  <si>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</si>
  <si>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</si>
  <si>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</si>
  <si>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</si>
  <si>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</si>
  <si>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</si>
  <si>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</si>
  <si>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</si>
  <si>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</si>
  <si>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</si>
  <si>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</si>
  <si>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</si>
  <si>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</si>
  <si>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</si>
  <si>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</si>
  <si>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</si>
  <si>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</si>
  <si>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</si>
  <si>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</si>
  <si>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</si>
  <si>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</si>
  <si>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</si>
  <si>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</si>
  <si>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</si>
  <si>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</si>
  <si>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</si>
  <si>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</si>
  <si>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</si>
  <si>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</si>
  <si>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</si>
  <si>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</si>
  <si>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</si>
  <si>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</si>
  <si>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</si>
  <si>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</si>
  <si>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</si>
  <si>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</si>
  <si>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</si>
  <si>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</si>
  <si>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</si>
  <si>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</si>
  <si>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</si>
  <si>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</si>
  <si>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</si>
  <si>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</si>
  <si>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</si>
  <si>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</si>
  <si>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</si>
  <si>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</si>
  <si>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</si>
  <si>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</si>
  <si>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</si>
  <si>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</si>
  <si>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</si>
  <si>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</si>
  <si>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</si>
  <si>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</si>
  <si>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</si>
  <si>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</si>
  <si>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</si>
  <si>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</si>
  <si>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</si>
  <si>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</si>
  <si>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</si>
  <si>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</si>
  <si>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</si>
  <si>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</si>
  <si>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</si>
  <si>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</si>
  <si>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</si>
  <si>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</si>
  <si>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</si>
  <si>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</si>
  <si>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</si>
  <si>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</si>
  <si>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</si>
  <si>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</si>
  <si>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</si>
  <si>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</si>
  <si>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</si>
  <si>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</si>
  <si>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</si>
  <si>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</si>
  <si>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</si>
  <si>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</si>
  <si>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</si>
  <si>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</si>
  <si>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</si>
  <si>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</si>
  <si>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</si>
  <si>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</si>
  <si>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</si>
  <si>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</si>
  <si>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</si>
  <si>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</si>
  <si>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</si>
  <si>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</si>
  <si>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</si>
  <si>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</si>
  <si>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</si>
  <si>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</si>
  <si>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</si>
  <si>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</si>
  <si>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</si>
  <si>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</si>
  <si>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</si>
  <si>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</si>
  <si>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</si>
  <si>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</si>
  <si>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</si>
  <si>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</si>
  <si>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</si>
  <si>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</si>
  <si>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</si>
  <si>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</si>
  <si>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</si>
  <si>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</si>
  <si>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</si>
  <si>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</si>
  <si>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</si>
  <si>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</si>
  <si>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</si>
  <si>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</si>
  <si>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</si>
  <si>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</si>
  <si>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</si>
  <si>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</si>
  <si>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</si>
  <si>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</si>
  <si>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</si>
  <si>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</si>
  <si>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</si>
  <si>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</si>
  <si>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</si>
  <si>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</si>
  <si>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</si>
  <si>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</si>
  <si>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</si>
  <si>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</si>
  <si>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</si>
  <si>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</si>
  <si>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</si>
  <si>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</si>
  <si>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</si>
  <si>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</si>
  <si>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</si>
  <si>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</si>
  <si>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</si>
  <si>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HU</t>
  </si>
  <si>
    <t>Hungary</t>
  </si>
  <si>
    <t>HU: Other Industrial Sectors</t>
  </si>
  <si>
    <t>HU: Other Industrial Sectors / final energy consumption</t>
  </si>
  <si>
    <t>HU: Other Industrial Sectors / useful energy demand</t>
  </si>
  <si>
    <t>HU: Other Industrial Sectors / CO2 emissions</t>
  </si>
  <si>
    <t>HU: Iron and steel</t>
  </si>
  <si>
    <t>HU: Iron and steel / final energy consumption</t>
  </si>
  <si>
    <t>HU: Iron and steel / useful energy demand</t>
  </si>
  <si>
    <t>HU: Iron and steel / CO2 emissions</t>
  </si>
  <si>
    <t>HU: Non Ferrous Metals</t>
  </si>
  <si>
    <t>HU: Non Ferrous Metals / final energy consumption</t>
  </si>
  <si>
    <t>HU: Non Ferrous Metals / useful energy demand</t>
  </si>
  <si>
    <t>HU: Non Ferrous Metals / CO2 emissions</t>
  </si>
  <si>
    <t>HU: Chemicals Industry</t>
  </si>
  <si>
    <t>HU: Chemicals Industry / final energy consumption</t>
  </si>
  <si>
    <t>HU: Chemicals Industry / useful energy demand</t>
  </si>
  <si>
    <t>HU: Chemicals Industry / CO2 emissions</t>
  </si>
  <si>
    <t>HU: Non-metallic mineral products</t>
  </si>
  <si>
    <t>HU: Non-metallic mineral products / final energy consumption</t>
  </si>
  <si>
    <t>HU: Non-metallic mineral products / useful energy demand</t>
  </si>
  <si>
    <t>HU: Non-metallic mineral products / CO2 emissions</t>
  </si>
  <si>
    <t>HU: Pulp, paper and printing</t>
  </si>
  <si>
    <t>HU: Pulp, paper and printing / final energy consumption</t>
  </si>
  <si>
    <t>HU: Pulp, paper and printing / useful energy demand</t>
  </si>
  <si>
    <t>HU: Pulp, paper and printing / CO2 emissions</t>
  </si>
  <si>
    <t>HU: Food, beverages and tobacco</t>
  </si>
  <si>
    <t>HU: Food, beverages and tobacco / final energy consumption</t>
  </si>
  <si>
    <t>HU: Food, beverages and tobacco / useful energy demand</t>
  </si>
  <si>
    <t>HU: Food, beverages and tobacco / CO2 emissions</t>
  </si>
  <si>
    <t>HU: Transport Equipment</t>
  </si>
  <si>
    <t>HU: Transport Equipment / final energy consumption</t>
  </si>
  <si>
    <t>HU: Transport Equipment / useful energy demand</t>
  </si>
  <si>
    <t>HU: Transport Equipment / CO2 emissions</t>
  </si>
  <si>
    <t>HU: Machinery Equipment</t>
  </si>
  <si>
    <t>HU: Machinery Equipment / final energy consumption</t>
  </si>
  <si>
    <t>HU: Machinery Equipment / useful energy demand</t>
  </si>
  <si>
    <t>HU: Machinery Equipment / CO2 emissions</t>
  </si>
  <si>
    <t>HU: Textiles and leather</t>
  </si>
  <si>
    <t>HU: Textiles and leather / final energy consumption</t>
  </si>
  <si>
    <t>HU: Textiles and leather / useful energy demand</t>
  </si>
  <si>
    <t>HU: Textiles and leather / CO2 emissions</t>
  </si>
  <si>
    <t>HU: Wood and wood products</t>
  </si>
  <si>
    <t>HU: Wood and wood products / final energy consumption</t>
  </si>
  <si>
    <t>HU: Wood and wood products / useful energy demand</t>
  </si>
  <si>
    <t>HU: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</si>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</sst>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43297.736817129633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3010.6292305845973</v>
      </c>
      <c r="C5" s="96">
        <v>2645.6479568480231</v>
      </c>
      <c r="D5" s="96">
        <v>2779.2494744417613</v>
      </c>
      <c r="E5" s="96">
        <v>2662.2772581376876</v>
      </c>
      <c r="F5" s="96">
        <v>2785.0022498868661</v>
      </c>
      <c r="G5" s="96">
        <v>2765.777605411959</v>
      </c>
      <c r="H5" s="96">
        <v>2764.6759515070548</v>
      </c>
      <c r="I5" s="96">
        <v>2737.3129085665846</v>
      </c>
      <c r="J5" s="96">
        <v>2627.7995740185297</v>
      </c>
      <c r="K5" s="96">
        <v>2252.8404575112208</v>
      </c>
      <c r="L5" s="96">
        <v>2611.5574772281366</v>
      </c>
      <c r="M5" s="96">
        <v>2610.8475636992212</v>
      </c>
      <c r="N5" s="96">
        <v>2505.0222822598512</v>
      </c>
      <c r="O5" s="96">
        <v>1473.420778512211</v>
      </c>
      <c r="P5" s="96">
        <v>1761.8561069152033</v>
      </c>
      <c r="Q5" s="96">
        <v>2375.9826978555848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0.98996570667571948</v>
      </c>
      <c r="C10" s="158">
        <v>0.8339208028802354</v>
      </c>
      <c r="D10" s="158">
        <v>0.45928238998215887</v>
      </c>
      <c r="E10" s="158">
        <v>0.45672876722682254</v>
      </c>
      <c r="F10" s="158">
        <v>0.87689546856492928</v>
      </c>
      <c r="G10" s="158">
        <v>0.90072938867311869</v>
      </c>
      <c r="H10" s="158">
        <v>0.47865280728950277</v>
      </c>
      <c r="I10" s="158">
        <v>0.89782005103723983</v>
      </c>
      <c r="J10" s="158">
        <v>0.85761796323151041</v>
      </c>
      <c r="K10" s="158">
        <v>0.69365544196800577</v>
      </c>
      <c r="L10" s="158">
        <v>0.84421473089035071</v>
      </c>
      <c r="M10" s="158">
        <v>0.83971067172151115</v>
      </c>
      <c r="N10" s="158">
        <v>0.80953468793600813</v>
      </c>
      <c r="O10" s="158">
        <v>0.54423576613782387</v>
      </c>
      <c r="P10" s="158">
        <v>0.62169468396847272</v>
      </c>
      <c r="Q10" s="158">
        <v>0.80872417833950083</v>
      </c>
    </row>
    <row r="11" spans="1:17" x14ac:dyDescent="0.25">
      <c r="A11" s="92" t="s">
        <v>125</v>
      </c>
      <c r="B11" s="91">
        <v>0.46354792331545541</v>
      </c>
      <c r="C11" s="91">
        <v>0.39048045177520035</v>
      </c>
      <c r="D11" s="91">
        <v>0</v>
      </c>
      <c r="E11" s="91">
        <v>0</v>
      </c>
      <c r="F11" s="91">
        <v>0.41060318622850711</v>
      </c>
      <c r="G11" s="91">
        <v>0.42176333460144144</v>
      </c>
      <c r="H11" s="91">
        <v>0</v>
      </c>
      <c r="I11" s="91">
        <v>0.42040104759468866</v>
      </c>
      <c r="J11" s="91">
        <v>0.40157656287807214</v>
      </c>
      <c r="K11" s="91">
        <v>0.3248016951016065</v>
      </c>
      <c r="L11" s="91">
        <v>0.39530054697614525</v>
      </c>
      <c r="M11" s="91">
        <v>0.39319153728002509</v>
      </c>
      <c r="N11" s="91">
        <v>0.37906174013306915</v>
      </c>
      <c r="O11" s="91">
        <v>0.25483646300671564</v>
      </c>
      <c r="P11" s="91">
        <v>0.29110632595301</v>
      </c>
      <c r="Q11" s="91">
        <v>0.37868222189546291</v>
      </c>
    </row>
    <row r="12" spans="1:17" x14ac:dyDescent="0.25">
      <c r="A12" s="92" t="s">
        <v>26</v>
      </c>
      <c r="B12" s="91">
        <v>0.52641778336026401</v>
      </c>
      <c r="C12" s="91">
        <v>0.4434403511050351</v>
      </c>
      <c r="D12" s="91">
        <v>0.45928238998215887</v>
      </c>
      <c r="E12" s="91">
        <v>0.45672876722682254</v>
      </c>
      <c r="F12" s="91">
        <v>0.46629228233642211</v>
      </c>
      <c r="G12" s="91">
        <v>0.47896605407167725</v>
      </c>
      <c r="H12" s="91">
        <v>0.47865280728950277</v>
      </c>
      <c r="I12" s="91">
        <v>0.47741900344255123</v>
      </c>
      <c r="J12" s="91">
        <v>0.45604140035343821</v>
      </c>
      <c r="K12" s="91">
        <v>0.36885374686639927</v>
      </c>
      <c r="L12" s="91">
        <v>0.44891418391420551</v>
      </c>
      <c r="M12" s="91">
        <v>0.44651913444148605</v>
      </c>
      <c r="N12" s="91">
        <v>0.43047294780293893</v>
      </c>
      <c r="O12" s="91">
        <v>0.28939930313110823</v>
      </c>
      <c r="P12" s="91">
        <v>0.33058835801546277</v>
      </c>
      <c r="Q12" s="91">
        <v>0.43004195644403792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161.22561668601537</v>
      </c>
      <c r="C15" s="155">
        <v>123.1905235933387</v>
      </c>
      <c r="D15" s="155">
        <v>114.62135823156015</v>
      </c>
      <c r="E15" s="155">
        <v>114.91853705599794</v>
      </c>
      <c r="F15" s="155">
        <v>120.42957016200847</v>
      </c>
      <c r="G15" s="155">
        <v>92.246596073389242</v>
      </c>
      <c r="H15" s="155">
        <v>155.63599849920251</v>
      </c>
      <c r="I15" s="155">
        <v>249.92904207780282</v>
      </c>
      <c r="J15" s="155">
        <v>252.82470542016281</v>
      </c>
      <c r="K15" s="155">
        <v>239.15798773389537</v>
      </c>
      <c r="L15" s="155">
        <v>238.11713185174102</v>
      </c>
      <c r="M15" s="155">
        <v>276.28541557485738</v>
      </c>
      <c r="N15" s="155">
        <v>219.21735261839433</v>
      </c>
      <c r="O15" s="155">
        <v>29.752349895725509</v>
      </c>
      <c r="P15" s="155">
        <v>58.065655375453886</v>
      </c>
      <c r="Q15" s="155">
        <v>158.95527863550063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57.404251304344569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103.8213653816708</v>
      </c>
      <c r="C18" s="153">
        <v>123.1905235933387</v>
      </c>
      <c r="D18" s="153">
        <v>114.62135823156015</v>
      </c>
      <c r="E18" s="153">
        <v>114.91853705599794</v>
      </c>
      <c r="F18" s="153">
        <v>120.42957016200847</v>
      </c>
      <c r="G18" s="153">
        <v>92.246596073389242</v>
      </c>
      <c r="H18" s="153">
        <v>83.086184379032034</v>
      </c>
      <c r="I18" s="153">
        <v>35.164541318338195</v>
      </c>
      <c r="J18" s="153">
        <v>23.156284921096791</v>
      </c>
      <c r="K18" s="153">
        <v>0.65444802048632755</v>
      </c>
      <c r="L18" s="153">
        <v>18.637277998593856</v>
      </c>
      <c r="M18" s="153">
        <v>0</v>
      </c>
      <c r="N18" s="153">
        <v>0</v>
      </c>
      <c r="O18" s="153">
        <v>29.752349895725509</v>
      </c>
      <c r="P18" s="153">
        <v>41.254372042710798</v>
      </c>
      <c r="Q18" s="153">
        <v>33.353761034625919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72.549814120170467</v>
      </c>
      <c r="I19" s="153">
        <v>214.76450075946462</v>
      </c>
      <c r="J19" s="153">
        <v>229.66842049906603</v>
      </c>
      <c r="K19" s="153">
        <v>238.50353971340905</v>
      </c>
      <c r="L19" s="153">
        <v>219.47985385314718</v>
      </c>
      <c r="M19" s="153">
        <v>276.28541557485738</v>
      </c>
      <c r="N19" s="153">
        <v>219.21735261839433</v>
      </c>
      <c r="O19" s="153">
        <v>0</v>
      </c>
      <c r="P19" s="153">
        <v>16.811283332743088</v>
      </c>
      <c r="Q19" s="153">
        <v>125.60151760087473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2445.1474327498172</v>
      </c>
      <c r="C21" s="155">
        <v>2154.5342799268792</v>
      </c>
      <c r="D21" s="155">
        <v>2282.4412098032008</v>
      </c>
      <c r="E21" s="155">
        <v>2164.172220636749</v>
      </c>
      <c r="F21" s="155">
        <v>2288.4044933312402</v>
      </c>
      <c r="G21" s="155">
        <v>2310.2663412608999</v>
      </c>
      <c r="H21" s="155">
        <v>2233.6278206543575</v>
      </c>
      <c r="I21" s="155">
        <v>2110.3724881590551</v>
      </c>
      <c r="J21" s="155">
        <v>2016.9747520101257</v>
      </c>
      <c r="K21" s="155">
        <v>1752.7341604751111</v>
      </c>
      <c r="L21" s="155">
        <v>2044.3772223194264</v>
      </c>
      <c r="M21" s="155">
        <v>2007.2694672041835</v>
      </c>
      <c r="N21" s="155">
        <v>1986.9707611005983</v>
      </c>
      <c r="O21" s="155">
        <v>1254.7432914930982</v>
      </c>
      <c r="P21" s="155">
        <v>1479.3730900514408</v>
      </c>
      <c r="Q21" s="155">
        <v>1922.5050259504737</v>
      </c>
    </row>
    <row r="22" spans="1:17" x14ac:dyDescent="0.25">
      <c r="A22" s="84" t="s">
        <v>33</v>
      </c>
      <c r="B22" s="153">
        <v>0</v>
      </c>
      <c r="C22" s="153">
        <v>2.4641766630291801</v>
      </c>
      <c r="D22" s="153">
        <v>0</v>
      </c>
      <c r="E22" s="153">
        <v>2.5224146080365055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2.7523961004995954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1463.1130773525144</v>
      </c>
      <c r="C23" s="153">
        <v>1388.0862634917601</v>
      </c>
      <c r="D23" s="153">
        <v>1414.7383897785598</v>
      </c>
      <c r="E23" s="153">
        <v>1469.7412321363199</v>
      </c>
      <c r="F23" s="153">
        <v>1432.5521239062002</v>
      </c>
      <c r="G23" s="153">
        <v>1442.9816240717994</v>
      </c>
      <c r="H23" s="153">
        <v>1425.07973553696</v>
      </c>
      <c r="I23" s="153">
        <v>1539.0267703585198</v>
      </c>
      <c r="J23" s="153">
        <v>1472.0571936320398</v>
      </c>
      <c r="K23" s="153">
        <v>1219.4212168285201</v>
      </c>
      <c r="L23" s="153">
        <v>1356.1582761725731</v>
      </c>
      <c r="M23" s="153">
        <v>1434.3335310015061</v>
      </c>
      <c r="N23" s="153">
        <v>1385.1502968453392</v>
      </c>
      <c r="O23" s="153">
        <v>746.95468678742554</v>
      </c>
      <c r="P23" s="153">
        <v>928.21197647009433</v>
      </c>
      <c r="Q23" s="153">
        <v>1275.056512779551</v>
      </c>
    </row>
    <row r="24" spans="1:17" x14ac:dyDescent="0.25">
      <c r="A24" s="84" t="s">
        <v>29</v>
      </c>
      <c r="B24" s="153">
        <v>75.721237646963175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24.198051132089994</v>
      </c>
      <c r="D25" s="153">
        <v>61.072343887664701</v>
      </c>
      <c r="E25" s="153">
        <v>17.119959828984214</v>
      </c>
      <c r="F25" s="153">
        <v>4.3495064004001724</v>
      </c>
      <c r="G25" s="153">
        <v>31.855364796551587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44.537539110475237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906.31311775033953</v>
      </c>
      <c r="C26" s="153">
        <v>739.78578863999996</v>
      </c>
      <c r="D26" s="153">
        <v>806.63047613697609</v>
      </c>
      <c r="E26" s="153">
        <v>674.78861406340809</v>
      </c>
      <c r="F26" s="153">
        <v>851.50286302463996</v>
      </c>
      <c r="G26" s="153">
        <v>835.42935239254905</v>
      </c>
      <c r="H26" s="153">
        <v>808.54808511739759</v>
      </c>
      <c r="I26" s="153">
        <v>571.34571780053534</v>
      </c>
      <c r="J26" s="153">
        <v>544.91755837808591</v>
      </c>
      <c r="K26" s="153">
        <v>533.31294364659107</v>
      </c>
      <c r="L26" s="153">
        <v>688.21894614685334</v>
      </c>
      <c r="M26" s="153">
        <v>572.93593620267745</v>
      </c>
      <c r="N26" s="153">
        <v>601.82046425525914</v>
      </c>
      <c r="O26" s="153">
        <v>460.49866949469788</v>
      </c>
      <c r="P26" s="153">
        <v>551.16111358134651</v>
      </c>
      <c r="Q26" s="153">
        <v>647.44851317092264</v>
      </c>
    </row>
    <row r="27" spans="1:17" x14ac:dyDescent="0.25">
      <c r="A27" s="156" t="s">
        <v>113</v>
      </c>
      <c r="B27" s="155">
        <v>153.40919492944516</v>
      </c>
      <c r="C27" s="155">
        <v>129.26945656052482</v>
      </c>
      <c r="D27" s="155">
        <v>133.22185843285425</v>
      </c>
      <c r="E27" s="155">
        <v>132.48114122570081</v>
      </c>
      <c r="F27" s="155">
        <v>135.95878426055614</v>
      </c>
      <c r="G27" s="155">
        <v>139.71419600775138</v>
      </c>
      <c r="H27" s="155">
        <v>138.84054325202294</v>
      </c>
      <c r="I27" s="155">
        <v>139.09996378189734</v>
      </c>
      <c r="J27" s="155">
        <v>132.91128988099686</v>
      </c>
      <c r="K27" s="155">
        <v>87.997178322306127</v>
      </c>
      <c r="L27" s="155">
        <v>131.82032514308764</v>
      </c>
      <c r="M27" s="155">
        <v>120.90264156723934</v>
      </c>
      <c r="N27" s="155">
        <v>110.07358086809336</v>
      </c>
      <c r="O27" s="155">
        <v>80.629160734343245</v>
      </c>
      <c r="P27" s="155">
        <v>92.553357631917365</v>
      </c>
      <c r="Q27" s="155">
        <v>121.35785204533893</v>
      </c>
    </row>
    <row r="28" spans="1:17" x14ac:dyDescent="0.25">
      <c r="A28" s="152" t="s">
        <v>123</v>
      </c>
      <c r="B28" s="151">
        <v>153.40919492944516</v>
      </c>
      <c r="C28" s="151">
        <v>129.26945656052482</v>
      </c>
      <c r="D28" s="151">
        <v>133.22185843285425</v>
      </c>
      <c r="E28" s="151">
        <v>132.48114122570081</v>
      </c>
      <c r="F28" s="151">
        <v>135.95878426055614</v>
      </c>
      <c r="G28" s="151">
        <v>139.71419600775138</v>
      </c>
      <c r="H28" s="151">
        <v>138.84054325202294</v>
      </c>
      <c r="I28" s="151">
        <v>139.09996378189734</v>
      </c>
      <c r="J28" s="151">
        <v>132.91128988099686</v>
      </c>
      <c r="K28" s="151">
        <v>87.997178322306127</v>
      </c>
      <c r="L28" s="151">
        <v>131.82032514308764</v>
      </c>
      <c r="M28" s="151">
        <v>120.90264156723934</v>
      </c>
      <c r="N28" s="151">
        <v>110.07358086809336</v>
      </c>
      <c r="O28" s="151">
        <v>80.629160734343245</v>
      </c>
      <c r="P28" s="151">
        <v>92.553357631917365</v>
      </c>
      <c r="Q28" s="151">
        <v>121.35785204533893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2.1383064664774545</v>
      </c>
      <c r="C30" s="153">
        <v>1.9259738028220019</v>
      </c>
      <c r="D30" s="153">
        <v>0</v>
      </c>
      <c r="E30" s="153">
        <v>0</v>
      </c>
      <c r="F30" s="153">
        <v>2.1080679781965697</v>
      </c>
      <c r="G30" s="153">
        <v>2.3453337653537214</v>
      </c>
      <c r="H30" s="153">
        <v>0</v>
      </c>
      <c r="I30" s="153">
        <v>1.849516296230046</v>
      </c>
      <c r="J30" s="153">
        <v>1.8861460949736111</v>
      </c>
      <c r="K30" s="153">
        <v>5.0182602398887717</v>
      </c>
      <c r="L30" s="153">
        <v>4.8115352260569981</v>
      </c>
      <c r="M30" s="153">
        <v>2.0499063690770463</v>
      </c>
      <c r="N30" s="153">
        <v>2.1284005139409699</v>
      </c>
      <c r="O30" s="153">
        <v>2.4519039183120097</v>
      </c>
      <c r="P30" s="153">
        <v>2.3820453726755662</v>
      </c>
      <c r="Q30" s="153">
        <v>2.2516007788115986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151.27088846296772</v>
      </c>
      <c r="C32" s="153">
        <v>127.34348275770282</v>
      </c>
      <c r="D32" s="153">
        <v>133.22185843285425</v>
      </c>
      <c r="E32" s="153">
        <v>132.48114122570081</v>
      </c>
      <c r="F32" s="153">
        <v>133.85071628235957</v>
      </c>
      <c r="G32" s="153">
        <v>137.36886224239765</v>
      </c>
      <c r="H32" s="153">
        <v>138.84054325202294</v>
      </c>
      <c r="I32" s="153">
        <v>137.25044748566731</v>
      </c>
      <c r="J32" s="153">
        <v>131.02514378602325</v>
      </c>
      <c r="K32" s="153">
        <v>82.978918082417351</v>
      </c>
      <c r="L32" s="153">
        <v>127.00878991703064</v>
      </c>
      <c r="M32" s="153">
        <v>118.85273519816229</v>
      </c>
      <c r="N32" s="153">
        <v>107.94518035415238</v>
      </c>
      <c r="O32" s="153">
        <v>78.177256816031232</v>
      </c>
      <c r="P32" s="153">
        <v>90.171312259241802</v>
      </c>
      <c r="Q32" s="153">
        <v>119.10625126652734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17.151680572172474</v>
      </c>
      <c r="C34" s="155">
        <v>18.939330432277302</v>
      </c>
      <c r="D34" s="155">
        <v>14.716131243994262</v>
      </c>
      <c r="E34" s="155">
        <v>13.056898329132988</v>
      </c>
      <c r="F34" s="155">
        <v>12.115389331675342</v>
      </c>
      <c r="G34" s="155">
        <v>3.0668391640251746</v>
      </c>
      <c r="H34" s="155">
        <v>10.378108819155852</v>
      </c>
      <c r="I34" s="155">
        <v>21.521117805949391</v>
      </c>
      <c r="J34" s="155">
        <v>14.139055460748565</v>
      </c>
      <c r="K34" s="155">
        <v>4.917876161173778</v>
      </c>
      <c r="L34" s="155">
        <v>15.518161495150466</v>
      </c>
      <c r="M34" s="155">
        <v>19.178880208842305</v>
      </c>
      <c r="N34" s="155">
        <v>19.551460986004223</v>
      </c>
      <c r="O34" s="155">
        <v>2.1283828473675852</v>
      </c>
      <c r="P34" s="155">
        <v>3.2456639738996595</v>
      </c>
      <c r="Q34" s="155">
        <v>9.5722654971263221</v>
      </c>
    </row>
    <row r="35" spans="1:17" x14ac:dyDescent="0.25">
      <c r="A35" s="152" t="s">
        <v>121</v>
      </c>
      <c r="B35" s="151">
        <v>13.25561698865214</v>
      </c>
      <c r="C35" s="151">
        <v>10.65803273087424</v>
      </c>
      <c r="D35" s="151">
        <v>11.443766531215791</v>
      </c>
      <c r="E35" s="151">
        <v>11.56316252046134</v>
      </c>
      <c r="F35" s="151">
        <v>12.115389331675342</v>
      </c>
      <c r="G35" s="151">
        <v>3.0668391640251746</v>
      </c>
      <c r="H35" s="151">
        <v>10.378108819155852</v>
      </c>
      <c r="I35" s="151">
        <v>11.452242923254271</v>
      </c>
      <c r="J35" s="151">
        <v>11.616285740259652</v>
      </c>
      <c r="K35" s="151">
        <v>4.917876161173778</v>
      </c>
      <c r="L35" s="151">
        <v>11.543590135551257</v>
      </c>
      <c r="M35" s="151">
        <v>10.893251376203253</v>
      </c>
      <c r="N35" s="151">
        <v>10.435189979084591</v>
      </c>
      <c r="O35" s="151">
        <v>2.1283828473675852</v>
      </c>
      <c r="P35" s="151">
        <v>3.2456639738996595</v>
      </c>
      <c r="Q35" s="151">
        <v>9.5722654971263186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0.29317134704186781</v>
      </c>
      <c r="C37" s="153">
        <v>0.25181780059080427</v>
      </c>
      <c r="D37" s="153">
        <v>0</v>
      </c>
      <c r="E37" s="153">
        <v>0</v>
      </c>
      <c r="F37" s="153">
        <v>0.2977920373073164</v>
      </c>
      <c r="G37" s="153">
        <v>8.1549776400348661E-2</v>
      </c>
      <c r="H37" s="153">
        <v>0</v>
      </c>
      <c r="I37" s="153">
        <v>0.24170782944941427</v>
      </c>
      <c r="J37" s="153">
        <v>0.26152820403745736</v>
      </c>
      <c r="K37" s="153">
        <v>0.4338809061244126</v>
      </c>
      <c r="L37" s="153">
        <v>0.65971079782831088</v>
      </c>
      <c r="M37" s="153">
        <v>0.29253644707473819</v>
      </c>
      <c r="N37" s="153">
        <v>0.31913986260546962</v>
      </c>
      <c r="O37" s="153">
        <v>0.10170174865648898</v>
      </c>
      <c r="P37" s="153">
        <v>0.13162130174942777</v>
      </c>
      <c r="Q37" s="153">
        <v>0.28102849348139014</v>
      </c>
    </row>
    <row r="38" spans="1:17" x14ac:dyDescent="0.25">
      <c r="A38" s="154" t="s">
        <v>26</v>
      </c>
      <c r="B38" s="153">
        <v>12.962445641610271</v>
      </c>
      <c r="C38" s="153">
        <v>10.406214930283436</v>
      </c>
      <c r="D38" s="153">
        <v>11.443766531215791</v>
      </c>
      <c r="E38" s="153">
        <v>11.56316252046134</v>
      </c>
      <c r="F38" s="153">
        <v>11.817597294368026</v>
      </c>
      <c r="G38" s="153">
        <v>2.9852893876248259</v>
      </c>
      <c r="H38" s="153">
        <v>10.378108819155852</v>
      </c>
      <c r="I38" s="153">
        <v>11.210535093804857</v>
      </c>
      <c r="J38" s="153">
        <v>11.354757536222195</v>
      </c>
      <c r="K38" s="153">
        <v>4.4839952550493658</v>
      </c>
      <c r="L38" s="153">
        <v>10.883879337722947</v>
      </c>
      <c r="M38" s="153">
        <v>10.600714929128515</v>
      </c>
      <c r="N38" s="153">
        <v>10.116050116479121</v>
      </c>
      <c r="O38" s="153">
        <v>2.0266810987110961</v>
      </c>
      <c r="P38" s="153">
        <v>3.1140426721502319</v>
      </c>
      <c r="Q38" s="153">
        <v>9.2912370036449285</v>
      </c>
    </row>
    <row r="39" spans="1:17" x14ac:dyDescent="0.25">
      <c r="A39" s="152" t="s">
        <v>120</v>
      </c>
      <c r="B39" s="151">
        <v>3.8960635835203337</v>
      </c>
      <c r="C39" s="151">
        <v>8.2812977014030604</v>
      </c>
      <c r="D39" s="151">
        <v>3.2723647127784714</v>
      </c>
      <c r="E39" s="151">
        <v>1.4937358086716475</v>
      </c>
      <c r="F39" s="151">
        <v>0</v>
      </c>
      <c r="G39" s="151">
        <v>0</v>
      </c>
      <c r="H39" s="151">
        <v>0</v>
      </c>
      <c r="I39" s="151">
        <v>10.06887488269512</v>
      </c>
      <c r="J39" s="151">
        <v>2.5227697204889123</v>
      </c>
      <c r="K39" s="151">
        <v>0</v>
      </c>
      <c r="L39" s="151">
        <v>3.9745713595992083</v>
      </c>
      <c r="M39" s="151">
        <v>8.2856288326390519</v>
      </c>
      <c r="N39" s="151">
        <v>9.1162710069196304</v>
      </c>
      <c r="O39" s="151">
        <v>0</v>
      </c>
      <c r="P39" s="151">
        <v>0</v>
      </c>
      <c r="Q39" s="151">
        <v>3.0963724544896427E-15</v>
      </c>
    </row>
    <row r="40" spans="1:17" x14ac:dyDescent="0.25">
      <c r="A40" s="150" t="s">
        <v>33</v>
      </c>
      <c r="B40" s="87">
        <v>0</v>
      </c>
      <c r="C40" s="87">
        <v>6.148184063290852E-2</v>
      </c>
      <c r="D40" s="87">
        <v>0</v>
      </c>
      <c r="E40" s="87">
        <v>1.2230856258542346E-2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4.1620538701967386E-2</v>
      </c>
      <c r="C43" s="87">
        <v>7.5942989551783247E-2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0.13054488880330431</v>
      </c>
      <c r="J43" s="87">
        <v>3.6191679589860248E-2</v>
      </c>
      <c r="K43" s="87">
        <v>0</v>
      </c>
      <c r="L43" s="87">
        <v>0.1417531247246131</v>
      </c>
      <c r="M43" s="87">
        <v>0.1676052151730088</v>
      </c>
      <c r="N43" s="87">
        <v>0.21170782674309147</v>
      </c>
      <c r="O43" s="87">
        <v>0</v>
      </c>
      <c r="P43" s="87">
        <v>0</v>
      </c>
      <c r="Q43" s="87">
        <v>5.4109515211729479E-17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3.8544430448183662</v>
      </c>
      <c r="C46" s="87">
        <v>8.1438728712183686</v>
      </c>
      <c r="D46" s="87">
        <v>3.2723647127784714</v>
      </c>
      <c r="E46" s="87">
        <v>1.4815049524131052</v>
      </c>
      <c r="F46" s="87">
        <v>0</v>
      </c>
      <c r="G46" s="87">
        <v>0</v>
      </c>
      <c r="H46" s="87">
        <v>0</v>
      </c>
      <c r="I46" s="87">
        <v>9.9383299938918146</v>
      </c>
      <c r="J46" s="87">
        <v>2.4865780408990519</v>
      </c>
      <c r="K46" s="87">
        <v>0</v>
      </c>
      <c r="L46" s="87">
        <v>3.8328182348745954</v>
      </c>
      <c r="M46" s="87">
        <v>8.1180236174660436</v>
      </c>
      <c r="N46" s="87">
        <v>8.9045631801765381</v>
      </c>
      <c r="O46" s="87">
        <v>0</v>
      </c>
      <c r="P46" s="87">
        <v>0</v>
      </c>
      <c r="Q46" s="87">
        <v>3.0422629392779131E-15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232.70533994047139</v>
      </c>
      <c r="C51" s="176">
        <v>218.88044553212305</v>
      </c>
      <c r="D51" s="176">
        <v>233.78963434016921</v>
      </c>
      <c r="E51" s="176">
        <v>237.19173212288044</v>
      </c>
      <c r="F51" s="176">
        <v>227.21711733282126</v>
      </c>
      <c r="G51" s="176">
        <v>219.58290351722013</v>
      </c>
      <c r="H51" s="176">
        <v>225.71482747502668</v>
      </c>
      <c r="I51" s="176">
        <v>215.49247669084295</v>
      </c>
      <c r="J51" s="176">
        <v>210.09215328326403</v>
      </c>
      <c r="K51" s="176">
        <v>167.33959937676639</v>
      </c>
      <c r="L51" s="176">
        <v>180.88042168784054</v>
      </c>
      <c r="M51" s="176">
        <v>186.37144847237735</v>
      </c>
      <c r="N51" s="176">
        <v>168.39959199882463</v>
      </c>
      <c r="O51" s="176">
        <v>105.62335777553845</v>
      </c>
      <c r="P51" s="176">
        <v>127.99664519852298</v>
      </c>
      <c r="Q51" s="176">
        <v>162.78355154880555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24.335636164949801</v>
      </c>
      <c r="C53" s="96">
        <v>46.234949867751517</v>
      </c>
      <c r="D53" s="96">
        <v>36.674040251609412</v>
      </c>
      <c r="E53" s="96">
        <v>31.924797883465633</v>
      </c>
      <c r="F53" s="96">
        <v>26.044491530041505</v>
      </c>
      <c r="G53" s="96">
        <v>26.468254247333842</v>
      </c>
      <c r="H53" s="96">
        <v>38.945353932500709</v>
      </c>
      <c r="I53" s="96">
        <v>46.376747109374094</v>
      </c>
      <c r="J53" s="96">
        <v>49.112576718822538</v>
      </c>
      <c r="K53" s="96">
        <v>11.810433582367681</v>
      </c>
      <c r="L53" s="96">
        <v>8.2772291417063091</v>
      </c>
      <c r="M53" s="96">
        <v>19.998726251472402</v>
      </c>
      <c r="N53" s="96">
        <v>6.1538320142942959</v>
      </c>
      <c r="O53" s="96">
        <v>12.095630051372742</v>
      </c>
      <c r="P53" s="96">
        <v>15.217790579803076</v>
      </c>
      <c r="Q53" s="96">
        <v>13.994773665547537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7.0160163957765254E-2</v>
      </c>
      <c r="C58" s="158">
        <v>0.13016716544529397</v>
      </c>
      <c r="D58" s="158">
        <v>5.7973953355250393E-2</v>
      </c>
      <c r="E58" s="158">
        <v>5.051720701560361E-2</v>
      </c>
      <c r="F58" s="158">
        <v>7.7208964510038072E-2</v>
      </c>
      <c r="G58" s="158">
        <v>8.8869147735049003E-2</v>
      </c>
      <c r="H58" s="158">
        <v>6.4651309525375442E-2</v>
      </c>
      <c r="I58" s="158">
        <v>0.13473490354621348</v>
      </c>
      <c r="J58" s="158">
        <v>0.14569907995097445</v>
      </c>
      <c r="K58" s="158">
        <v>3.6990001869182262E-2</v>
      </c>
      <c r="L58" s="158">
        <v>2.5332512957041052E-2</v>
      </c>
      <c r="M58" s="158">
        <v>4.8625568855743879E-2</v>
      </c>
      <c r="N58" s="158">
        <v>1.509850305650182E-2</v>
      </c>
      <c r="O58" s="158">
        <v>4.787171030681811E-2</v>
      </c>
      <c r="P58" s="158">
        <v>5.5695371946743899E-2</v>
      </c>
      <c r="Q58" s="158">
        <v>4.653584989775595E-2</v>
      </c>
    </row>
    <row r="59" spans="1:17" x14ac:dyDescent="0.25">
      <c r="A59" s="92" t="s">
        <v>125</v>
      </c>
      <c r="B59" s="91">
        <v>3.2852247388754516E-2</v>
      </c>
      <c r="C59" s="91">
        <v>6.0950312540260843E-2</v>
      </c>
      <c r="D59" s="91">
        <v>0</v>
      </c>
      <c r="E59" s="91">
        <v>0</v>
      </c>
      <c r="F59" s="91">
        <v>3.6152823192378031E-2</v>
      </c>
      <c r="G59" s="91">
        <v>4.1612662541340432E-2</v>
      </c>
      <c r="H59" s="91">
        <v>0</v>
      </c>
      <c r="I59" s="91">
        <v>6.3089139669980546E-2</v>
      </c>
      <c r="J59" s="91">
        <v>6.8223076299318869E-2</v>
      </c>
      <c r="K59" s="91">
        <v>1.7320436894195282E-2</v>
      </c>
      <c r="L59" s="91">
        <v>1.1861859147657135E-2</v>
      </c>
      <c r="M59" s="91">
        <v>2.2768749777002346E-2</v>
      </c>
      <c r="N59" s="91">
        <v>7.0698203885420918E-3</v>
      </c>
      <c r="O59" s="91">
        <v>2.241575819105987E-2</v>
      </c>
      <c r="P59" s="91">
        <v>2.6079159944731267E-2</v>
      </c>
      <c r="Q59" s="91">
        <v>2.1790246302835485E-2</v>
      </c>
    </row>
    <row r="60" spans="1:17" x14ac:dyDescent="0.25">
      <c r="A60" s="92" t="s">
        <v>26</v>
      </c>
      <c r="B60" s="91">
        <v>3.7307916569010731E-2</v>
      </c>
      <c r="C60" s="91">
        <v>6.9216852905033127E-2</v>
      </c>
      <c r="D60" s="91">
        <v>5.7973953355250393E-2</v>
      </c>
      <c r="E60" s="91">
        <v>5.051720701560361E-2</v>
      </c>
      <c r="F60" s="91">
        <v>4.1056141317660041E-2</v>
      </c>
      <c r="G60" s="91">
        <v>4.7256485193708564E-2</v>
      </c>
      <c r="H60" s="91">
        <v>6.4651309525375442E-2</v>
      </c>
      <c r="I60" s="91">
        <v>7.1645763876232949E-2</v>
      </c>
      <c r="J60" s="91">
        <v>7.7476003651655578E-2</v>
      </c>
      <c r="K60" s="91">
        <v>1.9669564974986984E-2</v>
      </c>
      <c r="L60" s="91">
        <v>1.3470653809383915E-2</v>
      </c>
      <c r="M60" s="91">
        <v>2.5856819078741534E-2</v>
      </c>
      <c r="N60" s="91">
        <v>8.028682667959728E-3</v>
      </c>
      <c r="O60" s="91">
        <v>2.5455952115758244E-2</v>
      </c>
      <c r="P60" s="91">
        <v>2.9616212002012636E-2</v>
      </c>
      <c r="Q60" s="91">
        <v>2.4745603594920465E-2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8.283094454008733</v>
      </c>
      <c r="C63" s="155">
        <v>15.453509185183027</v>
      </c>
      <c r="D63" s="155">
        <v>11.627647224207324</v>
      </c>
      <c r="E63" s="155">
        <v>10.215137741946553</v>
      </c>
      <c r="F63" s="155">
        <v>8.521699430260572</v>
      </c>
      <c r="G63" s="155">
        <v>7.3144252421259646</v>
      </c>
      <c r="H63" s="155">
        <v>11.886695374170202</v>
      </c>
      <c r="I63" s="155">
        <v>14.758386875552798</v>
      </c>
      <c r="J63" s="155">
        <v>15.855310436120318</v>
      </c>
      <c r="K63" s="155">
        <v>3.6083099844902886</v>
      </c>
      <c r="L63" s="155">
        <v>2.4939834354467303</v>
      </c>
      <c r="M63" s="155">
        <v>8.7116926874303751</v>
      </c>
      <c r="N63" s="155">
        <v>2.6477342191646795</v>
      </c>
      <c r="O63" s="155">
        <v>2.1032277870251037</v>
      </c>
      <c r="P63" s="155">
        <v>3.4812746542525774</v>
      </c>
      <c r="Q63" s="155">
        <v>3.9404144674360362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8.283094454008733</v>
      </c>
      <c r="C66" s="153">
        <v>15.453509185183027</v>
      </c>
      <c r="D66" s="153">
        <v>11.627647224207324</v>
      </c>
      <c r="E66" s="153">
        <v>10.215137741946553</v>
      </c>
      <c r="F66" s="153">
        <v>8.521699430260572</v>
      </c>
      <c r="G66" s="153">
        <v>7.3144252421259646</v>
      </c>
      <c r="H66" s="153">
        <v>11.886695374170202</v>
      </c>
      <c r="I66" s="153">
        <v>14.758386875552798</v>
      </c>
      <c r="J66" s="153">
        <v>15.855310436120318</v>
      </c>
      <c r="K66" s="153">
        <v>3.6083099844902886</v>
      </c>
      <c r="L66" s="153">
        <v>2.4939834354467303</v>
      </c>
      <c r="M66" s="153">
        <v>2.7850444649648436</v>
      </c>
      <c r="N66" s="153">
        <v>0.38955109281770767</v>
      </c>
      <c r="O66" s="153">
        <v>2.1032277870251037</v>
      </c>
      <c r="P66" s="153">
        <v>3.4812746542525774</v>
      </c>
      <c r="Q66" s="153">
        <v>3.9404144674360362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5.9266482224655315</v>
      </c>
      <c r="N67" s="153">
        <v>2.2581831263469718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11.914987284018155</v>
      </c>
      <c r="C70" s="155">
        <v>22.112829151860645</v>
      </c>
      <c r="D70" s="155">
        <v>18.428940092724748</v>
      </c>
      <c r="E70" s="155">
        <v>16.058566439958348</v>
      </c>
      <c r="F70" s="155">
        <v>13.118945328341432</v>
      </c>
      <c r="G70" s="155">
        <v>15.106677774509743</v>
      </c>
      <c r="H70" s="155">
        <v>20.551558781206456</v>
      </c>
      <c r="I70" s="155">
        <v>22.876499994601534</v>
      </c>
      <c r="J70" s="155">
        <v>24.745518648909592</v>
      </c>
      <c r="K70" s="155">
        <v>6.3739426562488042</v>
      </c>
      <c r="L70" s="155">
        <v>4.3349038950111609</v>
      </c>
      <c r="M70" s="155">
        <v>8.2662243584056245</v>
      </c>
      <c r="N70" s="155">
        <v>2.56876065330421</v>
      </c>
      <c r="O70" s="155">
        <v>8.1749905433069223</v>
      </c>
      <c r="P70" s="155">
        <v>9.4960656000850499</v>
      </c>
      <c r="Q70" s="155">
        <v>7.9152240751228353</v>
      </c>
    </row>
    <row r="71" spans="1:17" x14ac:dyDescent="0.25">
      <c r="A71" s="152" t="s">
        <v>123</v>
      </c>
      <c r="B71" s="151">
        <v>11.914987284018155</v>
      </c>
      <c r="C71" s="151">
        <v>22.112829151860645</v>
      </c>
      <c r="D71" s="151">
        <v>18.428940092724748</v>
      </c>
      <c r="E71" s="151">
        <v>16.058566439958348</v>
      </c>
      <c r="F71" s="151">
        <v>13.118945328341432</v>
      </c>
      <c r="G71" s="151">
        <v>15.106677774509743</v>
      </c>
      <c r="H71" s="151">
        <v>20.551558781206456</v>
      </c>
      <c r="I71" s="151">
        <v>22.876499994601534</v>
      </c>
      <c r="J71" s="151">
        <v>24.745518648909592</v>
      </c>
      <c r="K71" s="151">
        <v>6.3739426562488042</v>
      </c>
      <c r="L71" s="151">
        <v>4.3349038950111609</v>
      </c>
      <c r="M71" s="151">
        <v>8.2662243584056245</v>
      </c>
      <c r="N71" s="151">
        <v>2.56876065330421</v>
      </c>
      <c r="O71" s="151">
        <v>8.1749905433069223</v>
      </c>
      <c r="P71" s="151">
        <v>9.4960656000850499</v>
      </c>
      <c r="Q71" s="151">
        <v>7.9152240751228353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0.16607801357102661</v>
      </c>
      <c r="C73" s="153">
        <v>0.32945701781319048</v>
      </c>
      <c r="D73" s="153">
        <v>0</v>
      </c>
      <c r="E73" s="153">
        <v>0</v>
      </c>
      <c r="F73" s="153">
        <v>0.2034118553265955</v>
      </c>
      <c r="G73" s="153">
        <v>0.25359056187039569</v>
      </c>
      <c r="H73" s="153">
        <v>0</v>
      </c>
      <c r="I73" s="153">
        <v>0.30417304498413134</v>
      </c>
      <c r="J73" s="153">
        <v>0.35116402383519951</v>
      </c>
      <c r="K73" s="153">
        <v>0.36349009835326118</v>
      </c>
      <c r="L73" s="153">
        <v>0.15822706225142091</v>
      </c>
      <c r="M73" s="153">
        <v>0.14015397629746285</v>
      </c>
      <c r="N73" s="153">
        <v>4.9669970319542858E-2</v>
      </c>
      <c r="O73" s="153">
        <v>0.24859853634517864</v>
      </c>
      <c r="P73" s="153">
        <v>0.24440020005828056</v>
      </c>
      <c r="Q73" s="153">
        <v>0.14685431879065131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11.748909270447129</v>
      </c>
      <c r="C75" s="153">
        <v>21.783372134047454</v>
      </c>
      <c r="D75" s="153">
        <v>18.428940092724748</v>
      </c>
      <c r="E75" s="153">
        <v>16.058566439958348</v>
      </c>
      <c r="F75" s="153">
        <v>12.915533473014836</v>
      </c>
      <c r="G75" s="153">
        <v>14.853087212639347</v>
      </c>
      <c r="H75" s="153">
        <v>20.551558781206456</v>
      </c>
      <c r="I75" s="153">
        <v>22.572326949617402</v>
      </c>
      <c r="J75" s="153">
        <v>24.394354625074392</v>
      </c>
      <c r="K75" s="153">
        <v>6.010452557895543</v>
      </c>
      <c r="L75" s="153">
        <v>4.1766768327597399</v>
      </c>
      <c r="M75" s="153">
        <v>8.1260703821081623</v>
      </c>
      <c r="N75" s="153">
        <v>2.5190906829846673</v>
      </c>
      <c r="O75" s="153">
        <v>7.926392006961744</v>
      </c>
      <c r="P75" s="153">
        <v>9.25166540002677</v>
      </c>
      <c r="Q75" s="153">
        <v>7.7683697563321843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2.25361052382019</v>
      </c>
      <c r="C77" s="155">
        <v>4.8715553971877803</v>
      </c>
      <c r="D77" s="155">
        <v>3.449934937725025</v>
      </c>
      <c r="E77" s="155">
        <v>2.8347925148964377</v>
      </c>
      <c r="F77" s="155">
        <v>2.2155403831521698</v>
      </c>
      <c r="G77" s="155">
        <v>1.6427564956758927</v>
      </c>
      <c r="H77" s="155">
        <v>3.1893065788760016</v>
      </c>
      <c r="I77" s="155">
        <v>5.2061491314525625</v>
      </c>
      <c r="J77" s="155">
        <v>4.560401802552426</v>
      </c>
      <c r="K77" s="155">
        <v>0.83891187494222064</v>
      </c>
      <c r="L77" s="155">
        <v>0.84808146069593271</v>
      </c>
      <c r="M77" s="155">
        <v>1.8273838834907761</v>
      </c>
      <c r="N77" s="155">
        <v>0.58737422692855434</v>
      </c>
      <c r="O77" s="155">
        <v>0.68825803026550525</v>
      </c>
      <c r="P77" s="155">
        <v>0.90302432173129588</v>
      </c>
      <c r="Q77" s="155">
        <v>1.098239194182461</v>
      </c>
    </row>
    <row r="78" spans="1:17" x14ac:dyDescent="0.25">
      <c r="A78" s="152" t="s">
        <v>121</v>
      </c>
      <c r="B78" s="151">
        <v>1.9823473623426351</v>
      </c>
      <c r="C78" s="151">
        <v>3.6016558295185983</v>
      </c>
      <c r="D78" s="151">
        <v>3.0441376293261388</v>
      </c>
      <c r="E78" s="151">
        <v>2.6724810881544094</v>
      </c>
      <c r="F78" s="151">
        <v>2.2155403831521698</v>
      </c>
      <c r="G78" s="151">
        <v>1.6427564956758927</v>
      </c>
      <c r="H78" s="151">
        <v>3.1893065788760016</v>
      </c>
      <c r="I78" s="151">
        <v>3.7216973402003632</v>
      </c>
      <c r="J78" s="151">
        <v>4.1393506229278509</v>
      </c>
      <c r="K78" s="151">
        <v>0.83891187494222064</v>
      </c>
      <c r="L78" s="151">
        <v>0.73091319961706003</v>
      </c>
      <c r="M78" s="151">
        <v>1.3560215932783293</v>
      </c>
      <c r="N78" s="151">
        <v>0.42033826047749623</v>
      </c>
      <c r="O78" s="151">
        <v>0.68825803026550525</v>
      </c>
      <c r="P78" s="151">
        <v>0.90302432173129588</v>
      </c>
      <c r="Q78" s="151">
        <v>1.0982391941824607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4.3843107945892627E-2</v>
      </c>
      <c r="C80" s="153">
        <v>8.5096478156530042E-2</v>
      </c>
      <c r="D80" s="153">
        <v>0</v>
      </c>
      <c r="E80" s="153">
        <v>0</v>
      </c>
      <c r="F80" s="153">
        <v>5.4457208627259404E-2</v>
      </c>
      <c r="G80" s="153">
        <v>4.3682246683833498E-2</v>
      </c>
      <c r="H80" s="153">
        <v>0</v>
      </c>
      <c r="I80" s="153">
        <v>7.8549100992338042E-2</v>
      </c>
      <c r="J80" s="153">
        <v>9.3193035924015899E-2</v>
      </c>
      <c r="K80" s="153">
        <v>7.4013218822408397E-2</v>
      </c>
      <c r="L80" s="153">
        <v>4.1771348809205439E-2</v>
      </c>
      <c r="M80" s="153">
        <v>3.641573349907673E-2</v>
      </c>
      <c r="N80" s="153">
        <v>1.2855223044859037E-2</v>
      </c>
      <c r="O80" s="153">
        <v>3.2887431549942239E-2</v>
      </c>
      <c r="P80" s="153">
        <v>3.6620314885789117E-2</v>
      </c>
      <c r="Q80" s="153">
        <v>3.2242785818672549E-2</v>
      </c>
    </row>
    <row r="81" spans="1:17" x14ac:dyDescent="0.25">
      <c r="A81" s="154" t="s">
        <v>26</v>
      </c>
      <c r="B81" s="153">
        <v>1.9385042543967426</v>
      </c>
      <c r="C81" s="153">
        <v>3.5165593513620683</v>
      </c>
      <c r="D81" s="153">
        <v>3.0441376293261388</v>
      </c>
      <c r="E81" s="153">
        <v>2.6724810881544094</v>
      </c>
      <c r="F81" s="153">
        <v>2.1610831745249106</v>
      </c>
      <c r="G81" s="153">
        <v>1.5990742489920591</v>
      </c>
      <c r="H81" s="153">
        <v>3.1893065788760016</v>
      </c>
      <c r="I81" s="153">
        <v>3.643148239208025</v>
      </c>
      <c r="J81" s="153">
        <v>4.0461575870038349</v>
      </c>
      <c r="K81" s="153">
        <v>0.76489865611981223</v>
      </c>
      <c r="L81" s="153">
        <v>0.68914185080785462</v>
      </c>
      <c r="M81" s="153">
        <v>1.3196058597792526</v>
      </c>
      <c r="N81" s="153">
        <v>0.4074830374326372</v>
      </c>
      <c r="O81" s="153">
        <v>0.65537059871556302</v>
      </c>
      <c r="P81" s="153">
        <v>0.86640400684550678</v>
      </c>
      <c r="Q81" s="153">
        <v>1.0659964083637883</v>
      </c>
    </row>
    <row r="82" spans="1:17" x14ac:dyDescent="0.25">
      <c r="A82" s="152" t="s">
        <v>120</v>
      </c>
      <c r="B82" s="151">
        <v>0.27126316147755497</v>
      </c>
      <c r="C82" s="151">
        <v>1.2698995676691822</v>
      </c>
      <c r="D82" s="151">
        <v>0.40579730839888606</v>
      </c>
      <c r="E82" s="151">
        <v>0.16231142674202825</v>
      </c>
      <c r="F82" s="151">
        <v>0</v>
      </c>
      <c r="G82" s="151">
        <v>0</v>
      </c>
      <c r="H82" s="151">
        <v>0</v>
      </c>
      <c r="I82" s="151">
        <v>1.4844517912521991</v>
      </c>
      <c r="J82" s="151">
        <v>0.42105117962457539</v>
      </c>
      <c r="K82" s="151">
        <v>0</v>
      </c>
      <c r="L82" s="151">
        <v>0.11716826107887265</v>
      </c>
      <c r="M82" s="151">
        <v>0.47136229021244685</v>
      </c>
      <c r="N82" s="151">
        <v>0.16703596645105809</v>
      </c>
      <c r="O82" s="151">
        <v>0</v>
      </c>
      <c r="P82" s="151">
        <v>0</v>
      </c>
      <c r="Q82" s="151">
        <v>1.7503897286570814E-16</v>
      </c>
    </row>
    <row r="83" spans="1:17" x14ac:dyDescent="0.25">
      <c r="A83" s="150" t="s">
        <v>33</v>
      </c>
      <c r="B83" s="87">
        <v>0</v>
      </c>
      <c r="C83" s="87">
        <v>9.4279623380775224E-3</v>
      </c>
      <c r="D83" s="87">
        <v>0</v>
      </c>
      <c r="E83" s="87">
        <v>1.3290219850631306E-3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2.8978271705959397E-3</v>
      </c>
      <c r="C86" s="87">
        <v>1.1645514154499647E-2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1.9246201415804402E-2</v>
      </c>
      <c r="J86" s="87">
        <v>6.0404044253996019E-3</v>
      </c>
      <c r="K86" s="87">
        <v>0</v>
      </c>
      <c r="L86" s="87">
        <v>4.1788071275575883E-3</v>
      </c>
      <c r="M86" s="87">
        <v>9.5349163800686459E-3</v>
      </c>
      <c r="N86" s="87">
        <v>3.8790884363182599E-3</v>
      </c>
      <c r="O86" s="87">
        <v>0</v>
      </c>
      <c r="P86" s="87">
        <v>0</v>
      </c>
      <c r="Q86" s="87">
        <v>3.0588290343396899E-18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0.26836533430695902</v>
      </c>
      <c r="C89" s="87">
        <v>1.2488260911766051</v>
      </c>
      <c r="D89" s="87">
        <v>0.40579730839888606</v>
      </c>
      <c r="E89" s="87">
        <v>0.16098240475696513</v>
      </c>
      <c r="F89" s="87">
        <v>0</v>
      </c>
      <c r="G89" s="87">
        <v>0</v>
      </c>
      <c r="H89" s="87">
        <v>0</v>
      </c>
      <c r="I89" s="87">
        <v>1.4652055898363947</v>
      </c>
      <c r="J89" s="87">
        <v>0.41501077519917579</v>
      </c>
      <c r="K89" s="87">
        <v>0</v>
      </c>
      <c r="L89" s="87">
        <v>0.11298945395131507</v>
      </c>
      <c r="M89" s="87">
        <v>0.46182737383237821</v>
      </c>
      <c r="N89" s="87">
        <v>0.16315687801473983</v>
      </c>
      <c r="O89" s="87">
        <v>0</v>
      </c>
      <c r="P89" s="87">
        <v>0</v>
      </c>
      <c r="Q89" s="87">
        <v>1.7198014383136845E-16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1.8137837391449589</v>
      </c>
      <c r="C94" s="176">
        <v>3.6668889680747792</v>
      </c>
      <c r="D94" s="176">
        <v>3.1095440435970629</v>
      </c>
      <c r="E94" s="176">
        <v>2.7657839796486892</v>
      </c>
      <c r="F94" s="176">
        <v>2.1110974237772897</v>
      </c>
      <c r="G94" s="176">
        <v>2.3155255872871896</v>
      </c>
      <c r="H94" s="176">
        <v>3.2531418887226757</v>
      </c>
      <c r="I94" s="176">
        <v>3.4009762042209779</v>
      </c>
      <c r="J94" s="176">
        <v>3.8056467512892205</v>
      </c>
      <c r="K94" s="176">
        <v>0.95227906481718272</v>
      </c>
      <c r="L94" s="176">
        <v>0.57492783759544408</v>
      </c>
      <c r="M94" s="176">
        <v>1.1447997532898846</v>
      </c>
      <c r="N94" s="176">
        <v>0.33486441184034949</v>
      </c>
      <c r="O94" s="176">
        <v>1.0812819804683935</v>
      </c>
      <c r="P94" s="176">
        <v>1.2817306317874091</v>
      </c>
      <c r="Q94" s="176">
        <v>0.99436007890844857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1</v>
      </c>
      <c r="C98" s="77">
        <f t="shared" si="0"/>
        <v>1</v>
      </c>
      <c r="D98" s="77">
        <f t="shared" si="0"/>
        <v>0.99999999999999989</v>
      </c>
      <c r="E98" s="77">
        <f t="shared" si="0"/>
        <v>1.0000000000000002</v>
      </c>
      <c r="F98" s="77">
        <f t="shared" si="0"/>
        <v>1</v>
      </c>
      <c r="G98" s="77">
        <f t="shared" si="0"/>
        <v>1</v>
      </c>
      <c r="H98" s="77">
        <f t="shared" si="0"/>
        <v>1</v>
      </c>
      <c r="I98" s="77">
        <f t="shared" si="0"/>
        <v>1</v>
      </c>
      <c r="J98" s="77">
        <f t="shared" si="0"/>
        <v>1</v>
      </c>
      <c r="K98" s="77">
        <f t="shared" si="0"/>
        <v>0.99999999999999989</v>
      </c>
      <c r="L98" s="77">
        <f t="shared" si="0"/>
        <v>0.99999999999999989</v>
      </c>
      <c r="M98" s="77">
        <f t="shared" si="0"/>
        <v>1.0000000000000002</v>
      </c>
      <c r="N98" s="77">
        <f t="shared" si="0"/>
        <v>0.99999999999999989</v>
      </c>
      <c r="O98" s="77">
        <f t="shared" si="0"/>
        <v>0.99999999999999989</v>
      </c>
      <c r="P98" s="77">
        <f t="shared" si="0"/>
        <v>0.99999999999999989</v>
      </c>
      <c r="Q98" s="77">
        <f t="shared" si="0"/>
        <v>0.99999999999999989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3.2882352188000585E-4</v>
      </c>
      <c r="C103" s="145">
        <f t="shared" si="5"/>
        <v>3.1520475002038952E-4</v>
      </c>
      <c r="D103" s="145">
        <f t="shared" si="5"/>
        <v>1.6525410698311281E-4</v>
      </c>
      <c r="E103" s="145">
        <f t="shared" si="5"/>
        <v>1.71555673185712E-4</v>
      </c>
      <c r="F103" s="145">
        <f t="shared" si="5"/>
        <v>3.1486346863832912E-4</v>
      </c>
      <c r="G103" s="145">
        <f t="shared" si="5"/>
        <v>3.2566949233756492E-4</v>
      </c>
      <c r="H103" s="145">
        <f t="shared" si="5"/>
        <v>1.7313161313845261E-4</v>
      </c>
      <c r="I103" s="145">
        <f t="shared" si="5"/>
        <v>3.2799321123553623E-4</v>
      </c>
      <c r="J103" s="145">
        <f t="shared" si="5"/>
        <v>3.2636353689638849E-4</v>
      </c>
      <c r="K103" s="145">
        <f t="shared" si="5"/>
        <v>3.0790260342461505E-4</v>
      </c>
      <c r="L103" s="145">
        <f t="shared" si="5"/>
        <v>3.2326101885622141E-4</v>
      </c>
      <c r="M103" s="145">
        <f t="shared" si="5"/>
        <v>3.2162378355469887E-4</v>
      </c>
      <c r="N103" s="145">
        <f t="shared" si="5"/>
        <v>3.2316466550776708E-4</v>
      </c>
      <c r="O103" s="145">
        <f t="shared" si="5"/>
        <v>3.6936886874051471E-4</v>
      </c>
      <c r="P103" s="145">
        <f t="shared" si="5"/>
        <v>3.5286348387268972E-4</v>
      </c>
      <c r="Q103" s="145">
        <f t="shared" si="5"/>
        <v>3.4037460755476263E-4</v>
      </c>
    </row>
    <row r="104" spans="1:17" x14ac:dyDescent="0.25">
      <c r="A104" s="175" t="s">
        <v>117</v>
      </c>
      <c r="B104" s="174">
        <f t="shared" ref="B104:Q104" si="6">IF(B$15=0,0,B$15/B$5)</f>
        <v>5.3552132905687937E-2</v>
      </c>
      <c r="C104" s="174">
        <f t="shared" si="6"/>
        <v>4.6563460295037003E-2</v>
      </c>
      <c r="D104" s="174">
        <f t="shared" si="6"/>
        <v>4.1241838591903647E-2</v>
      </c>
      <c r="E104" s="174">
        <f t="shared" si="6"/>
        <v>4.3165503031185264E-2</v>
      </c>
      <c r="F104" s="174">
        <f t="shared" si="6"/>
        <v>4.3242180564450401E-2</v>
      </c>
      <c r="G104" s="174">
        <f t="shared" si="6"/>
        <v>3.3352861015609109E-2</v>
      </c>
      <c r="H104" s="174">
        <f t="shared" si="6"/>
        <v>5.6294481244488583E-2</v>
      </c>
      <c r="I104" s="174">
        <f t="shared" si="6"/>
        <v>9.1304520318314694E-2</v>
      </c>
      <c r="J104" s="174">
        <f t="shared" si="6"/>
        <v>9.6211563438810432E-2</v>
      </c>
      <c r="K104" s="174">
        <f t="shared" si="6"/>
        <v>0.10615842188758463</v>
      </c>
      <c r="L104" s="174">
        <f t="shared" si="6"/>
        <v>9.1178208378731362E-2</v>
      </c>
      <c r="M104" s="174">
        <f t="shared" si="6"/>
        <v>0.10582211670121329</v>
      </c>
      <c r="N104" s="174">
        <f t="shared" si="6"/>
        <v>8.7511138791401155E-2</v>
      </c>
      <c r="O104" s="174">
        <f t="shared" si="6"/>
        <v>2.0192704168165723E-2</v>
      </c>
      <c r="P104" s="174">
        <f t="shared" si="6"/>
        <v>3.2957092890587882E-2</v>
      </c>
      <c r="Q104" s="174">
        <f t="shared" si="6"/>
        <v>6.6900856971291861E-2</v>
      </c>
    </row>
    <row r="105" spans="1:17" x14ac:dyDescent="0.25">
      <c r="A105" s="127" t="s">
        <v>116</v>
      </c>
      <c r="B105" s="143">
        <f t="shared" ref="B105:Q105" si="7">IF(B$21=0,0,B$21/B$5)</f>
        <v>0.81217155799521146</v>
      </c>
      <c r="C105" s="143">
        <f t="shared" si="7"/>
        <v>0.81436922639312603</v>
      </c>
      <c r="D105" s="143">
        <f t="shared" si="7"/>
        <v>0.82124373173144194</v>
      </c>
      <c r="E105" s="143">
        <f t="shared" si="7"/>
        <v>0.81290264341236484</v>
      </c>
      <c r="F105" s="143">
        <f t="shared" si="7"/>
        <v>0.82168856180428618</v>
      </c>
      <c r="G105" s="143">
        <f t="shared" si="7"/>
        <v>0.83530444990959019</v>
      </c>
      <c r="H105" s="143">
        <f t="shared" si="7"/>
        <v>0.80791668167720809</v>
      </c>
      <c r="I105" s="143">
        <f t="shared" si="7"/>
        <v>0.77096501519958427</v>
      </c>
      <c r="J105" s="143">
        <f t="shared" si="7"/>
        <v>0.76755273573840044</v>
      </c>
      <c r="K105" s="143">
        <f t="shared" si="7"/>
        <v>0.77801077951672093</v>
      </c>
      <c r="L105" s="143">
        <f t="shared" si="7"/>
        <v>0.78281915682334291</v>
      </c>
      <c r="M105" s="143">
        <f t="shared" si="7"/>
        <v>0.76881909733563747</v>
      </c>
      <c r="N105" s="143">
        <f t="shared" si="7"/>
        <v>0.79319484508061777</v>
      </c>
      <c r="O105" s="143">
        <f t="shared" si="7"/>
        <v>0.85158517498312825</v>
      </c>
      <c r="P105" s="143">
        <f t="shared" si="7"/>
        <v>0.8396673736549598</v>
      </c>
      <c r="Q105" s="143">
        <f t="shared" si="7"/>
        <v>0.80914100413509238</v>
      </c>
    </row>
    <row r="106" spans="1:17" x14ac:dyDescent="0.25">
      <c r="A106" s="127" t="s">
        <v>113</v>
      </c>
      <c r="B106" s="143">
        <f t="shared" ref="B106:Q106" si="8">IF(B$27=0,0,B$27/B$5)</f>
        <v>5.0955857789122878E-2</v>
      </c>
      <c r="C106" s="143">
        <f t="shared" si="8"/>
        <v>4.8861170748709173E-2</v>
      </c>
      <c r="D106" s="143">
        <f t="shared" si="8"/>
        <v>4.7934472834473822E-2</v>
      </c>
      <c r="E106" s="143">
        <f t="shared" si="8"/>
        <v>4.9762338171484753E-2</v>
      </c>
      <c r="F106" s="143">
        <f t="shared" si="8"/>
        <v>4.8818195484789689E-2</v>
      </c>
      <c r="G106" s="143">
        <f t="shared" si="8"/>
        <v>5.0515339966006101E-2</v>
      </c>
      <c r="H106" s="143">
        <f t="shared" si="8"/>
        <v>5.0219463578123666E-2</v>
      </c>
      <c r="I106" s="143">
        <f t="shared" si="8"/>
        <v>5.0816245138279835E-2</v>
      </c>
      <c r="J106" s="143">
        <f t="shared" si="8"/>
        <v>5.0578929685167702E-2</v>
      </c>
      <c r="K106" s="143">
        <f t="shared" si="8"/>
        <v>3.9060546000456331E-2</v>
      </c>
      <c r="L106" s="143">
        <f t="shared" si="8"/>
        <v>5.0475751076709797E-2</v>
      </c>
      <c r="M106" s="143">
        <f t="shared" si="8"/>
        <v>4.6307813312523115E-2</v>
      </c>
      <c r="N106" s="143">
        <f t="shared" si="8"/>
        <v>4.3941158387139329E-2</v>
      </c>
      <c r="O106" s="143">
        <f t="shared" si="8"/>
        <v>5.4722426824846786E-2</v>
      </c>
      <c r="P106" s="143">
        <f t="shared" si="8"/>
        <v>5.2531734724901621E-2</v>
      </c>
      <c r="Q106" s="143">
        <f t="shared" si="8"/>
        <v>5.1076909000587013E-2</v>
      </c>
    </row>
    <row r="107" spans="1:17" x14ac:dyDescent="0.25">
      <c r="A107" s="142" t="s">
        <v>123</v>
      </c>
      <c r="B107" s="141">
        <f t="shared" ref="B107:Q107" si="9">IF(B$28=0,0,B$28/B$5)</f>
        <v>5.0955857789122878E-2</v>
      </c>
      <c r="C107" s="141">
        <f t="shared" si="9"/>
        <v>4.8861170748709173E-2</v>
      </c>
      <c r="D107" s="141">
        <f t="shared" si="9"/>
        <v>4.7934472834473822E-2</v>
      </c>
      <c r="E107" s="141">
        <f t="shared" si="9"/>
        <v>4.9762338171484753E-2</v>
      </c>
      <c r="F107" s="141">
        <f t="shared" si="9"/>
        <v>4.8818195484789689E-2</v>
      </c>
      <c r="G107" s="141">
        <f t="shared" si="9"/>
        <v>5.0515339966006101E-2</v>
      </c>
      <c r="H107" s="141">
        <f t="shared" si="9"/>
        <v>5.0219463578123666E-2</v>
      </c>
      <c r="I107" s="141">
        <f t="shared" si="9"/>
        <v>5.0816245138279835E-2</v>
      </c>
      <c r="J107" s="141">
        <f t="shared" si="9"/>
        <v>5.0578929685167702E-2</v>
      </c>
      <c r="K107" s="141">
        <f t="shared" si="9"/>
        <v>3.9060546000456331E-2</v>
      </c>
      <c r="L107" s="141">
        <f t="shared" si="9"/>
        <v>5.0475751076709797E-2</v>
      </c>
      <c r="M107" s="141">
        <f t="shared" si="9"/>
        <v>4.6307813312523115E-2</v>
      </c>
      <c r="N107" s="141">
        <f t="shared" si="9"/>
        <v>4.3941158387139329E-2</v>
      </c>
      <c r="O107" s="141">
        <f t="shared" si="9"/>
        <v>5.4722426824846786E-2</v>
      </c>
      <c r="P107" s="141">
        <f t="shared" si="9"/>
        <v>5.2531734724901621E-2</v>
      </c>
      <c r="Q107" s="141">
        <f t="shared" si="9"/>
        <v>5.1076909000587013E-2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5.6970418004086134E-3</v>
      </c>
      <c r="C109" s="143">
        <f t="shared" si="11"/>
        <v>7.158673694001705E-3</v>
      </c>
      <c r="D109" s="143">
        <f t="shared" si="11"/>
        <v>5.2950018986511228E-3</v>
      </c>
      <c r="E109" s="143">
        <f t="shared" si="11"/>
        <v>4.9044096700380981E-3</v>
      </c>
      <c r="F109" s="143">
        <f t="shared" si="11"/>
        <v>4.3502260481719538E-3</v>
      </c>
      <c r="G109" s="143">
        <f t="shared" si="11"/>
        <v>1.1088524102675901E-3</v>
      </c>
      <c r="H109" s="143">
        <f t="shared" si="11"/>
        <v>3.7538246800673447E-3</v>
      </c>
      <c r="I109" s="143">
        <f t="shared" si="11"/>
        <v>7.8621328743958222E-3</v>
      </c>
      <c r="J109" s="143">
        <f t="shared" si="11"/>
        <v>5.3805684423361829E-3</v>
      </c>
      <c r="K109" s="143">
        <f t="shared" si="11"/>
        <v>2.1829669050806647E-3</v>
      </c>
      <c r="L109" s="143">
        <f t="shared" si="11"/>
        <v>5.9421098828815293E-3</v>
      </c>
      <c r="M109" s="143">
        <f t="shared" si="11"/>
        <v>7.3458444972054979E-3</v>
      </c>
      <c r="N109" s="143">
        <f t="shared" si="11"/>
        <v>7.8049050199929951E-3</v>
      </c>
      <c r="O109" s="143">
        <f t="shared" si="11"/>
        <v>1.4445180076235406E-3</v>
      </c>
      <c r="P109" s="143">
        <f t="shared" si="11"/>
        <v>1.8421844787213776E-3</v>
      </c>
      <c r="Q109" s="143">
        <f t="shared" si="11"/>
        <v>4.0287606074596661E-3</v>
      </c>
    </row>
    <row r="110" spans="1:17" x14ac:dyDescent="0.25">
      <c r="A110" s="142" t="s">
        <v>121</v>
      </c>
      <c r="B110" s="141">
        <f t="shared" ref="B110:Q110" si="12">IF(B$35=0,0,B$35/B$5)</f>
        <v>4.402939044765135E-3</v>
      </c>
      <c r="C110" s="141">
        <f t="shared" si="12"/>
        <v>4.0285150952479813E-3</v>
      </c>
      <c r="D110" s="141">
        <f t="shared" si="12"/>
        <v>4.1175744158463432E-3</v>
      </c>
      <c r="E110" s="141">
        <f t="shared" si="12"/>
        <v>4.3433351973828551E-3</v>
      </c>
      <c r="F110" s="141">
        <f t="shared" si="12"/>
        <v>4.3502260481719538E-3</v>
      </c>
      <c r="G110" s="141">
        <f t="shared" si="12"/>
        <v>1.1088524102675901E-3</v>
      </c>
      <c r="H110" s="141">
        <f t="shared" si="12"/>
        <v>3.7538246800673447E-3</v>
      </c>
      <c r="I110" s="141">
        <f t="shared" si="12"/>
        <v>4.1837536685754087E-3</v>
      </c>
      <c r="J110" s="141">
        <f t="shared" si="12"/>
        <v>4.4205371882664523E-3</v>
      </c>
      <c r="K110" s="141">
        <f t="shared" si="12"/>
        <v>2.1829669050806647E-3</v>
      </c>
      <c r="L110" s="141">
        <f t="shared" si="12"/>
        <v>4.4201937871202555E-3</v>
      </c>
      <c r="M110" s="141">
        <f t="shared" si="12"/>
        <v>4.1723046292174082E-3</v>
      </c>
      <c r="N110" s="141">
        <f t="shared" si="12"/>
        <v>4.1657074481871318E-3</v>
      </c>
      <c r="O110" s="141">
        <f t="shared" si="12"/>
        <v>1.4445180076235406E-3</v>
      </c>
      <c r="P110" s="141">
        <f t="shared" si="12"/>
        <v>1.8421844787213776E-3</v>
      </c>
      <c r="Q110" s="141">
        <f t="shared" si="12"/>
        <v>4.0287606074596643E-3</v>
      </c>
    </row>
    <row r="111" spans="1:17" x14ac:dyDescent="0.25">
      <c r="A111" s="142" t="s">
        <v>120</v>
      </c>
      <c r="B111" s="141">
        <f t="shared" ref="B111:Q111" si="13">IF(B$39=0,0,B$39/B$5)</f>
        <v>1.2941027556434789E-3</v>
      </c>
      <c r="C111" s="141">
        <f t="shared" si="13"/>
        <v>3.1301585987537238E-3</v>
      </c>
      <c r="D111" s="141">
        <f t="shared" si="13"/>
        <v>1.1774274828047803E-3</v>
      </c>
      <c r="E111" s="141">
        <f t="shared" si="13"/>
        <v>5.6107447265524226E-4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3.6783792058204135E-3</v>
      </c>
      <c r="J111" s="141">
        <f t="shared" si="13"/>
        <v>9.6003125406973039E-4</v>
      </c>
      <c r="K111" s="141">
        <f t="shared" si="13"/>
        <v>0</v>
      </c>
      <c r="L111" s="141">
        <f t="shared" si="13"/>
        <v>1.5219160957612742E-3</v>
      </c>
      <c r="M111" s="141">
        <f t="shared" si="13"/>
        <v>3.1735398679880898E-3</v>
      </c>
      <c r="N111" s="141">
        <f t="shared" si="13"/>
        <v>3.6391975718058625E-3</v>
      </c>
      <c r="O111" s="141">
        <f t="shared" si="13"/>
        <v>0</v>
      </c>
      <c r="P111" s="141">
        <f t="shared" si="13"/>
        <v>0</v>
      </c>
      <c r="Q111" s="141">
        <f t="shared" si="13"/>
        <v>1.3031965499093227E-18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7.7294585987689082E-2</v>
      </c>
      <c r="C113" s="171">
        <f t="shared" si="15"/>
        <v>8.2732264119105711E-2</v>
      </c>
      <c r="D113" s="171">
        <f t="shared" si="15"/>
        <v>8.4119700836546199E-2</v>
      </c>
      <c r="E113" s="171">
        <f t="shared" si="15"/>
        <v>8.9093550041741507E-2</v>
      </c>
      <c r="F113" s="171">
        <f t="shared" si="15"/>
        <v>8.158597262966355E-2</v>
      </c>
      <c r="G113" s="171">
        <f t="shared" si="15"/>
        <v>7.9392827206189467E-2</v>
      </c>
      <c r="H113" s="171">
        <f t="shared" si="15"/>
        <v>8.1642417206973961E-2</v>
      </c>
      <c r="I113" s="171">
        <f t="shared" si="15"/>
        <v>7.8724093258189937E-2</v>
      </c>
      <c r="J113" s="171">
        <f t="shared" si="15"/>
        <v>7.9949839158388783E-2</v>
      </c>
      <c r="K113" s="171">
        <f t="shared" si="15"/>
        <v>7.4279383086732806E-2</v>
      </c>
      <c r="L113" s="171">
        <f t="shared" si="15"/>
        <v>6.9261512819478122E-2</v>
      </c>
      <c r="M113" s="171">
        <f t="shared" si="15"/>
        <v>7.1383504369865999E-2</v>
      </c>
      <c r="N113" s="171">
        <f t="shared" si="15"/>
        <v>6.7224788055340809E-2</v>
      </c>
      <c r="O113" s="171">
        <f t="shared" si="15"/>
        <v>7.1685807147495104E-2</v>
      </c>
      <c r="P113" s="171">
        <f t="shared" si="15"/>
        <v>7.2648750766956566E-2</v>
      </c>
      <c r="Q113" s="171">
        <f t="shared" si="15"/>
        <v>6.8512094678014251E-2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1</v>
      </c>
      <c r="C115" s="77">
        <f t="shared" si="16"/>
        <v>1.0000000000000002</v>
      </c>
      <c r="D115" s="77">
        <f t="shared" si="16"/>
        <v>0.99999999999999978</v>
      </c>
      <c r="E115" s="77">
        <f t="shared" si="16"/>
        <v>1</v>
      </c>
      <c r="F115" s="77">
        <f t="shared" si="16"/>
        <v>0.99999999999999989</v>
      </c>
      <c r="G115" s="77">
        <f t="shared" si="16"/>
        <v>1</v>
      </c>
      <c r="H115" s="77">
        <f t="shared" si="16"/>
        <v>1</v>
      </c>
      <c r="I115" s="77">
        <f t="shared" si="16"/>
        <v>0.99999999999999978</v>
      </c>
      <c r="J115" s="77">
        <f t="shared" si="16"/>
        <v>0.99999999999999978</v>
      </c>
      <c r="K115" s="77">
        <f t="shared" si="16"/>
        <v>0.99999999999999978</v>
      </c>
      <c r="L115" s="77">
        <f t="shared" si="16"/>
        <v>1</v>
      </c>
      <c r="M115" s="77">
        <f t="shared" si="16"/>
        <v>1.0000000000000002</v>
      </c>
      <c r="N115" s="77">
        <f t="shared" si="16"/>
        <v>0.99999999999999989</v>
      </c>
      <c r="O115" s="77">
        <f t="shared" si="16"/>
        <v>1</v>
      </c>
      <c r="P115" s="77">
        <f t="shared" si="16"/>
        <v>1</v>
      </c>
      <c r="Q115" s="77">
        <f t="shared" si="16"/>
        <v>1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2.8830215689539169E-3</v>
      </c>
      <c r="C120" s="145">
        <f t="shared" si="21"/>
        <v>2.8153413341556245E-3</v>
      </c>
      <c r="D120" s="145">
        <f t="shared" si="21"/>
        <v>1.580789925448867E-3</v>
      </c>
      <c r="E120" s="145">
        <f t="shared" si="21"/>
        <v>1.5823814202365642E-3</v>
      </c>
      <c r="F120" s="145">
        <f t="shared" si="21"/>
        <v>2.964502663489512E-3</v>
      </c>
      <c r="G120" s="145">
        <f t="shared" si="21"/>
        <v>3.3575749614843157E-3</v>
      </c>
      <c r="H120" s="145">
        <f t="shared" si="21"/>
        <v>1.6600519188354989E-3</v>
      </c>
      <c r="I120" s="145">
        <f t="shared" si="21"/>
        <v>2.9052253972978548E-3</v>
      </c>
      <c r="J120" s="145">
        <f t="shared" si="21"/>
        <v>2.966634815052065E-3</v>
      </c>
      <c r="K120" s="145">
        <f t="shared" si="21"/>
        <v>3.1319766214515845E-3</v>
      </c>
      <c r="L120" s="145">
        <f t="shared" si="21"/>
        <v>3.0605064235081549E-3</v>
      </c>
      <c r="M120" s="145">
        <f t="shared" si="21"/>
        <v>2.4314332945161361E-3</v>
      </c>
      <c r="N120" s="145">
        <f t="shared" si="21"/>
        <v>2.4535123840609538E-3</v>
      </c>
      <c r="O120" s="145">
        <f t="shared" si="21"/>
        <v>3.9577690540713185E-3</v>
      </c>
      <c r="P120" s="145">
        <f t="shared" si="21"/>
        <v>3.659885556623596E-3</v>
      </c>
      <c r="Q120" s="145">
        <f t="shared" si="21"/>
        <v>3.3252306189358628E-3</v>
      </c>
    </row>
    <row r="121" spans="1:17" x14ac:dyDescent="0.25">
      <c r="A121" s="175" t="s">
        <v>115</v>
      </c>
      <c r="B121" s="174">
        <f t="shared" ref="B121:Q121" si="22">IF(B$63=0,0,B$63/B$53)</f>
        <v>0.34036893047976824</v>
      </c>
      <c r="C121" s="174">
        <f t="shared" si="22"/>
        <v>0.33423869236120263</v>
      </c>
      <c r="D121" s="174">
        <f t="shared" si="22"/>
        <v>0.31705389273812157</v>
      </c>
      <c r="E121" s="174">
        <f t="shared" si="22"/>
        <v>0.31997501688921065</v>
      </c>
      <c r="F121" s="174">
        <f t="shared" si="22"/>
        <v>0.32719776542502504</v>
      </c>
      <c r="G121" s="174">
        <f t="shared" si="22"/>
        <v>0.2763470976882712</v>
      </c>
      <c r="H121" s="174">
        <f t="shared" si="22"/>
        <v>0.30521472201207822</v>
      </c>
      <c r="I121" s="174">
        <f t="shared" si="22"/>
        <v>0.318228159485763</v>
      </c>
      <c r="J121" s="174">
        <f t="shared" si="22"/>
        <v>0.32283605331674087</v>
      </c>
      <c r="K121" s="174">
        <f t="shared" si="22"/>
        <v>0.30551884139777002</v>
      </c>
      <c r="L121" s="174">
        <f t="shared" si="22"/>
        <v>0.30130655956838814</v>
      </c>
      <c r="M121" s="174">
        <f t="shared" si="22"/>
        <v>0.43561237740273479</v>
      </c>
      <c r="N121" s="174">
        <f t="shared" si="22"/>
        <v>0.43025779920778584</v>
      </c>
      <c r="O121" s="174">
        <f t="shared" si="22"/>
        <v>0.1738832766951571</v>
      </c>
      <c r="P121" s="174">
        <f t="shared" si="22"/>
        <v>0.22876347496021504</v>
      </c>
      <c r="Q121" s="174">
        <f t="shared" si="22"/>
        <v>0.28156328652435336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0.48961067642764594</v>
      </c>
      <c r="C123" s="143">
        <f t="shared" si="24"/>
        <v>0.47827085819518006</v>
      </c>
      <c r="D123" s="143">
        <f t="shared" si="24"/>
        <v>0.50250640415643888</v>
      </c>
      <c r="E123" s="143">
        <f t="shared" si="24"/>
        <v>0.50301231345540764</v>
      </c>
      <c r="F123" s="143">
        <f t="shared" si="24"/>
        <v>0.50371286047988839</v>
      </c>
      <c r="G123" s="143">
        <f t="shared" si="24"/>
        <v>0.57074704033536494</v>
      </c>
      <c r="H123" s="143">
        <f t="shared" si="24"/>
        <v>0.527702452436971</v>
      </c>
      <c r="I123" s="143">
        <f t="shared" si="24"/>
        <v>0.49327521701015392</v>
      </c>
      <c r="J123" s="143">
        <f t="shared" si="24"/>
        <v>0.50385299045867005</v>
      </c>
      <c r="K123" s="143">
        <f t="shared" si="24"/>
        <v>0.53968743922871254</v>
      </c>
      <c r="L123" s="143">
        <f t="shared" si="24"/>
        <v>0.52371437600645454</v>
      </c>
      <c r="M123" s="143">
        <f t="shared" si="24"/>
        <v>0.41333754232457809</v>
      </c>
      <c r="N123" s="143">
        <f t="shared" si="24"/>
        <v>0.41742456526883082</v>
      </c>
      <c r="O123" s="143">
        <f t="shared" si="24"/>
        <v>0.67586314301826189</v>
      </c>
      <c r="P123" s="143">
        <f t="shared" si="24"/>
        <v>0.62401079514710556</v>
      </c>
      <c r="Q123" s="143">
        <f t="shared" si="24"/>
        <v>0.56558428626885238</v>
      </c>
    </row>
    <row r="124" spans="1:17" x14ac:dyDescent="0.25">
      <c r="A124" s="142" t="s">
        <v>123</v>
      </c>
      <c r="B124" s="141">
        <f t="shared" ref="B124:Q124" si="25">IF(B$71=0,0,B$71/B$53)</f>
        <v>0.48961067642764594</v>
      </c>
      <c r="C124" s="141">
        <f t="shared" si="25"/>
        <v>0.47827085819518006</v>
      </c>
      <c r="D124" s="141">
        <f t="shared" si="25"/>
        <v>0.50250640415643888</v>
      </c>
      <c r="E124" s="141">
        <f t="shared" si="25"/>
        <v>0.50301231345540764</v>
      </c>
      <c r="F124" s="141">
        <f t="shared" si="25"/>
        <v>0.50371286047988839</v>
      </c>
      <c r="G124" s="141">
        <f t="shared" si="25"/>
        <v>0.57074704033536494</v>
      </c>
      <c r="H124" s="141">
        <f t="shared" si="25"/>
        <v>0.527702452436971</v>
      </c>
      <c r="I124" s="141">
        <f t="shared" si="25"/>
        <v>0.49327521701015392</v>
      </c>
      <c r="J124" s="141">
        <f t="shared" si="25"/>
        <v>0.50385299045867005</v>
      </c>
      <c r="K124" s="141">
        <f t="shared" si="25"/>
        <v>0.53968743922871254</v>
      </c>
      <c r="L124" s="141">
        <f t="shared" si="25"/>
        <v>0.52371437600645454</v>
      </c>
      <c r="M124" s="141">
        <f t="shared" si="25"/>
        <v>0.41333754232457809</v>
      </c>
      <c r="N124" s="141">
        <f t="shared" si="25"/>
        <v>0.41742456526883082</v>
      </c>
      <c r="O124" s="141">
        <f t="shared" si="25"/>
        <v>0.67586314301826189</v>
      </c>
      <c r="P124" s="141">
        <f t="shared" si="25"/>
        <v>0.62401079514710556</v>
      </c>
      <c r="Q124" s="141">
        <f t="shared" si="25"/>
        <v>0.56558428626885238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9.2605367229562155E-2</v>
      </c>
      <c r="C126" s="143">
        <f t="shared" si="27"/>
        <v>0.10536521421829526</v>
      </c>
      <c r="D126" s="143">
        <f t="shared" si="27"/>
        <v>9.4070217354184943E-2</v>
      </c>
      <c r="E126" s="143">
        <f t="shared" si="27"/>
        <v>8.8795942428334759E-2</v>
      </c>
      <c r="F126" s="143">
        <f t="shared" si="27"/>
        <v>8.5067523034443329E-2</v>
      </c>
      <c r="G126" s="143">
        <f t="shared" si="27"/>
        <v>6.2065162300659407E-2</v>
      </c>
      <c r="H126" s="143">
        <f t="shared" si="27"/>
        <v>8.1891837070055706E-2</v>
      </c>
      <c r="I126" s="143">
        <f t="shared" si="27"/>
        <v>0.11225774673619246</v>
      </c>
      <c r="J126" s="143">
        <f t="shared" si="27"/>
        <v>9.285608915739578E-2</v>
      </c>
      <c r="K126" s="143">
        <f t="shared" si="27"/>
        <v>7.1031420573303028E-2</v>
      </c>
      <c r="L126" s="143">
        <f t="shared" si="27"/>
        <v>0.10245958474469694</v>
      </c>
      <c r="M126" s="143">
        <f t="shared" si="27"/>
        <v>9.1375013613991307E-2</v>
      </c>
      <c r="N126" s="143">
        <f t="shared" si="27"/>
        <v>9.5448531185801752E-2</v>
      </c>
      <c r="O126" s="143">
        <f t="shared" si="27"/>
        <v>5.6901379038737571E-2</v>
      </c>
      <c r="P126" s="143">
        <f t="shared" si="27"/>
        <v>5.9340041315181599E-2</v>
      </c>
      <c r="Q126" s="143">
        <f t="shared" si="27"/>
        <v>7.8474952180621282E-2</v>
      </c>
    </row>
    <row r="127" spans="1:17" x14ac:dyDescent="0.25">
      <c r="A127" s="142" t="s">
        <v>121</v>
      </c>
      <c r="B127" s="141">
        <f t="shared" ref="B127:Q127" si="28">IF(B$78=0,0,B$78/B$53)</f>
        <v>8.1458620966637238E-2</v>
      </c>
      <c r="C127" s="141">
        <f t="shared" si="28"/>
        <v>7.7898988531849206E-2</v>
      </c>
      <c r="D127" s="141">
        <f t="shared" si="28"/>
        <v>8.3005243175860596E-2</v>
      </c>
      <c r="E127" s="141">
        <f t="shared" si="28"/>
        <v>8.371176218279304E-2</v>
      </c>
      <c r="F127" s="141">
        <f t="shared" si="28"/>
        <v>8.5067523034443329E-2</v>
      </c>
      <c r="G127" s="141">
        <f t="shared" si="28"/>
        <v>6.2065162300659407E-2</v>
      </c>
      <c r="H127" s="141">
        <f t="shared" si="28"/>
        <v>8.1891837070055706E-2</v>
      </c>
      <c r="I127" s="141">
        <f t="shared" si="28"/>
        <v>8.0249210480915767E-2</v>
      </c>
      <c r="J127" s="141">
        <f t="shared" si="28"/>
        <v>8.428290469519252E-2</v>
      </c>
      <c r="K127" s="141">
        <f t="shared" si="28"/>
        <v>7.1031420573303028E-2</v>
      </c>
      <c r="L127" s="141">
        <f t="shared" si="28"/>
        <v>8.830409151466187E-2</v>
      </c>
      <c r="M127" s="141">
        <f t="shared" si="28"/>
        <v>6.7805398015210724E-2</v>
      </c>
      <c r="N127" s="141">
        <f t="shared" si="28"/>
        <v>6.8305124270718234E-2</v>
      </c>
      <c r="O127" s="141">
        <f t="shared" si="28"/>
        <v>5.6901379038737571E-2</v>
      </c>
      <c r="P127" s="141">
        <f t="shared" si="28"/>
        <v>5.9340041315181599E-2</v>
      </c>
      <c r="Q127" s="141">
        <f t="shared" si="28"/>
        <v>7.8474952180621269E-2</v>
      </c>
    </row>
    <row r="128" spans="1:17" x14ac:dyDescent="0.25">
      <c r="A128" s="142" t="s">
        <v>120</v>
      </c>
      <c r="B128" s="141">
        <f t="shared" ref="B128:Q128" si="29">IF(B$82=0,0,B$82/B$53)</f>
        <v>1.1146746262924931E-2</v>
      </c>
      <c r="C128" s="141">
        <f t="shared" si="29"/>
        <v>2.7466225686446053E-2</v>
      </c>
      <c r="D128" s="141">
        <f t="shared" si="29"/>
        <v>1.1064974178324352E-2</v>
      </c>
      <c r="E128" s="141">
        <f t="shared" si="29"/>
        <v>5.0841802455417256E-3</v>
      </c>
      <c r="F128" s="141">
        <f t="shared" si="29"/>
        <v>0</v>
      </c>
      <c r="G128" s="141">
        <f t="shared" si="29"/>
        <v>0</v>
      </c>
      <c r="H128" s="141">
        <f t="shared" si="29"/>
        <v>0</v>
      </c>
      <c r="I128" s="141">
        <f t="shared" si="29"/>
        <v>3.2008536255276686E-2</v>
      </c>
      <c r="J128" s="141">
        <f t="shared" si="29"/>
        <v>8.5731844622032698E-3</v>
      </c>
      <c r="K128" s="141">
        <f t="shared" si="29"/>
        <v>0</v>
      </c>
      <c r="L128" s="141">
        <f t="shared" si="29"/>
        <v>1.4155493230035071E-2</v>
      </c>
      <c r="M128" s="141">
        <f t="shared" si="29"/>
        <v>2.3569615598780593E-2</v>
      </c>
      <c r="N128" s="141">
        <f t="shared" si="29"/>
        <v>2.7143406915083511E-2</v>
      </c>
      <c r="O128" s="141">
        <f t="shared" si="29"/>
        <v>0</v>
      </c>
      <c r="P128" s="141">
        <f t="shared" si="29"/>
        <v>0</v>
      </c>
      <c r="Q128" s="141">
        <f t="shared" si="29"/>
        <v>1.2507452928418606E-17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7.4532004294069809E-2</v>
      </c>
      <c r="C130" s="171">
        <f t="shared" si="31"/>
        <v>7.9309893891166577E-2</v>
      </c>
      <c r="D130" s="171">
        <f t="shared" si="31"/>
        <v>8.4788695825805643E-2</v>
      </c>
      <c r="E130" s="171">
        <f t="shared" si="31"/>
        <v>8.6634345806810356E-2</v>
      </c>
      <c r="F130" s="171">
        <f t="shared" si="31"/>
        <v>8.1057348397153575E-2</v>
      </c>
      <c r="G130" s="171">
        <f t="shared" si="31"/>
        <v>8.7483124714219998E-2</v>
      </c>
      <c r="H130" s="171">
        <f t="shared" si="31"/>
        <v>8.3530936562059621E-2</v>
      </c>
      <c r="I130" s="171">
        <f t="shared" si="31"/>
        <v>7.3333651370592598E-2</v>
      </c>
      <c r="J130" s="171">
        <f t="shared" si="31"/>
        <v>7.7488232252141132E-2</v>
      </c>
      <c r="K130" s="171">
        <f t="shared" si="31"/>
        <v>8.0630322178762537E-2</v>
      </c>
      <c r="L130" s="171">
        <f t="shared" si="31"/>
        <v>6.9458973256952217E-2</v>
      </c>
      <c r="M130" s="171">
        <f t="shared" si="31"/>
        <v>5.7243633364179827E-2</v>
      </c>
      <c r="N130" s="171">
        <f t="shared" si="31"/>
        <v>5.4415591953520491E-2</v>
      </c>
      <c r="O130" s="171">
        <f t="shared" si="31"/>
        <v>8.9394432193772161E-2</v>
      </c>
      <c r="P130" s="171">
        <f t="shared" si="31"/>
        <v>8.4225803020874221E-2</v>
      </c>
      <c r="Q130" s="171">
        <f t="shared" si="31"/>
        <v>7.1052244407237064E-2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4.0931715484761426</v>
      </c>
      <c r="C134" s="133">
        <f>IF(C$5=0,0,(C$5-C$51)/ISI_fec!C$5)</f>
        <v>4.2448575308889884</v>
      </c>
      <c r="D134" s="133">
        <f>IF(D$5=0,0,(D$5-D$51)/ISI_fec!D$5)</f>
        <v>4.2988927637165526</v>
      </c>
      <c r="E134" s="133">
        <f>IF(E$5=0,0,(E$5-E$51)/ISI_fec!E$5)</f>
        <v>4.1184979004401407</v>
      </c>
      <c r="F134" s="133">
        <f>IF(F$5=0,0,(F$5-F$51)/ISI_fec!F$5)</f>
        <v>4.2547690086265586</v>
      </c>
      <c r="G134" s="133">
        <f>IF(G$5=0,0,(G$5-G$51)/ISI_fec!G$5)</f>
        <v>4.1234148584825441</v>
      </c>
      <c r="H134" s="133">
        <f>IF(H$5=0,0,(H$5-H$51)/ISI_fec!H$5)</f>
        <v>4.1143913356182162</v>
      </c>
      <c r="I134" s="133">
        <f>IF(I$5=0,0,(I$5-I$51)/ISI_fec!I$5)</f>
        <v>4.0971759348825092</v>
      </c>
      <c r="J134" s="133">
        <f>IF(J$5=0,0,(J$5-J$51)/ISI_fec!J$5)</f>
        <v>4.112156445967746</v>
      </c>
      <c r="K134" s="133">
        <f>IF(K$5=0,0,(K$5-K$51)/ISI_fec!K$5)</f>
        <v>4.3855728486963441</v>
      </c>
      <c r="L134" s="133">
        <f>IF(L$5=0,0,(L$5-L$51)/ISI_fec!L$5)</f>
        <v>4.1998530005552723</v>
      </c>
      <c r="M134" s="133">
        <f>IF(M$5=0,0,(M$5-M$51)/ISI_fec!M$5)</f>
        <v>4.2116084835294645</v>
      </c>
      <c r="N134" s="133">
        <f>IF(N$5=0,0,(N$5-N$51)/ISI_fec!N$5)</f>
        <v>4.2102984423521148</v>
      </c>
      <c r="O134" s="133">
        <f>IF(O$5=0,0,(O$5-O$51)/ISI_fec!O$5)</f>
        <v>3.6660168389491443</v>
      </c>
      <c r="P134" s="133">
        <f>IF(P$5=0,0,(P$5-P$51)/ISI_fec!P$5)</f>
        <v>3.8335161576584209</v>
      </c>
      <c r="Q134" s="133">
        <f>IF(Q$5=0,0,(Q$5-Q$51)/ISI_fec!Q$5)</f>
        <v>3.9919015414574304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1.3251222000000002</v>
      </c>
      <c r="C139" s="128">
        <f>IF(C$10=0,0,C$10/ISI_fec!C$10)</f>
        <v>1.3251222</v>
      </c>
      <c r="D139" s="128">
        <f>IF(D$10=0,0,D$10/ISI_fec!D$10)</f>
        <v>0.70463844000000009</v>
      </c>
      <c r="E139" s="128">
        <f>IF(E$10=0,0,E$10/ISI_fec!E$10)</f>
        <v>0.70463844000000009</v>
      </c>
      <c r="F139" s="128">
        <f>IF(F$10=0,0,F$10/ISI_fec!F$10)</f>
        <v>1.3251222</v>
      </c>
      <c r="G139" s="128">
        <f>IF(G$10=0,0,G$10/ISI_fec!G$10)</f>
        <v>1.3251222</v>
      </c>
      <c r="H139" s="128">
        <f>IF(H$10=0,0,H$10/ISI_fec!H$10)</f>
        <v>0.70463843999999998</v>
      </c>
      <c r="I139" s="128">
        <f>IF(I$10=0,0,I$10/ISI_fec!I$10)</f>
        <v>1.3251222000000002</v>
      </c>
      <c r="J139" s="128">
        <f>IF(J$10=0,0,J$10/ISI_fec!J$10)</f>
        <v>1.3251222000000002</v>
      </c>
      <c r="K139" s="128">
        <f>IF(K$10=0,0,K$10/ISI_fec!K$10)</f>
        <v>1.3251221999999998</v>
      </c>
      <c r="L139" s="128">
        <f>IF(L$10=0,0,L$10/ISI_fec!L$10)</f>
        <v>1.3251222</v>
      </c>
      <c r="M139" s="128">
        <f>IF(M$10=0,0,M$10/ISI_fec!M$10)</f>
        <v>1.3251222000000002</v>
      </c>
      <c r="N139" s="128">
        <f>IF(N$10=0,0,N$10/ISI_fec!N$10)</f>
        <v>1.3251222000000002</v>
      </c>
      <c r="O139" s="128">
        <f>IF(O$10=0,0,O$10/ISI_fec!O$10)</f>
        <v>1.3251222</v>
      </c>
      <c r="P139" s="128">
        <f>IF(P$10=0,0,P$10/ISI_fec!P$10)</f>
        <v>1.3251221999999998</v>
      </c>
      <c r="Q139" s="128">
        <f>IF(Q$10=0,0,Q$10/ISI_fec!Q$10)</f>
        <v>1.3251222000000002</v>
      </c>
    </row>
    <row r="140" spans="1:17" x14ac:dyDescent="0.25">
      <c r="A140" s="127" t="s">
        <v>117</v>
      </c>
      <c r="B140" s="126">
        <f>IF(B$15=0,0,B$15/ISI_fec!B$15)</f>
        <v>2.4006466148444949</v>
      </c>
      <c r="C140" s="126">
        <f>IF(C$15=0,0,C$15/ISI_fec!C$15)</f>
        <v>2.1775434613094768</v>
      </c>
      <c r="D140" s="126">
        <f>IF(D$15=0,0,D$15/ISI_fec!D$15)</f>
        <v>1.9561875779469997</v>
      </c>
      <c r="E140" s="126">
        <f>IF(E$15=0,0,E$15/ISI_fec!E$15)</f>
        <v>1.9722250114320692</v>
      </c>
      <c r="F140" s="126">
        <f>IF(F$15=0,0,F$15/ISI_fec!F$15)</f>
        <v>2.02441547728171</v>
      </c>
      <c r="G140" s="126">
        <f>IF(G$15=0,0,G$15/ISI_fec!G$15)</f>
        <v>1.5096294346293246</v>
      </c>
      <c r="H140" s="126">
        <f>IF(H$15=0,0,H$15/ISI_fec!H$15)</f>
        <v>2.548673398363491</v>
      </c>
      <c r="I140" s="126">
        <f>IF(I$15=0,0,I$15/ISI_fec!I$15)</f>
        <v>4.1033802411403038</v>
      </c>
      <c r="J140" s="126">
        <f>IF(J$15=0,0,J$15/ISI_fec!J$15)</f>
        <v>4.3455022533300607</v>
      </c>
      <c r="K140" s="126">
        <f>IF(K$15=0,0,K$15/ISI_fec!K$15)</f>
        <v>5.0822430581396008</v>
      </c>
      <c r="L140" s="126">
        <f>IF(L$15=0,0,L$15/ISI_fec!L$15)</f>
        <v>4.1576895250736126</v>
      </c>
      <c r="M140" s="126">
        <f>IF(M$15=0,0,M$15/ISI_fec!M$15)</f>
        <v>4.8500099114555297</v>
      </c>
      <c r="N140" s="126">
        <f>IF(N$15=0,0,N$15/ISI_fec!N$15)</f>
        <v>3.9916624126985032</v>
      </c>
      <c r="O140" s="126">
        <f>IF(O$15=0,0,O$15/ISI_fec!O$15)</f>
        <v>0.80583946374701465</v>
      </c>
      <c r="P140" s="126">
        <f>IF(P$15=0,0,P$15/ISI_fec!P$15)</f>
        <v>1.3767545388696183</v>
      </c>
      <c r="Q140" s="126">
        <f>IF(Q$15=0,0,Q$15/ISI_fec!Q$15)</f>
        <v>2.897269308423156</v>
      </c>
    </row>
    <row r="141" spans="1:17" x14ac:dyDescent="0.25">
      <c r="A141" s="127" t="s">
        <v>116</v>
      </c>
      <c r="B141" s="126">
        <f>IF(B$21=0,0,B$21/ISI_fec!B$21)</f>
        <v>5.013522795617197</v>
      </c>
      <c r="C141" s="126">
        <f>IF(C$21=0,0,C$21/ISI_fec!C$21)</f>
        <v>5.2442899406212442</v>
      </c>
      <c r="D141" s="126">
        <f>IF(D$21=0,0,D$21/ISI_fec!D$21)</f>
        <v>5.3639942263861338</v>
      </c>
      <c r="E141" s="126">
        <f>IF(E$21=0,0,E$21/ISI_fec!E$21)</f>
        <v>5.1144854451750907</v>
      </c>
      <c r="F141" s="126">
        <f>IF(F$21=0,0,F$21/ISI_fec!F$21)</f>
        <v>5.2971596221328507</v>
      </c>
      <c r="G141" s="126">
        <f>IF(G$21=0,0,G$21/ISI_fec!G$21)</f>
        <v>5.2062595069554112</v>
      </c>
      <c r="H141" s="126">
        <f>IF(H$21=0,0,H$21/ISI_fec!H$21)</f>
        <v>5.036846264607747</v>
      </c>
      <c r="I141" s="126">
        <f>IF(I$21=0,0,I$21/ISI_fec!I$21)</f>
        <v>4.7712031690016738</v>
      </c>
      <c r="J141" s="126">
        <f>IF(J$21=0,0,J$21/ISI_fec!J$21)</f>
        <v>4.7738051301367932</v>
      </c>
      <c r="K141" s="126">
        <f>IF(K$21=0,0,K$21/ISI_fec!K$21)</f>
        <v>4.9831517821172939</v>
      </c>
      <c r="L141" s="126">
        <f>IF(L$21=0,0,L$21/ISI_fec!L$21)</f>
        <v>4.9154830348047538</v>
      </c>
      <c r="M141" s="126">
        <f>IF(M$21=0,0,M$21/ISI_fec!M$21)</f>
        <v>4.7999359508411876</v>
      </c>
      <c r="N141" s="126">
        <f>IF(N$21=0,0,N$21/ISI_fec!N$21)</f>
        <v>4.8901574796464269</v>
      </c>
      <c r="O141" s="126">
        <f>IF(O$21=0,0,O$21/ISI_fec!O$21)</f>
        <v>4.6797849558520097</v>
      </c>
      <c r="P141" s="126">
        <f>IF(P$21=0,0,P$21/ISI_fec!P$21)</f>
        <v>4.8301281655248847</v>
      </c>
      <c r="Q141" s="126">
        <f>IF(Q$21=0,0,Q$21/ISI_fec!Q$21)</f>
        <v>4.8253092309604551</v>
      </c>
    </row>
    <row r="142" spans="1:17" x14ac:dyDescent="0.25">
      <c r="A142" s="127" t="s">
        <v>113</v>
      </c>
      <c r="B142" s="126">
        <f>IF(B$27=0,0,B$27/ISI_fec!B$27)</f>
        <v>2.0766002104458861</v>
      </c>
      <c r="C142" s="126">
        <f>IF(C$27=0,0,C$27/ISI_fec!C$27)</f>
        <v>2.0772691368963643</v>
      </c>
      <c r="D142" s="126">
        <f>IF(D$27=0,0,D$27/ISI_fec!D$27)</f>
        <v>2.0669394240000001</v>
      </c>
      <c r="E142" s="126">
        <f>IF(E$27=0,0,E$27/ISI_fec!E$27)</f>
        <v>2.0669394240000001</v>
      </c>
      <c r="F142" s="126">
        <f>IF(F$27=0,0,F$27/ISI_fec!F$27)</f>
        <v>2.077691676850181</v>
      </c>
      <c r="G142" s="126">
        <f>IF(G$27=0,0,G$27/ISI_fec!G$27)</f>
        <v>2.0785853226504445</v>
      </c>
      <c r="H142" s="126">
        <f>IF(H$27=0,0,H$27/ISI_fec!H$27)</f>
        <v>2.0669394240000005</v>
      </c>
      <c r="I142" s="126">
        <f>IF(I$27=0,0,I$27/ISI_fec!I$27)</f>
        <v>2.0761530704902595</v>
      </c>
      <c r="J142" s="126">
        <f>IF(J$27=0,0,J$27/ISI_fec!J$27)</f>
        <v>2.0767760043323058</v>
      </c>
      <c r="K142" s="126">
        <f>IF(K$27=0,0,K$27/ISI_fec!K$27)</f>
        <v>2.1070444837137763</v>
      </c>
      <c r="L142" s="126">
        <f>IF(L$27=0,0,L$27/ISI_fec!L$27)</f>
        <v>2.0924308086876446</v>
      </c>
      <c r="M142" s="126">
        <f>IF(M$27=0,0,M$27/ISI_fec!M$27)</f>
        <v>2.0787027914762679</v>
      </c>
      <c r="N142" s="126">
        <f>IF(N$27=0,0,N$27/ISI_fec!N$27)</f>
        <v>2.0803655569951904</v>
      </c>
      <c r="O142" s="126">
        <f>IF(O$27=0,0,O$27/ISI_fec!O$27)</f>
        <v>2.0881333083036671</v>
      </c>
      <c r="P142" s="126">
        <f>IF(P$27=0,0,P$27/ISI_fec!P$27)</f>
        <v>2.0848485084375321</v>
      </c>
      <c r="Q142" s="126">
        <f>IF(Q$27=0,0,Q$27/ISI_fec!Q$27)</f>
        <v>2.079818657253881</v>
      </c>
    </row>
    <row r="143" spans="1:17" x14ac:dyDescent="0.25">
      <c r="A143" s="72" t="s">
        <v>112</v>
      </c>
      <c r="B143" s="125">
        <f>IF(B$34=0,0,B$34/ISI_fec!B$34)</f>
        <v>0.53353113542142128</v>
      </c>
      <c r="C143" s="125">
        <f>IF(C$34=0,0,C$34/ISI_fec!C$34)</f>
        <v>0.69937974871217223</v>
      </c>
      <c r="D143" s="125">
        <f>IF(D$34=0,0,D$34/ISI_fec!D$34)</f>
        <v>0.52468361184965084</v>
      </c>
      <c r="E143" s="125">
        <f>IF(E$34=0,0,E$34/ISI_fec!E$34)</f>
        <v>0.46812873128550919</v>
      </c>
      <c r="F143" s="125">
        <f>IF(F$34=0,0,F$34/ISI_fec!F$34)</f>
        <v>0.42546397019734983</v>
      </c>
      <c r="G143" s="125">
        <f>IF(G$34=0,0,G$34/ISI_fec!G$34)</f>
        <v>0.10485035542123125</v>
      </c>
      <c r="H143" s="125">
        <f>IF(H$34=0,0,H$34/ISI_fec!H$34)</f>
        <v>0.35504324211791077</v>
      </c>
      <c r="I143" s="125">
        <f>IF(I$34=0,0,I$34/ISI_fec!I$34)</f>
        <v>0.73815703620069439</v>
      </c>
      <c r="J143" s="125">
        <f>IF(J$34=0,0,J$34/ISI_fec!J$34)</f>
        <v>0.50769135512152985</v>
      </c>
      <c r="K143" s="125">
        <f>IF(K$34=0,0,K$34/ISI_fec!K$34)</f>
        <v>0.21832679020879533</v>
      </c>
      <c r="L143" s="125">
        <f>IF(L$34=0,0,L$34/ISI_fec!L$34)</f>
        <v>0.5660575411343125</v>
      </c>
      <c r="M143" s="125">
        <f>IF(M$34=0,0,M$34/ISI_fec!M$34)</f>
        <v>0.70334242310668549</v>
      </c>
      <c r="N143" s="125">
        <f>IF(N$34=0,0,N$34/ISI_fec!N$34)</f>
        <v>0.74373289798074182</v>
      </c>
      <c r="O143" s="125">
        <f>IF(O$34=0,0,O$34/ISI_fec!O$34)</f>
        <v>0.10818721917456382</v>
      </c>
      <c r="P143" s="125">
        <f>IF(P$34=0,0,P$34/ISI_fec!P$34)</f>
        <v>0.14627689615528505</v>
      </c>
      <c r="Q143" s="125">
        <f>IF(Q$34=0,0,Q$34/ISI_fec!Q$34)</f>
        <v>0.33869782638676499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0.90775783447733782</v>
      </c>
      <c r="C145" s="133">
        <f>IF(C$53=0,0,(C$53-C$94)/ISI_fec!C$53)</f>
        <v>0.92478102944665441</v>
      </c>
      <c r="D145" s="133">
        <f>IF(D$53=0,0,(D$53-D$94)/ISI_fec!D$53)</f>
        <v>0.87059087425270787</v>
      </c>
      <c r="E145" s="133">
        <f>IF(E$53=0,0,(E$53-E$94)/ISI_fec!E$53)</f>
        <v>0.86796136846333738</v>
      </c>
      <c r="F145" s="133">
        <f>IF(F$53=0,0,(F$53-F$94)/ISI_fec!F$53)</f>
        <v>0.87658302642735642</v>
      </c>
      <c r="G145" s="133">
        <f>IF(G$53=0,0,(G$53-G$94)/ISI_fec!G$53)</f>
        <v>0.768549208725678</v>
      </c>
      <c r="H145" s="133">
        <f>IF(H$53=0,0,(H$53-H$94)/ISI_fec!H$53)</f>
        <v>0.83016234912527342</v>
      </c>
      <c r="I145" s="133">
        <f>IF(I$53=0,0,(I$53-I$94)/ISI_fec!I$53)</f>
        <v>0.90198653154453168</v>
      </c>
      <c r="J145" s="133">
        <f>IF(J$53=0,0,(J$53-J$94)/ISI_fec!J$53)</f>
        <v>0.87935516408675252</v>
      </c>
      <c r="K145" s="133">
        <f>IF(K$53=0,0,(K$53-K$94)/ISI_fec!K$53)</f>
        <v>0.83009568629661756</v>
      </c>
      <c r="L145" s="133">
        <f>IF(L$53=0,0,(L$53-L$94)/ISI_fec!L$53)</f>
        <v>0.85980253819177954</v>
      </c>
      <c r="M145" s="133">
        <f>IF(M$53=0,0,(M$53-M$94)/ISI_fec!M$53)</f>
        <v>1.0964620562860146</v>
      </c>
      <c r="N145" s="133">
        <f>IF(N$53=0,0,(N$53-N$94)/ISI_fec!N$53)</f>
        <v>1.0898545474548751</v>
      </c>
      <c r="O145" s="133">
        <f>IF(O$53=0,0,(O$53-O$94)/ISI_fec!O$53)</f>
        <v>0.65063338772718549</v>
      </c>
      <c r="P145" s="133">
        <f>IF(P$53=0,0,(P$53-P$94)/ISI_fec!P$53)</f>
        <v>0.70758299941105518</v>
      </c>
      <c r="Q145" s="133">
        <f>IF(Q$53=0,0,(Q$53-Q$94)/ISI_fec!Q$53)</f>
        <v>0.78999803593205464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1.3251222000000002</v>
      </c>
      <c r="C150" s="128">
        <f>IF(C$58=0,0,C$58/ISI_fec!C$58)</f>
        <v>1.3251222000000005</v>
      </c>
      <c r="D150" s="128">
        <f>IF(D$58=0,0,D$58/ISI_fec!D$58)</f>
        <v>0.70463843999999964</v>
      </c>
      <c r="E150" s="128">
        <f>IF(E$58=0,0,E$58/ISI_fec!E$58)</f>
        <v>0.70463843999999975</v>
      </c>
      <c r="F150" s="128">
        <f>IF(F$58=0,0,F$58/ISI_fec!F$58)</f>
        <v>1.3251222000000002</v>
      </c>
      <c r="G150" s="128">
        <f>IF(G$58=0,0,G$58/ISI_fec!G$58)</f>
        <v>1.3251222</v>
      </c>
      <c r="H150" s="128">
        <f>IF(H$58=0,0,H$58/ISI_fec!H$58)</f>
        <v>0.7046384400000002</v>
      </c>
      <c r="I150" s="128">
        <f>IF(I$58=0,0,I$58/ISI_fec!I$58)</f>
        <v>1.3251221999999996</v>
      </c>
      <c r="J150" s="128">
        <f>IF(J$58=0,0,J$58/ISI_fec!J$58)</f>
        <v>1.3251222</v>
      </c>
      <c r="K150" s="128">
        <f>IF(K$58=0,0,K$58/ISI_fec!K$58)</f>
        <v>1.3251222000000011</v>
      </c>
      <c r="L150" s="128">
        <f>IF(L$58=0,0,L$58/ISI_fec!L$58)</f>
        <v>1.3251221999999983</v>
      </c>
      <c r="M150" s="128">
        <f>IF(M$58=0,0,M$58/ISI_fec!M$58)</f>
        <v>1.3251222000000002</v>
      </c>
      <c r="N150" s="128">
        <f>IF(N$58=0,0,N$58/ISI_fec!N$58)</f>
        <v>1.3251221999999987</v>
      </c>
      <c r="O150" s="128">
        <f>IF(O$58=0,0,O$58/ISI_fec!O$58)</f>
        <v>1.3251221999999996</v>
      </c>
      <c r="P150" s="128">
        <f>IF(P$58=0,0,P$58/ISI_fec!P$58)</f>
        <v>1.3251222</v>
      </c>
      <c r="Q150" s="128">
        <f>IF(Q$58=0,0,Q$58/ISI_fec!Q$58)</f>
        <v>1.3251221999999991</v>
      </c>
    </row>
    <row r="151" spans="1:17" x14ac:dyDescent="0.25">
      <c r="A151" s="127" t="s">
        <v>115</v>
      </c>
      <c r="B151" s="126">
        <f>IF(B$63=0,0,B$63/ISI_fec!B$63)</f>
        <v>2.1654251838030962</v>
      </c>
      <c r="C151" s="126">
        <f>IF(C$63=0,0,C$63/ISI_fec!C$63)</f>
        <v>2.1775434613094768</v>
      </c>
      <c r="D151" s="126">
        <f>IF(D$63=0,0,D$63/ISI_fec!D$63)</f>
        <v>1.956187577946999</v>
      </c>
      <c r="E151" s="126">
        <f>IF(E$63=0,0,E$63/ISI_fec!E$63)</f>
        <v>1.9722250114320687</v>
      </c>
      <c r="F151" s="126">
        <f>IF(F$63=0,0,F$63/ISI_fec!F$63)</f>
        <v>2.0244154772817109</v>
      </c>
      <c r="G151" s="126">
        <f>IF(G$63=0,0,G$63/ISI_fec!G$63)</f>
        <v>1.5096294346293244</v>
      </c>
      <c r="H151" s="126">
        <f>IF(H$63=0,0,H$63/ISI_fec!H$63)</f>
        <v>1.7932274299615309</v>
      </c>
      <c r="I151" s="126">
        <f>IF(I$63=0,0,I$63/ISI_fec!I$63)</f>
        <v>2.0090925338923795</v>
      </c>
      <c r="J151" s="126">
        <f>IF(J$63=0,0,J$63/ISI_fec!J$63)</f>
        <v>1.995993419383755</v>
      </c>
      <c r="K151" s="126">
        <f>IF(K$63=0,0,K$63/ISI_fec!K$63)</f>
        <v>1.7892072595513533</v>
      </c>
      <c r="L151" s="126">
        <f>IF(L$63=0,0,L$63/ISI_fec!L$63)</f>
        <v>1.8057451455928819</v>
      </c>
      <c r="M151" s="126">
        <f>IF(M$63=0,0,M$63/ISI_fec!M$63)</f>
        <v>3.2860866925473542</v>
      </c>
      <c r="N151" s="126">
        <f>IF(N$63=0,0,N$63/ISI_fec!N$63)</f>
        <v>3.216485973425995</v>
      </c>
      <c r="O151" s="126">
        <f>IF(O$63=0,0,O$63/ISI_fec!O$63)</f>
        <v>0.8058394637470162</v>
      </c>
      <c r="P151" s="126">
        <f>IF(P$63=0,0,P$63/ISI_fec!P$63)</f>
        <v>1.1464637950134104</v>
      </c>
      <c r="Q151" s="126">
        <f>IF(Q$63=0,0,Q$63/ISI_fec!Q$63)</f>
        <v>1.5530856957879704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2.0766002104458861</v>
      </c>
      <c r="C153" s="126">
        <f>IF(C$70=0,0,C$70/ISI_fec!C$70)</f>
        <v>2.0772691368963638</v>
      </c>
      <c r="D153" s="126">
        <f>IF(D$70=0,0,D$70/ISI_fec!D$70)</f>
        <v>2.0669394240000005</v>
      </c>
      <c r="E153" s="126">
        <f>IF(E$70=0,0,E$70/ISI_fec!E$70)</f>
        <v>2.0669394240000005</v>
      </c>
      <c r="F153" s="126">
        <f>IF(F$70=0,0,F$70/ISI_fec!F$70)</f>
        <v>2.0776916768501814</v>
      </c>
      <c r="G153" s="126">
        <f>IF(G$70=0,0,G$70/ISI_fec!G$70)</f>
        <v>2.0785853226504445</v>
      </c>
      <c r="H153" s="126">
        <f>IF(H$70=0,0,H$70/ISI_fec!H$70)</f>
        <v>2.0669394240000001</v>
      </c>
      <c r="I153" s="126">
        <f>IF(I$70=0,0,I$70/ISI_fec!I$70)</f>
        <v>2.07615307049026</v>
      </c>
      <c r="J153" s="126">
        <f>IF(J$70=0,0,J$70/ISI_fec!J$70)</f>
        <v>2.0767760043323054</v>
      </c>
      <c r="K153" s="126">
        <f>IF(K$70=0,0,K$70/ISI_fec!K$70)</f>
        <v>2.1070444837137758</v>
      </c>
      <c r="L153" s="126">
        <f>IF(L$70=0,0,L$70/ISI_fec!L$70)</f>
        <v>2.0924308086876451</v>
      </c>
      <c r="M153" s="126">
        <f>IF(M$70=0,0,M$70/ISI_fec!M$70)</f>
        <v>2.0787027914762675</v>
      </c>
      <c r="N153" s="126">
        <f>IF(N$70=0,0,N$70/ISI_fec!N$70)</f>
        <v>2.0803655569951913</v>
      </c>
      <c r="O153" s="126">
        <f>IF(O$70=0,0,O$70/ISI_fec!O$70)</f>
        <v>2.0881333083036666</v>
      </c>
      <c r="P153" s="126">
        <f>IF(P$70=0,0,P$70/ISI_fec!P$70)</f>
        <v>2.0848485084375317</v>
      </c>
      <c r="Q153" s="126">
        <f>IF(Q$70=0,0,Q$70/ISI_fec!Q$70)</f>
        <v>2.079818657253881</v>
      </c>
    </row>
    <row r="154" spans="1:17" x14ac:dyDescent="0.25">
      <c r="A154" s="72" t="s">
        <v>112</v>
      </c>
      <c r="B154" s="125">
        <f>IF(B$77=0,0,B$77/ISI_fec!B$77)</f>
        <v>0.73942855304221211</v>
      </c>
      <c r="C154" s="125">
        <f>IF(C$77=0,0,C$77/ISI_fec!C$77)</f>
        <v>0.86153742521081855</v>
      </c>
      <c r="D154" s="125">
        <f>IF(D$77=0,0,D$77/ISI_fec!D$77)</f>
        <v>0.72844428389861771</v>
      </c>
      <c r="E154" s="125">
        <f>IF(E$77=0,0,E$77/ISI_fec!E$77)</f>
        <v>0.68691072572763801</v>
      </c>
      <c r="F154" s="125">
        <f>IF(F$77=0,0,F$77/ISI_fec!F$77)</f>
        <v>0.66057159156612233</v>
      </c>
      <c r="G154" s="125">
        <f>IF(G$77=0,0,G$77/ISI_fec!G$77)</f>
        <v>0.42552994566670915</v>
      </c>
      <c r="H154" s="125">
        <f>IF(H$77=0,0,H$77/ISI_fec!H$77)</f>
        <v>0.60386143456506369</v>
      </c>
      <c r="I154" s="125">
        <f>IF(I$77=0,0,I$77/ISI_fec!I$77)</f>
        <v>0.88949689969778933</v>
      </c>
      <c r="J154" s="125">
        <f>IF(J$77=0,0,J$77/ISI_fec!J$77)</f>
        <v>0.72053361944537064</v>
      </c>
      <c r="K154" s="125">
        <f>IF(K$77=0,0,K$77/ISI_fec!K$77)</f>
        <v>0.52208346495392421</v>
      </c>
      <c r="L154" s="125">
        <f>IF(L$77=0,0,L$77/ISI_fec!L$77)</f>
        <v>0.77066785756072209</v>
      </c>
      <c r="M154" s="125">
        <f>IF(M$77=0,0,M$77/ISI_fec!M$77)</f>
        <v>0.86511341276203924</v>
      </c>
      <c r="N154" s="125">
        <f>IF(N$77=0,0,N$77/ISI_fec!N$77)</f>
        <v>0.89554815868761395</v>
      </c>
      <c r="O154" s="125">
        <f>IF(O$77=0,0,O$77/ISI_fec!O$77)</f>
        <v>0.33096364701315623</v>
      </c>
      <c r="P154" s="125">
        <f>IF(P$77=0,0,P$77/ISI_fec!P$77)</f>
        <v>0.37324009308591183</v>
      </c>
      <c r="Q154" s="125">
        <f>IF(Q$77=0,0,Q$77/ISI_fec!Q$77)</f>
        <v>0.54327189578066448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342.49038586088216</v>
      </c>
      <c r="C3" s="46">
        <f t="shared" ref="C3:Q3" si="0">SUM(C4:C8)</f>
        <v>312.81624285684239</v>
      </c>
      <c r="D3" s="46">
        <f t="shared" si="0"/>
        <v>252.17874779060418</v>
      </c>
      <c r="E3" s="46">
        <f t="shared" si="0"/>
        <v>348.67732568475213</v>
      </c>
      <c r="F3" s="46">
        <f t="shared" si="0"/>
        <v>430.41058311174356</v>
      </c>
      <c r="G3" s="46">
        <f t="shared" si="0"/>
        <v>412.42451350692454</v>
      </c>
      <c r="H3" s="46">
        <f t="shared" si="0"/>
        <v>508.91355406067606</v>
      </c>
      <c r="I3" s="46">
        <f t="shared" si="0"/>
        <v>421.95979693481706</v>
      </c>
      <c r="J3" s="46">
        <f t="shared" si="0"/>
        <v>512.80137601339197</v>
      </c>
      <c r="K3" s="46">
        <f t="shared" si="0"/>
        <v>212.90251739934087</v>
      </c>
      <c r="L3" s="46">
        <f t="shared" si="0"/>
        <v>411.37124121202578</v>
      </c>
      <c r="M3" s="46">
        <f t="shared" si="0"/>
        <v>451.20921760827105</v>
      </c>
      <c r="N3" s="46">
        <f t="shared" si="0"/>
        <v>466.1621527276601</v>
      </c>
      <c r="O3" s="46">
        <f t="shared" si="0"/>
        <v>467.90870579797462</v>
      </c>
      <c r="P3" s="46">
        <f t="shared" si="0"/>
        <v>452.1151758031815</v>
      </c>
      <c r="Q3" s="46">
        <f t="shared" si="0"/>
        <v>452.26320693674126</v>
      </c>
    </row>
    <row r="4" spans="1:17" x14ac:dyDescent="0.25">
      <c r="A4" s="110" t="s">
        <v>44</v>
      </c>
      <c r="B4" s="120">
        <v>93.50997176240989</v>
      </c>
      <c r="C4" s="120">
        <v>85.408055945396001</v>
      </c>
      <c r="D4" s="120">
        <v>76.952024184820019</v>
      </c>
      <c r="E4" s="120">
        <v>78.6033291838271</v>
      </c>
      <c r="F4" s="120">
        <v>78.434316900799971</v>
      </c>
      <c r="G4" s="120">
        <v>75.15669051674341</v>
      </c>
      <c r="H4" s="120">
        <v>80.35628845404878</v>
      </c>
      <c r="I4" s="120">
        <v>74.942641433285928</v>
      </c>
      <c r="J4" s="120">
        <v>78.09212636402637</v>
      </c>
      <c r="K4" s="120">
        <v>46.966995729413988</v>
      </c>
      <c r="L4" s="120">
        <v>52.806821819321229</v>
      </c>
      <c r="M4" s="120">
        <v>62.792998993601948</v>
      </c>
      <c r="N4" s="120">
        <v>41.493850076005138</v>
      </c>
      <c r="O4" s="120">
        <v>54.427124544745737</v>
      </c>
      <c r="P4" s="120">
        <v>56.660159621780409</v>
      </c>
      <c r="Q4" s="120">
        <v>56.808189888429823</v>
      </c>
    </row>
    <row r="5" spans="1:17" x14ac:dyDescent="0.25">
      <c r="A5" s="180" t="s">
        <v>59</v>
      </c>
      <c r="B5" s="189">
        <f>SUM(B6:B7)</f>
        <v>112.35771557915086</v>
      </c>
      <c r="C5" s="189">
        <f t="shared" ref="C5:Q5" si="1">SUM(C6:C7)</f>
        <v>102.6227885349294</v>
      </c>
      <c r="D5" s="189">
        <f t="shared" si="1"/>
        <v>82.729995319846267</v>
      </c>
      <c r="E5" s="189">
        <f t="shared" si="1"/>
        <v>114.38740883108954</v>
      </c>
      <c r="F5" s="189">
        <f t="shared" si="1"/>
        <v>141.20089753167358</v>
      </c>
      <c r="G5" s="189">
        <f t="shared" si="1"/>
        <v>135.30037075348272</v>
      </c>
      <c r="H5" s="189">
        <f t="shared" si="1"/>
        <v>166.95465543593576</v>
      </c>
      <c r="I5" s="189">
        <f t="shared" si="1"/>
        <v>138.42852473265137</v>
      </c>
      <c r="J5" s="189">
        <f t="shared" si="1"/>
        <v>217.35462482468284</v>
      </c>
      <c r="K5" s="189">
        <f t="shared" si="1"/>
        <v>82.967760834963443</v>
      </c>
      <c r="L5" s="189">
        <f t="shared" si="1"/>
        <v>179.28220969635228</v>
      </c>
      <c r="M5" s="189">
        <f t="shared" si="1"/>
        <v>194.20810930733455</v>
      </c>
      <c r="N5" s="189">
        <f t="shared" si="1"/>
        <v>212.33415132582746</v>
      </c>
      <c r="O5" s="189">
        <f t="shared" si="1"/>
        <v>206.74079062661446</v>
      </c>
      <c r="P5" s="189">
        <f t="shared" si="1"/>
        <v>197.72750809070052</v>
      </c>
      <c r="Q5" s="189">
        <f t="shared" si="1"/>
        <v>197.72750852415572</v>
      </c>
    </row>
    <row r="6" spans="1:17" x14ac:dyDescent="0.25">
      <c r="A6" s="179" t="s">
        <v>43</v>
      </c>
      <c r="B6" s="189">
        <v>48.736427014137874</v>
      </c>
      <c r="C6" s="189">
        <v>36.81677996985276</v>
      </c>
      <c r="D6" s="189">
        <v>30.633567418016113</v>
      </c>
      <c r="E6" s="189">
        <v>52.409181718911725</v>
      </c>
      <c r="F6" s="189">
        <v>64.844473389108643</v>
      </c>
      <c r="G6" s="189">
        <v>58.609832638127472</v>
      </c>
      <c r="H6" s="189">
        <v>76.415036069801744</v>
      </c>
      <c r="I6" s="189">
        <v>0</v>
      </c>
      <c r="J6" s="189">
        <v>0</v>
      </c>
      <c r="K6" s="189">
        <v>0</v>
      </c>
      <c r="L6" s="189">
        <v>0</v>
      </c>
      <c r="M6" s="189">
        <v>0</v>
      </c>
      <c r="N6" s="189">
        <v>0</v>
      </c>
      <c r="O6" s="189">
        <v>0</v>
      </c>
      <c r="P6" s="189">
        <v>0</v>
      </c>
      <c r="Q6" s="189">
        <v>0</v>
      </c>
    </row>
    <row r="7" spans="1:17" x14ac:dyDescent="0.25">
      <c r="A7" s="179" t="s">
        <v>344</v>
      </c>
      <c r="B7" s="189">
        <v>63.621288565012989</v>
      </c>
      <c r="C7" s="189">
        <v>65.806008565076638</v>
      </c>
      <c r="D7" s="189">
        <v>52.096427901830154</v>
      </c>
      <c r="E7" s="189">
        <v>61.978227112177819</v>
      </c>
      <c r="F7" s="189">
        <v>76.356424142564933</v>
      </c>
      <c r="G7" s="189">
        <v>76.690538115355253</v>
      </c>
      <c r="H7" s="189">
        <v>90.539619366134019</v>
      </c>
      <c r="I7" s="189">
        <v>138.42852473265137</v>
      </c>
      <c r="J7" s="189">
        <v>217.35462482468284</v>
      </c>
      <c r="K7" s="189">
        <v>82.967760834963443</v>
      </c>
      <c r="L7" s="189">
        <v>179.28220969635228</v>
      </c>
      <c r="M7" s="189">
        <v>194.20810930733455</v>
      </c>
      <c r="N7" s="189">
        <v>212.33415132582746</v>
      </c>
      <c r="O7" s="189">
        <v>206.74079062661446</v>
      </c>
      <c r="P7" s="189">
        <v>197.72750809070052</v>
      </c>
      <c r="Q7" s="189">
        <v>197.72750852415572</v>
      </c>
    </row>
    <row r="8" spans="1:17" x14ac:dyDescent="0.25">
      <c r="A8" s="108" t="s">
        <v>42</v>
      </c>
      <c r="B8" s="118">
        <v>24.264982940170512</v>
      </c>
      <c r="C8" s="118">
        <v>22.162609841587582</v>
      </c>
      <c r="D8" s="118">
        <v>9.7667329660915669</v>
      </c>
      <c r="E8" s="118">
        <v>41.299178838745945</v>
      </c>
      <c r="F8" s="118">
        <v>69.574471147596427</v>
      </c>
      <c r="G8" s="118">
        <v>66.667081483215753</v>
      </c>
      <c r="H8" s="118">
        <v>94.647954734755729</v>
      </c>
      <c r="I8" s="118">
        <v>70.16010603622837</v>
      </c>
      <c r="J8" s="118">
        <v>0</v>
      </c>
      <c r="K8" s="118">
        <v>0</v>
      </c>
      <c r="L8" s="118">
        <v>0</v>
      </c>
      <c r="M8" s="118">
        <v>0</v>
      </c>
      <c r="N8" s="118">
        <v>0</v>
      </c>
      <c r="O8" s="118">
        <v>0</v>
      </c>
      <c r="P8" s="118">
        <v>0</v>
      </c>
      <c r="Q8" s="118">
        <v>0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357</v>
      </c>
      <c r="C11" s="120">
        <v>300</v>
      </c>
      <c r="D11" s="120">
        <v>294</v>
      </c>
      <c r="E11" s="120">
        <v>300</v>
      </c>
      <c r="F11" s="120">
        <v>300</v>
      </c>
      <c r="G11" s="120">
        <v>305</v>
      </c>
      <c r="H11" s="120">
        <v>301</v>
      </c>
      <c r="I11" s="120">
        <v>301</v>
      </c>
      <c r="J11" s="120">
        <v>299</v>
      </c>
      <c r="K11" s="120">
        <v>185</v>
      </c>
      <c r="L11" s="120">
        <v>214</v>
      </c>
      <c r="M11" s="120">
        <v>250</v>
      </c>
      <c r="N11" s="120">
        <v>170</v>
      </c>
      <c r="O11" s="120">
        <v>200</v>
      </c>
      <c r="P11" s="120">
        <v>200</v>
      </c>
      <c r="Q11" s="120">
        <v>200.9695503767737</v>
      </c>
    </row>
    <row r="12" spans="1:17" x14ac:dyDescent="0.25">
      <c r="A12" s="180" t="s">
        <v>136</v>
      </c>
      <c r="B12" s="189">
        <f>SUM(B13:B14)</f>
        <v>88.85</v>
      </c>
      <c r="C12" s="189">
        <f t="shared" ref="C12:Q12" si="2">SUM(C13:C14)</f>
        <v>110</v>
      </c>
      <c r="D12" s="189">
        <f t="shared" si="2"/>
        <v>110</v>
      </c>
      <c r="E12" s="189">
        <f t="shared" si="2"/>
        <v>84</v>
      </c>
      <c r="F12" s="189">
        <f t="shared" si="2"/>
        <v>84.4</v>
      </c>
      <c r="G12" s="189">
        <f t="shared" si="2"/>
        <v>81</v>
      </c>
      <c r="H12" s="189">
        <f t="shared" si="2"/>
        <v>84.4</v>
      </c>
      <c r="I12" s="189">
        <f t="shared" si="2"/>
        <v>50</v>
      </c>
      <c r="J12" s="189">
        <f t="shared" si="2"/>
        <v>200</v>
      </c>
      <c r="K12" s="189">
        <f t="shared" si="2"/>
        <v>184.005</v>
      </c>
      <c r="L12" s="189">
        <f t="shared" si="2"/>
        <v>233.67099999999999</v>
      </c>
      <c r="M12" s="189">
        <f t="shared" si="2"/>
        <v>185</v>
      </c>
      <c r="N12" s="189">
        <f t="shared" si="2"/>
        <v>234</v>
      </c>
      <c r="O12" s="189">
        <f t="shared" si="2"/>
        <v>62</v>
      </c>
      <c r="P12" s="189">
        <f t="shared" si="2"/>
        <v>60.877439590758144</v>
      </c>
      <c r="Q12" s="189">
        <f t="shared" si="2"/>
        <v>60.842035142147616</v>
      </c>
    </row>
    <row r="13" spans="1:17" x14ac:dyDescent="0.25">
      <c r="A13" s="179" t="s">
        <v>43</v>
      </c>
      <c r="B13" s="189">
        <v>33.85</v>
      </c>
      <c r="C13" s="189">
        <v>34</v>
      </c>
      <c r="D13" s="189">
        <v>35</v>
      </c>
      <c r="E13" s="189">
        <v>34</v>
      </c>
      <c r="F13" s="189">
        <v>34.4</v>
      </c>
      <c r="G13" s="189">
        <v>31</v>
      </c>
      <c r="H13" s="189">
        <v>34.4</v>
      </c>
      <c r="I13" s="189">
        <v>0</v>
      </c>
      <c r="J13" s="189">
        <v>0</v>
      </c>
      <c r="K13" s="189">
        <v>0</v>
      </c>
      <c r="L13" s="189">
        <v>0</v>
      </c>
      <c r="M13" s="189">
        <v>0</v>
      </c>
      <c r="N13" s="189">
        <v>0</v>
      </c>
      <c r="O13" s="189">
        <v>0</v>
      </c>
      <c r="P13" s="189">
        <v>0</v>
      </c>
      <c r="Q13" s="189">
        <v>0</v>
      </c>
    </row>
    <row r="14" spans="1:17" x14ac:dyDescent="0.25">
      <c r="A14" s="179" t="s">
        <v>344</v>
      </c>
      <c r="B14" s="189">
        <v>55</v>
      </c>
      <c r="C14" s="189">
        <v>76</v>
      </c>
      <c r="D14" s="189">
        <v>75</v>
      </c>
      <c r="E14" s="189">
        <v>50</v>
      </c>
      <c r="F14" s="189">
        <v>50</v>
      </c>
      <c r="G14" s="189">
        <v>50</v>
      </c>
      <c r="H14" s="189">
        <v>50</v>
      </c>
      <c r="I14" s="189">
        <v>50</v>
      </c>
      <c r="J14" s="189">
        <v>200</v>
      </c>
      <c r="K14" s="189">
        <v>184.005</v>
      </c>
      <c r="L14" s="189">
        <v>233.67099999999999</v>
      </c>
      <c r="M14" s="189">
        <v>185</v>
      </c>
      <c r="N14" s="189">
        <v>234</v>
      </c>
      <c r="O14" s="189">
        <v>62</v>
      </c>
      <c r="P14" s="189">
        <v>60.877439590758144</v>
      </c>
      <c r="Q14" s="189">
        <v>60.842035142147616</v>
      </c>
    </row>
    <row r="15" spans="1:17" x14ac:dyDescent="0.25">
      <c r="A15" s="108" t="s">
        <v>139</v>
      </c>
      <c r="B15" s="118">
        <v>36</v>
      </c>
      <c r="C15" s="118">
        <v>30</v>
      </c>
      <c r="D15" s="118">
        <v>30</v>
      </c>
      <c r="E15" s="118">
        <v>30</v>
      </c>
      <c r="F15" s="118">
        <v>30</v>
      </c>
      <c r="G15" s="118">
        <v>30</v>
      </c>
      <c r="H15" s="118">
        <v>30</v>
      </c>
      <c r="I15" s="118">
        <v>30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410.34482758620697</v>
      </c>
      <c r="C18" s="120">
        <v>410.34482758620692</v>
      </c>
      <c r="D18" s="120">
        <v>410.34482758620692</v>
      </c>
      <c r="E18" s="120">
        <v>410.34482758620692</v>
      </c>
      <c r="F18" s="120">
        <v>371.93668392964202</v>
      </c>
      <c r="G18" s="120">
        <v>371.93668392964202</v>
      </c>
      <c r="H18" s="120">
        <v>371.93668392964202</v>
      </c>
      <c r="I18" s="120">
        <v>371.93668392964202</v>
      </c>
      <c r="J18" s="120">
        <v>333.52854027307711</v>
      </c>
      <c r="K18" s="120">
        <v>333.52854027307711</v>
      </c>
      <c r="L18" s="120">
        <v>333.52854027307711</v>
      </c>
      <c r="M18" s="120">
        <v>333.52854027307711</v>
      </c>
      <c r="N18" s="120">
        <v>295.12039661651221</v>
      </c>
      <c r="O18" s="120">
        <v>295.12039661651221</v>
      </c>
      <c r="P18" s="120">
        <v>295.12039661651221</v>
      </c>
      <c r="Q18" s="120">
        <v>295.12039661651221</v>
      </c>
    </row>
    <row r="19" spans="1:17" x14ac:dyDescent="0.25">
      <c r="A19" s="180" t="s">
        <v>136</v>
      </c>
      <c r="B19" s="189">
        <f t="shared" ref="B19" si="3">SUM(B20:B21)</f>
        <v>143.67816091954023</v>
      </c>
      <c r="C19" s="189">
        <f t="shared" ref="C19" si="4">SUM(C20:C21)</f>
        <v>143.67816091954023</v>
      </c>
      <c r="D19" s="189">
        <f t="shared" ref="D19" si="5">SUM(D20:D21)</f>
        <v>143.67816091954023</v>
      </c>
      <c r="E19" s="189">
        <f t="shared" ref="E19" si="6">SUM(E20:E21)</f>
        <v>133.57965372840755</v>
      </c>
      <c r="F19" s="189">
        <f t="shared" ref="F19" si="7">SUM(F20:F21)</f>
        <v>128.82816111552023</v>
      </c>
      <c r="G19" s="189">
        <f t="shared" ref="G19" si="8">SUM(G20:G21)</f>
        <v>128.82816111552023</v>
      </c>
      <c r="H19" s="189">
        <f t="shared" ref="H19" si="9">SUM(H20:H21)</f>
        <v>118.72965392438755</v>
      </c>
      <c r="I19" s="189">
        <f t="shared" ref="I19" si="10">SUM(I20:I21)</f>
        <v>118.72965392438755</v>
      </c>
      <c r="J19" s="189">
        <f t="shared" ref="J19" si="11">SUM(J20:J21)</f>
        <v>255.3572619873575</v>
      </c>
      <c r="K19" s="189">
        <f t="shared" ref="K19" si="12">SUM(K20:K21)</f>
        <v>245.25875479622485</v>
      </c>
      <c r="L19" s="189">
        <f t="shared" ref="L19" si="13">SUM(L20:L21)</f>
        <v>285.65278356075555</v>
      </c>
      <c r="M19" s="189">
        <f t="shared" ref="M19" si="14">SUM(M20:M21)</f>
        <v>285.65278356075555</v>
      </c>
      <c r="N19" s="189">
        <f t="shared" ref="N19" si="15">SUM(N20:N21)</f>
        <v>285.65278356075555</v>
      </c>
      <c r="O19" s="189">
        <f t="shared" ref="O19" si="16">SUM(O20:O21)</f>
        <v>270.80278375673555</v>
      </c>
      <c r="P19" s="189">
        <f t="shared" ref="P19" si="17">SUM(P20:P21)</f>
        <v>270.80278375673555</v>
      </c>
      <c r="Q19" s="189">
        <f t="shared" ref="Q19" si="18">SUM(Q20:Q21)</f>
        <v>270.80278375673555</v>
      </c>
    </row>
    <row r="20" spans="1:17" x14ac:dyDescent="0.25">
      <c r="A20" s="179" t="s">
        <v>43</v>
      </c>
      <c r="B20" s="189">
        <v>45.977011494252871</v>
      </c>
      <c r="C20" s="189">
        <v>45.977011494252871</v>
      </c>
      <c r="D20" s="189">
        <v>45.977011494252871</v>
      </c>
      <c r="E20" s="189">
        <v>45.977011494252871</v>
      </c>
      <c r="F20" s="189">
        <v>41.225518881365531</v>
      </c>
      <c r="G20" s="189">
        <v>41.225518881365531</v>
      </c>
      <c r="H20" s="189">
        <v>41.225518881365531</v>
      </c>
      <c r="I20" s="189">
        <v>41.225518881365531</v>
      </c>
      <c r="J20" s="189">
        <v>36.474026268478191</v>
      </c>
      <c r="K20" s="189">
        <v>36.474026268478191</v>
      </c>
      <c r="L20" s="189">
        <v>36.474026268478191</v>
      </c>
      <c r="M20" s="189">
        <v>36.474026268478191</v>
      </c>
      <c r="N20" s="189">
        <v>36.474026268478191</v>
      </c>
      <c r="O20" s="189">
        <v>31.722533655590848</v>
      </c>
      <c r="P20" s="189">
        <v>31.722533655590848</v>
      </c>
      <c r="Q20" s="189">
        <v>31.722533655590848</v>
      </c>
    </row>
    <row r="21" spans="1:17" x14ac:dyDescent="0.25">
      <c r="A21" s="179" t="s">
        <v>344</v>
      </c>
      <c r="B21" s="189">
        <v>97.701149425287355</v>
      </c>
      <c r="C21" s="189">
        <v>97.701149425287355</v>
      </c>
      <c r="D21" s="189">
        <v>97.701149425287355</v>
      </c>
      <c r="E21" s="189">
        <v>87.602642234154686</v>
      </c>
      <c r="F21" s="189">
        <v>87.602642234154686</v>
      </c>
      <c r="G21" s="189">
        <v>87.602642234154686</v>
      </c>
      <c r="H21" s="189">
        <v>77.504135043022018</v>
      </c>
      <c r="I21" s="189">
        <v>77.504135043022018</v>
      </c>
      <c r="J21" s="189">
        <v>218.88323571887932</v>
      </c>
      <c r="K21" s="189">
        <v>208.78472852774667</v>
      </c>
      <c r="L21" s="189">
        <v>249.17875729227734</v>
      </c>
      <c r="M21" s="189">
        <v>249.17875729227734</v>
      </c>
      <c r="N21" s="189">
        <v>249.17875729227734</v>
      </c>
      <c r="O21" s="189">
        <v>239.08025010114469</v>
      </c>
      <c r="P21" s="189">
        <v>239.08025010114469</v>
      </c>
      <c r="Q21" s="189">
        <v>239.08025010114469</v>
      </c>
    </row>
    <row r="22" spans="1:17" x14ac:dyDescent="0.25">
      <c r="A22" s="108" t="s">
        <v>139</v>
      </c>
      <c r="B22" s="118">
        <v>41.379310344827587</v>
      </c>
      <c r="C22" s="118">
        <v>41.379310344827587</v>
      </c>
      <c r="D22" s="118">
        <v>41.379310344827587</v>
      </c>
      <c r="E22" s="118">
        <v>37.908933817086066</v>
      </c>
      <c r="F22" s="118">
        <v>37.908933817086066</v>
      </c>
      <c r="G22" s="118">
        <v>34.438557289344544</v>
      </c>
      <c r="H22" s="118">
        <v>34.438557289344544</v>
      </c>
      <c r="I22" s="118">
        <v>34.438557289344544</v>
      </c>
      <c r="J22" s="118">
        <v>30.968180761603023</v>
      </c>
      <c r="K22" s="118">
        <v>30.968180761603023</v>
      </c>
      <c r="L22" s="118">
        <v>27.497804233861501</v>
      </c>
      <c r="M22" s="118">
        <v>27.497804233861501</v>
      </c>
      <c r="N22" s="118">
        <v>27.497804233861501</v>
      </c>
      <c r="O22" s="118">
        <v>24.02742770611998</v>
      </c>
      <c r="P22" s="118">
        <v>24.02742770611998</v>
      </c>
      <c r="Q22" s="118">
        <v>20.557051178378458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0</v>
      </c>
      <c r="E25" s="189">
        <f t="shared" ref="E25" si="21">SUM(E26:E27)</f>
        <v>0</v>
      </c>
      <c r="F25" s="189">
        <f t="shared" ref="F25" si="22">SUM(F26:F27)</f>
        <v>0</v>
      </c>
      <c r="G25" s="189">
        <f t="shared" ref="G25" si="23">SUM(G26:G27)</f>
        <v>0</v>
      </c>
      <c r="H25" s="189">
        <f t="shared" ref="H25" si="24">SUM(H26:H27)</f>
        <v>0</v>
      </c>
      <c r="I25" s="189">
        <f t="shared" ref="I25" si="25">SUM(I26:I27)</f>
        <v>0</v>
      </c>
      <c r="J25" s="189">
        <f t="shared" ref="J25" si="26">SUM(J26:J27)</f>
        <v>141.3791006758573</v>
      </c>
      <c r="K25" s="189">
        <f t="shared" ref="K25" si="27">SUM(K26:K27)</f>
        <v>0</v>
      </c>
      <c r="L25" s="189">
        <f t="shared" ref="L25" si="28">SUM(L26:L27)</f>
        <v>40.394028764530674</v>
      </c>
      <c r="M25" s="189">
        <f t="shared" ref="M25" si="29">SUM(M26:M27)</f>
        <v>0</v>
      </c>
      <c r="N25" s="189">
        <f t="shared" ref="N25" si="30">SUM(N26:N27)</f>
        <v>0</v>
      </c>
      <c r="O25" s="189">
        <f t="shared" ref="O25" si="31">SUM(O26:O27)</f>
        <v>0</v>
      </c>
      <c r="P25" s="189">
        <f t="shared" ref="P25" si="32">SUM(P26:P27)</f>
        <v>0</v>
      </c>
      <c r="Q25" s="189">
        <f t="shared" ref="Q25" si="33">SUM(Q26:Q27)</f>
        <v>0</v>
      </c>
    </row>
    <row r="26" spans="1:17" x14ac:dyDescent="0.25">
      <c r="A26" s="102" t="s">
        <v>43</v>
      </c>
      <c r="B26" s="189"/>
      <c r="C26" s="189">
        <v>0</v>
      </c>
      <c r="D26" s="189">
        <v>0</v>
      </c>
      <c r="E26" s="189">
        <v>0</v>
      </c>
      <c r="F26" s="189">
        <v>0</v>
      </c>
      <c r="G26" s="189"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0</v>
      </c>
      <c r="O26" s="189">
        <v>0</v>
      </c>
      <c r="P26" s="189">
        <v>0</v>
      </c>
      <c r="Q26" s="189">
        <v>0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0</v>
      </c>
      <c r="F27" s="189">
        <v>0</v>
      </c>
      <c r="G27" s="189">
        <v>0</v>
      </c>
      <c r="H27" s="189">
        <v>0</v>
      </c>
      <c r="I27" s="189">
        <v>0</v>
      </c>
      <c r="J27" s="189">
        <v>141.3791006758573</v>
      </c>
      <c r="K27" s="189">
        <v>0</v>
      </c>
      <c r="L27" s="189">
        <v>40.394028764530674</v>
      </c>
      <c r="M27" s="189">
        <v>0</v>
      </c>
      <c r="N27" s="189">
        <v>0</v>
      </c>
      <c r="O27" s="189">
        <v>0</v>
      </c>
      <c r="P27" s="189">
        <v>0</v>
      </c>
      <c r="Q27" s="189">
        <v>0</v>
      </c>
    </row>
    <row r="28" spans="1:17" x14ac:dyDescent="0.25">
      <c r="A28" s="119" t="s">
        <v>139</v>
      </c>
      <c r="B28" s="118"/>
      <c r="C28" s="118">
        <v>0</v>
      </c>
      <c r="D28" s="118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0</v>
      </c>
      <c r="F30" s="120">
        <f t="shared" si="34"/>
        <v>38.408143656564903</v>
      </c>
      <c r="G30" s="120">
        <f t="shared" si="34"/>
        <v>0</v>
      </c>
      <c r="H30" s="120">
        <f t="shared" si="34"/>
        <v>0</v>
      </c>
      <c r="I30" s="120">
        <f t="shared" si="34"/>
        <v>0</v>
      </c>
      <c r="J30" s="120">
        <f t="shared" si="34"/>
        <v>38.408143656564903</v>
      </c>
      <c r="K30" s="120">
        <f t="shared" si="34"/>
        <v>0</v>
      </c>
      <c r="L30" s="120">
        <f t="shared" si="34"/>
        <v>0</v>
      </c>
      <c r="M30" s="120">
        <f t="shared" si="34"/>
        <v>0</v>
      </c>
      <c r="N30" s="120">
        <f t="shared" si="34"/>
        <v>38.408143656564903</v>
      </c>
      <c r="O30" s="120">
        <f t="shared" si="34"/>
        <v>0</v>
      </c>
      <c r="P30" s="120">
        <f t="shared" si="34"/>
        <v>0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0</v>
      </c>
      <c r="D31" s="189">
        <f t="shared" si="35"/>
        <v>0</v>
      </c>
      <c r="E31" s="189">
        <f t="shared" si="35"/>
        <v>10.098507191132668</v>
      </c>
      <c r="F31" s="189">
        <f t="shared" si="35"/>
        <v>4.7514926128873398</v>
      </c>
      <c r="G31" s="189">
        <f t="shared" si="35"/>
        <v>0</v>
      </c>
      <c r="H31" s="189">
        <f t="shared" si="35"/>
        <v>10.098507191132668</v>
      </c>
      <c r="I31" s="189">
        <f t="shared" si="35"/>
        <v>0</v>
      </c>
      <c r="J31" s="189">
        <f t="shared" si="35"/>
        <v>4.7514926128873398</v>
      </c>
      <c r="K31" s="189">
        <f t="shared" si="35"/>
        <v>10.098507191132654</v>
      </c>
      <c r="L31" s="189">
        <f t="shared" si="35"/>
        <v>0</v>
      </c>
      <c r="M31" s="189">
        <f t="shared" si="35"/>
        <v>0</v>
      </c>
      <c r="N31" s="189">
        <f t="shared" si="35"/>
        <v>0</v>
      </c>
      <c r="O31" s="189">
        <f t="shared" si="35"/>
        <v>14.849999804019998</v>
      </c>
      <c r="P31" s="189">
        <f t="shared" si="35"/>
        <v>0</v>
      </c>
      <c r="Q31" s="189">
        <f t="shared" si="35"/>
        <v>0</v>
      </c>
    </row>
    <row r="32" spans="1:17" x14ac:dyDescent="0.25">
      <c r="A32" s="102" t="s">
        <v>43</v>
      </c>
      <c r="B32" s="189"/>
      <c r="C32" s="189">
        <f t="shared" ref="C32:Q32" si="36">B20+C26-C20</f>
        <v>0</v>
      </c>
      <c r="D32" s="189">
        <f t="shared" si="36"/>
        <v>0</v>
      </c>
      <c r="E32" s="189">
        <f t="shared" si="36"/>
        <v>0</v>
      </c>
      <c r="F32" s="189">
        <f t="shared" si="36"/>
        <v>4.7514926128873398</v>
      </c>
      <c r="G32" s="189">
        <f t="shared" si="36"/>
        <v>0</v>
      </c>
      <c r="H32" s="189">
        <f t="shared" si="36"/>
        <v>0</v>
      </c>
      <c r="I32" s="189">
        <f t="shared" si="36"/>
        <v>0</v>
      </c>
      <c r="J32" s="189">
        <f t="shared" si="36"/>
        <v>4.7514926128873398</v>
      </c>
      <c r="K32" s="189">
        <f t="shared" si="36"/>
        <v>0</v>
      </c>
      <c r="L32" s="189">
        <f t="shared" si="36"/>
        <v>0</v>
      </c>
      <c r="M32" s="189">
        <f t="shared" si="36"/>
        <v>0</v>
      </c>
      <c r="N32" s="189">
        <f t="shared" si="36"/>
        <v>0</v>
      </c>
      <c r="O32" s="189">
        <f t="shared" si="36"/>
        <v>4.7514926128873434</v>
      </c>
      <c r="P32" s="189">
        <f t="shared" si="36"/>
        <v>0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0</v>
      </c>
      <c r="E33" s="189">
        <f t="shared" si="37"/>
        <v>10.098507191132668</v>
      </c>
      <c r="F33" s="189">
        <f t="shared" si="37"/>
        <v>0</v>
      </c>
      <c r="G33" s="189">
        <f t="shared" si="37"/>
        <v>0</v>
      </c>
      <c r="H33" s="189">
        <f t="shared" si="37"/>
        <v>10.098507191132668</v>
      </c>
      <c r="I33" s="189">
        <f t="shared" si="37"/>
        <v>0</v>
      </c>
      <c r="J33" s="189">
        <f t="shared" si="37"/>
        <v>0</v>
      </c>
      <c r="K33" s="189">
        <f t="shared" si="37"/>
        <v>10.098507191132654</v>
      </c>
      <c r="L33" s="189">
        <f t="shared" si="37"/>
        <v>0</v>
      </c>
      <c r="M33" s="189">
        <f t="shared" si="37"/>
        <v>0</v>
      </c>
      <c r="N33" s="189">
        <f t="shared" si="37"/>
        <v>0</v>
      </c>
      <c r="O33" s="189">
        <f t="shared" si="37"/>
        <v>10.098507191132654</v>
      </c>
      <c r="P33" s="189">
        <f t="shared" si="37"/>
        <v>0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0</v>
      </c>
      <c r="D34" s="118">
        <f t="shared" si="38"/>
        <v>0</v>
      </c>
      <c r="E34" s="118">
        <f t="shared" si="38"/>
        <v>3.4703765277415215</v>
      </c>
      <c r="F34" s="118">
        <f t="shared" si="38"/>
        <v>0</v>
      </c>
      <c r="G34" s="118">
        <f t="shared" si="38"/>
        <v>3.4703765277415215</v>
      </c>
      <c r="H34" s="118">
        <f t="shared" si="38"/>
        <v>0</v>
      </c>
      <c r="I34" s="118">
        <f t="shared" si="38"/>
        <v>0</v>
      </c>
      <c r="J34" s="118">
        <f t="shared" si="38"/>
        <v>3.4703765277415215</v>
      </c>
      <c r="K34" s="118">
        <f t="shared" si="38"/>
        <v>0</v>
      </c>
      <c r="L34" s="118">
        <f t="shared" si="38"/>
        <v>3.4703765277415215</v>
      </c>
      <c r="M34" s="118">
        <f t="shared" si="38"/>
        <v>0</v>
      </c>
      <c r="N34" s="118">
        <f t="shared" si="38"/>
        <v>0</v>
      </c>
      <c r="O34" s="118">
        <f t="shared" si="38"/>
        <v>3.4703765277415215</v>
      </c>
      <c r="P34" s="118">
        <f t="shared" si="38"/>
        <v>0</v>
      </c>
      <c r="Q34" s="118">
        <f t="shared" si="38"/>
        <v>3.4703765277415215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53.344827586206975</v>
      </c>
      <c r="C36" s="120">
        <f t="shared" ref="C36:Q36" si="39">C18-C11</f>
        <v>110.34482758620692</v>
      </c>
      <c r="D36" s="120">
        <f t="shared" si="39"/>
        <v>116.34482758620692</v>
      </c>
      <c r="E36" s="120">
        <f t="shared" si="39"/>
        <v>110.34482758620692</v>
      </c>
      <c r="F36" s="120">
        <f t="shared" si="39"/>
        <v>71.936683929642015</v>
      </c>
      <c r="G36" s="120">
        <f t="shared" si="39"/>
        <v>66.936683929642015</v>
      </c>
      <c r="H36" s="120">
        <f t="shared" si="39"/>
        <v>70.936683929642015</v>
      </c>
      <c r="I36" s="120">
        <f t="shared" si="39"/>
        <v>70.936683929642015</v>
      </c>
      <c r="J36" s="120">
        <f t="shared" si="39"/>
        <v>34.528540273077112</v>
      </c>
      <c r="K36" s="120">
        <f t="shared" si="39"/>
        <v>148.52854027307711</v>
      </c>
      <c r="L36" s="120">
        <f t="shared" si="39"/>
        <v>119.52854027307711</v>
      </c>
      <c r="M36" s="120">
        <f t="shared" si="39"/>
        <v>83.528540273077112</v>
      </c>
      <c r="N36" s="120">
        <f t="shared" si="39"/>
        <v>125.12039661651221</v>
      </c>
      <c r="O36" s="120">
        <f t="shared" si="39"/>
        <v>95.12039661651221</v>
      </c>
      <c r="P36" s="120">
        <f t="shared" si="39"/>
        <v>95.12039661651221</v>
      </c>
      <c r="Q36" s="120">
        <f t="shared" si="39"/>
        <v>94.150846239738513</v>
      </c>
    </row>
    <row r="37" spans="1:17" x14ac:dyDescent="0.25">
      <c r="A37" s="180" t="s">
        <v>136</v>
      </c>
      <c r="B37" s="189">
        <f>SUM(B38:B39)</f>
        <v>54.828160919540224</v>
      </c>
      <c r="C37" s="189">
        <f t="shared" ref="C37:Q37" si="40">SUM(C38:C39)</f>
        <v>33.678160919540225</v>
      </c>
      <c r="D37" s="189">
        <f t="shared" si="40"/>
        <v>33.678160919540225</v>
      </c>
      <c r="E37" s="189">
        <f t="shared" si="40"/>
        <v>49.579653728407557</v>
      </c>
      <c r="F37" s="189">
        <f t="shared" si="40"/>
        <v>44.428161115520219</v>
      </c>
      <c r="G37" s="189">
        <f t="shared" si="40"/>
        <v>47.828161115520217</v>
      </c>
      <c r="H37" s="189">
        <f t="shared" si="40"/>
        <v>34.32965392438755</v>
      </c>
      <c r="I37" s="189">
        <f t="shared" si="40"/>
        <v>68.729653924387549</v>
      </c>
      <c r="J37" s="189">
        <f t="shared" si="40"/>
        <v>55.357261987357511</v>
      </c>
      <c r="K37" s="189">
        <f t="shared" si="40"/>
        <v>61.253754796224861</v>
      </c>
      <c r="L37" s="189">
        <f t="shared" si="40"/>
        <v>51.981783560755538</v>
      </c>
      <c r="M37" s="189">
        <f t="shared" si="40"/>
        <v>100.65278356075552</v>
      </c>
      <c r="N37" s="189">
        <f t="shared" si="40"/>
        <v>51.65278356075553</v>
      </c>
      <c r="O37" s="189">
        <f t="shared" si="40"/>
        <v>208.80278375673552</v>
      </c>
      <c r="P37" s="189">
        <f t="shared" si="40"/>
        <v>209.92534416597738</v>
      </c>
      <c r="Q37" s="189">
        <f t="shared" si="40"/>
        <v>209.96074861458791</v>
      </c>
    </row>
    <row r="38" spans="1:17" x14ac:dyDescent="0.25">
      <c r="A38" s="179" t="s">
        <v>43</v>
      </c>
      <c r="B38" s="189">
        <f t="shared" ref="B38:Q38" si="41">B20-B13</f>
        <v>12.127011494252869</v>
      </c>
      <c r="C38" s="189">
        <f t="shared" si="41"/>
        <v>11.977011494252871</v>
      </c>
      <c r="D38" s="189">
        <f t="shared" si="41"/>
        <v>10.977011494252871</v>
      </c>
      <c r="E38" s="189">
        <f t="shared" si="41"/>
        <v>11.977011494252871</v>
      </c>
      <c r="F38" s="189">
        <f t="shared" si="41"/>
        <v>6.8255188813655323</v>
      </c>
      <c r="G38" s="189">
        <f t="shared" si="41"/>
        <v>10.225518881365531</v>
      </c>
      <c r="H38" s="189">
        <f t="shared" si="41"/>
        <v>6.8255188813655323</v>
      </c>
      <c r="I38" s="189">
        <f t="shared" si="41"/>
        <v>41.225518881365531</v>
      </c>
      <c r="J38" s="189">
        <f t="shared" si="41"/>
        <v>36.474026268478191</v>
      </c>
      <c r="K38" s="189">
        <f t="shared" si="41"/>
        <v>36.474026268478191</v>
      </c>
      <c r="L38" s="189">
        <f t="shared" si="41"/>
        <v>36.474026268478191</v>
      </c>
      <c r="M38" s="189">
        <f t="shared" si="41"/>
        <v>36.474026268478191</v>
      </c>
      <c r="N38" s="189">
        <f t="shared" si="41"/>
        <v>36.474026268478191</v>
      </c>
      <c r="O38" s="189">
        <f t="shared" si="41"/>
        <v>31.722533655590848</v>
      </c>
      <c r="P38" s="189">
        <f t="shared" si="41"/>
        <v>31.722533655590848</v>
      </c>
      <c r="Q38" s="189">
        <f t="shared" si="41"/>
        <v>31.722533655590848</v>
      </c>
    </row>
    <row r="39" spans="1:17" x14ac:dyDescent="0.25">
      <c r="A39" s="179" t="s">
        <v>344</v>
      </c>
      <c r="B39" s="189">
        <f t="shared" ref="B39:Q39" si="42">B21-B14</f>
        <v>42.701149425287355</v>
      </c>
      <c r="C39" s="189">
        <f t="shared" si="42"/>
        <v>21.701149425287355</v>
      </c>
      <c r="D39" s="189">
        <f t="shared" si="42"/>
        <v>22.701149425287355</v>
      </c>
      <c r="E39" s="189">
        <f t="shared" si="42"/>
        <v>37.602642234154686</v>
      </c>
      <c r="F39" s="189">
        <f t="shared" si="42"/>
        <v>37.602642234154686</v>
      </c>
      <c r="G39" s="189">
        <f t="shared" si="42"/>
        <v>37.602642234154686</v>
      </c>
      <c r="H39" s="189">
        <f t="shared" si="42"/>
        <v>27.504135043022018</v>
      </c>
      <c r="I39" s="189">
        <f t="shared" si="42"/>
        <v>27.504135043022018</v>
      </c>
      <c r="J39" s="189">
        <f t="shared" si="42"/>
        <v>18.88323571887932</v>
      </c>
      <c r="K39" s="189">
        <f t="shared" si="42"/>
        <v>24.77972852774667</v>
      </c>
      <c r="L39" s="189">
        <f t="shared" si="42"/>
        <v>15.507757292277347</v>
      </c>
      <c r="M39" s="189">
        <f t="shared" si="42"/>
        <v>64.178757292277339</v>
      </c>
      <c r="N39" s="189">
        <f t="shared" si="42"/>
        <v>15.178757292277339</v>
      </c>
      <c r="O39" s="189">
        <f t="shared" si="42"/>
        <v>177.08025010114469</v>
      </c>
      <c r="P39" s="189">
        <f t="shared" si="42"/>
        <v>178.20281051038654</v>
      </c>
      <c r="Q39" s="189">
        <f t="shared" si="42"/>
        <v>178.23821495899708</v>
      </c>
    </row>
    <row r="40" spans="1:17" x14ac:dyDescent="0.25">
      <c r="A40" s="108" t="s">
        <v>139</v>
      </c>
      <c r="B40" s="118">
        <f t="shared" ref="B40:Q40" si="43">B22-B15</f>
        <v>5.3793103448275872</v>
      </c>
      <c r="C40" s="118">
        <f t="shared" si="43"/>
        <v>11.379310344827587</v>
      </c>
      <c r="D40" s="118">
        <f t="shared" si="43"/>
        <v>11.379310344827587</v>
      </c>
      <c r="E40" s="118">
        <f t="shared" si="43"/>
        <v>7.9089338170860657</v>
      </c>
      <c r="F40" s="118">
        <f t="shared" si="43"/>
        <v>7.9089338170860657</v>
      </c>
      <c r="G40" s="118">
        <f t="shared" si="43"/>
        <v>4.4385572893445442</v>
      </c>
      <c r="H40" s="118">
        <f t="shared" si="43"/>
        <v>4.4385572893445442</v>
      </c>
      <c r="I40" s="118">
        <f t="shared" si="43"/>
        <v>4.4385572893445442</v>
      </c>
      <c r="J40" s="118">
        <f t="shared" si="43"/>
        <v>30.968180761603023</v>
      </c>
      <c r="K40" s="118">
        <f t="shared" si="43"/>
        <v>30.968180761603023</v>
      </c>
      <c r="L40" s="118">
        <f t="shared" si="43"/>
        <v>27.497804233861501</v>
      </c>
      <c r="M40" s="118">
        <f t="shared" si="43"/>
        <v>27.497804233861501</v>
      </c>
      <c r="N40" s="118">
        <f t="shared" si="43"/>
        <v>27.497804233861501</v>
      </c>
      <c r="O40" s="118">
        <f t="shared" si="43"/>
        <v>24.02742770611998</v>
      </c>
      <c r="P40" s="118">
        <f t="shared" si="43"/>
        <v>24.02742770611998</v>
      </c>
      <c r="Q40" s="118">
        <f t="shared" si="43"/>
        <v>20.557051178378458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245.49046540747838</v>
      </c>
      <c r="C43" s="38">
        <v>218.32504</v>
      </c>
      <c r="D43" s="38">
        <v>268.30557999999979</v>
      </c>
      <c r="E43" s="38">
        <v>261.50573000000009</v>
      </c>
      <c r="F43" s="38">
        <v>263.59023000000002</v>
      </c>
      <c r="G43" s="38">
        <v>236.33999544324831</v>
      </c>
      <c r="H43" s="38">
        <v>203.60992000000039</v>
      </c>
      <c r="I43" s="38">
        <v>191.61597</v>
      </c>
      <c r="J43" s="38">
        <v>190.99995000000001</v>
      </c>
      <c r="K43" s="38">
        <v>139.38763</v>
      </c>
      <c r="L43" s="38">
        <v>167.26242306185449</v>
      </c>
      <c r="M43" s="38">
        <v>165.54118275957762</v>
      </c>
      <c r="N43" s="38">
        <v>160.7208301360871</v>
      </c>
      <c r="O43" s="38">
        <v>150.68866957064284</v>
      </c>
      <c r="P43" s="38">
        <v>120.76142395377698</v>
      </c>
      <c r="Q43" s="38">
        <v>111.68682872662202</v>
      </c>
    </row>
    <row r="44" spans="1:17" x14ac:dyDescent="0.25">
      <c r="A44" s="55" t="s">
        <v>33</v>
      </c>
      <c r="B44" s="54">
        <v>0.57378824731715738</v>
      </c>
      <c r="C44" s="54">
        <v>0</v>
      </c>
      <c r="D44" s="54">
        <v>1.3931899999999984</v>
      </c>
      <c r="E44" s="54">
        <v>2.7020900000000001</v>
      </c>
      <c r="F44" s="54">
        <v>1.8939299999999972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</row>
    <row r="45" spans="1:17" x14ac:dyDescent="0.25">
      <c r="A45" s="52" t="s">
        <v>32</v>
      </c>
      <c r="B45" s="51">
        <v>3.0069750012172376</v>
      </c>
      <c r="C45" s="51">
        <v>2.0086500000000118</v>
      </c>
      <c r="D45" s="51">
        <v>1.0017099999997896</v>
      </c>
      <c r="E45" s="51">
        <v>2.0148600000001089</v>
      </c>
      <c r="F45" s="51">
        <v>0</v>
      </c>
      <c r="G45" s="51">
        <v>0</v>
      </c>
      <c r="H45" s="51">
        <v>2.0044700000003886</v>
      </c>
      <c r="I45" s="51">
        <v>1.0015499999999999</v>
      </c>
      <c r="J45" s="51">
        <v>1.0001500000000001</v>
      </c>
      <c r="K45" s="51">
        <v>0</v>
      </c>
      <c r="L45" s="51">
        <v>0</v>
      </c>
      <c r="M45" s="51">
        <v>1.0031247053294037</v>
      </c>
      <c r="N45" s="51">
        <v>1.0030186916130963</v>
      </c>
      <c r="O45" s="51">
        <v>0</v>
      </c>
      <c r="P45" s="51">
        <v>1.0030472595339999</v>
      </c>
      <c r="Q45" s="51">
        <v>1.0031523935777591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76</v>
      </c>
      <c r="B48" s="51">
        <v>2.051576997014914</v>
      </c>
      <c r="C48" s="51">
        <v>1.0093300000000001</v>
      </c>
      <c r="D48" s="51">
        <v>1.0017099999997896</v>
      </c>
      <c r="E48" s="51">
        <v>2.0148600000001089</v>
      </c>
      <c r="F48" s="51">
        <v>0</v>
      </c>
      <c r="G48" s="51">
        <v>0</v>
      </c>
      <c r="H48" s="51">
        <v>2.0044700000003886</v>
      </c>
      <c r="I48" s="51">
        <v>1.0015499999999999</v>
      </c>
      <c r="J48" s="51">
        <v>1.0001500000000001</v>
      </c>
      <c r="K48" s="51">
        <v>0</v>
      </c>
      <c r="L48" s="51">
        <v>0</v>
      </c>
      <c r="M48" s="51">
        <v>1.0031247053294037</v>
      </c>
      <c r="N48" s="51">
        <v>1.0030186916130963</v>
      </c>
      <c r="O48" s="51">
        <v>0</v>
      </c>
      <c r="P48" s="51">
        <v>1.0030472595339999</v>
      </c>
      <c r="Q48" s="51">
        <v>1.0031523935777591</v>
      </c>
    </row>
    <row r="49" spans="1:17" x14ac:dyDescent="0.25">
      <c r="A49" s="53" t="s">
        <v>29</v>
      </c>
      <c r="B49" s="51">
        <v>0.95539800420232368</v>
      </c>
      <c r="C49" s="51">
        <v>0.99932000000001153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102.08332725915713</v>
      </c>
      <c r="C51" s="51">
        <v>116.30355</v>
      </c>
      <c r="D51" s="51">
        <v>117.19696999999999</v>
      </c>
      <c r="E51" s="51">
        <v>109.84406</v>
      </c>
      <c r="F51" s="51">
        <v>112.60543</v>
      </c>
      <c r="G51" s="51">
        <v>99.647274796664192</v>
      </c>
      <c r="H51" s="51">
        <v>101.50319</v>
      </c>
      <c r="I51" s="51">
        <v>93.411180000000002</v>
      </c>
      <c r="J51" s="51">
        <v>93.764070000000004</v>
      </c>
      <c r="K51" s="51">
        <v>64.990189999999998</v>
      </c>
      <c r="L51" s="51">
        <v>80.609504345068828</v>
      </c>
      <c r="M51" s="51">
        <v>81.109751512486525</v>
      </c>
      <c r="N51" s="51">
        <v>68.143919802880447</v>
      </c>
      <c r="O51" s="51">
        <v>73.301217723094297</v>
      </c>
      <c r="P51" s="51">
        <v>71.225081718352939</v>
      </c>
      <c r="Q51" s="51">
        <v>69.816617645034242</v>
      </c>
    </row>
    <row r="52" spans="1:17" x14ac:dyDescent="0.25">
      <c r="A52" s="53" t="s">
        <v>66</v>
      </c>
      <c r="B52" s="51">
        <v>102.08332725915713</v>
      </c>
      <c r="C52" s="51">
        <v>116.30355</v>
      </c>
      <c r="D52" s="51">
        <v>117.19696999999999</v>
      </c>
      <c r="E52" s="51">
        <v>109.84406</v>
      </c>
      <c r="F52" s="51">
        <v>112.60543</v>
      </c>
      <c r="G52" s="51">
        <v>99.647274796664192</v>
      </c>
      <c r="H52" s="51">
        <v>101.50319</v>
      </c>
      <c r="I52" s="51">
        <v>93.411180000000002</v>
      </c>
      <c r="J52" s="51">
        <v>93.764070000000004</v>
      </c>
      <c r="K52" s="51">
        <v>64.990189999999998</v>
      </c>
      <c r="L52" s="51">
        <v>80.609504345068828</v>
      </c>
      <c r="M52" s="51">
        <v>81.109751512486525</v>
      </c>
      <c r="N52" s="51">
        <v>68.143919802880447</v>
      </c>
      <c r="O52" s="51">
        <v>73.301217723094297</v>
      </c>
      <c r="P52" s="51">
        <v>71.225081718352939</v>
      </c>
      <c r="Q52" s="51">
        <v>69.816617645034242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54.791959108060048</v>
      </c>
      <c r="C60" s="51">
        <v>55.814529999999998</v>
      </c>
      <c r="D60" s="51">
        <v>55.416330000000002</v>
      </c>
      <c r="E60" s="51">
        <v>56.420499999999997</v>
      </c>
      <c r="F60" s="51">
        <v>58.087119999999999</v>
      </c>
      <c r="G60" s="51">
        <v>58.779455017240629</v>
      </c>
      <c r="H60" s="51">
        <v>56.422690000000003</v>
      </c>
      <c r="I60" s="51">
        <v>56.810569999999998</v>
      </c>
      <c r="J60" s="51">
        <v>56.162999999999997</v>
      </c>
      <c r="K60" s="51">
        <v>43.302720000000001</v>
      </c>
      <c r="L60" s="51">
        <v>49.585298158619231</v>
      </c>
      <c r="M60" s="51">
        <v>46.025672369752812</v>
      </c>
      <c r="N60" s="51">
        <v>48.056533051860043</v>
      </c>
      <c r="O60" s="51">
        <v>36.973410590316504</v>
      </c>
      <c r="P60" s="51">
        <v>15.095207056092205</v>
      </c>
      <c r="Q60" s="51">
        <v>8.0252836865378825</v>
      </c>
    </row>
    <row r="61" spans="1:17" x14ac:dyDescent="0.25">
      <c r="A61" s="63" t="s">
        <v>21</v>
      </c>
      <c r="B61" s="62">
        <v>85.034415791726829</v>
      </c>
      <c r="C61" s="62">
        <v>44.198309999999999</v>
      </c>
      <c r="D61" s="62">
        <v>93.297380000000004</v>
      </c>
      <c r="E61" s="62">
        <v>90.52422</v>
      </c>
      <c r="F61" s="62">
        <v>91.003749999999997</v>
      </c>
      <c r="G61" s="62">
        <v>77.913265629343485</v>
      </c>
      <c r="H61" s="62">
        <v>43.679569999999998</v>
      </c>
      <c r="I61" s="62">
        <v>40.392670000000003</v>
      </c>
      <c r="J61" s="62">
        <v>40.07273</v>
      </c>
      <c r="K61" s="62">
        <v>31.094719999999999</v>
      </c>
      <c r="L61" s="62">
        <v>37.067620558166432</v>
      </c>
      <c r="M61" s="62">
        <v>37.402634172008902</v>
      </c>
      <c r="N61" s="62">
        <v>43.517358589733519</v>
      </c>
      <c r="O61" s="62">
        <v>40.414041257232036</v>
      </c>
      <c r="P61" s="62">
        <v>33.43808791979783</v>
      </c>
      <c r="Q61" s="62">
        <v>32.841775001472143</v>
      </c>
    </row>
    <row r="62" spans="1:17" x14ac:dyDescent="0.25">
      <c r="A62" s="191" t="s">
        <v>105</v>
      </c>
      <c r="B62" s="190">
        <f>SUM(B63:B64,B67)</f>
        <v>245.49046540747838</v>
      </c>
      <c r="C62" s="190">
        <f t="shared" ref="C62:Q62" si="44">SUM(C63:C64,C67)</f>
        <v>218.32504</v>
      </c>
      <c r="D62" s="190">
        <f t="shared" si="44"/>
        <v>268.30557999999979</v>
      </c>
      <c r="E62" s="190">
        <f t="shared" si="44"/>
        <v>261.50573000000009</v>
      </c>
      <c r="F62" s="190">
        <f t="shared" si="44"/>
        <v>263.59023000000002</v>
      </c>
      <c r="G62" s="190">
        <f t="shared" si="44"/>
        <v>236.33999544324831</v>
      </c>
      <c r="H62" s="190">
        <f t="shared" si="44"/>
        <v>203.60992000000036</v>
      </c>
      <c r="I62" s="190">
        <f t="shared" si="44"/>
        <v>191.61597</v>
      </c>
      <c r="J62" s="190">
        <f t="shared" si="44"/>
        <v>190.99995000000001</v>
      </c>
      <c r="K62" s="190">
        <f t="shared" si="44"/>
        <v>139.38763</v>
      </c>
      <c r="L62" s="190">
        <f t="shared" si="44"/>
        <v>167.26242306185446</v>
      </c>
      <c r="M62" s="190">
        <f t="shared" si="44"/>
        <v>165.54118275957762</v>
      </c>
      <c r="N62" s="190">
        <f t="shared" si="44"/>
        <v>160.7208301360871</v>
      </c>
      <c r="O62" s="190">
        <f t="shared" si="44"/>
        <v>150.68866957064284</v>
      </c>
      <c r="P62" s="190">
        <f t="shared" si="44"/>
        <v>120.76142395377697</v>
      </c>
      <c r="Q62" s="190">
        <f t="shared" si="44"/>
        <v>111.68682872662202</v>
      </c>
    </row>
    <row r="63" spans="1:17" x14ac:dyDescent="0.25">
      <c r="A63" s="121" t="s">
        <v>44</v>
      </c>
      <c r="B63" s="120">
        <v>184.92592874423912</v>
      </c>
      <c r="C63" s="120">
        <v>156.29775495399187</v>
      </c>
      <c r="D63" s="120">
        <v>189.98516502890158</v>
      </c>
      <c r="E63" s="120">
        <v>190.23210232783708</v>
      </c>
      <c r="F63" s="120">
        <v>191.30314737758849</v>
      </c>
      <c r="G63" s="120">
        <v>175.72817798681308</v>
      </c>
      <c r="H63" s="120">
        <v>147.90661724104669</v>
      </c>
      <c r="I63" s="120">
        <v>173.82883354430379</v>
      </c>
      <c r="J63" s="120">
        <v>169.5599465714879</v>
      </c>
      <c r="K63" s="120">
        <v>117.32782419791671</v>
      </c>
      <c r="L63" s="120">
        <v>139.73207756236008</v>
      </c>
      <c r="M63" s="120">
        <v>146.04130351078314</v>
      </c>
      <c r="N63" s="120">
        <v>128.74500111449856</v>
      </c>
      <c r="O63" s="120">
        <v>142.70634333096584</v>
      </c>
      <c r="P63" s="120">
        <v>114.47420588494646</v>
      </c>
      <c r="Q63" s="120">
        <v>105.90185310687099</v>
      </c>
    </row>
    <row r="64" spans="1:17" x14ac:dyDescent="0.25">
      <c r="A64" s="179" t="s">
        <v>59</v>
      </c>
      <c r="B64" s="189">
        <f>SUM(B65:B66)</f>
        <v>49.375740974512247</v>
      </c>
      <c r="C64" s="189">
        <f t="shared" ref="C64:Q64" si="45">SUM(C65:C66)</f>
        <v>52.649419748768672</v>
      </c>
      <c r="D64" s="189">
        <f t="shared" si="45"/>
        <v>66.688670173410358</v>
      </c>
      <c r="E64" s="189">
        <f t="shared" si="45"/>
        <v>59.859701532492743</v>
      </c>
      <c r="F64" s="189">
        <f t="shared" si="45"/>
        <v>60.80889377975614</v>
      </c>
      <c r="G64" s="189">
        <f t="shared" si="45"/>
        <v>50.240974165410179</v>
      </c>
      <c r="H64" s="189">
        <f t="shared" si="45"/>
        <v>46.858388771116992</v>
      </c>
      <c r="I64" s="189">
        <f t="shared" si="45"/>
        <v>7.3920567088607596</v>
      </c>
      <c r="J64" s="189">
        <f t="shared" si="45"/>
        <v>21.4400034285121</v>
      </c>
      <c r="K64" s="189">
        <f t="shared" si="45"/>
        <v>22.059805802083304</v>
      </c>
      <c r="L64" s="189">
        <f t="shared" si="45"/>
        <v>27.530345499494402</v>
      </c>
      <c r="M64" s="189">
        <f t="shared" si="45"/>
        <v>19.4998792487945</v>
      </c>
      <c r="N64" s="189">
        <f t="shared" si="45"/>
        <v>31.975829021588549</v>
      </c>
      <c r="O64" s="189">
        <f t="shared" si="45"/>
        <v>7.9823262396770129</v>
      </c>
      <c r="P64" s="189">
        <f t="shared" si="45"/>
        <v>6.2872180688305175</v>
      </c>
      <c r="Q64" s="189">
        <f t="shared" si="45"/>
        <v>5.7849756197510382</v>
      </c>
    </row>
    <row r="65" spans="1:17" x14ac:dyDescent="0.25">
      <c r="A65" s="102" t="s">
        <v>43</v>
      </c>
      <c r="B65" s="189">
        <v>42.082303784823488</v>
      </c>
      <c r="C65" s="189">
        <v>42.512989347485785</v>
      </c>
      <c r="D65" s="189">
        <v>54.28147572254332</v>
      </c>
      <c r="E65" s="189">
        <v>51.743131833171695</v>
      </c>
      <c r="F65" s="189">
        <v>52.646626158312365</v>
      </c>
      <c r="G65" s="189">
        <v>42.866152269570151</v>
      </c>
      <c r="H65" s="189">
        <v>40.568672157544242</v>
      </c>
      <c r="I65" s="189">
        <v>0</v>
      </c>
      <c r="J65" s="189">
        <v>0</v>
      </c>
      <c r="K65" s="189">
        <v>0</v>
      </c>
      <c r="L65" s="189">
        <v>0</v>
      </c>
      <c r="M65" s="189">
        <v>0</v>
      </c>
      <c r="N65" s="189">
        <v>0</v>
      </c>
      <c r="O65" s="189">
        <v>0</v>
      </c>
      <c r="P65" s="189">
        <v>0</v>
      </c>
      <c r="Q65" s="189">
        <v>0</v>
      </c>
    </row>
    <row r="66" spans="1:17" x14ac:dyDescent="0.25">
      <c r="A66" s="102" t="s">
        <v>344</v>
      </c>
      <c r="B66" s="189">
        <v>7.293437189688758</v>
      </c>
      <c r="C66" s="189">
        <v>10.136430401282885</v>
      </c>
      <c r="D66" s="189">
        <v>12.40719445086704</v>
      </c>
      <c r="E66" s="189">
        <v>8.1165696993210474</v>
      </c>
      <c r="F66" s="189">
        <v>8.1622676214437764</v>
      </c>
      <c r="G66" s="189">
        <v>7.3748218958400251</v>
      </c>
      <c r="H66" s="189">
        <v>6.2897166135727502</v>
      </c>
      <c r="I66" s="189">
        <v>7.3920567088607596</v>
      </c>
      <c r="J66" s="189">
        <v>21.4400034285121</v>
      </c>
      <c r="K66" s="189">
        <v>22.059805802083304</v>
      </c>
      <c r="L66" s="189">
        <v>27.530345499494402</v>
      </c>
      <c r="M66" s="189">
        <v>19.4998792487945</v>
      </c>
      <c r="N66" s="189">
        <v>31.975829021588549</v>
      </c>
      <c r="O66" s="189">
        <v>7.9823262396770129</v>
      </c>
      <c r="P66" s="189">
        <v>6.2872180688305175</v>
      </c>
      <c r="Q66" s="189">
        <v>5.7849756197510382</v>
      </c>
    </row>
    <row r="67" spans="1:17" x14ac:dyDescent="0.25">
      <c r="A67" s="119" t="s">
        <v>42</v>
      </c>
      <c r="B67" s="118">
        <v>11.188795688727019</v>
      </c>
      <c r="C67" s="118">
        <v>9.3778652972394596</v>
      </c>
      <c r="D67" s="118">
        <v>11.631744797687858</v>
      </c>
      <c r="E67" s="118">
        <v>11.413926139670259</v>
      </c>
      <c r="F67" s="118">
        <v>11.478188842655392</v>
      </c>
      <c r="G67" s="118">
        <v>10.370843291025054</v>
      </c>
      <c r="H67" s="118">
        <v>8.8449139878366978</v>
      </c>
      <c r="I67" s="118">
        <v>10.395079746835453</v>
      </c>
      <c r="J67" s="118">
        <v>0</v>
      </c>
      <c r="K67" s="118">
        <v>0</v>
      </c>
      <c r="L67" s="118">
        <v>0</v>
      </c>
      <c r="M67" s="118">
        <v>0</v>
      </c>
      <c r="N67" s="118">
        <v>0</v>
      </c>
      <c r="O67" s="118">
        <v>0</v>
      </c>
      <c r="P67" s="118">
        <v>0</v>
      </c>
      <c r="Q67" s="118">
        <v>0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309.20538600013089</v>
      </c>
      <c r="C69" s="70">
        <f t="shared" si="46"/>
        <v>338.34744743236809</v>
      </c>
      <c r="D69" s="70">
        <f t="shared" si="46"/>
        <v>344.44585885170341</v>
      </c>
      <c r="E69" s="70">
        <f t="shared" si="46"/>
        <v>335.92138462309634</v>
      </c>
      <c r="F69" s="70">
        <f t="shared" si="46"/>
        <v>331.24160371964405</v>
      </c>
      <c r="G69" s="70">
        <f t="shared" si="46"/>
        <v>288.08125087657595</v>
      </c>
      <c r="H69" s="70">
        <f t="shared" si="46"/>
        <v>244.62887026744923</v>
      </c>
      <c r="I69" s="70">
        <f t="shared" si="46"/>
        <v>222.51092139500403</v>
      </c>
      <c r="J69" s="70">
        <f t="shared" si="46"/>
        <v>223.33544420565605</v>
      </c>
      <c r="K69" s="70">
        <f t="shared" si="46"/>
        <v>152.64862032301201</v>
      </c>
      <c r="L69" s="70">
        <f t="shared" si="46"/>
        <v>189.3351846362751</v>
      </c>
      <c r="M69" s="70">
        <f t="shared" si="46"/>
        <v>193.6222755263789</v>
      </c>
      <c r="N69" s="70">
        <f t="shared" si="46"/>
        <v>163.1678685302345</v>
      </c>
      <c r="O69" s="70">
        <f t="shared" si="46"/>
        <v>172.16951902167173</v>
      </c>
      <c r="P69" s="70">
        <f t="shared" si="46"/>
        <v>170.40497424490923</v>
      </c>
      <c r="Q69" s="70">
        <f t="shared" si="46"/>
        <v>167.09710732334534</v>
      </c>
    </row>
    <row r="70" spans="1:17" x14ac:dyDescent="0.25">
      <c r="A70" s="55" t="s">
        <v>343</v>
      </c>
      <c r="B70" s="54">
        <v>251.66004600013088</v>
      </c>
      <c r="C70" s="54">
        <v>279.54291743236809</v>
      </c>
      <c r="D70" s="54">
        <v>284.44656885170338</v>
      </c>
      <c r="E70" s="54">
        <v>276.35712462309635</v>
      </c>
      <c r="F70" s="54">
        <v>272.84762371964405</v>
      </c>
      <c r="G70" s="54">
        <v>234.05100087657593</v>
      </c>
      <c r="H70" s="54">
        <v>244.62887026744923</v>
      </c>
      <c r="I70" s="54">
        <v>222.51092139500403</v>
      </c>
      <c r="J70" s="54">
        <v>223.33544420565605</v>
      </c>
      <c r="K70" s="54">
        <v>152.64862032301201</v>
      </c>
      <c r="L70" s="54">
        <v>189.3351846362751</v>
      </c>
      <c r="M70" s="54">
        <v>193.6222755263789</v>
      </c>
      <c r="N70" s="54">
        <v>163.1678685302345</v>
      </c>
      <c r="O70" s="54">
        <v>172.16951902167173</v>
      </c>
      <c r="P70" s="54">
        <v>170.40497424490923</v>
      </c>
      <c r="Q70" s="54">
        <v>167.09710732334534</v>
      </c>
    </row>
    <row r="71" spans="1:17" x14ac:dyDescent="0.25">
      <c r="A71" s="52" t="s">
        <v>106</v>
      </c>
      <c r="B71" s="51">
        <v>57.545340000000003</v>
      </c>
      <c r="C71" s="51">
        <v>58.80453</v>
      </c>
      <c r="D71" s="51">
        <v>59.999290000000002</v>
      </c>
      <c r="E71" s="51">
        <v>59.564259999999997</v>
      </c>
      <c r="F71" s="51">
        <v>58.393979999999999</v>
      </c>
      <c r="G71" s="51">
        <v>54.030250000000002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  <c r="P71" s="51">
        <v>0</v>
      </c>
      <c r="Q71" s="51">
        <v>0</v>
      </c>
    </row>
    <row r="72" spans="1:17" x14ac:dyDescent="0.25">
      <c r="A72" s="50" t="s">
        <v>105</v>
      </c>
      <c r="B72" s="38">
        <f t="shared" ref="B72:Q72" si="47">SUM(B73:B74,B77)</f>
        <v>309.20538600013077</v>
      </c>
      <c r="C72" s="38">
        <f t="shared" si="47"/>
        <v>338.34744743236803</v>
      </c>
      <c r="D72" s="38">
        <f t="shared" si="47"/>
        <v>344.44585885170335</v>
      </c>
      <c r="E72" s="38">
        <f t="shared" si="47"/>
        <v>335.92138462309629</v>
      </c>
      <c r="F72" s="38">
        <f t="shared" si="47"/>
        <v>331.24160371964399</v>
      </c>
      <c r="G72" s="38">
        <f t="shared" si="47"/>
        <v>288.08125087657595</v>
      </c>
      <c r="H72" s="38">
        <f t="shared" si="47"/>
        <v>244.6288702674492</v>
      </c>
      <c r="I72" s="38">
        <f t="shared" si="47"/>
        <v>222.510921395004</v>
      </c>
      <c r="J72" s="38">
        <f t="shared" si="47"/>
        <v>223.33544420565602</v>
      </c>
      <c r="K72" s="38">
        <f t="shared" si="47"/>
        <v>152.64862032301198</v>
      </c>
      <c r="L72" s="38">
        <f t="shared" si="47"/>
        <v>189.33518463627505</v>
      </c>
      <c r="M72" s="38">
        <f t="shared" si="47"/>
        <v>193.6222755263789</v>
      </c>
      <c r="N72" s="38">
        <f t="shared" si="47"/>
        <v>163.16786853023453</v>
      </c>
      <c r="O72" s="38">
        <f t="shared" si="47"/>
        <v>172.16951902167176</v>
      </c>
      <c r="P72" s="38">
        <f t="shared" si="47"/>
        <v>170.40497424490923</v>
      </c>
      <c r="Q72" s="38">
        <f t="shared" si="47"/>
        <v>167.09710732334534</v>
      </c>
    </row>
    <row r="73" spans="1:17" x14ac:dyDescent="0.25">
      <c r="A73" s="121" t="s">
        <v>44</v>
      </c>
      <c r="B73" s="120">
        <f>NFM_emi!B$5</f>
        <v>219.06667996973397</v>
      </c>
      <c r="C73" s="120">
        <f>NFM_emi!C$5</f>
        <v>204.27828313329161</v>
      </c>
      <c r="D73" s="120">
        <f>NFM_emi!D$5</f>
        <v>229.28437794054921</v>
      </c>
      <c r="E73" s="120">
        <f>NFM_emi!E$5</f>
        <v>229.4023666894177</v>
      </c>
      <c r="F73" s="120">
        <f>NFM_emi!F$5</f>
        <v>225.59168076946253</v>
      </c>
      <c r="G73" s="120">
        <f>NFM_emi!G$5</f>
        <v>191.2953650625106</v>
      </c>
      <c r="H73" s="120">
        <f>NFM_emi!H$5</f>
        <v>187.27792711009144</v>
      </c>
      <c r="I73" s="120">
        <f>NFM_emi!I$5</f>
        <v>189.44433557617029</v>
      </c>
      <c r="J73" s="120">
        <f>NFM_emi!J$5</f>
        <v>184.94898346704929</v>
      </c>
      <c r="K73" s="120">
        <f>NFM_emi!K$5</f>
        <v>119.71904715930764</v>
      </c>
      <c r="L73" s="120">
        <f>NFM_emi!L$5</f>
        <v>147.27869518958488</v>
      </c>
      <c r="M73" s="120">
        <f>NFM_emi!M$5</f>
        <v>164.8568304276516</v>
      </c>
      <c r="N73" s="120">
        <f>NFM_emi!N$5</f>
        <v>136.15990754369744</v>
      </c>
      <c r="O73" s="120">
        <f>NFM_emi!O$5</f>
        <v>161.17711775487427</v>
      </c>
      <c r="P73" s="120">
        <f>NFM_emi!P$5</f>
        <v>156.70809319707598</v>
      </c>
      <c r="Q73" s="120">
        <f>NFM_emi!Q$5</f>
        <v>156.00804413293324</v>
      </c>
    </row>
    <row r="74" spans="1:17" x14ac:dyDescent="0.25">
      <c r="A74" s="179" t="s">
        <v>59</v>
      </c>
      <c r="B74" s="189">
        <f>SUM(B75:B76)</f>
        <v>76.158947327749189</v>
      </c>
      <c r="C74" s="189">
        <f t="shared" ref="C74:Q74" si="48">SUM(C75:C76)</f>
        <v>113.89072835187812</v>
      </c>
      <c r="D74" s="189">
        <f t="shared" si="48"/>
        <v>98.249043034741987</v>
      </c>
      <c r="E74" s="189">
        <f t="shared" si="48"/>
        <v>89.710706772172159</v>
      </c>
      <c r="F74" s="189">
        <f t="shared" si="48"/>
        <v>88.910221796148065</v>
      </c>
      <c r="G74" s="189">
        <f t="shared" si="48"/>
        <v>80.53977030839566</v>
      </c>
      <c r="H74" s="189">
        <f t="shared" si="48"/>
        <v>38.095478946914362</v>
      </c>
      <c r="I74" s="189">
        <f t="shared" si="48"/>
        <v>13.77646324582653</v>
      </c>
      <c r="J74" s="189">
        <f t="shared" si="48"/>
        <v>38.386460738606743</v>
      </c>
      <c r="K74" s="189">
        <f t="shared" si="48"/>
        <v>32.929573163704362</v>
      </c>
      <c r="L74" s="189">
        <f t="shared" si="48"/>
        <v>42.056489446690172</v>
      </c>
      <c r="M74" s="189">
        <f t="shared" si="48"/>
        <v>28.765445098727287</v>
      </c>
      <c r="N74" s="189">
        <f t="shared" si="48"/>
        <v>27.007960986537075</v>
      </c>
      <c r="O74" s="189">
        <f t="shared" si="48"/>
        <v>10.992401266797472</v>
      </c>
      <c r="P74" s="189">
        <f t="shared" si="48"/>
        <v>13.696881047833253</v>
      </c>
      <c r="Q74" s="189">
        <f t="shared" si="48"/>
        <v>11.089063190412098</v>
      </c>
    </row>
    <row r="75" spans="1:17" x14ac:dyDescent="0.25">
      <c r="A75" s="102" t="s">
        <v>43</v>
      </c>
      <c r="B75" s="189">
        <f>NFM_emi!B$33</f>
        <v>65.847713726815883</v>
      </c>
      <c r="C75" s="189">
        <f>NFM_emi!C$33</f>
        <v>93.167012485131238</v>
      </c>
      <c r="D75" s="189">
        <f>NFM_emi!D$33</f>
        <v>76.120444948164646</v>
      </c>
      <c r="E75" s="189">
        <f>NFM_emi!E$33</f>
        <v>75.07057019608466</v>
      </c>
      <c r="F75" s="189">
        <f>NFM_emi!F$33</f>
        <v>74.219385700141615</v>
      </c>
      <c r="G75" s="189">
        <f>NFM_emi!G$33</f>
        <v>67.064119187271885</v>
      </c>
      <c r="H75" s="189">
        <f>NFM_emi!H$33</f>
        <v>25.118731733024106</v>
      </c>
      <c r="I75" s="189">
        <f>NFM_emi!I$33</f>
        <v>0</v>
      </c>
      <c r="J75" s="189">
        <f>NFM_emi!J$33</f>
        <v>0</v>
      </c>
      <c r="K75" s="189">
        <f>NFM_emi!K$33</f>
        <v>0</v>
      </c>
      <c r="L75" s="189">
        <f>NFM_emi!L$33</f>
        <v>0</v>
      </c>
      <c r="M75" s="189">
        <f>NFM_emi!M$33</f>
        <v>0</v>
      </c>
      <c r="N75" s="189">
        <f>NFM_emi!N$33</f>
        <v>0</v>
      </c>
      <c r="O75" s="189">
        <f>NFM_emi!O$33</f>
        <v>0</v>
      </c>
      <c r="P75" s="189">
        <f>NFM_emi!P$33</f>
        <v>0</v>
      </c>
      <c r="Q75" s="189">
        <f>NFM_emi!Q$33</f>
        <v>0</v>
      </c>
    </row>
    <row r="76" spans="1:17" x14ac:dyDescent="0.25">
      <c r="A76" s="102" t="s">
        <v>344</v>
      </c>
      <c r="B76" s="189">
        <f>NFM_emi!B$70</f>
        <v>10.311233600933299</v>
      </c>
      <c r="C76" s="189">
        <f>NFM_emi!C$70</f>
        <v>20.723715866746883</v>
      </c>
      <c r="D76" s="189">
        <f>NFM_emi!D$70</f>
        <v>22.128598086577341</v>
      </c>
      <c r="E76" s="189">
        <f>NFM_emi!E$70</f>
        <v>14.640136576087505</v>
      </c>
      <c r="F76" s="189">
        <f>NFM_emi!F$70</f>
        <v>14.690836096006455</v>
      </c>
      <c r="G76" s="189">
        <f>NFM_emi!G$70</f>
        <v>13.475651121123772</v>
      </c>
      <c r="H76" s="189">
        <f>NFM_emi!H$70</f>
        <v>12.976747213890258</v>
      </c>
      <c r="I76" s="189">
        <f>NFM_emi!I$70</f>
        <v>13.77646324582653</v>
      </c>
      <c r="J76" s="189">
        <f>NFM_emi!J$70</f>
        <v>38.386460738606743</v>
      </c>
      <c r="K76" s="189">
        <f>NFM_emi!K$70</f>
        <v>32.929573163704362</v>
      </c>
      <c r="L76" s="189">
        <f>NFM_emi!L$70</f>
        <v>42.056489446690172</v>
      </c>
      <c r="M76" s="189">
        <f>NFM_emi!M$70</f>
        <v>28.765445098727287</v>
      </c>
      <c r="N76" s="189">
        <f>NFM_emi!N$70</f>
        <v>27.007960986537075</v>
      </c>
      <c r="O76" s="189">
        <f>NFM_emi!O$70</f>
        <v>10.992401266797472</v>
      </c>
      <c r="P76" s="189">
        <f>NFM_emi!P$70</f>
        <v>13.696881047833253</v>
      </c>
      <c r="Q76" s="189">
        <f>NFM_emi!Q$70</f>
        <v>11.089063190412098</v>
      </c>
    </row>
    <row r="77" spans="1:17" x14ac:dyDescent="0.25">
      <c r="A77" s="119" t="s">
        <v>42</v>
      </c>
      <c r="B77" s="118">
        <f>NFM_emi!B$112</f>
        <v>13.979758702647656</v>
      </c>
      <c r="C77" s="118">
        <f>NFM_emi!C$112</f>
        <v>20.178435947198317</v>
      </c>
      <c r="D77" s="118">
        <f>NFM_emi!D$112</f>
        <v>16.912437876412167</v>
      </c>
      <c r="E77" s="118">
        <f>NFM_emi!E$112</f>
        <v>16.808311161506449</v>
      </c>
      <c r="F77" s="118">
        <f>NFM_emi!F$112</f>
        <v>16.739701154033433</v>
      </c>
      <c r="G77" s="118">
        <f>NFM_emi!G$112</f>
        <v>16.2461155056697</v>
      </c>
      <c r="H77" s="118">
        <f>NFM_emi!H$112</f>
        <v>19.2554642104434</v>
      </c>
      <c r="I77" s="118">
        <f>NFM_emi!I$112</f>
        <v>19.290122573007196</v>
      </c>
      <c r="J77" s="118">
        <f>NFM_emi!J$112</f>
        <v>0</v>
      </c>
      <c r="K77" s="118">
        <f>NFM_emi!K$112</f>
        <v>0</v>
      </c>
      <c r="L77" s="118">
        <f>NFM_emi!L$112</f>
        <v>0</v>
      </c>
      <c r="M77" s="118">
        <f>NFM_emi!M$112</f>
        <v>0</v>
      </c>
      <c r="N77" s="118">
        <f>NFM_emi!N$112</f>
        <v>0</v>
      </c>
      <c r="O77" s="118">
        <f>NFM_emi!O$112</f>
        <v>0</v>
      </c>
      <c r="P77" s="118">
        <f>NFM_emi!P$112</f>
        <v>0</v>
      </c>
      <c r="Q77" s="118">
        <f>NFM_emi!Q$112</f>
        <v>0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>
        <f t="shared" ref="B80:Q80" si="49">IF(B$4=0,"",B$4/B$11*1000)</f>
        <v>261.93269401235261</v>
      </c>
      <c r="C80" s="187">
        <f t="shared" si="49"/>
        <v>284.69351981798667</v>
      </c>
      <c r="D80" s="187">
        <f t="shared" si="49"/>
        <v>261.74157885993202</v>
      </c>
      <c r="E80" s="187">
        <f t="shared" si="49"/>
        <v>262.01109727942367</v>
      </c>
      <c r="F80" s="187">
        <f t="shared" si="49"/>
        <v>261.44772300266658</v>
      </c>
      <c r="G80" s="187">
        <f t="shared" si="49"/>
        <v>246.415378743421</v>
      </c>
      <c r="H80" s="187">
        <f t="shared" si="49"/>
        <v>266.96441346860064</v>
      </c>
      <c r="I80" s="187">
        <f t="shared" si="49"/>
        <v>248.97887519364096</v>
      </c>
      <c r="J80" s="187">
        <f t="shared" si="49"/>
        <v>261.17768014724538</v>
      </c>
      <c r="K80" s="187">
        <f t="shared" si="49"/>
        <v>253.87565259142696</v>
      </c>
      <c r="L80" s="187">
        <f t="shared" si="49"/>
        <v>246.7608496229964</v>
      </c>
      <c r="M80" s="187">
        <f t="shared" si="49"/>
        <v>251.17199597440782</v>
      </c>
      <c r="N80" s="187">
        <f t="shared" si="49"/>
        <v>244.08147103532434</v>
      </c>
      <c r="O80" s="187">
        <f t="shared" si="49"/>
        <v>272.13562272372872</v>
      </c>
      <c r="P80" s="187">
        <f t="shared" si="49"/>
        <v>283.30079810890203</v>
      </c>
      <c r="Q80" s="187">
        <f t="shared" si="49"/>
        <v>282.67063235165205</v>
      </c>
    </row>
    <row r="81" spans="1:17" x14ac:dyDescent="0.25">
      <c r="A81" s="180" t="s">
        <v>59</v>
      </c>
      <c r="B81" s="186">
        <f t="shared" ref="B81:Q81" si="50">IF(B$5=0,"",B$5/B$12*1000)</f>
        <v>1264.5775529448606</v>
      </c>
      <c r="C81" s="186">
        <f t="shared" si="50"/>
        <v>932.93444122663095</v>
      </c>
      <c r="D81" s="186">
        <f t="shared" si="50"/>
        <v>752.09086654405701</v>
      </c>
      <c r="E81" s="186">
        <f t="shared" si="50"/>
        <v>1361.7548670367803</v>
      </c>
      <c r="F81" s="186">
        <f t="shared" si="50"/>
        <v>1672.9964162520566</v>
      </c>
      <c r="G81" s="186">
        <f t="shared" si="50"/>
        <v>1670.3749475738607</v>
      </c>
      <c r="H81" s="186">
        <f t="shared" si="50"/>
        <v>1978.1357279139306</v>
      </c>
      <c r="I81" s="186">
        <f t="shared" si="50"/>
        <v>2768.5704946530273</v>
      </c>
      <c r="J81" s="186">
        <f t="shared" si="50"/>
        <v>1086.7731241234142</v>
      </c>
      <c r="K81" s="186">
        <f t="shared" si="50"/>
        <v>450.89949096472077</v>
      </c>
      <c r="L81" s="186">
        <f t="shared" si="50"/>
        <v>767.24201846336211</v>
      </c>
      <c r="M81" s="186">
        <f t="shared" si="50"/>
        <v>1049.7735638234301</v>
      </c>
      <c r="N81" s="186">
        <f t="shared" si="50"/>
        <v>907.41090310182676</v>
      </c>
      <c r="O81" s="186">
        <f t="shared" si="50"/>
        <v>3334.5288810744269</v>
      </c>
      <c r="P81" s="186">
        <f t="shared" si="50"/>
        <v>3247.9603186320223</v>
      </c>
      <c r="Q81" s="186">
        <f t="shared" si="50"/>
        <v>3249.850338868469</v>
      </c>
    </row>
    <row r="82" spans="1:17" x14ac:dyDescent="0.25">
      <c r="A82" s="108" t="s">
        <v>42</v>
      </c>
      <c r="B82" s="185">
        <f t="shared" ref="B82:Q82" si="51">IF(B$8=0,"",B$8/B$15*1000)</f>
        <v>674.02730389362534</v>
      </c>
      <c r="C82" s="185">
        <f t="shared" si="51"/>
        <v>738.7536613862527</v>
      </c>
      <c r="D82" s="185">
        <f t="shared" si="51"/>
        <v>325.55776553638555</v>
      </c>
      <c r="E82" s="185">
        <f t="shared" si="51"/>
        <v>1376.639294624865</v>
      </c>
      <c r="F82" s="185">
        <f t="shared" si="51"/>
        <v>2319.1490382532143</v>
      </c>
      <c r="G82" s="185">
        <f t="shared" si="51"/>
        <v>2222.2360494405252</v>
      </c>
      <c r="H82" s="185">
        <f t="shared" si="51"/>
        <v>3154.9318244918577</v>
      </c>
      <c r="I82" s="185">
        <f t="shared" si="51"/>
        <v>2338.6702012076125</v>
      </c>
      <c r="J82" s="185" t="str">
        <f t="shared" si="51"/>
        <v/>
      </c>
      <c r="K82" s="185" t="str">
        <f t="shared" si="51"/>
        <v/>
      </c>
      <c r="L82" s="185" t="str">
        <f t="shared" si="51"/>
        <v/>
      </c>
      <c r="M82" s="185" t="str">
        <f t="shared" si="51"/>
        <v/>
      </c>
      <c r="N82" s="185" t="str">
        <f t="shared" si="51"/>
        <v/>
      </c>
      <c r="O82" s="185" t="str">
        <f t="shared" si="51"/>
        <v/>
      </c>
      <c r="P82" s="185" t="str">
        <f t="shared" si="51"/>
        <v/>
      </c>
      <c r="Q82" s="185" t="str">
        <f t="shared" si="51"/>
        <v/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>
        <f t="shared" ref="B84:Q84" si="52">IF(B$63=0,"",B$63/B$11)</f>
        <v>0.51799980040403115</v>
      </c>
      <c r="C84" s="113">
        <f t="shared" si="52"/>
        <v>0.52099251651330625</v>
      </c>
      <c r="D84" s="113">
        <f t="shared" si="52"/>
        <v>0.64620804431599177</v>
      </c>
      <c r="E84" s="113">
        <f t="shared" si="52"/>
        <v>0.63410700775945694</v>
      </c>
      <c r="F84" s="113">
        <f t="shared" si="52"/>
        <v>0.637677157925295</v>
      </c>
      <c r="G84" s="113">
        <f t="shared" si="52"/>
        <v>0.57615796061250191</v>
      </c>
      <c r="H84" s="113">
        <f t="shared" si="52"/>
        <v>0.49138411043537106</v>
      </c>
      <c r="I84" s="113">
        <f t="shared" si="52"/>
        <v>0.57750443037974686</v>
      </c>
      <c r="J84" s="113">
        <f t="shared" si="52"/>
        <v>0.56709012231266853</v>
      </c>
      <c r="K84" s="113">
        <f t="shared" si="52"/>
        <v>0.63420445512387413</v>
      </c>
      <c r="L84" s="113">
        <f t="shared" si="52"/>
        <v>0.65295363346897228</v>
      </c>
      <c r="M84" s="113">
        <f t="shared" si="52"/>
        <v>0.5841652140431326</v>
      </c>
      <c r="N84" s="113">
        <f t="shared" si="52"/>
        <v>0.75732353596763857</v>
      </c>
      <c r="O84" s="113">
        <f t="shared" si="52"/>
        <v>0.71353171665482917</v>
      </c>
      <c r="P84" s="113">
        <f t="shared" si="52"/>
        <v>0.57237102942473228</v>
      </c>
      <c r="Q84" s="113">
        <f t="shared" si="52"/>
        <v>0.5269547197987372</v>
      </c>
    </row>
    <row r="85" spans="1:17" x14ac:dyDescent="0.25">
      <c r="A85" s="180" t="s">
        <v>59</v>
      </c>
      <c r="B85" s="182">
        <f t="shared" ref="B85:Q85" si="53">IF(B$64=0,"",B$64/B$12)</f>
        <v>0.55572021355669388</v>
      </c>
      <c r="C85" s="182">
        <f t="shared" si="53"/>
        <v>0.47863108862516973</v>
      </c>
      <c r="D85" s="182">
        <f t="shared" si="53"/>
        <v>0.60626063794009422</v>
      </c>
      <c r="E85" s="182">
        <f t="shared" si="53"/>
        <v>0.71261549443443739</v>
      </c>
      <c r="F85" s="182">
        <f t="shared" si="53"/>
        <v>0.72048452345682623</v>
      </c>
      <c r="G85" s="182">
        <f t="shared" si="53"/>
        <v>0.62025894031370588</v>
      </c>
      <c r="H85" s="182">
        <f t="shared" si="53"/>
        <v>0.55519417975257102</v>
      </c>
      <c r="I85" s="182">
        <f t="shared" si="53"/>
        <v>0.1478411341772152</v>
      </c>
      <c r="J85" s="182">
        <f t="shared" si="53"/>
        <v>0.1072000171425605</v>
      </c>
      <c r="K85" s="182">
        <f t="shared" si="53"/>
        <v>0.11988699112569388</v>
      </c>
      <c r="L85" s="182">
        <f t="shared" si="53"/>
        <v>0.11781669740573029</v>
      </c>
      <c r="M85" s="182">
        <f t="shared" si="53"/>
        <v>0.10540475269618649</v>
      </c>
      <c r="N85" s="182">
        <f t="shared" si="53"/>
        <v>0.13664884197260063</v>
      </c>
      <c r="O85" s="182">
        <f t="shared" si="53"/>
        <v>0.12874719741414536</v>
      </c>
      <c r="P85" s="182">
        <f t="shared" si="53"/>
        <v>0.10327665077729362</v>
      </c>
      <c r="Q85" s="182">
        <f t="shared" si="53"/>
        <v>9.5081888799994518E-2</v>
      </c>
    </row>
    <row r="86" spans="1:17" x14ac:dyDescent="0.25">
      <c r="A86" s="179" t="s">
        <v>43</v>
      </c>
      <c r="B86" s="182">
        <f t="shared" ref="B86:Q86" si="54">IF(B$65=0,"",B$65/B$13)</f>
        <v>1.2431995209696747</v>
      </c>
      <c r="C86" s="182">
        <f t="shared" si="54"/>
        <v>1.2503820396319349</v>
      </c>
      <c r="D86" s="182">
        <f t="shared" si="54"/>
        <v>1.5508993063583805</v>
      </c>
      <c r="E86" s="182">
        <f t="shared" si="54"/>
        <v>1.5218568186226968</v>
      </c>
      <c r="F86" s="182">
        <f t="shared" si="54"/>
        <v>1.5304251790207084</v>
      </c>
      <c r="G86" s="182">
        <f t="shared" si="54"/>
        <v>1.3827791054700049</v>
      </c>
      <c r="H86" s="182">
        <f t="shared" si="54"/>
        <v>1.1793218650448909</v>
      </c>
      <c r="I86" s="182" t="str">
        <f t="shared" si="54"/>
        <v/>
      </c>
      <c r="J86" s="182" t="str">
        <f t="shared" si="54"/>
        <v/>
      </c>
      <c r="K86" s="182" t="str">
        <f t="shared" si="54"/>
        <v/>
      </c>
      <c r="L86" s="182" t="str">
        <f t="shared" si="54"/>
        <v/>
      </c>
      <c r="M86" s="182" t="str">
        <f t="shared" si="54"/>
        <v/>
      </c>
      <c r="N86" s="182" t="str">
        <f t="shared" si="54"/>
        <v/>
      </c>
      <c r="O86" s="182" t="str">
        <f t="shared" si="54"/>
        <v/>
      </c>
      <c r="P86" s="182" t="str">
        <f t="shared" si="54"/>
        <v/>
      </c>
      <c r="Q86" s="182" t="str">
        <f t="shared" si="54"/>
        <v/>
      </c>
    </row>
    <row r="87" spans="1:17" x14ac:dyDescent="0.25">
      <c r="A87" s="179" t="s">
        <v>344</v>
      </c>
      <c r="B87" s="182">
        <f t="shared" ref="B87:Q87" si="55">IF(B$66=0,"",B$66/B$14)</f>
        <v>0.13260794890343197</v>
      </c>
      <c r="C87" s="182">
        <f t="shared" si="55"/>
        <v>0.13337408422740638</v>
      </c>
      <c r="D87" s="182">
        <f t="shared" si="55"/>
        <v>0.16542925934489386</v>
      </c>
      <c r="E87" s="182">
        <f t="shared" si="55"/>
        <v>0.16233139398642094</v>
      </c>
      <c r="F87" s="182">
        <f t="shared" si="55"/>
        <v>0.16324535242887553</v>
      </c>
      <c r="G87" s="182">
        <f t="shared" si="55"/>
        <v>0.1474964379168005</v>
      </c>
      <c r="H87" s="182">
        <f t="shared" si="55"/>
        <v>0.12579433227145501</v>
      </c>
      <c r="I87" s="182">
        <f t="shared" si="55"/>
        <v>0.1478411341772152</v>
      </c>
      <c r="J87" s="182">
        <f t="shared" si="55"/>
        <v>0.1072000171425605</v>
      </c>
      <c r="K87" s="182">
        <f t="shared" si="55"/>
        <v>0.11988699112569388</v>
      </c>
      <c r="L87" s="182">
        <f t="shared" si="55"/>
        <v>0.11781669740573029</v>
      </c>
      <c r="M87" s="182">
        <f t="shared" si="55"/>
        <v>0.10540475269618649</v>
      </c>
      <c r="N87" s="182">
        <f t="shared" si="55"/>
        <v>0.13664884197260063</v>
      </c>
      <c r="O87" s="182">
        <f t="shared" si="55"/>
        <v>0.12874719741414536</v>
      </c>
      <c r="P87" s="182">
        <f t="shared" si="55"/>
        <v>0.10327665077729362</v>
      </c>
      <c r="Q87" s="182">
        <f t="shared" si="55"/>
        <v>9.5081888799994518E-2</v>
      </c>
    </row>
    <row r="88" spans="1:17" x14ac:dyDescent="0.25">
      <c r="A88" s="108" t="s">
        <v>42</v>
      </c>
      <c r="B88" s="112">
        <f t="shared" ref="B88:Q88" si="56">IF(B$67=0,"",B$67/B$15)</f>
        <v>0.31079988024241723</v>
      </c>
      <c r="C88" s="112">
        <f t="shared" si="56"/>
        <v>0.31259550990798196</v>
      </c>
      <c r="D88" s="112">
        <f t="shared" si="56"/>
        <v>0.38772482658959528</v>
      </c>
      <c r="E88" s="112">
        <f t="shared" si="56"/>
        <v>0.38046420465567532</v>
      </c>
      <c r="F88" s="112">
        <f t="shared" si="56"/>
        <v>0.38260629475517971</v>
      </c>
      <c r="G88" s="112">
        <f t="shared" si="56"/>
        <v>0.34569477636750179</v>
      </c>
      <c r="H88" s="112">
        <f t="shared" si="56"/>
        <v>0.29483046626122328</v>
      </c>
      <c r="I88" s="112">
        <f t="shared" si="56"/>
        <v>0.34650265822784843</v>
      </c>
      <c r="J88" s="112" t="str">
        <f t="shared" si="56"/>
        <v/>
      </c>
      <c r="K88" s="112" t="str">
        <f t="shared" si="56"/>
        <v/>
      </c>
      <c r="L88" s="112" t="str">
        <f t="shared" si="56"/>
        <v/>
      </c>
      <c r="M88" s="112" t="str">
        <f t="shared" si="56"/>
        <v/>
      </c>
      <c r="N88" s="112" t="str">
        <f t="shared" si="56"/>
        <v/>
      </c>
      <c r="O88" s="112" t="str">
        <f t="shared" si="56"/>
        <v/>
      </c>
      <c r="P88" s="112" t="str">
        <f t="shared" si="56"/>
        <v/>
      </c>
      <c r="Q88" s="112" t="str">
        <f t="shared" si="56"/>
        <v/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>
        <f>IF(NFM_ued!B$5=0,"",NFM_ued!B$5/B$11)</f>
        <v>0.1615399583285532</v>
      </c>
      <c r="C90" s="113">
        <f>IF(NFM_ued!C$5=0,"",NFM_ued!C$5/C$11)</f>
        <v>0.15936150307377042</v>
      </c>
      <c r="D90" s="113">
        <f>IF(NFM_ued!D$5=0,"",NFM_ued!D$5/D$11)</f>
        <v>0.20147829442585055</v>
      </c>
      <c r="E90" s="113">
        <f>IF(NFM_ued!E$5=0,"",NFM_ued!E$5/E$11)</f>
        <v>0.19750281500031786</v>
      </c>
      <c r="F90" s="113">
        <f>IF(NFM_ued!F$5=0,"",NFM_ued!F$5/F$11)</f>
        <v>0.19886015171379393</v>
      </c>
      <c r="G90" s="113">
        <f>IF(NFM_ued!G$5=0,"",NFM_ued!G$5/G$11)</f>
        <v>0.18022110093244498</v>
      </c>
      <c r="H90" s="113">
        <f>IF(NFM_ued!H$5=0,"",NFM_ued!H$5/H$11)</f>
        <v>0.15056923724295113</v>
      </c>
      <c r="I90" s="113">
        <f>IF(NFM_ued!I$5=0,"",NFM_ued!I$5/I$11)</f>
        <v>0.18062033051622817</v>
      </c>
      <c r="J90" s="113">
        <f>IF(NFM_ued!J$5=0,"",NFM_ued!J$5/J$11)</f>
        <v>0.17736029547569682</v>
      </c>
      <c r="K90" s="113">
        <f>IF(NFM_ued!K$5=0,"",NFM_ued!K$5/K$11)</f>
        <v>0.19861342540621929</v>
      </c>
      <c r="L90" s="113">
        <f>IF(NFM_ued!L$5=0,"",NFM_ued!L$5/L$11)</f>
        <v>0.20436555879159837</v>
      </c>
      <c r="M90" s="113">
        <f>IF(NFM_ued!M$5=0,"",NFM_ued!M$5/M$11)</f>
        <v>0.18257656185973165</v>
      </c>
      <c r="N90" s="113">
        <f>IF(NFM_ued!N$5=0,"",NFM_ued!N$5/N$11)</f>
        <v>0.23166735476632375</v>
      </c>
      <c r="O90" s="113">
        <f>IF(NFM_ued!O$5=0,"",NFM_ued!O$5/O$11)</f>
        <v>0.2165530264797654</v>
      </c>
      <c r="P90" s="113">
        <f>IF(NFM_ued!P$5=0,"",NFM_ued!P$5/P$11)</f>
        <v>0.16993653736645217</v>
      </c>
      <c r="Q90" s="113">
        <f>IF(NFM_ued!Q$5=0,"",NFM_ued!Q$5/Q$11)</f>
        <v>0.15564682944747388</v>
      </c>
    </row>
    <row r="91" spans="1:17" x14ac:dyDescent="0.25">
      <c r="A91" s="180" t="s">
        <v>59</v>
      </c>
      <c r="B91" s="182">
        <f>IF(SUM(NFM_ued!B$33,NFM_ued!B$70)=0,"",SUM(NFM_ued!B$33,NFM_ued!B$70)/B$12)</f>
        <v>0.27353900664132741</v>
      </c>
      <c r="C91" s="182">
        <f>IF(SUM(NFM_ued!C$33,NFM_ued!C$70)=0,"",SUM(NFM_ued!C$33,NFM_ued!C$70)/C$12)</f>
        <v>0.22049686130415963</v>
      </c>
      <c r="D91" s="182">
        <f>IF(SUM(NFM_ued!D$33,NFM_ued!D$70)=0,"",SUM(NFM_ued!D$33,NFM_ued!D$70)/D$12)</f>
        <v>0.29456386843543769</v>
      </c>
      <c r="E91" s="182">
        <f>IF(SUM(NFM_ued!E$33,NFM_ued!E$70)=0,"",SUM(NFM_ued!E$33,NFM_ued!E$70)/E$12)</f>
        <v>0.34630418905245758</v>
      </c>
      <c r="F91" s="182">
        <f>IF(SUM(NFM_ued!F$33,NFM_ued!F$70)=0,"",SUM(NFM_ued!F$33,NFM_ued!F$70)/F$12)</f>
        <v>0.35009812120736183</v>
      </c>
      <c r="G91" s="182">
        <f>IF(SUM(NFM_ued!G$33,NFM_ued!G$70)=0,"",SUM(NFM_ued!G$33,NFM_ued!G$70)/G$12)</f>
        <v>0.30100484753731105</v>
      </c>
      <c r="H91" s="182">
        <f>IF(SUM(NFM_ued!H$33,NFM_ued!H$70)=0,"",SUM(NFM_ued!H$33,NFM_ued!H$70)/H$12)</f>
        <v>0.26075284254121767</v>
      </c>
      <c r="I91" s="182">
        <f>IF(SUM(NFM_ued!I$33,NFM_ued!I$70)=0,"",SUM(NFM_ued!I$33,NFM_ued!I$70)/I$12)</f>
        <v>7.0297844357056855E-2</v>
      </c>
      <c r="J91" s="182">
        <f>IF(SUM(NFM_ued!J$33,NFM_ued!J$70)=0,"",SUM(NFM_ued!J$33,NFM_ued!J$70)/J$12)</f>
        <v>5.8574174321710547E-2</v>
      </c>
      <c r="K91" s="182">
        <f>IF(SUM(NFM_ued!K$33,NFM_ued!K$70)=0,"",SUM(NFM_ued!K$33,NFM_ued!K$70)/K$12)</f>
        <v>6.7293182919473879E-2</v>
      </c>
      <c r="L91" s="182">
        <f>IF(SUM(NFM_ued!L$33,NFM_ued!L$70)=0,"",SUM(NFM_ued!L$33,NFM_ued!L$70)/L$12)</f>
        <v>6.7261085636656046E-2</v>
      </c>
      <c r="M91" s="182">
        <f>IF(SUM(NFM_ued!M$33,NFM_ued!M$70)=0,"",SUM(NFM_ued!M$33,NFM_ued!M$70)/M$12)</f>
        <v>6.06745386222775E-2</v>
      </c>
      <c r="N91" s="182">
        <f>IF(SUM(NFM_ued!N$33,NFM_ued!N$70)=0,"",SUM(NFM_ued!N$33,NFM_ued!N$70)/N$12)</f>
        <v>8.3582450564152561E-2</v>
      </c>
      <c r="O91" s="182">
        <f>IF(SUM(NFM_ued!O$33,NFM_ued!O$70)=0,"",SUM(NFM_ued!O$33,NFM_ued!O$70)/O$12)</f>
        <v>7.4478570873933156E-2</v>
      </c>
      <c r="P91" s="182">
        <f>IF(SUM(NFM_ued!P$33,NFM_ued!P$70)=0,"",SUM(NFM_ued!P$33,NFM_ued!P$70)/P$12)</f>
        <v>5.5547816243488216E-2</v>
      </c>
      <c r="Q91" s="182">
        <f>IF(SUM(NFM_ued!Q$33,NFM_ued!Q$70)=0,"",SUM(NFM_ued!Q$33,NFM_ued!Q$70)/Q$12)</f>
        <v>5.2706178368135757E-2</v>
      </c>
    </row>
    <row r="92" spans="1:17" x14ac:dyDescent="0.25">
      <c r="A92" s="179" t="s">
        <v>43</v>
      </c>
      <c r="B92" s="182">
        <f>IF(NFM_ued!B$33=0,"",NFM_ued!B$33/B$13)</f>
        <v>0.61089260923526212</v>
      </c>
      <c r="C92" s="182">
        <f>IF(NFM_ued!C$33=0,"",NFM_ued!C$33/C$13)</f>
        <v>0.57416925178384426</v>
      </c>
      <c r="D92" s="182">
        <f>IF(NFM_ued!D$33=0,"",NFM_ued!D$33/D$13)</f>
        <v>0.75554308892200872</v>
      </c>
      <c r="E92" s="182">
        <f>IF(NFM_ued!E$33=0,"",NFM_ued!E$33/E$13)</f>
        <v>0.74118998477989628</v>
      </c>
      <c r="F92" s="182">
        <f>IF(NFM_ued!F$33=0,"",NFM_ued!F$33/F$13)</f>
        <v>0.74527159903480089</v>
      </c>
      <c r="G92" s="182">
        <f>IF(NFM_ued!G$33=0,"",NFM_ued!G$33/G$13)</f>
        <v>0.67297870268994675</v>
      </c>
      <c r="H92" s="182">
        <f>IF(NFM_ued!H$33=0,"",NFM_ued!H$33/H$13)</f>
        <v>0.55458195540844213</v>
      </c>
      <c r="I92" s="182" t="str">
        <f>IF(NFM_ued!I$33=0,"",NFM_ued!I$33/I$13)</f>
        <v/>
      </c>
      <c r="J92" s="182" t="str">
        <f>IF(NFM_ued!J$33=0,"",NFM_ued!J$33/J$13)</f>
        <v/>
      </c>
      <c r="K92" s="182" t="str">
        <f>IF(NFM_ued!K$33=0,"",NFM_ued!K$33/K$13)</f>
        <v/>
      </c>
      <c r="L92" s="182" t="str">
        <f>IF(NFM_ued!L$33=0,"",NFM_ued!L$33/L$13)</f>
        <v/>
      </c>
      <c r="M92" s="182" t="str">
        <f>IF(NFM_ued!M$33=0,"",NFM_ued!M$33/M$13)</f>
        <v/>
      </c>
      <c r="N92" s="182" t="str">
        <f>IF(NFM_ued!N$33=0,"",NFM_ued!N$33/N$13)</f>
        <v/>
      </c>
      <c r="O92" s="182" t="str">
        <f>IF(NFM_ued!O$33=0,"",NFM_ued!O$33/O$13)</f>
        <v/>
      </c>
      <c r="P92" s="182" t="str">
        <f>IF(NFM_ued!P$33=0,"",NFM_ued!P$33/P$13)</f>
        <v/>
      </c>
      <c r="Q92" s="182" t="str">
        <f>IF(NFM_ued!Q$33=0,"",NFM_ued!Q$33/Q$13)</f>
        <v/>
      </c>
    </row>
    <row r="93" spans="1:17" x14ac:dyDescent="0.25">
      <c r="A93" s="179" t="s">
        <v>344</v>
      </c>
      <c r="B93" s="182">
        <f>IF(NFM_ued!B$70=0,"",NFM_ued!B$70/B$14)</f>
        <v>6.5913198499423856E-2</v>
      </c>
      <c r="C93" s="182">
        <f>IF(NFM_ued!C$70=0,"",NFM_ued!C$70/C$14)</f>
        <v>6.2275002405353351E-2</v>
      </c>
      <c r="D93" s="182">
        <f>IF(NFM_ued!D$70=0,"",NFM_ued!D$70/D$14)</f>
        <v>7.9440232208371167E-2</v>
      </c>
      <c r="E93" s="182">
        <f>IF(NFM_ued!E$70=0,"",NFM_ued!E$70/E$14)</f>
        <v>7.778184795779923E-2</v>
      </c>
      <c r="F93" s="182">
        <f>IF(NFM_ued!F$70=0,"",NFM_ued!F$70/F$14)</f>
        <v>7.821876846208381E-2</v>
      </c>
      <c r="G93" s="182">
        <f>IF(NFM_ued!G$70=0,"",NFM_ued!G$70/G$14)</f>
        <v>7.0381057342676898E-2</v>
      </c>
      <c r="H93" s="182">
        <f>IF(NFM_ued!H$70=0,"",NFM_ued!H$70/H$14)</f>
        <v>5.8598412888567306E-2</v>
      </c>
      <c r="I93" s="182">
        <f>IF(NFM_ued!I$70=0,"",NFM_ued!I$70/I$14)</f>
        <v>7.0297844357056855E-2</v>
      </c>
      <c r="J93" s="182">
        <f>IF(NFM_ued!J$70=0,"",NFM_ued!J$70/J$14)</f>
        <v>5.8574174321710547E-2</v>
      </c>
      <c r="K93" s="182">
        <f>IF(NFM_ued!K$70=0,"",NFM_ued!K$70/K$14)</f>
        <v>6.7293182919473879E-2</v>
      </c>
      <c r="L93" s="182">
        <f>IF(NFM_ued!L$70=0,"",NFM_ued!L$70/L$14)</f>
        <v>6.7261085636656046E-2</v>
      </c>
      <c r="M93" s="182">
        <f>IF(NFM_ued!M$70=0,"",NFM_ued!M$70/M$14)</f>
        <v>6.06745386222775E-2</v>
      </c>
      <c r="N93" s="182">
        <f>IF(NFM_ued!N$70=0,"",NFM_ued!N$70/N$14)</f>
        <v>8.3582450564152561E-2</v>
      </c>
      <c r="O93" s="182">
        <f>IF(NFM_ued!O$70=0,"",NFM_ued!O$70/O$14)</f>
        <v>7.4478570873933156E-2</v>
      </c>
      <c r="P93" s="182">
        <f>IF(NFM_ued!P$70=0,"",NFM_ued!P$70/P$14)</f>
        <v>5.5547816243488216E-2</v>
      </c>
      <c r="Q93" s="182">
        <f>IF(NFM_ued!Q$70=0,"",NFM_ued!Q$70/Q$14)</f>
        <v>5.2706178368135757E-2</v>
      </c>
    </row>
    <row r="94" spans="1:17" x14ac:dyDescent="0.25">
      <c r="A94" s="108" t="s">
        <v>42</v>
      </c>
      <c r="B94" s="112">
        <f>IF(NFM_ued!B$112=0,"",NFM_ued!B$112/B$15)</f>
        <v>0.10492050464479145</v>
      </c>
      <c r="C94" s="112">
        <f>IF(NFM_ued!C$112=0,"",NFM_ued!C$112/C$15)</f>
        <v>9.7143782791871955E-2</v>
      </c>
      <c r="D94" s="112">
        <f>IF(NFM_ued!D$112=0,"",NFM_ued!D$112/D$15)</f>
        <v>0.12804094481633735</v>
      </c>
      <c r="E94" s="112">
        <f>IF(NFM_ued!E$112=0,"",NFM_ued!E$112/E$15)</f>
        <v>0.12540760896387232</v>
      </c>
      <c r="F94" s="112">
        <f>IF(NFM_ued!F$112=0,"",NFM_ued!F$112/F$15)</f>
        <v>0.12621902745480734</v>
      </c>
      <c r="G94" s="112">
        <f>IF(NFM_ued!G$112=0,"",NFM_ued!G$112/G$15)</f>
        <v>0.11290067764674735</v>
      </c>
      <c r="H94" s="112">
        <f>IF(NFM_ued!H$112=0,"",NFM_ued!H$112/H$15)</f>
        <v>9.1384743404503546E-2</v>
      </c>
      <c r="I94" s="112">
        <f>IF(NFM_ued!I$112=0,"",NFM_ued!I$112/I$15)</f>
        <v>0.11045177989173127</v>
      </c>
      <c r="J94" s="112" t="str">
        <f>IF(NFM_ued!J$112=0,"",NFM_ued!J$112/J$15)</f>
        <v/>
      </c>
      <c r="K94" s="112" t="str">
        <f>IF(NFM_ued!K$112=0,"",NFM_ued!K$112/K$15)</f>
        <v/>
      </c>
      <c r="L94" s="112" t="str">
        <f>IF(NFM_ued!L$112=0,"",NFM_ued!L$112/L$15)</f>
        <v/>
      </c>
      <c r="M94" s="112" t="str">
        <f>IF(NFM_ued!M$112=0,"",NFM_ued!M$112/M$15)</f>
        <v/>
      </c>
      <c r="N94" s="112" t="str">
        <f>IF(NFM_ued!N$112=0,"",NFM_ued!N$112/N$15)</f>
        <v/>
      </c>
      <c r="O94" s="112" t="str">
        <f>IF(NFM_ued!O$112=0,"",NFM_ued!O$112/O$15)</f>
        <v/>
      </c>
      <c r="P94" s="112" t="str">
        <f>IF(NFM_ued!P$112=0,"",NFM_ued!P$112/P$15)</f>
        <v/>
      </c>
      <c r="Q94" s="112" t="str">
        <f>IF(NFM_ued!Q$112=0,"",NFM_ued!Q$112/Q$15)</f>
        <v/>
      </c>
    </row>
    <row r="95" spans="1:17" x14ac:dyDescent="0.25">
      <c r="A95" s="39" t="s">
        <v>60</v>
      </c>
      <c r="B95" s="181">
        <f t="shared" ref="B95:Q95" si="57">IF(B$62=0,"",B$72/B$62)</f>
        <v>1.2595413246982725</v>
      </c>
      <c r="C95" s="181">
        <f t="shared" si="57"/>
        <v>1.5497418318685205</v>
      </c>
      <c r="D95" s="181">
        <f t="shared" si="57"/>
        <v>1.2837819431549042</v>
      </c>
      <c r="E95" s="181">
        <f t="shared" si="57"/>
        <v>1.2845660575892397</v>
      </c>
      <c r="F95" s="181">
        <f t="shared" si="57"/>
        <v>1.2566535706564086</v>
      </c>
      <c r="G95" s="181">
        <f t="shared" si="57"/>
        <v>1.2189272083901352</v>
      </c>
      <c r="H95" s="181">
        <f t="shared" si="57"/>
        <v>1.2014585058893437</v>
      </c>
      <c r="I95" s="181">
        <f t="shared" si="57"/>
        <v>1.161233697770619</v>
      </c>
      <c r="J95" s="181">
        <f t="shared" si="57"/>
        <v>1.1692958254997239</v>
      </c>
      <c r="K95" s="181">
        <f t="shared" si="57"/>
        <v>1.0951374976603876</v>
      </c>
      <c r="L95" s="181">
        <f t="shared" si="57"/>
        <v>1.131964856005093</v>
      </c>
      <c r="M95" s="181">
        <f t="shared" si="57"/>
        <v>1.1696320655602939</v>
      </c>
      <c r="N95" s="181">
        <f t="shared" si="57"/>
        <v>1.0152253966836498</v>
      </c>
      <c r="O95" s="181">
        <f t="shared" si="57"/>
        <v>1.1425511918861204</v>
      </c>
      <c r="P95" s="181">
        <f t="shared" si="57"/>
        <v>1.4110878181606568</v>
      </c>
      <c r="Q95" s="181">
        <f t="shared" si="57"/>
        <v>1.4961218724577821</v>
      </c>
    </row>
    <row r="96" spans="1:17" x14ac:dyDescent="0.25">
      <c r="A96" s="110" t="s">
        <v>44</v>
      </c>
      <c r="B96" s="109">
        <f t="shared" ref="B96:Q96" si="58">IF(B$63=0,"",B$73/B$63)</f>
        <v>1.1846185197356129</v>
      </c>
      <c r="C96" s="109">
        <f t="shared" si="58"/>
        <v>1.3069815570506651</v>
      </c>
      <c r="D96" s="109">
        <f t="shared" si="58"/>
        <v>1.2068541136128668</v>
      </c>
      <c r="E96" s="109">
        <f t="shared" si="58"/>
        <v>1.2059077510171046</v>
      </c>
      <c r="F96" s="109">
        <f t="shared" si="58"/>
        <v>1.1792366401802912</v>
      </c>
      <c r="G96" s="109">
        <f t="shared" si="58"/>
        <v>1.0885867437655088</v>
      </c>
      <c r="H96" s="109">
        <f t="shared" si="58"/>
        <v>1.2661903206459009</v>
      </c>
      <c r="I96" s="109">
        <f t="shared" si="58"/>
        <v>1.089832634284384</v>
      </c>
      <c r="J96" s="109">
        <f t="shared" si="58"/>
        <v>1.0907586797868756</v>
      </c>
      <c r="K96" s="109">
        <f t="shared" si="58"/>
        <v>1.0203806980802546</v>
      </c>
      <c r="L96" s="109">
        <f t="shared" si="58"/>
        <v>1.0540077680005644</v>
      </c>
      <c r="M96" s="109">
        <f t="shared" si="58"/>
        <v>1.1288370239415124</v>
      </c>
      <c r="N96" s="109">
        <f t="shared" si="58"/>
        <v>1.0575937423978463</v>
      </c>
      <c r="O96" s="109">
        <f t="shared" si="58"/>
        <v>1.1294320490089977</v>
      </c>
      <c r="P96" s="109">
        <f t="shared" si="58"/>
        <v>1.3689380239473088</v>
      </c>
      <c r="Q96" s="109">
        <f t="shared" si="58"/>
        <v>1.4731380004795338</v>
      </c>
    </row>
    <row r="97" spans="1:17" x14ac:dyDescent="0.25">
      <c r="A97" s="180" t="s">
        <v>59</v>
      </c>
      <c r="B97" s="178">
        <f t="shared" ref="B97:Q97" si="59">IF(B$64=0,"",B$74/B$64)</f>
        <v>1.5424365452472386</v>
      </c>
      <c r="C97" s="178">
        <f t="shared" si="59"/>
        <v>2.1631905706718015</v>
      </c>
      <c r="D97" s="178">
        <f t="shared" si="59"/>
        <v>1.4732493957259198</v>
      </c>
      <c r="E97" s="178">
        <f t="shared" si="59"/>
        <v>1.4986828279368525</v>
      </c>
      <c r="F97" s="178">
        <f t="shared" si="59"/>
        <v>1.4621252956544841</v>
      </c>
      <c r="G97" s="178">
        <f t="shared" si="59"/>
        <v>1.6030694397610934</v>
      </c>
      <c r="H97" s="178">
        <f t="shared" si="59"/>
        <v>0.81299165306332521</v>
      </c>
      <c r="I97" s="178">
        <f t="shared" si="59"/>
        <v>1.8636847346304672</v>
      </c>
      <c r="J97" s="178">
        <f t="shared" si="59"/>
        <v>1.7904129944101739</v>
      </c>
      <c r="K97" s="178">
        <f t="shared" si="59"/>
        <v>1.4927408454608666</v>
      </c>
      <c r="L97" s="178">
        <f t="shared" si="59"/>
        <v>1.5276411786209709</v>
      </c>
      <c r="M97" s="178">
        <f t="shared" si="59"/>
        <v>1.4751601654407984</v>
      </c>
      <c r="N97" s="178">
        <f t="shared" si="59"/>
        <v>0.84463677136572735</v>
      </c>
      <c r="O97" s="178">
        <f t="shared" si="59"/>
        <v>1.3770924586066851</v>
      </c>
      <c r="P97" s="178">
        <f t="shared" si="59"/>
        <v>2.1785280704254313</v>
      </c>
      <c r="Q97" s="178">
        <f t="shared" si="59"/>
        <v>1.9168729341834851</v>
      </c>
    </row>
    <row r="98" spans="1:17" x14ac:dyDescent="0.25">
      <c r="A98" s="179" t="s">
        <v>43</v>
      </c>
      <c r="B98" s="178">
        <f t="shared" ref="B98:Q98" si="60">IF(B$65=0,"",B$75/B$65)</f>
        <v>1.5647364284880982</v>
      </c>
      <c r="C98" s="178">
        <f t="shared" si="60"/>
        <v>2.1914952092316491</v>
      </c>
      <c r="D98" s="178">
        <f t="shared" si="60"/>
        <v>1.4023282148269141</v>
      </c>
      <c r="E98" s="178">
        <f t="shared" si="60"/>
        <v>1.4508315893619357</v>
      </c>
      <c r="F98" s="178">
        <f t="shared" si="60"/>
        <v>1.4097652806270689</v>
      </c>
      <c r="G98" s="178">
        <f t="shared" si="60"/>
        <v>1.5645005589848426</v>
      </c>
      <c r="H98" s="178">
        <f t="shared" si="60"/>
        <v>0.61916573545907816</v>
      </c>
      <c r="I98" s="178" t="str">
        <f t="shared" si="60"/>
        <v/>
      </c>
      <c r="J98" s="178" t="str">
        <f t="shared" si="60"/>
        <v/>
      </c>
      <c r="K98" s="178" t="str">
        <f t="shared" si="60"/>
        <v/>
      </c>
      <c r="L98" s="178" t="str">
        <f t="shared" si="60"/>
        <v/>
      </c>
      <c r="M98" s="178" t="str">
        <f t="shared" si="60"/>
        <v/>
      </c>
      <c r="N98" s="178" t="str">
        <f t="shared" si="60"/>
        <v/>
      </c>
      <c r="O98" s="178" t="str">
        <f t="shared" si="60"/>
        <v/>
      </c>
      <c r="P98" s="178" t="str">
        <f t="shared" si="60"/>
        <v/>
      </c>
      <c r="Q98" s="178" t="str">
        <f t="shared" si="60"/>
        <v/>
      </c>
    </row>
    <row r="99" spans="1:17" x14ac:dyDescent="0.25">
      <c r="A99" s="179" t="s">
        <v>344</v>
      </c>
      <c r="B99" s="178">
        <f t="shared" ref="B99:Q99" si="61">IF(B$66=0,"",B$76/B$66)</f>
        <v>1.4137687530251184</v>
      </c>
      <c r="C99" s="178">
        <f t="shared" si="61"/>
        <v>2.0444786819750718</v>
      </c>
      <c r="D99" s="178">
        <f t="shared" si="61"/>
        <v>1.7835295621590705</v>
      </c>
      <c r="E99" s="178">
        <f t="shared" si="61"/>
        <v>1.803734473851947</v>
      </c>
      <c r="F99" s="178">
        <f t="shared" si="61"/>
        <v>1.7998473925813128</v>
      </c>
      <c r="G99" s="178">
        <f t="shared" si="61"/>
        <v>1.8272510592730504</v>
      </c>
      <c r="H99" s="178">
        <f t="shared" si="61"/>
        <v>2.0631688216107196</v>
      </c>
      <c r="I99" s="178">
        <f t="shared" si="61"/>
        <v>1.8636847346304672</v>
      </c>
      <c r="J99" s="178">
        <f t="shared" si="61"/>
        <v>1.7904129944101739</v>
      </c>
      <c r="K99" s="178">
        <f t="shared" si="61"/>
        <v>1.4927408454608666</v>
      </c>
      <c r="L99" s="178">
        <f t="shared" si="61"/>
        <v>1.5276411786209709</v>
      </c>
      <c r="M99" s="178">
        <f t="shared" si="61"/>
        <v>1.4751601654407984</v>
      </c>
      <c r="N99" s="178">
        <f t="shared" si="61"/>
        <v>0.84463677136572735</v>
      </c>
      <c r="O99" s="178">
        <f t="shared" si="61"/>
        <v>1.3770924586066851</v>
      </c>
      <c r="P99" s="178">
        <f t="shared" si="61"/>
        <v>2.1785280704254313</v>
      </c>
      <c r="Q99" s="178">
        <f t="shared" si="61"/>
        <v>1.9168729341834851</v>
      </c>
    </row>
    <row r="100" spans="1:17" x14ac:dyDescent="0.25">
      <c r="A100" s="108" t="s">
        <v>42</v>
      </c>
      <c r="B100" s="107">
        <f t="shared" ref="B100:Q100" si="62">IF(B$67=0,"",B$77/B$67)</f>
        <v>1.2494426649270751</v>
      </c>
      <c r="C100" s="107">
        <f t="shared" si="62"/>
        <v>2.1517088705825405</v>
      </c>
      <c r="D100" s="107">
        <f t="shared" si="62"/>
        <v>1.4539897642676958</v>
      </c>
      <c r="E100" s="107">
        <f t="shared" si="62"/>
        <v>1.4726143270795713</v>
      </c>
      <c r="F100" s="107">
        <f t="shared" si="62"/>
        <v>1.4583922066018937</v>
      </c>
      <c r="G100" s="107">
        <f t="shared" si="62"/>
        <v>1.5665182714436652</v>
      </c>
      <c r="H100" s="107">
        <f t="shared" si="62"/>
        <v>2.1770097749874138</v>
      </c>
      <c r="I100" s="107">
        <f t="shared" si="62"/>
        <v>1.8556974109678801</v>
      </c>
      <c r="J100" s="107" t="str">
        <f t="shared" si="62"/>
        <v/>
      </c>
      <c r="K100" s="107" t="str">
        <f t="shared" si="62"/>
        <v/>
      </c>
      <c r="L100" s="107" t="str">
        <f t="shared" si="62"/>
        <v/>
      </c>
      <c r="M100" s="107" t="str">
        <f t="shared" si="62"/>
        <v/>
      </c>
      <c r="N100" s="107" t="str">
        <f t="shared" si="62"/>
        <v/>
      </c>
      <c r="O100" s="107" t="str">
        <f t="shared" si="62"/>
        <v/>
      </c>
      <c r="P100" s="107" t="str">
        <f t="shared" si="62"/>
        <v/>
      </c>
      <c r="Q100" s="107" t="str">
        <f t="shared" si="62"/>
        <v/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184.92592874423912</v>
      </c>
      <c r="C5" s="96">
        <v>156.2977549539919</v>
      </c>
      <c r="D5" s="96">
        <v>189.98516502890158</v>
      </c>
      <c r="E5" s="96">
        <v>190.23210232783708</v>
      </c>
      <c r="F5" s="96">
        <v>191.30314737758846</v>
      </c>
      <c r="G5" s="96">
        <v>175.72817798681308</v>
      </c>
      <c r="H5" s="96">
        <v>147.90661724104669</v>
      </c>
      <c r="I5" s="96">
        <v>173.82883354430379</v>
      </c>
      <c r="J5" s="96">
        <v>169.55994657148787</v>
      </c>
      <c r="K5" s="96">
        <v>117.32782419791673</v>
      </c>
      <c r="L5" s="96">
        <v>139.73207756236008</v>
      </c>
      <c r="M5" s="96">
        <v>146.04130351078314</v>
      </c>
      <c r="N5" s="96">
        <v>128.74500111449856</v>
      </c>
      <c r="O5" s="96">
        <v>142.70634333096584</v>
      </c>
      <c r="P5" s="96">
        <v>114.47420588494646</v>
      </c>
      <c r="Q5" s="96">
        <v>105.90185310687099</v>
      </c>
    </row>
    <row r="6" spans="1:17" x14ac:dyDescent="0.25">
      <c r="A6" s="132" t="s">
        <v>83</v>
      </c>
      <c r="B6" s="160">
        <v>0.17864532064741512</v>
      </c>
      <c r="C6" s="160">
        <v>0.15098944069030032</v>
      </c>
      <c r="D6" s="160">
        <v>0.18353273094429443</v>
      </c>
      <c r="E6" s="160">
        <v>0.18377128155343672</v>
      </c>
      <c r="F6" s="160">
        <v>0.18480595088098836</v>
      </c>
      <c r="G6" s="160">
        <v>0.16975995154610371</v>
      </c>
      <c r="H6" s="160">
        <v>0.14288328977082085</v>
      </c>
      <c r="I6" s="160">
        <v>0.16792511421822831</v>
      </c>
      <c r="J6" s="160">
        <v>0.16380121073295231</v>
      </c>
      <c r="K6" s="160">
        <v>0.11334303911318516</v>
      </c>
      <c r="L6" s="160">
        <v>0.13498638060313073</v>
      </c>
      <c r="M6" s="160">
        <v>0.14108132737585657</v>
      </c>
      <c r="N6" s="160">
        <v>0.12437245637771556</v>
      </c>
      <c r="O6" s="160">
        <v>0.13785963188558378</v>
      </c>
      <c r="P6" s="160">
        <v>0.11058633775720081</v>
      </c>
      <c r="Q6" s="160">
        <v>0.10230512634925346</v>
      </c>
    </row>
    <row r="7" spans="1:17" x14ac:dyDescent="0.25">
      <c r="A7" s="76" t="s">
        <v>82</v>
      </c>
      <c r="B7" s="159">
        <v>8.9322660323707559E-2</v>
      </c>
      <c r="C7" s="159">
        <v>7.549472034515016E-2</v>
      </c>
      <c r="D7" s="159">
        <v>9.1766365472147213E-2</v>
      </c>
      <c r="E7" s="159">
        <v>9.1885640776718361E-2</v>
      </c>
      <c r="F7" s="159">
        <v>9.2402975440494181E-2</v>
      </c>
      <c r="G7" s="159">
        <v>8.4879975773051855E-2</v>
      </c>
      <c r="H7" s="159">
        <v>7.1441644885410424E-2</v>
      </c>
      <c r="I7" s="159">
        <v>8.3962557109114155E-2</v>
      </c>
      <c r="J7" s="159">
        <v>8.1900605366476156E-2</v>
      </c>
      <c r="K7" s="159">
        <v>5.6671519556592581E-2</v>
      </c>
      <c r="L7" s="159">
        <v>6.7493190301565364E-2</v>
      </c>
      <c r="M7" s="159">
        <v>7.0540663687928287E-2</v>
      </c>
      <c r="N7" s="159">
        <v>6.218622818885778E-2</v>
      </c>
      <c r="O7" s="159">
        <v>6.8929815942791892E-2</v>
      </c>
      <c r="P7" s="159">
        <v>5.5293168878600404E-2</v>
      </c>
      <c r="Q7" s="159">
        <v>5.1152563174626728E-2</v>
      </c>
    </row>
    <row r="8" spans="1:17" x14ac:dyDescent="0.25">
      <c r="A8" s="76" t="s">
        <v>81</v>
      </c>
      <c r="B8" s="159">
        <v>2.2628407282005916</v>
      </c>
      <c r="C8" s="159">
        <v>1.9125329154104707</v>
      </c>
      <c r="D8" s="159">
        <v>2.3247479252943961</v>
      </c>
      <c r="E8" s="159">
        <v>2.3277695663435316</v>
      </c>
      <c r="F8" s="159">
        <v>2.3408753778258524</v>
      </c>
      <c r="G8" s="159">
        <v>2.1502927195839803</v>
      </c>
      <c r="H8" s="159">
        <v>1.8098550037637307</v>
      </c>
      <c r="I8" s="159">
        <v>2.127051446764225</v>
      </c>
      <c r="J8" s="159">
        <v>2.0748153359507291</v>
      </c>
      <c r="K8" s="159">
        <v>1.4356784954336785</v>
      </c>
      <c r="L8" s="159">
        <v>1.709827487639656</v>
      </c>
      <c r="M8" s="159">
        <v>1.78703014676085</v>
      </c>
      <c r="N8" s="159">
        <v>1.5753844474510637</v>
      </c>
      <c r="O8" s="159">
        <v>1.7462220038840615</v>
      </c>
      <c r="P8" s="159">
        <v>1.4007602782578767</v>
      </c>
      <c r="Q8" s="159">
        <v>1.2958649337572103</v>
      </c>
    </row>
    <row r="9" spans="1:17" x14ac:dyDescent="0.25">
      <c r="A9" s="76" t="s">
        <v>80</v>
      </c>
      <c r="B9" s="159">
        <v>5.9548440215805035E-2</v>
      </c>
      <c r="C9" s="159">
        <v>5.0329813563433433E-2</v>
      </c>
      <c r="D9" s="159">
        <v>6.1177576981431468E-2</v>
      </c>
      <c r="E9" s="159">
        <v>6.1257093851145562E-2</v>
      </c>
      <c r="F9" s="159">
        <v>6.1601983626996114E-2</v>
      </c>
      <c r="G9" s="159">
        <v>5.6586650515367896E-2</v>
      </c>
      <c r="H9" s="159">
        <v>4.7627763256940278E-2</v>
      </c>
      <c r="I9" s="159">
        <v>5.5975038072742761E-2</v>
      </c>
      <c r="J9" s="159">
        <v>5.4600403577650759E-2</v>
      </c>
      <c r="K9" s="159">
        <v>3.7781013037728378E-2</v>
      </c>
      <c r="L9" s="159">
        <v>4.4995460201043579E-2</v>
      </c>
      <c r="M9" s="159">
        <v>4.7027109125285523E-2</v>
      </c>
      <c r="N9" s="159">
        <v>4.1457485459238511E-2</v>
      </c>
      <c r="O9" s="159">
        <v>4.5953210628527925E-2</v>
      </c>
      <c r="P9" s="159">
        <v>3.6862112585733596E-2</v>
      </c>
      <c r="Q9" s="159">
        <v>3.4101708783084481E-2</v>
      </c>
    </row>
    <row r="10" spans="1:17" x14ac:dyDescent="0.25">
      <c r="A10" s="129" t="s">
        <v>79</v>
      </c>
      <c r="B10" s="158">
        <v>0.11909688043161008</v>
      </c>
      <c r="C10" s="158">
        <v>0.10065962712686687</v>
      </c>
      <c r="D10" s="158">
        <v>0.12235515396286294</v>
      </c>
      <c r="E10" s="158">
        <v>0.12251418770229112</v>
      </c>
      <c r="F10" s="158">
        <v>0.12320396725399223</v>
      </c>
      <c r="G10" s="158">
        <v>0.11317330103073579</v>
      </c>
      <c r="H10" s="158">
        <v>9.5255526513880556E-2</v>
      </c>
      <c r="I10" s="158">
        <v>0.11195007614548552</v>
      </c>
      <c r="J10" s="158">
        <v>0.1092008071553015</v>
      </c>
      <c r="K10" s="158">
        <v>7.5562026075456756E-2</v>
      </c>
      <c r="L10" s="158">
        <v>8.9990920402087157E-2</v>
      </c>
      <c r="M10" s="158">
        <v>9.4054218250571059E-2</v>
      </c>
      <c r="N10" s="158">
        <v>8.2914970918477021E-2</v>
      </c>
      <c r="O10" s="158">
        <v>9.1906421257055851E-2</v>
      </c>
      <c r="P10" s="158">
        <v>7.3724225171467206E-2</v>
      </c>
      <c r="Q10" s="158">
        <v>6.8203417566168961E-2</v>
      </c>
    </row>
    <row r="11" spans="1:17" x14ac:dyDescent="0.25">
      <c r="A11" s="92" t="s">
        <v>125</v>
      </c>
      <c r="B11" s="91">
        <v>2.3819376086322015E-2</v>
      </c>
      <c r="C11" s="91">
        <v>2.0131925425373374E-2</v>
      </c>
      <c r="D11" s="91">
        <v>2.4471030792572589E-2</v>
      </c>
      <c r="E11" s="91">
        <v>2.4502837540458226E-2</v>
      </c>
      <c r="F11" s="91">
        <v>0</v>
      </c>
      <c r="G11" s="91">
        <v>0</v>
      </c>
      <c r="H11" s="91">
        <v>1.9051105302776112E-2</v>
      </c>
      <c r="I11" s="91">
        <v>2.2390015229097105E-2</v>
      </c>
      <c r="J11" s="91">
        <v>2.1840161431060302E-2</v>
      </c>
      <c r="K11" s="91">
        <v>0</v>
      </c>
      <c r="L11" s="91">
        <v>0</v>
      </c>
      <c r="M11" s="91">
        <v>1.881084365011421E-2</v>
      </c>
      <c r="N11" s="91">
        <v>1.6582994183695406E-2</v>
      </c>
      <c r="O11" s="91">
        <v>0</v>
      </c>
      <c r="P11" s="91">
        <v>1.4744845034293439E-2</v>
      </c>
      <c r="Q11" s="91">
        <v>1.3640683513233795E-2</v>
      </c>
    </row>
    <row r="12" spans="1:17" x14ac:dyDescent="0.25">
      <c r="A12" s="92" t="s">
        <v>26</v>
      </c>
      <c r="B12" s="91">
        <v>3.5729064129483019E-2</v>
      </c>
      <c r="C12" s="91">
        <v>3.0197888138060063E-2</v>
      </c>
      <c r="D12" s="91">
        <v>3.670654618885888E-2</v>
      </c>
      <c r="E12" s="91">
        <v>3.6754256310687336E-2</v>
      </c>
      <c r="F12" s="91">
        <v>3.6961190176197672E-2</v>
      </c>
      <c r="G12" s="91">
        <v>3.3951990309220734E-2</v>
      </c>
      <c r="H12" s="91">
        <v>2.8576657954164163E-2</v>
      </c>
      <c r="I12" s="91">
        <v>3.3585022843645652E-2</v>
      </c>
      <c r="J12" s="91">
        <v>3.276024214659045E-2</v>
      </c>
      <c r="K12" s="91">
        <v>2.2668607822637025E-2</v>
      </c>
      <c r="L12" s="91">
        <v>2.6997276120626145E-2</v>
      </c>
      <c r="M12" s="91">
        <v>2.8216265475171316E-2</v>
      </c>
      <c r="N12" s="91">
        <v>2.4874491275543108E-2</v>
      </c>
      <c r="O12" s="91">
        <v>2.7571926377116755E-2</v>
      </c>
      <c r="P12" s="91">
        <v>2.2117267551440157E-2</v>
      </c>
      <c r="Q12" s="91">
        <v>2.0461025269850688E-2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5.9548440215805049E-2</v>
      </c>
      <c r="C14" s="157">
        <v>5.0329813563433426E-2</v>
      </c>
      <c r="D14" s="157">
        <v>6.1177576981431468E-2</v>
      </c>
      <c r="E14" s="157">
        <v>6.1257093851145562E-2</v>
      </c>
      <c r="F14" s="157">
        <v>8.6242777077794555E-2</v>
      </c>
      <c r="G14" s="157">
        <v>7.9221310721515059E-2</v>
      </c>
      <c r="H14" s="157">
        <v>4.7627763256940278E-2</v>
      </c>
      <c r="I14" s="157">
        <v>5.5975038072742768E-2</v>
      </c>
      <c r="J14" s="157">
        <v>5.4600403577650759E-2</v>
      </c>
      <c r="K14" s="157">
        <v>5.2893418252819728E-2</v>
      </c>
      <c r="L14" s="157">
        <v>6.2993644281461009E-2</v>
      </c>
      <c r="M14" s="157">
        <v>4.7027109125285523E-2</v>
      </c>
      <c r="N14" s="157">
        <v>4.1457485459238504E-2</v>
      </c>
      <c r="O14" s="157">
        <v>6.43344948799391E-2</v>
      </c>
      <c r="P14" s="157">
        <v>3.6862112585733603E-2</v>
      </c>
      <c r="Q14" s="157">
        <v>3.4101708783084481E-2</v>
      </c>
    </row>
    <row r="15" spans="1:17" x14ac:dyDescent="0.25">
      <c r="A15" s="156" t="s">
        <v>152</v>
      </c>
      <c r="B15" s="206">
        <v>74.583361356631357</v>
      </c>
      <c r="C15" s="206">
        <v>63.037195574051943</v>
      </c>
      <c r="D15" s="206">
        <v>76.623826155537046</v>
      </c>
      <c r="E15" s="206">
        <v>76.723419619384998</v>
      </c>
      <c r="F15" s="206">
        <v>77.155387924301934</v>
      </c>
      <c r="G15" s="206">
        <v>70.873772479248444</v>
      </c>
      <c r="H15" s="206">
        <v>59.652925663998325</v>
      </c>
      <c r="I15" s="206">
        <v>70.107738782090152</v>
      </c>
      <c r="J15" s="206">
        <v>68.386033546668628</v>
      </c>
      <c r="K15" s="206">
        <v>47.320046295093405</v>
      </c>
      <c r="L15" s="206">
        <v>56.356012943755474</v>
      </c>
      <c r="M15" s="206">
        <v>58.900617056263044</v>
      </c>
      <c r="N15" s="206">
        <v>37.924762558650585</v>
      </c>
      <c r="O15" s="206">
        <v>37.55557830539486</v>
      </c>
      <c r="P15" s="206">
        <v>21.16913983619159</v>
      </c>
      <c r="Q15" s="206">
        <v>17.711783210945264</v>
      </c>
    </row>
    <row r="16" spans="1:17" x14ac:dyDescent="0.25">
      <c r="A16" s="88" t="s">
        <v>33</v>
      </c>
      <c r="B16" s="87">
        <v>0.54724191288412938</v>
      </c>
      <c r="C16" s="87">
        <v>0</v>
      </c>
      <c r="D16" s="87">
        <v>1.3106049294162776</v>
      </c>
      <c r="E16" s="87">
        <v>2.5639425547979742</v>
      </c>
      <c r="F16" s="87">
        <v>1.7965595395278406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0.4010413438099984</v>
      </c>
      <c r="C19" s="87">
        <v>7.9725797981033603E-2</v>
      </c>
      <c r="D19" s="87">
        <v>0.19159050252699064</v>
      </c>
      <c r="E19" s="87">
        <v>0.36235786236389256</v>
      </c>
      <c r="F19" s="87">
        <v>0</v>
      </c>
      <c r="G19" s="87">
        <v>0</v>
      </c>
      <c r="H19" s="87">
        <v>0.14681955739133393</v>
      </c>
      <c r="I19" s="87">
        <v>0.15291535438025505</v>
      </c>
      <c r="J19" s="87">
        <v>0.14908722128068669</v>
      </c>
      <c r="K19" s="87">
        <v>0</v>
      </c>
      <c r="L19" s="87">
        <v>0</v>
      </c>
      <c r="M19" s="87">
        <v>0.17666400607019872</v>
      </c>
      <c r="N19" s="87">
        <v>1.6378205937101101E-3</v>
      </c>
      <c r="O19" s="87">
        <v>0</v>
      </c>
      <c r="P19" s="87">
        <v>9.0085173114295009E-2</v>
      </c>
      <c r="Q19" s="87">
        <v>0.13846818500564306</v>
      </c>
    </row>
    <row r="20" spans="1:17" x14ac:dyDescent="0.25">
      <c r="A20" s="88" t="s">
        <v>29</v>
      </c>
      <c r="B20" s="87">
        <v>0.91119648028685818</v>
      </c>
      <c r="C20" s="87">
        <v>0.94165116934261928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20.466874521367863</v>
      </c>
      <c r="C22" s="87">
        <v>9.4222375307885535</v>
      </c>
      <c r="D22" s="87">
        <v>22.990252183581831</v>
      </c>
      <c r="E22" s="87">
        <v>20.261181867427069</v>
      </c>
      <c r="F22" s="87">
        <v>20.258075157517236</v>
      </c>
      <c r="G22" s="87">
        <v>14.928286292632967</v>
      </c>
      <c r="H22" s="87">
        <v>7.6253437309181074</v>
      </c>
      <c r="I22" s="87">
        <v>14.627587437193167</v>
      </c>
      <c r="J22" s="87">
        <v>14.335310885180347</v>
      </c>
      <c r="K22" s="87">
        <v>6.5600648347464023</v>
      </c>
      <c r="L22" s="87">
        <v>9.8132444281485895</v>
      </c>
      <c r="M22" s="87">
        <v>14.650808881514758</v>
      </c>
      <c r="N22" s="87">
        <v>0.11412473895565524</v>
      </c>
      <c r="O22" s="87">
        <v>1.6046970220328511</v>
      </c>
      <c r="P22" s="87">
        <v>6.5608523203976912</v>
      </c>
      <c r="Q22" s="87">
        <v>9.8841032916878842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52.257007098282507</v>
      </c>
      <c r="C25" s="87">
        <v>52.593581075939738</v>
      </c>
      <c r="D25" s="87">
        <v>52.131378540011944</v>
      </c>
      <c r="E25" s="87">
        <v>53.535937334796067</v>
      </c>
      <c r="F25" s="87">
        <v>55.10075322725686</v>
      </c>
      <c r="G25" s="87">
        <v>55.945486186615476</v>
      </c>
      <c r="H25" s="87">
        <v>51.880762375688882</v>
      </c>
      <c r="I25" s="87">
        <v>55.327235990516733</v>
      </c>
      <c r="J25" s="87">
        <v>53.901635440207592</v>
      </c>
      <c r="K25" s="87">
        <v>40.759981460347007</v>
      </c>
      <c r="L25" s="87">
        <v>46.54276851560688</v>
      </c>
      <c r="M25" s="87">
        <v>44.073144168678091</v>
      </c>
      <c r="N25" s="87">
        <v>37.808999999101218</v>
      </c>
      <c r="O25" s="87">
        <v>35.950881283362008</v>
      </c>
      <c r="P25" s="87">
        <v>14.518202342679604</v>
      </c>
      <c r="Q25" s="87">
        <v>7.6892117342517361</v>
      </c>
    </row>
    <row r="26" spans="1:17" x14ac:dyDescent="0.25">
      <c r="A26" s="156" t="s">
        <v>151</v>
      </c>
      <c r="B26" s="204">
        <v>107.63311335778863</v>
      </c>
      <c r="C26" s="204">
        <v>90.970552862803714</v>
      </c>
      <c r="D26" s="204">
        <v>110.5777591207094</v>
      </c>
      <c r="E26" s="204">
        <v>110.72148493822496</v>
      </c>
      <c r="F26" s="204">
        <v>111.34486919825821</v>
      </c>
      <c r="G26" s="204">
        <v>102.2797129091154</v>
      </c>
      <c r="H26" s="204">
        <v>86.086628348857587</v>
      </c>
      <c r="I26" s="204">
        <v>101.17423052990384</v>
      </c>
      <c r="J26" s="204">
        <v>98.689594662036157</v>
      </c>
      <c r="K26" s="204">
        <v>68.288741809606663</v>
      </c>
      <c r="L26" s="204">
        <v>81.328771179457121</v>
      </c>
      <c r="M26" s="204">
        <v>85.0009529893196</v>
      </c>
      <c r="N26" s="204">
        <v>88.933922967452631</v>
      </c>
      <c r="O26" s="204">
        <v>103.05989394197297</v>
      </c>
      <c r="P26" s="204">
        <v>91.627839926103988</v>
      </c>
      <c r="Q26" s="204">
        <v>86.638442146295375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69.961523682562614</v>
      </c>
      <c r="C30" s="208">
        <v>76.088022902608458</v>
      </c>
      <c r="D30" s="208">
        <v>71.875543428461114</v>
      </c>
      <c r="E30" s="208">
        <v>71.968965209846232</v>
      </c>
      <c r="F30" s="208">
        <v>72.374164978867839</v>
      </c>
      <c r="G30" s="208">
        <v>66.481813390925012</v>
      </c>
      <c r="H30" s="208">
        <v>71.860614830543554</v>
      </c>
      <c r="I30" s="208">
        <v>65.763249844437496</v>
      </c>
      <c r="J30" s="208">
        <v>64.148236530323501</v>
      </c>
      <c r="K30" s="208">
        <v>44.387682176244333</v>
      </c>
      <c r="L30" s="208">
        <v>52.863701266647126</v>
      </c>
      <c r="M30" s="208">
        <v>55.250619443057744</v>
      </c>
      <c r="N30" s="208">
        <v>57.807049928844208</v>
      </c>
      <c r="O30" s="208">
        <v>66.988931062282433</v>
      </c>
      <c r="P30" s="208">
        <v>59.997076731110937</v>
      </c>
      <c r="Q30" s="208">
        <v>56.314987395091997</v>
      </c>
    </row>
    <row r="31" spans="1:17" x14ac:dyDescent="0.25">
      <c r="A31" s="82" t="s">
        <v>21</v>
      </c>
      <c r="B31" s="207">
        <v>37.671589675226016</v>
      </c>
      <c r="C31" s="207">
        <v>14.882529960195257</v>
      </c>
      <c r="D31" s="207">
        <v>38.702215692248288</v>
      </c>
      <c r="E31" s="207">
        <v>38.752519728378736</v>
      </c>
      <c r="F31" s="207">
        <v>38.970704219390377</v>
      </c>
      <c r="G31" s="207">
        <v>35.797899518190391</v>
      </c>
      <c r="H31" s="207">
        <v>14.22601351831403</v>
      </c>
      <c r="I31" s="207">
        <v>35.410980685466349</v>
      </c>
      <c r="J31" s="207">
        <v>34.541358131712656</v>
      </c>
      <c r="K31" s="207">
        <v>23.90105963336233</v>
      </c>
      <c r="L31" s="207">
        <v>28.465069912809991</v>
      </c>
      <c r="M31" s="207">
        <v>29.750333546261857</v>
      </c>
      <c r="N31" s="207">
        <v>31.126873038608419</v>
      </c>
      <c r="O31" s="207">
        <v>36.070962879690533</v>
      </c>
      <c r="P31" s="207">
        <v>31.630763194993047</v>
      </c>
      <c r="Q31" s="207">
        <v>30.323454751203379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42.08230378482348</v>
      </c>
      <c r="C33" s="96">
        <v>42.512989347485778</v>
      </c>
      <c r="D33" s="96">
        <v>54.281475722543298</v>
      </c>
      <c r="E33" s="96">
        <v>51.743131833171688</v>
      </c>
      <c r="F33" s="96">
        <v>52.646626158312358</v>
      </c>
      <c r="G33" s="96">
        <v>42.866152269570144</v>
      </c>
      <c r="H33" s="96">
        <v>40.568672157544235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4.6480884297635729E-2</v>
      </c>
      <c r="C34" s="160">
        <v>4.6956586528890197E-2</v>
      </c>
      <c r="D34" s="160">
        <v>5.9955153726026972E-2</v>
      </c>
      <c r="E34" s="160">
        <v>5.7151493802065231E-2</v>
      </c>
      <c r="F34" s="160">
        <v>5.8149424319490453E-2</v>
      </c>
      <c r="G34" s="160">
        <v>4.7346663198731119E-2</v>
      </c>
      <c r="H34" s="160">
        <v>4.4809042924678827E-2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2.158186628691481E-2</v>
      </c>
      <c r="C35" s="159">
        <v>2.180274293550824E-2</v>
      </c>
      <c r="D35" s="159">
        <v>2.7838199089348079E-2</v>
      </c>
      <c r="E35" s="159">
        <v>2.653641203199638E-2</v>
      </c>
      <c r="F35" s="159">
        <v>2.6999768168957789E-2</v>
      </c>
      <c r="G35" s="159">
        <v>2.1983862177479722E-2</v>
      </c>
      <c r="H35" s="159">
        <v>2.0805601861026441E-2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0.63400416737209286</v>
      </c>
      <c r="C36" s="159">
        <v>0.6404927960116058</v>
      </c>
      <c r="D36" s="159">
        <v>0.81779462443809514</v>
      </c>
      <c r="E36" s="159">
        <v>0.77955240717941254</v>
      </c>
      <c r="F36" s="159">
        <v>0.79316428475781642</v>
      </c>
      <c r="G36" s="159">
        <v>0.64581348295659058</v>
      </c>
      <c r="H36" s="159">
        <v>0.61120007460026771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1.5493628099211908E-2</v>
      </c>
      <c r="C37" s="159">
        <v>1.5652195509630061E-2</v>
      </c>
      <c r="D37" s="159">
        <v>1.9985051242008989E-2</v>
      </c>
      <c r="E37" s="159">
        <v>1.9050497934021741E-2</v>
      </c>
      <c r="F37" s="159">
        <v>1.9383141439830148E-2</v>
      </c>
      <c r="G37" s="159">
        <v>1.5782221066243704E-2</v>
      </c>
      <c r="H37" s="159">
        <v>1.4936347641559607E-2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3.0987256198423817E-2</v>
      </c>
      <c r="C38" s="158">
        <v>3.1304391019260122E-2</v>
      </c>
      <c r="D38" s="158">
        <v>3.9970102484017979E-2</v>
      </c>
      <c r="E38" s="158">
        <v>3.8100995868043483E-2</v>
      </c>
      <c r="F38" s="158">
        <v>3.8766282879660288E-2</v>
      </c>
      <c r="G38" s="158">
        <v>3.1564442132487408E-2</v>
      </c>
      <c r="H38" s="158">
        <v>2.9872695283119213E-2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6.1974512396847639E-3</v>
      </c>
      <c r="C39" s="91">
        <v>6.2608782038520248E-3</v>
      </c>
      <c r="D39" s="91">
        <v>7.9940204968035958E-3</v>
      </c>
      <c r="E39" s="91">
        <v>7.6201991736086962E-3</v>
      </c>
      <c r="F39" s="91">
        <v>0</v>
      </c>
      <c r="G39" s="91">
        <v>0</v>
      </c>
      <c r="H39" s="91">
        <v>5.9745390566238437E-3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9.2961768595271454E-3</v>
      </c>
      <c r="C40" s="91">
        <v>9.3913173057780363E-3</v>
      </c>
      <c r="D40" s="91">
        <v>1.1991030745205394E-2</v>
      </c>
      <c r="E40" s="91">
        <v>1.1430298760413043E-2</v>
      </c>
      <c r="F40" s="91">
        <v>1.1629884863898087E-2</v>
      </c>
      <c r="G40" s="91">
        <v>9.4693326397462217E-3</v>
      </c>
      <c r="H40" s="91">
        <v>8.9618085849357647E-3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1.549362809921191E-2</v>
      </c>
      <c r="C42" s="157">
        <v>1.5652195509630058E-2</v>
      </c>
      <c r="D42" s="157">
        <v>1.9985051242008989E-2</v>
      </c>
      <c r="E42" s="157">
        <v>1.9050497934021741E-2</v>
      </c>
      <c r="F42" s="157">
        <v>2.7136398015762203E-2</v>
      </c>
      <c r="G42" s="157">
        <v>2.2095109492741186E-2</v>
      </c>
      <c r="H42" s="157">
        <v>1.4936347641559607E-2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35.013700896594024</v>
      </c>
      <c r="C43" s="204">
        <v>25.866926631720446</v>
      </c>
      <c r="D43" s="204">
        <v>44.518822612302664</v>
      </c>
      <c r="E43" s="204">
        <v>42.4370059366181</v>
      </c>
      <c r="F43" s="204">
        <v>43.178004648549859</v>
      </c>
      <c r="G43" s="204">
        <v>35.156572358411452</v>
      </c>
      <c r="H43" s="204">
        <v>26.272299534190928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3.7089879142187838</v>
      </c>
      <c r="C44" s="206">
        <v>13.252064223380541</v>
      </c>
      <c r="D44" s="206">
        <v>5.4291247088173984</v>
      </c>
      <c r="E44" s="206">
        <v>5.1752446264168412</v>
      </c>
      <c r="F44" s="206">
        <v>5.2656103229938855</v>
      </c>
      <c r="G44" s="206">
        <v>4.2873868729770077</v>
      </c>
      <c r="H44" s="206">
        <v>9.0575975041696228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2.0400154563473052</v>
      </c>
      <c r="C45" s="151">
        <v>13.252064223380541</v>
      </c>
      <c r="D45" s="151">
        <v>4.8780859033189605</v>
      </c>
      <c r="E45" s="151">
        <v>4.6156009861337628</v>
      </c>
      <c r="F45" s="151">
        <v>4.9378779096469883</v>
      </c>
      <c r="G45" s="151">
        <v>4.2364279857868601</v>
      </c>
      <c r="H45" s="151">
        <v>9.0575975041696228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0.26688258480360272</v>
      </c>
      <c r="C47" s="205">
        <v>0.38140271654486851</v>
      </c>
      <c r="D47" s="205">
        <v>0.1718172028133256</v>
      </c>
      <c r="E47" s="205">
        <v>0.40796425408256021</v>
      </c>
      <c r="F47" s="205">
        <v>0</v>
      </c>
      <c r="G47" s="205">
        <v>0</v>
      </c>
      <c r="H47" s="205">
        <v>0.71153822962914703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1.7731328715437022</v>
      </c>
      <c r="C49" s="205">
        <v>12.870661506835672</v>
      </c>
      <c r="D49" s="205">
        <v>4.7062687005056345</v>
      </c>
      <c r="E49" s="205">
        <v>4.2076367320512027</v>
      </c>
      <c r="F49" s="205">
        <v>4.9378779096469883</v>
      </c>
      <c r="G49" s="205">
        <v>4.2364279857868601</v>
      </c>
      <c r="H49" s="205">
        <v>8.346059274540476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1.6689724578714789</v>
      </c>
      <c r="C50" s="151">
        <v>0</v>
      </c>
      <c r="D50" s="151">
        <v>0.55103880549843787</v>
      </c>
      <c r="E50" s="151">
        <v>0.559643640283078</v>
      </c>
      <c r="F50" s="151">
        <v>0.32773241334689762</v>
      </c>
      <c r="G50" s="151">
        <v>5.0958887190147274E-2</v>
      </c>
      <c r="H50" s="151">
        <v>5.3245909244605039E-18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2.6110671717564014</v>
      </c>
      <c r="C51" s="206">
        <v>2.6377897803798986</v>
      </c>
      <c r="D51" s="206">
        <v>3.3679852704437536</v>
      </c>
      <c r="E51" s="206">
        <v>3.2104894633212138</v>
      </c>
      <c r="F51" s="206">
        <v>3.2665482852028584</v>
      </c>
      <c r="G51" s="206">
        <v>2.6597023666501514</v>
      </c>
      <c r="H51" s="206">
        <v>4.5171513568730361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0.83210026400871506</v>
      </c>
      <c r="C52" s="151">
        <v>0.93696409102768641</v>
      </c>
      <c r="D52" s="151">
        <v>1.1670074698014361</v>
      </c>
      <c r="E52" s="151">
        <v>1.1107880742837801</v>
      </c>
      <c r="F52" s="151">
        <v>1.1429684954311841</v>
      </c>
      <c r="G52" s="151">
        <v>0.94205150124887027</v>
      </c>
      <c r="H52" s="151">
        <v>0.89411235520519072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0.10885852290160238</v>
      </c>
      <c r="C54" s="153">
        <v>2.6966413956284963E-2</v>
      </c>
      <c r="D54" s="153">
        <v>4.1104638806609549E-2</v>
      </c>
      <c r="E54" s="153">
        <v>9.8180460037680758E-2</v>
      </c>
      <c r="F54" s="153">
        <v>0</v>
      </c>
      <c r="G54" s="153">
        <v>0</v>
      </c>
      <c r="H54" s="153">
        <v>7.0238837839656496E-2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0.7232417411071127</v>
      </c>
      <c r="C55" s="153">
        <v>0.90999767707140145</v>
      </c>
      <c r="D55" s="153">
        <v>1.1259028309948265</v>
      </c>
      <c r="E55" s="153">
        <v>1.0126076142460994</v>
      </c>
      <c r="F55" s="153">
        <v>1.1429684954311841</v>
      </c>
      <c r="G55" s="153">
        <v>0.94205150124887027</v>
      </c>
      <c r="H55" s="153">
        <v>0.82387351736553427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1.6835951656875086</v>
      </c>
      <c r="C56" s="151">
        <v>1.7008256893522122</v>
      </c>
      <c r="D56" s="151">
        <v>2.1716498835269533</v>
      </c>
      <c r="E56" s="151">
        <v>2.0700978505667309</v>
      </c>
      <c r="F56" s="151">
        <v>2.106244129197548</v>
      </c>
      <c r="G56" s="151">
        <v>1.7149547491907979</v>
      </c>
      <c r="H56" s="151">
        <v>3.6230390016678453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1.2353074764059117E-2</v>
      </c>
      <c r="C57" s="87">
        <v>0</v>
      </c>
      <c r="D57" s="87">
        <v>3.7144778394899276E-2</v>
      </c>
      <c r="E57" s="87">
        <v>6.9178511567839884E-2</v>
      </c>
      <c r="F57" s="87">
        <v>4.9043794408718228E-2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9.0528404110242298E-3</v>
      </c>
      <c r="C60" s="87">
        <v>2.1511059315916605E-3</v>
      </c>
      <c r="D60" s="87">
        <v>5.430001520063006E-3</v>
      </c>
      <c r="E60" s="87">
        <v>9.7768873668128888E-3</v>
      </c>
      <c r="F60" s="87">
        <v>0</v>
      </c>
      <c r="G60" s="87">
        <v>0</v>
      </c>
      <c r="H60" s="87">
        <v>8.9171315021929452E-3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2.0568742964894929E-2</v>
      </c>
      <c r="C61" s="87">
        <v>2.5406975748866259E-2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0.46200560519312195</v>
      </c>
      <c r="C63" s="87">
        <v>0.25422424804285482</v>
      </c>
      <c r="D63" s="87">
        <v>0.65158294725958321</v>
      </c>
      <c r="E63" s="87">
        <v>0.54667309202032943</v>
      </c>
      <c r="F63" s="87">
        <v>0.55301973092567291</v>
      </c>
      <c r="G63" s="87">
        <v>0.36122439344295892</v>
      </c>
      <c r="H63" s="87">
        <v>0.46312762418144193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1.1796149023544082</v>
      </c>
      <c r="C66" s="87">
        <v>1.4190433596288996</v>
      </c>
      <c r="D66" s="87">
        <v>1.4774921563524077</v>
      </c>
      <c r="E66" s="87">
        <v>1.4444693596117488</v>
      </c>
      <c r="F66" s="87">
        <v>1.5041806038631569</v>
      </c>
      <c r="G66" s="87">
        <v>1.3537303557478391</v>
      </c>
      <c r="H66" s="87">
        <v>3.1509942459842106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9.5371742060178039E-2</v>
      </c>
      <c r="C67" s="148">
        <v>0</v>
      </c>
      <c r="D67" s="148">
        <v>2.9327917115364581E-2</v>
      </c>
      <c r="E67" s="148">
        <v>2.9603538470703055E-2</v>
      </c>
      <c r="F67" s="148">
        <v>1.7335660574126579E-2</v>
      </c>
      <c r="G67" s="148">
        <v>2.6961162104831653E-3</v>
      </c>
      <c r="H67" s="148">
        <v>1.9362022335636873E-19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7.293437189688758</v>
      </c>
      <c r="C70" s="96">
        <v>10.136430401282883</v>
      </c>
      <c r="D70" s="96">
        <v>12.40719445086704</v>
      </c>
      <c r="E70" s="96">
        <v>8.1165696993210474</v>
      </c>
      <c r="F70" s="96">
        <v>8.1622676214437693</v>
      </c>
      <c r="G70" s="96">
        <v>7.3748218958400225</v>
      </c>
      <c r="H70" s="96">
        <v>6.2897166135727494</v>
      </c>
      <c r="I70" s="96">
        <v>7.3920567088607587</v>
      </c>
      <c r="J70" s="96">
        <v>21.4400034285121</v>
      </c>
      <c r="K70" s="96">
        <v>22.059805802083282</v>
      </c>
      <c r="L70" s="96">
        <v>27.530345499494398</v>
      </c>
      <c r="M70" s="96">
        <v>19.4998792487945</v>
      </c>
      <c r="N70" s="96">
        <v>31.975829021588542</v>
      </c>
      <c r="O70" s="96">
        <v>7.9823262396769898</v>
      </c>
      <c r="P70" s="96">
        <v>6.2872180688305166</v>
      </c>
      <c r="Q70" s="96">
        <v>5.7849756197510374</v>
      </c>
    </row>
    <row r="71" spans="1:17" x14ac:dyDescent="0.25">
      <c r="A71" s="132" t="s">
        <v>83</v>
      </c>
      <c r="B71" s="160">
        <v>1.3441293629948895E-2</v>
      </c>
      <c r="C71" s="160">
        <v>1.8680730887187937E-2</v>
      </c>
      <c r="D71" s="160">
        <v>2.2865589899608522E-2</v>
      </c>
      <c r="E71" s="160">
        <v>1.4958269161590718E-2</v>
      </c>
      <c r="F71" s="160">
        <v>1.5042487229636674E-2</v>
      </c>
      <c r="G71" s="160">
        <v>1.3591279940095343E-2</v>
      </c>
      <c r="H71" s="160">
        <v>1.159150694705673E-2</v>
      </c>
      <c r="I71" s="160">
        <v>1.3623042492708598E-2</v>
      </c>
      <c r="J71" s="160">
        <v>3.951242384278901E-2</v>
      </c>
      <c r="K71" s="160">
        <v>4.065467618267176E-2</v>
      </c>
      <c r="L71" s="160">
        <v>5.0736497479652344E-2</v>
      </c>
      <c r="M71" s="160">
        <v>3.5936910939899279E-2</v>
      </c>
      <c r="N71" s="160">
        <v>5.8929212079572926E-2</v>
      </c>
      <c r="O71" s="160">
        <v>1.4710867873001207E-2</v>
      </c>
      <c r="P71" s="160">
        <v>1.1586902304190209E-2</v>
      </c>
      <c r="Q71" s="160">
        <v>1.0661304666762687E-2</v>
      </c>
    </row>
    <row r="72" spans="1:17" x14ac:dyDescent="0.25">
      <c r="A72" s="76" t="s">
        <v>82</v>
      </c>
      <c r="B72" s="159">
        <v>6.9636273304269141E-3</v>
      </c>
      <c r="C72" s="159">
        <v>9.6780601435954728E-3</v>
      </c>
      <c r="D72" s="159">
        <v>1.1846140046852981E-2</v>
      </c>
      <c r="E72" s="159">
        <v>7.7495377169236983E-3</v>
      </c>
      <c r="F72" s="159">
        <v>7.7931691750635504E-3</v>
      </c>
      <c r="G72" s="159">
        <v>7.0413318131411756E-3</v>
      </c>
      <c r="H72" s="159">
        <v>6.005295085400539E-3</v>
      </c>
      <c r="I72" s="159">
        <v>7.0577872664294638E-3</v>
      </c>
      <c r="J72" s="159">
        <v>2.0470484622848294E-2</v>
      </c>
      <c r="K72" s="159">
        <v>2.1062259479587422E-2</v>
      </c>
      <c r="L72" s="159">
        <v>2.628542089968364E-2</v>
      </c>
      <c r="M72" s="159">
        <v>1.8618093026002289E-2</v>
      </c>
      <c r="N72" s="159">
        <v>3.0529879273190022E-2</v>
      </c>
      <c r="O72" s="159">
        <v>7.6213647581121931E-3</v>
      </c>
      <c r="P72" s="159">
        <v>6.0029095250672161E-3</v>
      </c>
      <c r="Q72" s="159">
        <v>5.5233785228869315E-3</v>
      </c>
    </row>
    <row r="73" spans="1:17" x14ac:dyDescent="0.25">
      <c r="A73" s="76" t="s">
        <v>81</v>
      </c>
      <c r="B73" s="159">
        <v>0.16431566249411106</v>
      </c>
      <c r="C73" s="159">
        <v>0.22836616445631208</v>
      </c>
      <c r="D73" s="159">
        <v>0.27952477314396068</v>
      </c>
      <c r="E73" s="159">
        <v>0.18286021976155248</v>
      </c>
      <c r="F73" s="159">
        <v>0.18388975962772369</v>
      </c>
      <c r="G73" s="159">
        <v>0.16614919880358114</v>
      </c>
      <c r="H73" s="159">
        <v>0.14170259171088123</v>
      </c>
      <c r="I73" s="159">
        <v>0.16653748619755063</v>
      </c>
      <c r="J73" s="159">
        <v>0.48302717574816278</v>
      </c>
      <c r="K73" s="159">
        <v>0.4969908577515888</v>
      </c>
      <c r="L73" s="159">
        <v>0.62023800874526158</v>
      </c>
      <c r="M73" s="159">
        <v>0.43931763501723814</v>
      </c>
      <c r="N73" s="159">
        <v>0.72039141392879558</v>
      </c>
      <c r="O73" s="159">
        <v>0.17983581543294638</v>
      </c>
      <c r="P73" s="159">
        <v>0.1416463013742521</v>
      </c>
      <c r="Q73" s="159">
        <v>0.13033115618182722</v>
      </c>
    </row>
    <row r="74" spans="1:17" x14ac:dyDescent="0.25">
      <c r="A74" s="76" t="s">
        <v>80</v>
      </c>
      <c r="B74" s="159">
        <v>4.4804312099829642E-3</v>
      </c>
      <c r="C74" s="159">
        <v>6.2269102957293113E-3</v>
      </c>
      <c r="D74" s="159">
        <v>7.6218632998695064E-3</v>
      </c>
      <c r="E74" s="159">
        <v>4.9860897205302379E-3</v>
      </c>
      <c r="F74" s="159">
        <v>5.0141624098788912E-3</v>
      </c>
      <c r="G74" s="159">
        <v>4.5304266466984463E-3</v>
      </c>
      <c r="H74" s="159">
        <v>3.8638356490189089E-3</v>
      </c>
      <c r="I74" s="159">
        <v>4.5410141642361979E-3</v>
      </c>
      <c r="J74" s="159">
        <v>1.3170807947596334E-2</v>
      </c>
      <c r="K74" s="159">
        <v>1.3551558727557251E-2</v>
      </c>
      <c r="L74" s="159">
        <v>1.6912165826550779E-2</v>
      </c>
      <c r="M74" s="159">
        <v>1.1978970313299756E-2</v>
      </c>
      <c r="N74" s="159">
        <v>1.9643070693190972E-2</v>
      </c>
      <c r="O74" s="159">
        <v>4.9036226243337347E-3</v>
      </c>
      <c r="P74" s="159">
        <v>3.8623007680634023E-3</v>
      </c>
      <c r="Q74" s="159">
        <v>3.5537682222542286E-3</v>
      </c>
    </row>
    <row r="75" spans="1:17" x14ac:dyDescent="0.25">
      <c r="A75" s="129" t="s">
        <v>79</v>
      </c>
      <c r="B75" s="158">
        <v>8.9608624199659301E-3</v>
      </c>
      <c r="C75" s="158">
        <v>1.2453820591458621E-2</v>
      </c>
      <c r="D75" s="158">
        <v>1.5243726599739013E-2</v>
      </c>
      <c r="E75" s="158">
        <v>9.972179441060474E-3</v>
      </c>
      <c r="F75" s="158">
        <v>1.0028324819757782E-2</v>
      </c>
      <c r="G75" s="158">
        <v>9.0608532933968925E-3</v>
      </c>
      <c r="H75" s="158">
        <v>7.7276712980378177E-3</v>
      </c>
      <c r="I75" s="158">
        <v>9.0820283284723975E-3</v>
      </c>
      <c r="J75" s="158">
        <v>2.6341615895192669E-2</v>
      </c>
      <c r="K75" s="158">
        <v>2.7103117455114501E-2</v>
      </c>
      <c r="L75" s="158">
        <v>3.3824331653101558E-2</v>
      </c>
      <c r="M75" s="158">
        <v>2.3957940626599512E-2</v>
      </c>
      <c r="N75" s="158">
        <v>3.9286141386381944E-2</v>
      </c>
      <c r="O75" s="158">
        <v>9.8072452486674695E-3</v>
      </c>
      <c r="P75" s="158">
        <v>7.7246015361268055E-3</v>
      </c>
      <c r="Q75" s="158">
        <v>7.1075364445084572E-3</v>
      </c>
    </row>
    <row r="76" spans="1:17" x14ac:dyDescent="0.25">
      <c r="A76" s="92" t="s">
        <v>125</v>
      </c>
      <c r="B76" s="91">
        <v>1.7921724839931859E-3</v>
      </c>
      <c r="C76" s="91">
        <v>2.4907641182917244E-3</v>
      </c>
      <c r="D76" s="91">
        <v>3.0487453199478029E-3</v>
      </c>
      <c r="E76" s="91">
        <v>1.9944358882120952E-3</v>
      </c>
      <c r="F76" s="91">
        <v>0</v>
      </c>
      <c r="G76" s="91">
        <v>0</v>
      </c>
      <c r="H76" s="91">
        <v>1.5455342596075636E-3</v>
      </c>
      <c r="I76" s="91">
        <v>1.8164056656944792E-3</v>
      </c>
      <c r="J76" s="91">
        <v>5.2683231790385341E-3</v>
      </c>
      <c r="K76" s="91">
        <v>0</v>
      </c>
      <c r="L76" s="91">
        <v>0</v>
      </c>
      <c r="M76" s="91">
        <v>4.7915881253199023E-3</v>
      </c>
      <c r="N76" s="91">
        <v>7.8572282772763884E-3</v>
      </c>
      <c r="O76" s="91">
        <v>0</v>
      </c>
      <c r="P76" s="91">
        <v>1.544920307225361E-3</v>
      </c>
      <c r="Q76" s="91">
        <v>1.4215072889016917E-3</v>
      </c>
    </row>
    <row r="77" spans="1:17" x14ac:dyDescent="0.25">
      <c r="A77" s="92" t="s">
        <v>26</v>
      </c>
      <c r="B77" s="91">
        <v>2.6882587259897785E-3</v>
      </c>
      <c r="C77" s="91">
        <v>3.7361461774375864E-3</v>
      </c>
      <c r="D77" s="91">
        <v>4.5731179799217035E-3</v>
      </c>
      <c r="E77" s="91">
        <v>2.9916538323181423E-3</v>
      </c>
      <c r="F77" s="91">
        <v>3.0084974459273347E-3</v>
      </c>
      <c r="G77" s="91">
        <v>2.7182559880190673E-3</v>
      </c>
      <c r="H77" s="91">
        <v>2.3183013894113452E-3</v>
      </c>
      <c r="I77" s="91">
        <v>2.7246084985417186E-3</v>
      </c>
      <c r="J77" s="91">
        <v>7.9024847685578003E-3</v>
      </c>
      <c r="K77" s="91">
        <v>8.13093523653435E-3</v>
      </c>
      <c r="L77" s="91">
        <v>1.0147299495930467E-2</v>
      </c>
      <c r="M77" s="91">
        <v>7.1873821879798539E-3</v>
      </c>
      <c r="N77" s="91">
        <v>1.1785842415914584E-2</v>
      </c>
      <c r="O77" s="91">
        <v>2.9421735746002404E-3</v>
      </c>
      <c r="P77" s="91">
        <v>2.3173804608380413E-3</v>
      </c>
      <c r="Q77" s="91">
        <v>2.1322609333525372E-3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4.480431209982965E-3</v>
      </c>
      <c r="C79" s="157">
        <v>6.2269102957293095E-3</v>
      </c>
      <c r="D79" s="157">
        <v>7.6218632998695064E-3</v>
      </c>
      <c r="E79" s="157">
        <v>4.9860897205302379E-3</v>
      </c>
      <c r="F79" s="157">
        <v>7.0198273738304477E-3</v>
      </c>
      <c r="G79" s="157">
        <v>6.3425973053778248E-3</v>
      </c>
      <c r="H79" s="157">
        <v>3.8638356490189089E-3</v>
      </c>
      <c r="I79" s="157">
        <v>4.5410141642361988E-3</v>
      </c>
      <c r="J79" s="157">
        <v>1.3170807947596334E-2</v>
      </c>
      <c r="K79" s="157">
        <v>1.8972182218580151E-2</v>
      </c>
      <c r="L79" s="157">
        <v>2.3677032157171089E-2</v>
      </c>
      <c r="M79" s="157">
        <v>1.1978970313299756E-2</v>
      </c>
      <c r="N79" s="157">
        <v>1.9643070693190972E-2</v>
      </c>
      <c r="O79" s="157">
        <v>6.8650716740672295E-3</v>
      </c>
      <c r="P79" s="157">
        <v>3.8623007680634032E-3</v>
      </c>
      <c r="Q79" s="157">
        <v>3.5537682222542286E-3</v>
      </c>
    </row>
    <row r="80" spans="1:17" x14ac:dyDescent="0.25">
      <c r="A80" s="156" t="s">
        <v>149</v>
      </c>
      <c r="B80" s="204">
        <v>2.0382396889900884</v>
      </c>
      <c r="C80" s="204">
        <v>2.8327487042446409</v>
      </c>
      <c r="D80" s="204">
        <v>3.467341323584356</v>
      </c>
      <c r="E80" s="204">
        <v>2.2682740756305177</v>
      </c>
      <c r="F80" s="204">
        <v>2.2810449155174517</v>
      </c>
      <c r="G80" s="204">
        <v>2.0609836345181076</v>
      </c>
      <c r="H80" s="204">
        <v>1.7577377717612725</v>
      </c>
      <c r="I80" s="204">
        <v>2.0658001125404106</v>
      </c>
      <c r="J80" s="204">
        <v>5.9916696042653923</v>
      </c>
      <c r="K80" s="204">
        <v>6.1648809124986501</v>
      </c>
      <c r="L80" s="204">
        <v>7.693689736303023</v>
      </c>
      <c r="M80" s="204">
        <v>5.4494783161494915</v>
      </c>
      <c r="N80" s="204">
        <v>8.9360341503049501</v>
      </c>
      <c r="O80" s="204">
        <v>2.2307581088349653</v>
      </c>
      <c r="P80" s="204">
        <v>1.7570395230582418</v>
      </c>
      <c r="Q80" s="204">
        <v>1.6166817649004501</v>
      </c>
    </row>
    <row r="81" spans="1:17" x14ac:dyDescent="0.25">
      <c r="A81" s="152" t="s">
        <v>166</v>
      </c>
      <c r="B81" s="151">
        <v>1.4267677822930618</v>
      </c>
      <c r="C81" s="151">
        <v>2.8327487042446409</v>
      </c>
      <c r="D81" s="151">
        <v>2.4271389265090493</v>
      </c>
      <c r="E81" s="151">
        <v>1.5877918529413626</v>
      </c>
      <c r="F81" s="151">
        <v>1.5967314408622162</v>
      </c>
      <c r="G81" s="151">
        <v>1.4426885441626753</v>
      </c>
      <c r="H81" s="151">
        <v>1.7577377717612692</v>
      </c>
      <c r="I81" s="151">
        <v>1.4460600787782873</v>
      </c>
      <c r="J81" s="151">
        <v>4.1941687229857747</v>
      </c>
      <c r="K81" s="151">
        <v>4.3154166387490553</v>
      </c>
      <c r="L81" s="151">
        <v>5.3855828154121159</v>
      </c>
      <c r="M81" s="151">
        <v>3.8146348213046442</v>
      </c>
      <c r="N81" s="151">
        <v>6.2552239052134651</v>
      </c>
      <c r="O81" s="151">
        <v>1.5615306761844758</v>
      </c>
      <c r="P81" s="151">
        <v>1.7570395230582418</v>
      </c>
      <c r="Q81" s="151">
        <v>1.1316772354303151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0.18665519051246349</v>
      </c>
      <c r="C83" s="153">
        <v>8.1528283660268319E-2</v>
      </c>
      <c r="D83" s="153">
        <v>8.5489314755278711E-2</v>
      </c>
      <c r="E83" s="153">
        <v>0.14034192315791669</v>
      </c>
      <c r="F83" s="153">
        <v>0</v>
      </c>
      <c r="G83" s="153">
        <v>0</v>
      </c>
      <c r="H83" s="153">
        <v>0.13808271141387574</v>
      </c>
      <c r="I83" s="153">
        <v>8.8264115300973986E-2</v>
      </c>
      <c r="J83" s="153">
        <v>0.22189041946914018</v>
      </c>
      <c r="K83" s="153">
        <v>0</v>
      </c>
      <c r="L83" s="153">
        <v>0</v>
      </c>
      <c r="M83" s="153">
        <v>0.26793751761232848</v>
      </c>
      <c r="N83" s="153">
        <v>0.54872421086783219</v>
      </c>
      <c r="O83" s="153">
        <v>0</v>
      </c>
      <c r="P83" s="153">
        <v>0.29747498634067504</v>
      </c>
      <c r="Q83" s="153">
        <v>0.23827506054007322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1.2401125917805982</v>
      </c>
      <c r="C85" s="153">
        <v>2.7512204205843727</v>
      </c>
      <c r="D85" s="153">
        <v>2.3416496117537706</v>
      </c>
      <c r="E85" s="153">
        <v>1.447449929783446</v>
      </c>
      <c r="F85" s="153">
        <v>1.5967314408622162</v>
      </c>
      <c r="G85" s="153">
        <v>1.4426885441626753</v>
      </c>
      <c r="H85" s="153">
        <v>1.6196550603473934</v>
      </c>
      <c r="I85" s="153">
        <v>1.3577959634773134</v>
      </c>
      <c r="J85" s="153">
        <v>3.9722783035166342</v>
      </c>
      <c r="K85" s="153">
        <v>4.3154166387490553</v>
      </c>
      <c r="L85" s="153">
        <v>5.3855828154121159</v>
      </c>
      <c r="M85" s="153">
        <v>3.5466973036923157</v>
      </c>
      <c r="N85" s="153">
        <v>5.7064996943456325</v>
      </c>
      <c r="O85" s="153">
        <v>1.5615306761844758</v>
      </c>
      <c r="P85" s="153">
        <v>1.4595645367175667</v>
      </c>
      <c r="Q85" s="153">
        <v>0.89340217489024187</v>
      </c>
    </row>
    <row r="86" spans="1:17" x14ac:dyDescent="0.25">
      <c r="A86" s="152" t="s">
        <v>165</v>
      </c>
      <c r="B86" s="151">
        <v>0.61147190669702656</v>
      </c>
      <c r="C86" s="151">
        <v>0</v>
      </c>
      <c r="D86" s="151">
        <v>1.0402023970753069</v>
      </c>
      <c r="E86" s="151">
        <v>0.68048222268915526</v>
      </c>
      <c r="F86" s="151">
        <v>0.68431347465523551</v>
      </c>
      <c r="G86" s="151">
        <v>0.61829509035543229</v>
      </c>
      <c r="H86" s="151">
        <v>3.3750779948604757E-15</v>
      </c>
      <c r="I86" s="151">
        <v>0.61974003376212317</v>
      </c>
      <c r="J86" s="151">
        <v>1.7975008812796176</v>
      </c>
      <c r="K86" s="151">
        <v>1.849464273749595</v>
      </c>
      <c r="L86" s="151">
        <v>2.3081069208909066</v>
      </c>
      <c r="M86" s="151">
        <v>1.6348434948448476</v>
      </c>
      <c r="N86" s="151">
        <v>2.6808102450914846</v>
      </c>
      <c r="O86" s="151">
        <v>0.66922743265048956</v>
      </c>
      <c r="P86" s="151">
        <v>0</v>
      </c>
      <c r="Q86" s="151">
        <v>0.485004529470135</v>
      </c>
    </row>
    <row r="87" spans="1:17" x14ac:dyDescent="0.25">
      <c r="A87" s="156" t="s">
        <v>148</v>
      </c>
      <c r="B87" s="206">
        <v>3.3752086405317963</v>
      </c>
      <c r="C87" s="206">
        <v>4.6908702419385842</v>
      </c>
      <c r="D87" s="206">
        <v>5.7417194151653002</v>
      </c>
      <c r="E87" s="206">
        <v>3.756132461023638</v>
      </c>
      <c r="F87" s="206">
        <v>3.7772802432820556</v>
      </c>
      <c r="G87" s="206">
        <v>3.412871316752172</v>
      </c>
      <c r="H87" s="206">
        <v>2.9107134686290577</v>
      </c>
      <c r="I87" s="206">
        <v>3.4208471295702729</v>
      </c>
      <c r="J87" s="206">
        <v>9.9218630315007168</v>
      </c>
      <c r="K87" s="206">
        <v>10.208691075986682</v>
      </c>
      <c r="L87" s="206">
        <v>12.74031126751699</v>
      </c>
      <c r="M87" s="206">
        <v>8.3240251911549699</v>
      </c>
      <c r="N87" s="206">
        <v>7.7975627396112044</v>
      </c>
      <c r="O87" s="206">
        <v>3.444008160348778</v>
      </c>
      <c r="P87" s="206">
        <v>2.9095572086129078</v>
      </c>
      <c r="Q87" s="206">
        <v>2.6771327687107593</v>
      </c>
    </row>
    <row r="88" spans="1:17" x14ac:dyDescent="0.25">
      <c r="A88" s="152" t="s">
        <v>164</v>
      </c>
      <c r="B88" s="151">
        <v>1.8564303670782145</v>
      </c>
      <c r="C88" s="151">
        <v>4.6908702419385842</v>
      </c>
      <c r="D88" s="151">
        <v>5.1589532460807339</v>
      </c>
      <c r="E88" s="151">
        <v>3.349949604827307</v>
      </c>
      <c r="F88" s="151">
        <v>3.5421817278046461</v>
      </c>
      <c r="G88" s="151">
        <v>3.3723067188799716</v>
      </c>
      <c r="H88" s="151">
        <v>2.9107134686290577</v>
      </c>
      <c r="I88" s="151">
        <v>3.3828944050205574</v>
      </c>
      <c r="J88" s="151">
        <v>9.2238017701921038</v>
      </c>
      <c r="K88" s="151">
        <v>7.3049238565093031</v>
      </c>
      <c r="L88" s="151">
        <v>9.3808277530031496</v>
      </c>
      <c r="M88" s="151">
        <v>5.0874510056985764</v>
      </c>
      <c r="N88" s="151">
        <v>4.2886595067861624</v>
      </c>
      <c r="O88" s="151">
        <v>2.1172238673065147</v>
      </c>
      <c r="P88" s="151">
        <v>2.9095572086129078</v>
      </c>
      <c r="Q88" s="151">
        <v>2.3330747797821427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0.24286528483507067</v>
      </c>
      <c r="C90" s="205">
        <v>0.13500618643836201</v>
      </c>
      <c r="D90" s="205">
        <v>0.18170998497243143</v>
      </c>
      <c r="E90" s="205">
        <v>0.29609571881392543</v>
      </c>
      <c r="F90" s="205">
        <v>0</v>
      </c>
      <c r="G90" s="205">
        <v>0</v>
      </c>
      <c r="H90" s="205">
        <v>0.2286570922888348</v>
      </c>
      <c r="I90" s="205">
        <v>0.2064839394971876</v>
      </c>
      <c r="J90" s="205">
        <v>0.48798066531551537</v>
      </c>
      <c r="K90" s="205">
        <v>0</v>
      </c>
      <c r="L90" s="205">
        <v>0</v>
      </c>
      <c r="M90" s="205">
        <v>0.35733931484823489</v>
      </c>
      <c r="N90" s="205">
        <v>0.37621216109957223</v>
      </c>
      <c r="O90" s="205">
        <v>0</v>
      </c>
      <c r="P90" s="205">
        <v>0.49260160601455477</v>
      </c>
      <c r="Q90" s="205">
        <v>0.49122975791390244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1.6135650822431438</v>
      </c>
      <c r="C92" s="205">
        <v>4.5558640555002219</v>
      </c>
      <c r="D92" s="205">
        <v>4.9772432611083026</v>
      </c>
      <c r="E92" s="205">
        <v>3.0538538860133815</v>
      </c>
      <c r="F92" s="205">
        <v>3.5421817278046461</v>
      </c>
      <c r="G92" s="205">
        <v>3.3723067188799716</v>
      </c>
      <c r="H92" s="205">
        <v>2.6820563763402228</v>
      </c>
      <c r="I92" s="205">
        <v>3.1764104655233698</v>
      </c>
      <c r="J92" s="205">
        <v>8.7358211048765888</v>
      </c>
      <c r="K92" s="205">
        <v>7.3049238565093031</v>
      </c>
      <c r="L92" s="205">
        <v>9.3808277530031496</v>
      </c>
      <c r="M92" s="205">
        <v>4.7301116908503413</v>
      </c>
      <c r="N92" s="205">
        <v>3.9124473456865902</v>
      </c>
      <c r="O92" s="205">
        <v>2.1172238673065147</v>
      </c>
      <c r="P92" s="205">
        <v>2.4169556025983532</v>
      </c>
      <c r="Q92" s="205">
        <v>1.8418450218682405</v>
      </c>
    </row>
    <row r="93" spans="1:17" x14ac:dyDescent="0.25">
      <c r="A93" s="152" t="s">
        <v>163</v>
      </c>
      <c r="B93" s="151">
        <v>1.5187782734535815</v>
      </c>
      <c r="C93" s="151">
        <v>0</v>
      </c>
      <c r="D93" s="151">
        <v>0.58276616908456624</v>
      </c>
      <c r="E93" s="151">
        <v>0.40618285619633077</v>
      </c>
      <c r="F93" s="151">
        <v>0.23509851547740943</v>
      </c>
      <c r="G93" s="151">
        <v>4.0564597872200472E-2</v>
      </c>
      <c r="H93" s="151">
        <v>1.7110893381641915E-18</v>
      </c>
      <c r="I93" s="151">
        <v>3.7952724549715725E-2</v>
      </c>
      <c r="J93" s="151">
        <v>0.69806126130861224</v>
      </c>
      <c r="K93" s="151">
        <v>2.9037672194773791</v>
      </c>
      <c r="L93" s="151">
        <v>3.3594835145138413</v>
      </c>
      <c r="M93" s="151">
        <v>3.2365741854563939</v>
      </c>
      <c r="N93" s="151">
        <v>3.508903232825042</v>
      </c>
      <c r="O93" s="151">
        <v>1.3267842930422635</v>
      </c>
      <c r="P93" s="151">
        <v>0</v>
      </c>
      <c r="Q93" s="151">
        <v>0.3440579889286165</v>
      </c>
    </row>
    <row r="94" spans="1:17" x14ac:dyDescent="0.25">
      <c r="A94" s="156" t="s">
        <v>147</v>
      </c>
      <c r="B94" s="206">
        <v>1.6818269830824375</v>
      </c>
      <c r="C94" s="206">
        <v>2.3374057687253753</v>
      </c>
      <c r="D94" s="206">
        <v>2.8610316191273522</v>
      </c>
      <c r="E94" s="206">
        <v>1.8716368668652341</v>
      </c>
      <c r="F94" s="206">
        <v>1.882174559382203</v>
      </c>
      <c r="G94" s="206">
        <v>1.7005938540728294</v>
      </c>
      <c r="H94" s="206">
        <v>1.4503744724920244</v>
      </c>
      <c r="I94" s="206">
        <v>1.7045681083006785</v>
      </c>
      <c r="J94" s="206">
        <v>4.9439482846894007</v>
      </c>
      <c r="K94" s="206">
        <v>5.0868713440014339</v>
      </c>
      <c r="L94" s="206">
        <v>6.3483480710701379</v>
      </c>
      <c r="M94" s="206">
        <v>5.1965661915669976</v>
      </c>
      <c r="N94" s="206">
        <v>14.373452414311256</v>
      </c>
      <c r="O94" s="206">
        <v>2.0906810545561854</v>
      </c>
      <c r="P94" s="206">
        <v>1.4497983216516679</v>
      </c>
      <c r="Q94" s="206">
        <v>1.3339839421015889</v>
      </c>
    </row>
    <row r="95" spans="1:17" x14ac:dyDescent="0.25">
      <c r="A95" s="152" t="s">
        <v>162</v>
      </c>
      <c r="B95" s="151">
        <v>0.63325978664227744</v>
      </c>
      <c r="C95" s="151">
        <v>0.98097932916882624</v>
      </c>
      <c r="D95" s="151">
        <v>1.1713025504190975</v>
      </c>
      <c r="E95" s="151">
        <v>0.76511114768526656</v>
      </c>
      <c r="F95" s="151">
        <v>0.77812264702103218</v>
      </c>
      <c r="G95" s="151">
        <v>0.7116807034318916</v>
      </c>
      <c r="H95" s="151">
        <v>0.60870363036910191</v>
      </c>
      <c r="I95" s="151">
        <v>0.71347286520681164</v>
      </c>
      <c r="J95" s="151">
        <v>2.0381718452106914</v>
      </c>
      <c r="K95" s="151">
        <v>1.9820650393801262</v>
      </c>
      <c r="L95" s="151">
        <v>2.4875056319419371</v>
      </c>
      <c r="M95" s="151">
        <v>2.4168053548787602</v>
      </c>
      <c r="N95" s="151">
        <v>0.58776642221403808</v>
      </c>
      <c r="O95" s="151">
        <v>0.95267956249135999</v>
      </c>
      <c r="P95" s="151">
        <v>0.60846182722459208</v>
      </c>
      <c r="Q95" s="151">
        <v>0.54174769702443615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8.2845455011344868E-2</v>
      </c>
      <c r="C97" s="153">
        <v>2.8233200104723782E-2</v>
      </c>
      <c r="D97" s="153">
        <v>4.1255921246527688E-2</v>
      </c>
      <c r="E97" s="153">
        <v>6.7626729345409101E-2</v>
      </c>
      <c r="F97" s="153">
        <v>0</v>
      </c>
      <c r="G97" s="153">
        <v>0</v>
      </c>
      <c r="H97" s="153">
        <v>4.7817967548489757E-2</v>
      </c>
      <c r="I97" s="153">
        <v>4.3548710155897688E-2</v>
      </c>
      <c r="J97" s="153">
        <v>0.10782847223228542</v>
      </c>
      <c r="K97" s="153">
        <v>0</v>
      </c>
      <c r="L97" s="153">
        <v>0</v>
      </c>
      <c r="M97" s="153">
        <v>0.16975486715578403</v>
      </c>
      <c r="N97" s="153">
        <v>5.156037115397305E-2</v>
      </c>
      <c r="O97" s="153">
        <v>0</v>
      </c>
      <c r="P97" s="153">
        <v>0.10301542530324621</v>
      </c>
      <c r="Q97" s="153">
        <v>0.11406517800710103</v>
      </c>
    </row>
    <row r="98" spans="1:17" x14ac:dyDescent="0.25">
      <c r="A98" s="154" t="s">
        <v>26</v>
      </c>
      <c r="B98" s="153">
        <v>0.55041433163093256</v>
      </c>
      <c r="C98" s="153">
        <v>0.9527461290641025</v>
      </c>
      <c r="D98" s="153">
        <v>1.1300466291725697</v>
      </c>
      <c r="E98" s="153">
        <v>0.69748441833985741</v>
      </c>
      <c r="F98" s="153">
        <v>0.77812264702103218</v>
      </c>
      <c r="G98" s="153">
        <v>0.7116807034318916</v>
      </c>
      <c r="H98" s="153">
        <v>0.56088566282061214</v>
      </c>
      <c r="I98" s="153">
        <v>0.66992415505091396</v>
      </c>
      <c r="J98" s="153">
        <v>1.9303433729784059</v>
      </c>
      <c r="K98" s="153">
        <v>1.9820650393801262</v>
      </c>
      <c r="L98" s="153">
        <v>2.4875056319419371</v>
      </c>
      <c r="M98" s="153">
        <v>2.247050487722976</v>
      </c>
      <c r="N98" s="153">
        <v>0.53620605106006503</v>
      </c>
      <c r="O98" s="153">
        <v>0.95267956249135999</v>
      </c>
      <c r="P98" s="153">
        <v>0.50544640192134582</v>
      </c>
      <c r="Q98" s="153">
        <v>0.42768251901733506</v>
      </c>
    </row>
    <row r="99" spans="1:17" x14ac:dyDescent="0.25">
      <c r="A99" s="152" t="s">
        <v>161</v>
      </c>
      <c r="B99" s="151">
        <v>0.97598569197365248</v>
      </c>
      <c r="C99" s="151">
        <v>1.3564264395565488</v>
      </c>
      <c r="D99" s="151">
        <v>1.6602932124651479</v>
      </c>
      <c r="E99" s="151">
        <v>1.0861347932965861</v>
      </c>
      <c r="F99" s="151">
        <v>1.0922499509355337</v>
      </c>
      <c r="G99" s="151">
        <v>0.98687634704934335</v>
      </c>
      <c r="H99" s="151">
        <v>0.84167084212292254</v>
      </c>
      <c r="I99" s="151">
        <v>0.98918265756859469</v>
      </c>
      <c r="J99" s="151">
        <v>2.8690363730940454</v>
      </c>
      <c r="K99" s="151">
        <v>2.9519764509646023</v>
      </c>
      <c r="L99" s="151">
        <v>3.6840275173116828</v>
      </c>
      <c r="M99" s="151">
        <v>2.6094148269273743</v>
      </c>
      <c r="N99" s="151">
        <v>10.278908668492704</v>
      </c>
      <c r="O99" s="151">
        <v>1.0681707397994431</v>
      </c>
      <c r="P99" s="151">
        <v>0.84133649442707581</v>
      </c>
      <c r="Q99" s="151">
        <v>0.77412792987038337</v>
      </c>
    </row>
    <row r="100" spans="1:17" x14ac:dyDescent="0.25">
      <c r="A100" s="150" t="s">
        <v>33</v>
      </c>
      <c r="B100" s="87">
        <v>7.1611183420565178E-3</v>
      </c>
      <c r="C100" s="87">
        <v>0</v>
      </c>
      <c r="D100" s="87">
        <v>2.8398326965769348E-2</v>
      </c>
      <c r="E100" s="87">
        <v>3.6296442867051401E-2</v>
      </c>
      <c r="F100" s="87">
        <v>2.5432988177407349E-2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5.2479615604458622E-3</v>
      </c>
      <c r="C103" s="87">
        <v>1.7155296854724413E-3</v>
      </c>
      <c r="D103" s="87">
        <v>4.151403380361773E-3</v>
      </c>
      <c r="E103" s="87">
        <v>5.1297176779977575E-3</v>
      </c>
      <c r="F103" s="87">
        <v>0</v>
      </c>
      <c r="G103" s="87">
        <v>0</v>
      </c>
      <c r="H103" s="87">
        <v>2.0715453455832406E-3</v>
      </c>
      <c r="I103" s="87">
        <v>2.1575537773234474E-3</v>
      </c>
      <c r="J103" s="87">
        <v>6.2547370922735376E-3</v>
      </c>
      <c r="K103" s="87">
        <v>0</v>
      </c>
      <c r="L103" s="87">
        <v>0</v>
      </c>
      <c r="M103" s="87">
        <v>7.8265678674234885E-3</v>
      </c>
      <c r="N103" s="87">
        <v>4.4390543703701256E-4</v>
      </c>
      <c r="O103" s="87">
        <v>0</v>
      </c>
      <c r="P103" s="87">
        <v>3.5803034197100605E-3</v>
      </c>
      <c r="Q103" s="87">
        <v>6.0520213089039375E-3</v>
      </c>
    </row>
    <row r="104" spans="1:17" x14ac:dyDescent="0.25">
      <c r="A104" s="150" t="s">
        <v>29</v>
      </c>
      <c r="B104" s="87">
        <v>1.1923768400358572E-2</v>
      </c>
      <c r="C104" s="87">
        <v>2.0262331331589854E-2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0.26782617904226541</v>
      </c>
      <c r="C106" s="87">
        <v>0.20274652116352215</v>
      </c>
      <c r="D106" s="87">
        <v>0.49815522884202323</v>
      </c>
      <c r="E106" s="87">
        <v>0.28682734279432837</v>
      </c>
      <c r="F106" s="87">
        <v>0.28678336266749771</v>
      </c>
      <c r="G106" s="87">
        <v>0.20786776446102095</v>
      </c>
      <c r="H106" s="87">
        <v>0.1075895173294408</v>
      </c>
      <c r="I106" s="87">
        <v>0.20638742692748341</v>
      </c>
      <c r="J106" s="87">
        <v>0.60141707620937102</v>
      </c>
      <c r="K106" s="87">
        <v>0.40923791131160286</v>
      </c>
      <c r="L106" s="87">
        <v>0.64149787429933514</v>
      </c>
      <c r="M106" s="87">
        <v>0.64906005798522914</v>
      </c>
      <c r="N106" s="87">
        <v>3.0931710296843353E-2</v>
      </c>
      <c r="O106" s="87">
        <v>4.5641432844946095E-2</v>
      </c>
      <c r="P106" s="87">
        <v>0.26075147759476408</v>
      </c>
      <c r="Q106" s="87">
        <v>0.43200395627533356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0.68382666462852604</v>
      </c>
      <c r="C109" s="87">
        <v>1.1317020573759644</v>
      </c>
      <c r="D109" s="87">
        <v>1.1295882532769936</v>
      </c>
      <c r="E109" s="87">
        <v>0.75788128995720849</v>
      </c>
      <c r="F109" s="87">
        <v>0.78003360009062861</v>
      </c>
      <c r="G109" s="87">
        <v>0.7790085825883224</v>
      </c>
      <c r="H109" s="87">
        <v>0.73200977944789847</v>
      </c>
      <c r="I109" s="87">
        <v>0.78063767686378782</v>
      </c>
      <c r="J109" s="87">
        <v>2.2613645597924008</v>
      </c>
      <c r="K109" s="87">
        <v>2.5427385396529996</v>
      </c>
      <c r="L109" s="87">
        <v>3.0425296430123474</v>
      </c>
      <c r="M109" s="87">
        <v>1.9525282010747216</v>
      </c>
      <c r="N109" s="87">
        <v>10.247533052758824</v>
      </c>
      <c r="O109" s="87">
        <v>1.022529306954497</v>
      </c>
      <c r="P109" s="87">
        <v>0.57700471341260162</v>
      </c>
      <c r="Q109" s="87">
        <v>0.33607195228614595</v>
      </c>
    </row>
    <row r="110" spans="1:17" x14ac:dyDescent="0.25">
      <c r="A110" s="149" t="s">
        <v>160</v>
      </c>
      <c r="B110" s="148">
        <v>7.2581504466507546E-2</v>
      </c>
      <c r="C110" s="148">
        <v>0</v>
      </c>
      <c r="D110" s="148">
        <v>2.9435856243106431E-2</v>
      </c>
      <c r="E110" s="148">
        <v>2.0390925883381438E-2</v>
      </c>
      <c r="F110" s="148">
        <v>1.1801961425637282E-2</v>
      </c>
      <c r="G110" s="148">
        <v>2.0368035915946017E-3</v>
      </c>
      <c r="H110" s="148">
        <v>1.318149024379054E-19</v>
      </c>
      <c r="I110" s="148">
        <v>1.9125855252721739E-3</v>
      </c>
      <c r="J110" s="148">
        <v>3.6740066384663872E-2</v>
      </c>
      <c r="K110" s="148">
        <v>0.15282985365670454</v>
      </c>
      <c r="L110" s="148">
        <v>0.17681492181651803</v>
      </c>
      <c r="M110" s="148">
        <v>0.17034600976086312</v>
      </c>
      <c r="N110" s="148">
        <v>3.5067773236045139</v>
      </c>
      <c r="O110" s="148">
        <v>6.9830752265382268E-2</v>
      </c>
      <c r="P110" s="148">
        <v>0</v>
      </c>
      <c r="Q110" s="148">
        <v>1.810831520676931E-2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11.188795688727019</v>
      </c>
      <c r="C112" s="96">
        <v>9.3778652972394578</v>
      </c>
      <c r="D112" s="96">
        <v>11.631744797687858</v>
      </c>
      <c r="E112" s="96">
        <v>11.413926139670259</v>
      </c>
      <c r="F112" s="96">
        <v>11.478188842655387</v>
      </c>
      <c r="G112" s="96">
        <v>10.370843291025054</v>
      </c>
      <c r="H112" s="96">
        <v>8.844913987836696</v>
      </c>
      <c r="I112" s="96">
        <v>10.395079746835453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</row>
    <row r="113" spans="1:17" x14ac:dyDescent="0.25">
      <c r="A113" s="132" t="s">
        <v>83</v>
      </c>
      <c r="B113" s="160">
        <v>1.6001599883054107E-2</v>
      </c>
      <c r="C113" s="160">
        <v>1.3411706891278212E-2</v>
      </c>
      <c r="D113" s="160">
        <v>1.6635081323535493E-2</v>
      </c>
      <c r="E113" s="160">
        <v>1.632356906523471E-2</v>
      </c>
      <c r="F113" s="160">
        <v>1.6415474046716109E-2</v>
      </c>
      <c r="G113" s="160">
        <v>1.4831809375162484E-2</v>
      </c>
      <c r="H113" s="160">
        <v>1.2649509256477802E-2</v>
      </c>
      <c r="I113" s="160">
        <v>1.4866471020548689E-2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7.9763087427964421E-3</v>
      </c>
      <c r="C114" s="159">
        <v>6.685326199539242E-3</v>
      </c>
      <c r="D114" s="159">
        <v>8.2920798899966657E-3</v>
      </c>
      <c r="E114" s="159">
        <v>8.1368005449604149E-3</v>
      </c>
      <c r="F114" s="159">
        <v>8.1826123708187131E-3</v>
      </c>
      <c r="G114" s="159">
        <v>7.3932039080594186E-3</v>
      </c>
      <c r="H114" s="159">
        <v>6.3053939613487613E-3</v>
      </c>
      <c r="I114" s="159">
        <v>7.4104816794794163E-3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0.2033092806211243</v>
      </c>
      <c r="C115" s="159">
        <v>0.1704032409193523</v>
      </c>
      <c r="D115" s="159">
        <v>0.21135801680327923</v>
      </c>
      <c r="E115" s="159">
        <v>0.20740007924686871</v>
      </c>
      <c r="F115" s="159">
        <v>0.20856778346438692</v>
      </c>
      <c r="G115" s="159">
        <v>0.18844643763198482</v>
      </c>
      <c r="H115" s="159">
        <v>0.16071909346191585</v>
      </c>
      <c r="I115" s="159">
        <v>0.18888683323243202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5.3338666276847024E-3</v>
      </c>
      <c r="C116" s="159">
        <v>4.4705689637594033E-3</v>
      </c>
      <c r="D116" s="159">
        <v>5.5450271078451635E-3</v>
      </c>
      <c r="E116" s="159">
        <v>5.441189688411569E-3</v>
      </c>
      <c r="F116" s="159">
        <v>5.4718246822387023E-3</v>
      </c>
      <c r="G116" s="159">
        <v>4.9439364583874941E-3</v>
      </c>
      <c r="H116" s="159">
        <v>4.2165030854925999E-3</v>
      </c>
      <c r="I116" s="159">
        <v>4.9554903401828948E-3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1.0667733255369405E-2</v>
      </c>
      <c r="C117" s="158">
        <v>8.9411379275188066E-3</v>
      </c>
      <c r="D117" s="158">
        <v>1.1090054215690327E-2</v>
      </c>
      <c r="E117" s="158">
        <v>1.0882379376823138E-2</v>
      </c>
      <c r="F117" s="158">
        <v>1.0943649364477405E-2</v>
      </c>
      <c r="G117" s="158">
        <v>9.8878729167749882E-3</v>
      </c>
      <c r="H117" s="158">
        <v>8.4330061709851998E-3</v>
      </c>
      <c r="I117" s="158">
        <v>9.9109806803657913E-3</v>
      </c>
      <c r="J117" s="158">
        <v>0</v>
      </c>
      <c r="K117" s="158">
        <v>0</v>
      </c>
      <c r="L117" s="158">
        <v>0</v>
      </c>
      <c r="M117" s="158">
        <v>0</v>
      </c>
      <c r="N117" s="158">
        <v>0</v>
      </c>
      <c r="O117" s="158">
        <v>0</v>
      </c>
      <c r="P117" s="158">
        <v>0</v>
      </c>
      <c r="Q117" s="158">
        <v>0</v>
      </c>
    </row>
    <row r="118" spans="1:17" x14ac:dyDescent="0.25">
      <c r="A118" s="92" t="s">
        <v>125</v>
      </c>
      <c r="B118" s="91">
        <v>2.1335466510738815E-3</v>
      </c>
      <c r="C118" s="91">
        <v>1.7882275855037614E-3</v>
      </c>
      <c r="D118" s="91">
        <v>2.2180108431380653E-3</v>
      </c>
      <c r="E118" s="91">
        <v>2.1764758753646278E-3</v>
      </c>
      <c r="F118" s="91">
        <v>0</v>
      </c>
      <c r="G118" s="91">
        <v>0</v>
      </c>
      <c r="H118" s="91">
        <v>1.6866012341970403E-3</v>
      </c>
      <c r="I118" s="91">
        <v>1.9821961360731583E-3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3.2003199766108214E-3</v>
      </c>
      <c r="C119" s="91">
        <v>2.6823413782556421E-3</v>
      </c>
      <c r="D119" s="91">
        <v>3.3270162647070982E-3</v>
      </c>
      <c r="E119" s="91">
        <v>3.2647138130469412E-3</v>
      </c>
      <c r="F119" s="91">
        <v>3.2830948093432216E-3</v>
      </c>
      <c r="G119" s="91">
        <v>2.9663618750324959E-3</v>
      </c>
      <c r="H119" s="91">
        <v>2.5299018512955599E-3</v>
      </c>
      <c r="I119" s="91">
        <v>2.9732942041097365E-3</v>
      </c>
      <c r="J119" s="91">
        <v>0</v>
      </c>
      <c r="K119" s="91">
        <v>0</v>
      </c>
      <c r="L119" s="91">
        <v>0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5.3338666276847033E-3</v>
      </c>
      <c r="C121" s="157">
        <v>4.4705689637594024E-3</v>
      </c>
      <c r="D121" s="157">
        <v>5.5450271078451635E-3</v>
      </c>
      <c r="E121" s="157">
        <v>5.441189688411569E-3</v>
      </c>
      <c r="F121" s="157">
        <v>7.6605545551341834E-3</v>
      </c>
      <c r="G121" s="157">
        <v>6.9215110417424914E-3</v>
      </c>
      <c r="H121" s="157">
        <v>4.2165030854925999E-3</v>
      </c>
      <c r="I121" s="157">
        <v>4.9554903401828965E-3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6.2770141763442746</v>
      </c>
      <c r="C122" s="206">
        <v>5.2610660746917555</v>
      </c>
      <c r="D122" s="206">
        <v>6.5255125772175298</v>
      </c>
      <c r="E122" s="206">
        <v>6.4033143673041719</v>
      </c>
      <c r="F122" s="206">
        <v>6.439366316849938</v>
      </c>
      <c r="G122" s="206">
        <v>5.8181355857625414</v>
      </c>
      <c r="H122" s="206">
        <v>4.962075636624065</v>
      </c>
      <c r="I122" s="206">
        <v>5.8317324536416715</v>
      </c>
      <c r="J122" s="206">
        <v>0</v>
      </c>
      <c r="K122" s="206">
        <v>0</v>
      </c>
      <c r="L122" s="206">
        <v>0</v>
      </c>
      <c r="M122" s="206">
        <v>0</v>
      </c>
      <c r="N122" s="206">
        <v>0</v>
      </c>
      <c r="O122" s="206">
        <v>0</v>
      </c>
      <c r="P122" s="206">
        <v>0</v>
      </c>
      <c r="Q122" s="206">
        <v>0</v>
      </c>
    </row>
    <row r="123" spans="1:17" x14ac:dyDescent="0.25">
      <c r="A123" s="152" t="s">
        <v>159</v>
      </c>
      <c r="B123" s="151">
        <v>3.1385070881721373</v>
      </c>
      <c r="C123" s="151">
        <v>5.2610660746917555</v>
      </c>
      <c r="D123" s="151">
        <v>3.2627562886087649</v>
      </c>
      <c r="E123" s="151">
        <v>3.201657183652086</v>
      </c>
      <c r="F123" s="151">
        <v>3.219683158424969</v>
      </c>
      <c r="G123" s="151">
        <v>3.3229178524538758</v>
      </c>
      <c r="H123" s="151">
        <v>4.962075636624065</v>
      </c>
      <c r="I123" s="151">
        <v>4.4507317267870068</v>
      </c>
      <c r="J123" s="151">
        <v>0</v>
      </c>
      <c r="K123" s="151">
        <v>0</v>
      </c>
      <c r="L123" s="151">
        <v>0</v>
      </c>
      <c r="M123" s="151">
        <v>0</v>
      </c>
      <c r="N123" s="151">
        <v>0</v>
      </c>
      <c r="O123" s="151">
        <v>0</v>
      </c>
      <c r="P123" s="151">
        <v>0</v>
      </c>
      <c r="Q123" s="151">
        <v>0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0.41059144013328908</v>
      </c>
      <c r="C126" s="153">
        <v>0.15141677998128603</v>
      </c>
      <c r="D126" s="153">
        <v>0.11492164551446814</v>
      </c>
      <c r="E126" s="153">
        <v>0.28298843177317068</v>
      </c>
      <c r="F126" s="153">
        <v>0</v>
      </c>
      <c r="G126" s="153">
        <v>0</v>
      </c>
      <c r="H126" s="153">
        <v>0.38980607298393033</v>
      </c>
      <c r="I126" s="153">
        <v>0.27166222487707747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2.7279156480388482</v>
      </c>
      <c r="C128" s="153">
        <v>5.1096492947104695</v>
      </c>
      <c r="D128" s="153">
        <v>3.1478346430942969</v>
      </c>
      <c r="E128" s="153">
        <v>2.9186687518789154</v>
      </c>
      <c r="F128" s="153">
        <v>3.219683158424969</v>
      </c>
      <c r="G128" s="153">
        <v>3.3229178524538758</v>
      </c>
      <c r="H128" s="153">
        <v>4.5722695636401349</v>
      </c>
      <c r="I128" s="153">
        <v>4.1790695019099298</v>
      </c>
      <c r="J128" s="153">
        <v>0</v>
      </c>
      <c r="K128" s="153">
        <v>0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3.1385070881721373</v>
      </c>
      <c r="C129" s="151">
        <v>0</v>
      </c>
      <c r="D129" s="151">
        <v>3.2627562886087653</v>
      </c>
      <c r="E129" s="151">
        <v>3.201657183652086</v>
      </c>
      <c r="F129" s="151">
        <v>3.219683158424969</v>
      </c>
      <c r="G129" s="151">
        <v>2.4952177333086656</v>
      </c>
      <c r="H129" s="151">
        <v>1.6875389974302394E-16</v>
      </c>
      <c r="I129" s="151">
        <v>1.3810007268546645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3.0169566827166037</v>
      </c>
      <c r="C130" s="206">
        <v>2.5286558236672603</v>
      </c>
      <c r="D130" s="206">
        <v>3.1363938689482893</v>
      </c>
      <c r="E130" s="206">
        <v>3.0776610549611099</v>
      </c>
      <c r="F130" s="206">
        <v>3.0949889065560554</v>
      </c>
      <c r="G130" s="206">
        <v>2.7964032808096131</v>
      </c>
      <c r="H130" s="206">
        <v>2.3849503651713819</v>
      </c>
      <c r="I130" s="206">
        <v>2.802938420011075</v>
      </c>
      <c r="J130" s="206">
        <v>0</v>
      </c>
      <c r="K130" s="206">
        <v>0</v>
      </c>
      <c r="L130" s="206">
        <v>0</v>
      </c>
      <c r="M130" s="206">
        <v>0</v>
      </c>
      <c r="N130" s="206">
        <v>0</v>
      </c>
      <c r="O130" s="206">
        <v>0</v>
      </c>
      <c r="P130" s="206">
        <v>0</v>
      </c>
      <c r="Q130" s="206">
        <v>0</v>
      </c>
    </row>
    <row r="131" spans="1:17" x14ac:dyDescent="0.25">
      <c r="A131" s="152" t="s">
        <v>157</v>
      </c>
      <c r="B131" s="151">
        <v>1.6593848257843413</v>
      </c>
      <c r="C131" s="151">
        <v>2.5286558236672603</v>
      </c>
      <c r="D131" s="151">
        <v>2.8180599157217201</v>
      </c>
      <c r="E131" s="151">
        <v>2.7448471378055803</v>
      </c>
      <c r="F131" s="151">
        <v>2.9023563110147332</v>
      </c>
      <c r="G131" s="151">
        <v>2.7631658792065275</v>
      </c>
      <c r="H131" s="151">
        <v>2.3849503651713819</v>
      </c>
      <c r="I131" s="151">
        <v>2.7718411082180574</v>
      </c>
      <c r="J131" s="151">
        <v>0</v>
      </c>
      <c r="K131" s="151">
        <v>0</v>
      </c>
      <c r="L131" s="151">
        <v>0</v>
      </c>
      <c r="M131" s="151">
        <v>0</v>
      </c>
      <c r="N131" s="151">
        <v>0</v>
      </c>
      <c r="O131" s="151">
        <v>0</v>
      </c>
      <c r="P131" s="151">
        <v>0</v>
      </c>
      <c r="Q131" s="151">
        <v>0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0.21708703731203768</v>
      </c>
      <c r="C133" s="205">
        <v>7.2776299910480804E-2</v>
      </c>
      <c r="D133" s="205">
        <v>9.9258434901736192E-2</v>
      </c>
      <c r="E133" s="205">
        <v>0.24261185455796924</v>
      </c>
      <c r="F133" s="205">
        <v>0</v>
      </c>
      <c r="G133" s="205">
        <v>0</v>
      </c>
      <c r="H133" s="205">
        <v>0.18735468868055069</v>
      </c>
      <c r="I133" s="205">
        <v>0.1691866795592861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1.4422977884723036</v>
      </c>
      <c r="C135" s="205">
        <v>2.4558795237567796</v>
      </c>
      <c r="D135" s="205">
        <v>2.7188014808199839</v>
      </c>
      <c r="E135" s="205">
        <v>2.5022352832476109</v>
      </c>
      <c r="F135" s="205">
        <v>2.9023563110147332</v>
      </c>
      <c r="G135" s="205">
        <v>2.7631658792065275</v>
      </c>
      <c r="H135" s="205">
        <v>2.1975956764908311</v>
      </c>
      <c r="I135" s="205">
        <v>2.6026544286587714</v>
      </c>
      <c r="J135" s="205">
        <v>0</v>
      </c>
      <c r="K135" s="205">
        <v>0</v>
      </c>
      <c r="L135" s="205">
        <v>0</v>
      </c>
      <c r="M135" s="205">
        <v>0</v>
      </c>
      <c r="N135" s="205">
        <v>0</v>
      </c>
      <c r="O135" s="205">
        <v>0</v>
      </c>
      <c r="P135" s="205">
        <v>0</v>
      </c>
      <c r="Q135" s="205">
        <v>0</v>
      </c>
    </row>
    <row r="136" spans="1:17" x14ac:dyDescent="0.25">
      <c r="A136" s="152" t="s">
        <v>156</v>
      </c>
      <c r="B136" s="151">
        <v>1.3575718569322626</v>
      </c>
      <c r="C136" s="151">
        <v>0</v>
      </c>
      <c r="D136" s="151">
        <v>0.31833395322656932</v>
      </c>
      <c r="E136" s="151">
        <v>0.33281391715552949</v>
      </c>
      <c r="F136" s="151">
        <v>0.19263259554132214</v>
      </c>
      <c r="G136" s="151">
        <v>3.3237401603085755E-2</v>
      </c>
      <c r="H136" s="151">
        <v>1.4020147245265018E-18</v>
      </c>
      <c r="I136" s="151">
        <v>3.1097311793017501E-2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1.6515360405361119</v>
      </c>
      <c r="C137" s="204">
        <v>1.3842314179789943</v>
      </c>
      <c r="D137" s="204">
        <v>1.7169180921816907</v>
      </c>
      <c r="E137" s="204">
        <v>1.6847666994826789</v>
      </c>
      <c r="F137" s="204">
        <v>1.6942522753207554</v>
      </c>
      <c r="G137" s="204">
        <v>1.5308011641625276</v>
      </c>
      <c r="H137" s="204">
        <v>1.3055644801050301</v>
      </c>
      <c r="I137" s="204">
        <v>1.534378616229696</v>
      </c>
      <c r="J137" s="204">
        <v>0</v>
      </c>
      <c r="K137" s="204">
        <v>0</v>
      </c>
      <c r="L137" s="204">
        <v>0</v>
      </c>
      <c r="M137" s="204">
        <v>0</v>
      </c>
      <c r="N137" s="204">
        <v>0</v>
      </c>
      <c r="O137" s="204">
        <v>0</v>
      </c>
      <c r="P137" s="204">
        <v>0</v>
      </c>
      <c r="Q137" s="204">
        <v>0</v>
      </c>
    </row>
    <row r="138" spans="1:17" x14ac:dyDescent="0.25">
      <c r="A138" s="152" t="s">
        <v>155</v>
      </c>
      <c r="B138" s="151">
        <v>0.62185431152085735</v>
      </c>
      <c r="C138" s="151">
        <v>0.58094423569594122</v>
      </c>
      <c r="D138" s="151">
        <v>0.70290398987149016</v>
      </c>
      <c r="E138" s="151">
        <v>0.68872002141210598</v>
      </c>
      <c r="F138" s="151">
        <v>0.70043241134165446</v>
      </c>
      <c r="G138" s="151">
        <v>0.64062424235886373</v>
      </c>
      <c r="H138" s="151">
        <v>0.54792872723099506</v>
      </c>
      <c r="I138" s="151">
        <v>0.64223746901192003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8.135334735507839E-2</v>
      </c>
      <c r="C140" s="153">
        <v>1.6719939318177578E-2</v>
      </c>
      <c r="D140" s="153">
        <v>2.4757866052312727E-2</v>
      </c>
      <c r="E140" s="153">
        <v>6.0874661967361826E-2</v>
      </c>
      <c r="F140" s="153">
        <v>0</v>
      </c>
      <c r="G140" s="153">
        <v>0</v>
      </c>
      <c r="H140" s="153">
        <v>4.3043669842628522E-2</v>
      </c>
      <c r="I140" s="153">
        <v>3.9200668663341903E-2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0.54050096416577897</v>
      </c>
      <c r="C141" s="153">
        <v>0.56422429637776361</v>
      </c>
      <c r="D141" s="153">
        <v>0.67814612381917738</v>
      </c>
      <c r="E141" s="153">
        <v>0.62784535944474418</v>
      </c>
      <c r="F141" s="153">
        <v>0.70043241134165446</v>
      </c>
      <c r="G141" s="153">
        <v>0.64062424235886373</v>
      </c>
      <c r="H141" s="153">
        <v>0.50488505738836653</v>
      </c>
      <c r="I141" s="153">
        <v>0.60303680034857809</v>
      </c>
      <c r="J141" s="153">
        <v>0</v>
      </c>
      <c r="K141" s="153">
        <v>0</v>
      </c>
      <c r="L141" s="153">
        <v>0</v>
      </c>
      <c r="M141" s="153">
        <v>0</v>
      </c>
      <c r="N141" s="153">
        <v>0</v>
      </c>
      <c r="O141" s="153">
        <v>0</v>
      </c>
      <c r="P141" s="153">
        <v>0</v>
      </c>
      <c r="Q141" s="153">
        <v>0</v>
      </c>
    </row>
    <row r="142" spans="1:17" x14ac:dyDescent="0.25">
      <c r="A142" s="152" t="s">
        <v>154</v>
      </c>
      <c r="B142" s="151">
        <v>0.95840747089681733</v>
      </c>
      <c r="C142" s="151">
        <v>0.80328718228305318</v>
      </c>
      <c r="D142" s="151">
        <v>0.99634951104711478</v>
      </c>
      <c r="E142" s="151">
        <v>0.97769164697018696</v>
      </c>
      <c r="F142" s="151">
        <v>0.98319624785435789</v>
      </c>
      <c r="G142" s="151">
        <v>0.88834347914966627</v>
      </c>
      <c r="H142" s="151">
        <v>0.75763575287403506</v>
      </c>
      <c r="I142" s="151">
        <v>0.89041952030395699</v>
      </c>
      <c r="J142" s="151">
        <v>0</v>
      </c>
      <c r="K142" s="151">
        <v>0</v>
      </c>
      <c r="L142" s="151">
        <v>0</v>
      </c>
      <c r="M142" s="151">
        <v>0</v>
      </c>
      <c r="N142" s="151">
        <v>0</v>
      </c>
      <c r="O142" s="151">
        <v>0</v>
      </c>
      <c r="P142" s="151">
        <v>0</v>
      </c>
      <c r="Q142" s="151">
        <v>0</v>
      </c>
    </row>
    <row r="143" spans="1:17" x14ac:dyDescent="0.25">
      <c r="A143" s="150" t="s">
        <v>33</v>
      </c>
      <c r="B143" s="87">
        <v>7.0321413269124819E-3</v>
      </c>
      <c r="C143" s="87">
        <v>0</v>
      </c>
      <c r="D143" s="87">
        <v>1.7041965223052031E-2</v>
      </c>
      <c r="E143" s="87">
        <v>3.2672490767134993E-2</v>
      </c>
      <c r="F143" s="87">
        <v>2.2893677886030892E-2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5.1534419078824107E-3</v>
      </c>
      <c r="C146" s="87">
        <v>1.0159511544294393E-3</v>
      </c>
      <c r="D146" s="87">
        <v>2.4912760572221027E-3</v>
      </c>
      <c r="E146" s="87">
        <v>4.617550377768084E-3</v>
      </c>
      <c r="F146" s="87">
        <v>0</v>
      </c>
      <c r="G146" s="87">
        <v>0</v>
      </c>
      <c r="H146" s="87">
        <v>1.8647156809602848E-3</v>
      </c>
      <c r="I146" s="87">
        <v>1.9421367577919897E-3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1.1709012550212214E-2</v>
      </c>
      <c r="C147" s="87">
        <v>1.1999523576936203E-2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0.26300243231719961</v>
      </c>
      <c r="C149" s="87">
        <v>0.12006820049628456</v>
      </c>
      <c r="D149" s="87">
        <v>0.29894521940818469</v>
      </c>
      <c r="E149" s="87">
        <v>0.25818959019029775</v>
      </c>
      <c r="F149" s="87">
        <v>0.25815000117897119</v>
      </c>
      <c r="G149" s="87">
        <v>0.1871135868606788</v>
      </c>
      <c r="H149" s="87">
        <v>9.6847438314062673E-2</v>
      </c>
      <c r="I149" s="87">
        <v>0.18578105092667796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0.67151044279461058</v>
      </c>
      <c r="C152" s="87">
        <v>0.67020350705540299</v>
      </c>
      <c r="D152" s="87">
        <v>0.67787105035865602</v>
      </c>
      <c r="E152" s="87">
        <v>0.68221201563498612</v>
      </c>
      <c r="F152" s="87">
        <v>0.70215256878935584</v>
      </c>
      <c r="G152" s="87">
        <v>0.70122989228898747</v>
      </c>
      <c r="H152" s="87">
        <v>0.65892359887901208</v>
      </c>
      <c r="I152" s="87">
        <v>0.70269633261948705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7.1274258118437087E-2</v>
      </c>
      <c r="C153" s="148">
        <v>0</v>
      </c>
      <c r="D153" s="148">
        <v>1.7664591263085644E-2</v>
      </c>
      <c r="E153" s="148">
        <v>1.8355031100386051E-2</v>
      </c>
      <c r="F153" s="148">
        <v>1.0623616124742961E-2</v>
      </c>
      <c r="G153" s="148">
        <v>1.8334426539976811E-3</v>
      </c>
      <c r="H153" s="148">
        <v>1.1865408405578891E-19</v>
      </c>
      <c r="I153" s="148">
        <v>1.7216269138190447E-3</v>
      </c>
      <c r="J153" s="148">
        <v>0</v>
      </c>
      <c r="K153" s="148">
        <v>0</v>
      </c>
      <c r="L153" s="148">
        <v>0</v>
      </c>
      <c r="M153" s="148">
        <v>0</v>
      </c>
      <c r="N153" s="148">
        <v>0</v>
      </c>
      <c r="O153" s="148">
        <v>0</v>
      </c>
      <c r="P153" s="148">
        <v>0</v>
      </c>
      <c r="Q153" s="148">
        <v>0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1</v>
      </c>
      <c r="C158" s="77">
        <f t="shared" si="0"/>
        <v>0.99999999999999978</v>
      </c>
      <c r="D158" s="77">
        <f t="shared" si="0"/>
        <v>1</v>
      </c>
      <c r="E158" s="77">
        <f t="shared" si="0"/>
        <v>1</v>
      </c>
      <c r="F158" s="77">
        <f t="shared" si="0"/>
        <v>1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1.0000000000000002</v>
      </c>
      <c r="K158" s="77">
        <f t="shared" si="0"/>
        <v>0.99999999999999978</v>
      </c>
      <c r="L158" s="77">
        <f t="shared" si="0"/>
        <v>1</v>
      </c>
      <c r="M158" s="77">
        <f t="shared" si="0"/>
        <v>1</v>
      </c>
      <c r="N158" s="77">
        <f t="shared" si="0"/>
        <v>1</v>
      </c>
      <c r="O158" s="77">
        <f t="shared" si="0"/>
        <v>1</v>
      </c>
      <c r="P158" s="77">
        <f t="shared" si="0"/>
        <v>1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IF(B6=0,0,B6/B$5)</f>
        <v>9.6603716883038955E-4</v>
      </c>
      <c r="C159" s="203">
        <f t="shared" si="1"/>
        <v>9.6603716883038955E-4</v>
      </c>
      <c r="D159" s="203">
        <f t="shared" si="1"/>
        <v>9.6603716883038966E-4</v>
      </c>
      <c r="E159" s="203">
        <f t="shared" si="1"/>
        <v>9.6603716883038966E-4</v>
      </c>
      <c r="F159" s="203">
        <f t="shared" si="1"/>
        <v>9.6603716883038977E-4</v>
      </c>
      <c r="G159" s="203">
        <f t="shared" si="1"/>
        <v>9.6603716883038966E-4</v>
      </c>
      <c r="H159" s="203">
        <f t="shared" si="1"/>
        <v>9.6603716883038966E-4</v>
      </c>
      <c r="I159" s="203">
        <f t="shared" si="1"/>
        <v>9.6603716883038966E-4</v>
      </c>
      <c r="J159" s="203">
        <f t="shared" si="1"/>
        <v>9.6603716883038987E-4</v>
      </c>
      <c r="K159" s="203">
        <f t="shared" si="1"/>
        <v>9.6603716883038966E-4</v>
      </c>
      <c r="L159" s="203">
        <f t="shared" si="1"/>
        <v>9.6603716883038955E-4</v>
      </c>
      <c r="M159" s="203">
        <f t="shared" si="1"/>
        <v>9.6603716883038955E-4</v>
      </c>
      <c r="N159" s="203">
        <f t="shared" si="1"/>
        <v>9.6603716883038966E-4</v>
      </c>
      <c r="O159" s="203">
        <f t="shared" si="1"/>
        <v>9.6603716883038955E-4</v>
      </c>
      <c r="P159" s="203">
        <f t="shared" si="1"/>
        <v>9.6603716883038966E-4</v>
      </c>
      <c r="Q159" s="203">
        <f t="shared" si="1"/>
        <v>9.6603716883038966E-4</v>
      </c>
    </row>
    <row r="160" spans="1:17" x14ac:dyDescent="0.25">
      <c r="A160" s="76" t="s">
        <v>82</v>
      </c>
      <c r="B160" s="202">
        <f t="shared" ref="B160:Q160" si="2">IF(B7=0,0,B7/B$5)</f>
        <v>4.8301858441519477E-4</v>
      </c>
      <c r="C160" s="202">
        <f t="shared" si="2"/>
        <v>4.8301858441519477E-4</v>
      </c>
      <c r="D160" s="202">
        <f t="shared" si="2"/>
        <v>4.8301858441519483E-4</v>
      </c>
      <c r="E160" s="202">
        <f t="shared" si="2"/>
        <v>4.8301858441519483E-4</v>
      </c>
      <c r="F160" s="202">
        <f t="shared" si="2"/>
        <v>4.8301858441519488E-4</v>
      </c>
      <c r="G160" s="202">
        <f t="shared" si="2"/>
        <v>4.8301858441519483E-4</v>
      </c>
      <c r="H160" s="202">
        <f t="shared" si="2"/>
        <v>4.8301858441519483E-4</v>
      </c>
      <c r="I160" s="202">
        <f t="shared" si="2"/>
        <v>4.8301858441519483E-4</v>
      </c>
      <c r="J160" s="202">
        <f t="shared" si="2"/>
        <v>4.8301858441519494E-4</v>
      </c>
      <c r="K160" s="202">
        <f t="shared" si="2"/>
        <v>4.8301858441519483E-4</v>
      </c>
      <c r="L160" s="202">
        <f t="shared" si="2"/>
        <v>4.8301858441519477E-4</v>
      </c>
      <c r="M160" s="202">
        <f t="shared" si="2"/>
        <v>4.8301858441519477E-4</v>
      </c>
      <c r="N160" s="202">
        <f t="shared" si="2"/>
        <v>4.8301858441519483E-4</v>
      </c>
      <c r="O160" s="202">
        <f t="shared" si="2"/>
        <v>4.8301858441519477E-4</v>
      </c>
      <c r="P160" s="202">
        <f t="shared" si="2"/>
        <v>4.8301858441519483E-4</v>
      </c>
      <c r="Q160" s="202">
        <f t="shared" si="2"/>
        <v>4.8301858441519483E-4</v>
      </c>
    </row>
    <row r="161" spans="1:17" x14ac:dyDescent="0.25">
      <c r="A161" s="76" t="s">
        <v>81</v>
      </c>
      <c r="B161" s="202">
        <f t="shared" ref="B161:Q161" si="3">IF(B8=0,0,B8/B$5)</f>
        <v>1.2236470805184935E-2</v>
      </c>
      <c r="C161" s="202">
        <f t="shared" si="3"/>
        <v>1.2236470805184934E-2</v>
      </c>
      <c r="D161" s="202">
        <f t="shared" si="3"/>
        <v>1.2236470805184935E-2</v>
      </c>
      <c r="E161" s="202">
        <f t="shared" si="3"/>
        <v>1.2236470805184935E-2</v>
      </c>
      <c r="F161" s="202">
        <f t="shared" si="3"/>
        <v>1.2236470805184937E-2</v>
      </c>
      <c r="G161" s="202">
        <f t="shared" si="3"/>
        <v>1.2236470805184935E-2</v>
      </c>
      <c r="H161" s="202">
        <f t="shared" si="3"/>
        <v>1.2236470805184935E-2</v>
      </c>
      <c r="I161" s="202">
        <f t="shared" si="3"/>
        <v>1.2236470805184935E-2</v>
      </c>
      <c r="J161" s="202">
        <f t="shared" si="3"/>
        <v>1.2236470805184937E-2</v>
      </c>
      <c r="K161" s="202">
        <f t="shared" si="3"/>
        <v>1.2236470805184935E-2</v>
      </c>
      <c r="L161" s="202">
        <f t="shared" si="3"/>
        <v>1.2236470805184935E-2</v>
      </c>
      <c r="M161" s="202">
        <f t="shared" si="3"/>
        <v>1.2236470805184935E-2</v>
      </c>
      <c r="N161" s="202">
        <f t="shared" si="3"/>
        <v>1.2236470805184935E-2</v>
      </c>
      <c r="O161" s="202">
        <f t="shared" si="3"/>
        <v>1.2236470805184935E-2</v>
      </c>
      <c r="P161" s="202">
        <f t="shared" si="3"/>
        <v>1.2236470805184935E-2</v>
      </c>
      <c r="Q161" s="202">
        <f t="shared" si="3"/>
        <v>1.2236470805184935E-2</v>
      </c>
    </row>
    <row r="162" spans="1:17" x14ac:dyDescent="0.25">
      <c r="A162" s="76" t="s">
        <v>80</v>
      </c>
      <c r="B162" s="202">
        <f t="shared" ref="B162:Q162" si="4">IF(B9=0,0,B9/B$5)</f>
        <v>3.2201238961012985E-4</v>
      </c>
      <c r="C162" s="202">
        <f t="shared" si="4"/>
        <v>3.220123896101298E-4</v>
      </c>
      <c r="D162" s="202">
        <f t="shared" si="4"/>
        <v>3.2201238961012985E-4</v>
      </c>
      <c r="E162" s="202">
        <f t="shared" si="4"/>
        <v>3.2201238961012985E-4</v>
      </c>
      <c r="F162" s="202">
        <f t="shared" si="4"/>
        <v>3.220123896101299E-4</v>
      </c>
      <c r="G162" s="202">
        <f t="shared" si="4"/>
        <v>3.2201238961012985E-4</v>
      </c>
      <c r="H162" s="202">
        <f t="shared" si="4"/>
        <v>3.2201238961012985E-4</v>
      </c>
      <c r="I162" s="202">
        <f t="shared" si="4"/>
        <v>3.2201238961012985E-4</v>
      </c>
      <c r="J162" s="202">
        <f t="shared" si="4"/>
        <v>3.220123896101299E-4</v>
      </c>
      <c r="K162" s="202">
        <f t="shared" si="4"/>
        <v>3.220123896101298E-4</v>
      </c>
      <c r="L162" s="202">
        <f t="shared" si="4"/>
        <v>3.2201238961012985E-4</v>
      </c>
      <c r="M162" s="202">
        <f t="shared" si="4"/>
        <v>3.2201238961012985E-4</v>
      </c>
      <c r="N162" s="202">
        <f t="shared" si="4"/>
        <v>3.2201238961012985E-4</v>
      </c>
      <c r="O162" s="202">
        <f t="shared" si="4"/>
        <v>3.2201238961012985E-4</v>
      </c>
      <c r="P162" s="202">
        <f t="shared" si="4"/>
        <v>3.2201238961012985E-4</v>
      </c>
      <c r="Q162" s="202">
        <f t="shared" si="4"/>
        <v>3.2201238961012985E-4</v>
      </c>
    </row>
    <row r="163" spans="1:17" x14ac:dyDescent="0.25">
      <c r="A163" s="129" t="s">
        <v>79</v>
      </c>
      <c r="B163" s="201">
        <f t="shared" ref="B163:Q163" si="5">IF(B10=0,0,B10/B$5)</f>
        <v>6.440247792202597E-4</v>
      </c>
      <c r="C163" s="201">
        <f t="shared" si="5"/>
        <v>6.4402477922025959E-4</v>
      </c>
      <c r="D163" s="201">
        <f t="shared" si="5"/>
        <v>6.440247792202597E-4</v>
      </c>
      <c r="E163" s="201">
        <f t="shared" si="5"/>
        <v>6.440247792202597E-4</v>
      </c>
      <c r="F163" s="201">
        <f t="shared" si="5"/>
        <v>6.4402477922025981E-4</v>
      </c>
      <c r="G163" s="201">
        <f t="shared" si="5"/>
        <v>6.440247792202597E-4</v>
      </c>
      <c r="H163" s="201">
        <f t="shared" si="5"/>
        <v>6.440247792202597E-4</v>
      </c>
      <c r="I163" s="201">
        <f t="shared" si="5"/>
        <v>6.440247792202597E-4</v>
      </c>
      <c r="J163" s="201">
        <f t="shared" si="5"/>
        <v>6.440247792202597E-4</v>
      </c>
      <c r="K163" s="201">
        <f t="shared" si="5"/>
        <v>6.4402477922025959E-4</v>
      </c>
      <c r="L163" s="201">
        <f t="shared" si="5"/>
        <v>6.440247792202597E-4</v>
      </c>
      <c r="M163" s="201">
        <f t="shared" si="5"/>
        <v>6.4402477922025981E-4</v>
      </c>
      <c r="N163" s="201">
        <f t="shared" si="5"/>
        <v>6.440247792202597E-4</v>
      </c>
      <c r="O163" s="201">
        <f t="shared" si="5"/>
        <v>6.440247792202597E-4</v>
      </c>
      <c r="P163" s="201">
        <f t="shared" si="5"/>
        <v>6.4402477922025981E-4</v>
      </c>
      <c r="Q163" s="201">
        <f t="shared" si="5"/>
        <v>6.440247792202597E-4</v>
      </c>
    </row>
    <row r="164" spans="1:17" x14ac:dyDescent="0.25">
      <c r="A164" s="127" t="s">
        <v>152</v>
      </c>
      <c r="B164" s="200">
        <f t="shared" ref="B164:Q164" si="6">IF(B15=0,0,B15/B$5)</f>
        <v>0.40331478588804875</v>
      </c>
      <c r="C164" s="200">
        <f t="shared" si="6"/>
        <v>0.4033147858880487</v>
      </c>
      <c r="D164" s="200">
        <f t="shared" si="6"/>
        <v>0.40331478588804875</v>
      </c>
      <c r="E164" s="200">
        <f t="shared" si="6"/>
        <v>0.40331478588804875</v>
      </c>
      <c r="F164" s="200">
        <f t="shared" si="6"/>
        <v>0.40331478588804881</v>
      </c>
      <c r="G164" s="200">
        <f t="shared" si="6"/>
        <v>0.40331478588804875</v>
      </c>
      <c r="H164" s="200">
        <f t="shared" si="6"/>
        <v>0.40331478588804875</v>
      </c>
      <c r="I164" s="200">
        <f t="shared" si="6"/>
        <v>0.40331478588804875</v>
      </c>
      <c r="J164" s="200">
        <f t="shared" si="6"/>
        <v>0.40331478588804881</v>
      </c>
      <c r="K164" s="200">
        <f t="shared" si="6"/>
        <v>0.4033147858880487</v>
      </c>
      <c r="L164" s="200">
        <f t="shared" si="6"/>
        <v>0.40331478588804875</v>
      </c>
      <c r="M164" s="200">
        <f t="shared" si="6"/>
        <v>0.40331478588804875</v>
      </c>
      <c r="N164" s="200">
        <f t="shared" si="6"/>
        <v>0.29457269975804679</v>
      </c>
      <c r="O164" s="200">
        <f t="shared" si="6"/>
        <v>0.26316684618773828</v>
      </c>
      <c r="P164" s="200">
        <f t="shared" si="6"/>
        <v>0.1849249765267458</v>
      </c>
      <c r="Q164" s="200">
        <f t="shared" si="6"/>
        <v>0.1672471509357952</v>
      </c>
    </row>
    <row r="165" spans="1:17" x14ac:dyDescent="0.25">
      <c r="A165" s="72" t="s">
        <v>151</v>
      </c>
      <c r="B165" s="71">
        <f t="shared" ref="B165:Q165" si="7">IF(B26=0,0,B26/B$5)</f>
        <v>0.58203365038469035</v>
      </c>
      <c r="C165" s="71">
        <f t="shared" si="7"/>
        <v>0.58203365038469024</v>
      </c>
      <c r="D165" s="71">
        <f t="shared" si="7"/>
        <v>0.58203365038469035</v>
      </c>
      <c r="E165" s="71">
        <f t="shared" si="7"/>
        <v>0.58203365038469035</v>
      </c>
      <c r="F165" s="71">
        <f t="shared" si="7"/>
        <v>0.58203365038469035</v>
      </c>
      <c r="G165" s="71">
        <f t="shared" si="7"/>
        <v>0.58203365038469035</v>
      </c>
      <c r="H165" s="71">
        <f t="shared" si="7"/>
        <v>0.58203365038469035</v>
      </c>
      <c r="I165" s="71">
        <f t="shared" si="7"/>
        <v>0.58203365038469035</v>
      </c>
      <c r="J165" s="71">
        <f t="shared" si="7"/>
        <v>0.58203365038469046</v>
      </c>
      <c r="K165" s="71">
        <f t="shared" si="7"/>
        <v>0.58203365038469024</v>
      </c>
      <c r="L165" s="71">
        <f t="shared" si="7"/>
        <v>0.58203365038469035</v>
      </c>
      <c r="M165" s="71">
        <f t="shared" si="7"/>
        <v>0.58203365038469035</v>
      </c>
      <c r="N165" s="71">
        <f t="shared" si="7"/>
        <v>0.69077573651469237</v>
      </c>
      <c r="O165" s="71">
        <f t="shared" si="7"/>
        <v>0.72218159008500094</v>
      </c>
      <c r="P165" s="71">
        <f t="shared" si="7"/>
        <v>0.80042345974599327</v>
      </c>
      <c r="Q165" s="71">
        <f t="shared" si="7"/>
        <v>0.81810128533694382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1.0000000000000002</v>
      </c>
      <c r="C167" s="77">
        <f t="shared" si="8"/>
        <v>1.0000000000000002</v>
      </c>
      <c r="D167" s="77">
        <f t="shared" si="8"/>
        <v>1.0000000000000002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1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1.1045232821687522E-3</v>
      </c>
      <c r="C168" s="203">
        <f t="shared" si="9"/>
        <v>1.1045232821687524E-3</v>
      </c>
      <c r="D168" s="203">
        <f t="shared" si="9"/>
        <v>1.1045232821687524E-3</v>
      </c>
      <c r="E168" s="203">
        <f t="shared" si="9"/>
        <v>1.1045232821687522E-3</v>
      </c>
      <c r="F168" s="203">
        <f t="shared" si="9"/>
        <v>1.1045232821687522E-3</v>
      </c>
      <c r="G168" s="203">
        <f t="shared" si="9"/>
        <v>1.1045232821687522E-3</v>
      </c>
      <c r="H168" s="203">
        <f t="shared" si="9"/>
        <v>1.1045232821687522E-3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5.1284897322323095E-4</v>
      </c>
      <c r="C169" s="202">
        <f t="shared" si="10"/>
        <v>5.1284897322323106E-4</v>
      </c>
      <c r="D169" s="202">
        <f t="shared" si="10"/>
        <v>5.1284897322323116E-4</v>
      </c>
      <c r="E169" s="202">
        <f t="shared" si="10"/>
        <v>5.1284897322323106E-4</v>
      </c>
      <c r="F169" s="202">
        <f t="shared" si="10"/>
        <v>5.1284897322323106E-4</v>
      </c>
      <c r="G169" s="202">
        <f t="shared" si="10"/>
        <v>5.1284897322323106E-4</v>
      </c>
      <c r="H169" s="202">
        <f t="shared" si="10"/>
        <v>5.1284897322323106E-4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1.506581413921401E-2</v>
      </c>
      <c r="C170" s="202">
        <f t="shared" si="11"/>
        <v>1.5065814139214009E-2</v>
      </c>
      <c r="D170" s="202">
        <f t="shared" si="11"/>
        <v>1.5065814139214016E-2</v>
      </c>
      <c r="E170" s="202">
        <f t="shared" si="11"/>
        <v>1.506581413921401E-2</v>
      </c>
      <c r="F170" s="202">
        <f t="shared" si="11"/>
        <v>1.5065814139214009E-2</v>
      </c>
      <c r="G170" s="202">
        <f t="shared" si="11"/>
        <v>1.506581413921401E-2</v>
      </c>
      <c r="H170" s="202">
        <f t="shared" si="11"/>
        <v>1.506581413921401E-2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3.6817442738958399E-4</v>
      </c>
      <c r="C171" s="202">
        <f t="shared" si="12"/>
        <v>3.6817442738958399E-4</v>
      </c>
      <c r="D171" s="202">
        <f t="shared" si="12"/>
        <v>3.6817442738958409E-4</v>
      </c>
      <c r="E171" s="202">
        <f t="shared" si="12"/>
        <v>3.6817442738958399E-4</v>
      </c>
      <c r="F171" s="202">
        <f t="shared" si="12"/>
        <v>3.6817442738958399E-4</v>
      </c>
      <c r="G171" s="202">
        <f t="shared" si="12"/>
        <v>3.6817442738958399E-4</v>
      </c>
      <c r="H171" s="202">
        <f t="shared" si="12"/>
        <v>3.6817442738958399E-4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7.3634885477916797E-4</v>
      </c>
      <c r="C172" s="201">
        <f t="shared" si="13"/>
        <v>7.3634885477916797E-4</v>
      </c>
      <c r="D172" s="201">
        <f t="shared" si="13"/>
        <v>7.3634885477916819E-4</v>
      </c>
      <c r="E172" s="201">
        <f t="shared" si="13"/>
        <v>7.3634885477916797E-4</v>
      </c>
      <c r="F172" s="201">
        <f t="shared" si="13"/>
        <v>7.3634885477916786E-4</v>
      </c>
      <c r="G172" s="201">
        <f t="shared" si="13"/>
        <v>7.3634885477916797E-4</v>
      </c>
      <c r="H172" s="201">
        <f t="shared" si="13"/>
        <v>7.3634885477916797E-4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0.83202908936799536</v>
      </c>
      <c r="C173" s="200">
        <f t="shared" si="14"/>
        <v>0.60844760692534594</v>
      </c>
      <c r="D173" s="200">
        <f t="shared" si="14"/>
        <v>0.82014761057451924</v>
      </c>
      <c r="E173" s="200">
        <f t="shared" si="14"/>
        <v>0.82014761057451913</v>
      </c>
      <c r="F173" s="200">
        <f t="shared" si="14"/>
        <v>0.82014761057451913</v>
      </c>
      <c r="G173" s="200">
        <f t="shared" si="14"/>
        <v>0.82014761057451913</v>
      </c>
      <c r="H173" s="200">
        <f t="shared" si="14"/>
        <v>0.64760067650637354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8.8136522496099406E-2</v>
      </c>
      <c r="C174" s="200">
        <f t="shared" si="15"/>
        <v>0.31171800493874868</v>
      </c>
      <c r="D174" s="200">
        <f t="shared" si="15"/>
        <v>0.10001800128957553</v>
      </c>
      <c r="E174" s="200">
        <f t="shared" si="15"/>
        <v>0.1000180012895755</v>
      </c>
      <c r="F174" s="200">
        <f t="shared" si="15"/>
        <v>0.10001800128957551</v>
      </c>
      <c r="G174" s="200">
        <f t="shared" si="15"/>
        <v>0.10001800128957553</v>
      </c>
      <c r="H174" s="200">
        <f t="shared" si="15"/>
        <v>0.22326581133825088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4.8476800765908025E-2</v>
      </c>
      <c r="C175" s="199">
        <f t="shared" si="16"/>
        <v>0.31171800493874868</v>
      </c>
      <c r="D175" s="199">
        <f t="shared" si="16"/>
        <v>8.9866493833974256E-2</v>
      </c>
      <c r="E175" s="199">
        <f t="shared" si="16"/>
        <v>8.9202195974824539E-2</v>
      </c>
      <c r="F175" s="199">
        <f t="shared" si="16"/>
        <v>9.3792865183771099E-2</v>
      </c>
      <c r="G175" s="199">
        <f t="shared" si="16"/>
        <v>9.8829210495624972E-2</v>
      </c>
      <c r="H175" s="199">
        <f t="shared" si="16"/>
        <v>0.22326581133825088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3.9659721730191382E-2</v>
      </c>
      <c r="C176" s="199">
        <f t="shared" si="17"/>
        <v>0</v>
      </c>
      <c r="D176" s="199">
        <f t="shared" si="17"/>
        <v>1.0151507455601274E-2</v>
      </c>
      <c r="E176" s="199">
        <f t="shared" si="17"/>
        <v>1.0815805314750961E-2</v>
      </c>
      <c r="F176" s="199">
        <f t="shared" si="17"/>
        <v>6.2251361058044182E-3</v>
      </c>
      <c r="G176" s="199">
        <f t="shared" si="17"/>
        <v>1.1887907939505456E-3</v>
      </c>
      <c r="H176" s="199">
        <f t="shared" si="17"/>
        <v>1.3124883416896187E-19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6.20466784591307E-2</v>
      </c>
      <c r="C177" s="200">
        <f t="shared" si="18"/>
        <v>6.20466784591307E-2</v>
      </c>
      <c r="D177" s="200">
        <f t="shared" si="18"/>
        <v>6.2046678459130707E-2</v>
      </c>
      <c r="E177" s="200">
        <f t="shared" si="18"/>
        <v>6.20466784591307E-2</v>
      </c>
      <c r="F177" s="200">
        <f t="shared" si="18"/>
        <v>6.2046678459130554E-2</v>
      </c>
      <c r="G177" s="200">
        <f t="shared" si="18"/>
        <v>6.204667845913063E-2</v>
      </c>
      <c r="H177" s="200">
        <f t="shared" si="18"/>
        <v>0.1113458024786009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1.9773163281730857E-2</v>
      </c>
      <c r="C178" s="199">
        <f t="shared" si="19"/>
        <v>2.2039477943300606E-2</v>
      </c>
      <c r="D178" s="199">
        <f t="shared" si="19"/>
        <v>2.1499184653094711E-2</v>
      </c>
      <c r="E178" s="199">
        <f t="shared" si="19"/>
        <v>2.146735295932883E-2</v>
      </c>
      <c r="F178" s="199">
        <f t="shared" si="19"/>
        <v>2.1710194533533678E-2</v>
      </c>
      <c r="G178" s="199">
        <f t="shared" si="19"/>
        <v>2.1976581787062202E-2</v>
      </c>
      <c r="H178" s="199">
        <f t="shared" si="19"/>
        <v>2.2039477943300634E-2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4.0007200515830094E-2</v>
      </c>
      <c r="C179" s="199">
        <f t="shared" si="20"/>
        <v>4.0007200515830094E-2</v>
      </c>
      <c r="D179" s="199">
        <f t="shared" si="20"/>
        <v>4.0007200515830101E-2</v>
      </c>
      <c r="E179" s="199">
        <f t="shared" si="20"/>
        <v>4.0007200515830094E-2</v>
      </c>
      <c r="F179" s="199">
        <f t="shared" si="20"/>
        <v>4.0007200515830087E-2</v>
      </c>
      <c r="G179" s="199">
        <f t="shared" si="20"/>
        <v>4.0007200515830094E-2</v>
      </c>
      <c r="H179" s="199">
        <f t="shared" si="20"/>
        <v>8.9306324535300269E-2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2.2663146615697597E-3</v>
      </c>
      <c r="C180" s="198">
        <f t="shared" si="21"/>
        <v>0</v>
      </c>
      <c r="D180" s="198">
        <f t="shared" si="21"/>
        <v>5.4029329020589963E-4</v>
      </c>
      <c r="E180" s="198">
        <f t="shared" si="21"/>
        <v>5.7212498397178006E-4</v>
      </c>
      <c r="F180" s="198">
        <f t="shared" si="21"/>
        <v>3.2928340976679009E-4</v>
      </c>
      <c r="G180" s="198">
        <f t="shared" si="21"/>
        <v>6.2896156238335544E-5</v>
      </c>
      <c r="H180" s="198">
        <f t="shared" si="21"/>
        <v>4.7726537019615693E-21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1</v>
      </c>
      <c r="C183" s="77">
        <f t="shared" si="22"/>
        <v>1</v>
      </c>
      <c r="D183" s="77">
        <f t="shared" si="22"/>
        <v>0.99999999999999989</v>
      </c>
      <c r="E183" s="77">
        <f t="shared" si="22"/>
        <v>1</v>
      </c>
      <c r="F183" s="77">
        <f t="shared" si="22"/>
        <v>1.0000000000000002</v>
      </c>
      <c r="G183" s="77">
        <f t="shared" si="22"/>
        <v>0.99999999999999989</v>
      </c>
      <c r="H183" s="77">
        <f t="shared" si="22"/>
        <v>1</v>
      </c>
      <c r="I183" s="77">
        <f t="shared" si="22"/>
        <v>1.0000000000000002</v>
      </c>
      <c r="J183" s="77">
        <f t="shared" si="22"/>
        <v>0.99999999999999989</v>
      </c>
      <c r="K183" s="77">
        <f t="shared" si="22"/>
        <v>1</v>
      </c>
      <c r="L183" s="77">
        <f t="shared" si="22"/>
        <v>1</v>
      </c>
      <c r="M183" s="77">
        <f t="shared" si="22"/>
        <v>0.99999999999999989</v>
      </c>
      <c r="N183" s="77">
        <f t="shared" si="22"/>
        <v>1</v>
      </c>
      <c r="O183" s="77">
        <f t="shared" si="22"/>
        <v>0.99999999999999989</v>
      </c>
      <c r="P183" s="77">
        <f t="shared" si="22"/>
        <v>1</v>
      </c>
      <c r="Q183" s="77">
        <f t="shared" si="22"/>
        <v>1</v>
      </c>
    </row>
    <row r="184" spans="1:17" x14ac:dyDescent="0.25">
      <c r="A184" s="132" t="s">
        <v>83</v>
      </c>
      <c r="B184" s="203">
        <f t="shared" ref="B184:Q184" si="23">IF(B$71=0,0,B$71/B$70)</f>
        <v>1.8429299218414867E-3</v>
      </c>
      <c r="C184" s="203">
        <f t="shared" si="23"/>
        <v>1.8429299218414871E-3</v>
      </c>
      <c r="D184" s="203">
        <f t="shared" si="23"/>
        <v>1.8429299218414867E-3</v>
      </c>
      <c r="E184" s="203">
        <f t="shared" si="23"/>
        <v>1.8429299218414867E-3</v>
      </c>
      <c r="F184" s="203">
        <f t="shared" si="23"/>
        <v>1.842929921841488E-3</v>
      </c>
      <c r="G184" s="203">
        <f t="shared" si="23"/>
        <v>1.8429299218414876E-3</v>
      </c>
      <c r="H184" s="203">
        <f t="shared" si="23"/>
        <v>1.8429299218414871E-3</v>
      </c>
      <c r="I184" s="203">
        <f t="shared" si="23"/>
        <v>1.8429299218414871E-3</v>
      </c>
      <c r="J184" s="203">
        <f t="shared" si="23"/>
        <v>1.8429299218414867E-3</v>
      </c>
      <c r="K184" s="203">
        <f t="shared" si="23"/>
        <v>1.8429299218414887E-3</v>
      </c>
      <c r="L184" s="203">
        <f t="shared" si="23"/>
        <v>1.8429299218414869E-3</v>
      </c>
      <c r="M184" s="203">
        <f t="shared" si="23"/>
        <v>1.8429299218414869E-3</v>
      </c>
      <c r="N184" s="203">
        <f t="shared" si="23"/>
        <v>1.8429299218414871E-3</v>
      </c>
      <c r="O184" s="203">
        <f t="shared" si="23"/>
        <v>1.8429299218414921E-3</v>
      </c>
      <c r="P184" s="203">
        <f t="shared" si="23"/>
        <v>1.8429299218414871E-3</v>
      </c>
      <c r="Q184" s="203">
        <f t="shared" si="23"/>
        <v>1.8429299218414869E-3</v>
      </c>
    </row>
    <row r="185" spans="1:17" x14ac:dyDescent="0.25">
      <c r="A185" s="76" t="s">
        <v>82</v>
      </c>
      <c r="B185" s="202">
        <f t="shared" ref="B185:Q185" si="24">IF(B$72=0,0,B$72/B$70)</f>
        <v>9.547799136834799E-4</v>
      </c>
      <c r="C185" s="202">
        <f t="shared" si="24"/>
        <v>9.547799136834799E-4</v>
      </c>
      <c r="D185" s="202">
        <f t="shared" si="24"/>
        <v>9.5477991368347968E-4</v>
      </c>
      <c r="E185" s="202">
        <f t="shared" si="24"/>
        <v>9.547799136834799E-4</v>
      </c>
      <c r="F185" s="202">
        <f t="shared" si="24"/>
        <v>9.5477991368348055E-4</v>
      </c>
      <c r="G185" s="202">
        <f t="shared" si="24"/>
        <v>9.5477991368348011E-4</v>
      </c>
      <c r="H185" s="202">
        <f t="shared" si="24"/>
        <v>9.547799136834799E-4</v>
      </c>
      <c r="I185" s="202">
        <f t="shared" si="24"/>
        <v>9.547799136834799E-4</v>
      </c>
      <c r="J185" s="202">
        <f t="shared" si="24"/>
        <v>9.547799136834799E-4</v>
      </c>
      <c r="K185" s="202">
        <f t="shared" si="24"/>
        <v>9.5477991368348065E-4</v>
      </c>
      <c r="L185" s="202">
        <f t="shared" si="24"/>
        <v>9.547799136834799E-4</v>
      </c>
      <c r="M185" s="202">
        <f t="shared" si="24"/>
        <v>9.5477991368347968E-4</v>
      </c>
      <c r="N185" s="202">
        <f t="shared" si="24"/>
        <v>9.5477991368348E-4</v>
      </c>
      <c r="O185" s="202">
        <f t="shared" si="24"/>
        <v>9.5477991368348239E-4</v>
      </c>
      <c r="P185" s="202">
        <f t="shared" si="24"/>
        <v>9.547799136834799E-4</v>
      </c>
      <c r="Q185" s="202">
        <f t="shared" si="24"/>
        <v>9.5477991368348E-4</v>
      </c>
    </row>
    <row r="186" spans="1:17" x14ac:dyDescent="0.25">
      <c r="A186" s="76" t="s">
        <v>81</v>
      </c>
      <c r="B186" s="202">
        <f t="shared" ref="B186:Q186" si="25">IF(B$73=0,0,B$73/B$70)</f>
        <v>2.2529248997498134E-2</v>
      </c>
      <c r="C186" s="202">
        <f t="shared" si="25"/>
        <v>2.2529248997498141E-2</v>
      </c>
      <c r="D186" s="202">
        <f t="shared" si="25"/>
        <v>2.2529248997498134E-2</v>
      </c>
      <c r="E186" s="202">
        <f t="shared" si="25"/>
        <v>2.2529248997498138E-2</v>
      </c>
      <c r="F186" s="202">
        <f t="shared" si="25"/>
        <v>2.2529248997498155E-2</v>
      </c>
      <c r="G186" s="202">
        <f t="shared" si="25"/>
        <v>2.2529248997498138E-2</v>
      </c>
      <c r="H186" s="202">
        <f t="shared" si="25"/>
        <v>2.2529248997498134E-2</v>
      </c>
      <c r="I186" s="202">
        <f t="shared" si="25"/>
        <v>2.2529248997498138E-2</v>
      </c>
      <c r="J186" s="202">
        <f t="shared" si="25"/>
        <v>2.2529248997498134E-2</v>
      </c>
      <c r="K186" s="202">
        <f t="shared" si="25"/>
        <v>2.2529248997498155E-2</v>
      </c>
      <c r="L186" s="202">
        <f t="shared" si="25"/>
        <v>2.2529248997498138E-2</v>
      </c>
      <c r="M186" s="202">
        <f t="shared" si="25"/>
        <v>2.2529248997498134E-2</v>
      </c>
      <c r="N186" s="202">
        <f t="shared" si="25"/>
        <v>2.2529248997498141E-2</v>
      </c>
      <c r="O186" s="202">
        <f t="shared" si="25"/>
        <v>2.2529248997498197E-2</v>
      </c>
      <c r="P186" s="202">
        <f t="shared" si="25"/>
        <v>2.2529248997498138E-2</v>
      </c>
      <c r="Q186" s="202">
        <f t="shared" si="25"/>
        <v>2.2529248997498138E-2</v>
      </c>
    </row>
    <row r="187" spans="1:17" x14ac:dyDescent="0.25">
      <c r="A187" s="76" t="s">
        <v>80</v>
      </c>
      <c r="B187" s="202">
        <f t="shared" ref="B187:Q187" si="26">IF(B$74=0,0,B$74/B$70)</f>
        <v>6.1430997394716213E-4</v>
      </c>
      <c r="C187" s="202">
        <f t="shared" si="26"/>
        <v>6.1430997394716223E-4</v>
      </c>
      <c r="D187" s="202">
        <f t="shared" si="26"/>
        <v>6.1430997394716213E-4</v>
      </c>
      <c r="E187" s="202">
        <f t="shared" si="26"/>
        <v>6.1430997394716213E-4</v>
      </c>
      <c r="F187" s="202">
        <f t="shared" si="26"/>
        <v>6.1430997394716267E-4</v>
      </c>
      <c r="G187" s="202">
        <f t="shared" si="26"/>
        <v>6.1430997394716234E-4</v>
      </c>
      <c r="H187" s="202">
        <f t="shared" si="26"/>
        <v>6.1430997394716223E-4</v>
      </c>
      <c r="I187" s="202">
        <f t="shared" si="26"/>
        <v>6.1430997394716213E-4</v>
      </c>
      <c r="J187" s="202">
        <f t="shared" si="26"/>
        <v>6.1430997394716213E-4</v>
      </c>
      <c r="K187" s="202">
        <f t="shared" si="26"/>
        <v>6.1430997394716278E-4</v>
      </c>
      <c r="L187" s="202">
        <f t="shared" si="26"/>
        <v>6.1430997394716223E-4</v>
      </c>
      <c r="M187" s="202">
        <f t="shared" si="26"/>
        <v>6.1430997394716213E-4</v>
      </c>
      <c r="N187" s="202">
        <f t="shared" si="26"/>
        <v>6.1430997394716223E-4</v>
      </c>
      <c r="O187" s="202">
        <f t="shared" si="26"/>
        <v>6.1430997394716397E-4</v>
      </c>
      <c r="P187" s="202">
        <f t="shared" si="26"/>
        <v>6.1430997394716223E-4</v>
      </c>
      <c r="Q187" s="202">
        <f t="shared" si="26"/>
        <v>6.1430997394716223E-4</v>
      </c>
    </row>
    <row r="188" spans="1:17" x14ac:dyDescent="0.25">
      <c r="A188" s="129" t="s">
        <v>79</v>
      </c>
      <c r="B188" s="201">
        <f t="shared" ref="B188:Q188" si="27">IF(B$75=0,0,B$75/B$70)</f>
        <v>1.2286199478943245E-3</v>
      </c>
      <c r="C188" s="201">
        <f t="shared" si="27"/>
        <v>1.2286199478943243E-3</v>
      </c>
      <c r="D188" s="201">
        <f t="shared" si="27"/>
        <v>1.2286199478943243E-3</v>
      </c>
      <c r="E188" s="201">
        <f t="shared" si="27"/>
        <v>1.228619947894324E-3</v>
      </c>
      <c r="F188" s="201">
        <f t="shared" si="27"/>
        <v>1.2286199478943253E-3</v>
      </c>
      <c r="G188" s="201">
        <f t="shared" si="27"/>
        <v>1.2286199478943247E-3</v>
      </c>
      <c r="H188" s="201">
        <f t="shared" si="27"/>
        <v>1.2286199478943245E-3</v>
      </c>
      <c r="I188" s="201">
        <f t="shared" si="27"/>
        <v>1.2286199478943245E-3</v>
      </c>
      <c r="J188" s="201">
        <f t="shared" si="27"/>
        <v>1.2286199478943243E-3</v>
      </c>
      <c r="K188" s="201">
        <f t="shared" si="27"/>
        <v>1.2286199478943256E-3</v>
      </c>
      <c r="L188" s="201">
        <f t="shared" si="27"/>
        <v>1.2286199478943245E-3</v>
      </c>
      <c r="M188" s="201">
        <f t="shared" si="27"/>
        <v>1.2286199478943243E-3</v>
      </c>
      <c r="N188" s="201">
        <f t="shared" si="27"/>
        <v>1.2286199478943245E-3</v>
      </c>
      <c r="O188" s="201">
        <f t="shared" si="27"/>
        <v>1.2286199478943279E-3</v>
      </c>
      <c r="P188" s="201">
        <f t="shared" si="27"/>
        <v>1.2286199478943247E-3</v>
      </c>
      <c r="Q188" s="201">
        <f t="shared" si="27"/>
        <v>1.2286199478943245E-3</v>
      </c>
    </row>
    <row r="189" spans="1:17" x14ac:dyDescent="0.25">
      <c r="A189" s="127" t="s">
        <v>149</v>
      </c>
      <c r="B189" s="200">
        <f t="shared" ref="B189:Q189" si="28">IF(B$80=0,0,B$80/B$70)</f>
        <v>0.27946215700214577</v>
      </c>
      <c r="C189" s="200">
        <f t="shared" si="28"/>
        <v>0.27946215700214583</v>
      </c>
      <c r="D189" s="200">
        <f t="shared" si="28"/>
        <v>0.27946215700214572</v>
      </c>
      <c r="E189" s="200">
        <f t="shared" si="28"/>
        <v>0.27946215700214577</v>
      </c>
      <c r="F189" s="200">
        <f t="shared" si="28"/>
        <v>0.27946215700214605</v>
      </c>
      <c r="G189" s="200">
        <f t="shared" si="28"/>
        <v>0.27946215700214588</v>
      </c>
      <c r="H189" s="200">
        <f t="shared" si="28"/>
        <v>0.27946215700214583</v>
      </c>
      <c r="I189" s="200">
        <f t="shared" si="28"/>
        <v>0.27946215700214583</v>
      </c>
      <c r="J189" s="200">
        <f t="shared" si="28"/>
        <v>0.27946215700214577</v>
      </c>
      <c r="K189" s="200">
        <f t="shared" si="28"/>
        <v>0.27946215700214605</v>
      </c>
      <c r="L189" s="200">
        <f t="shared" si="28"/>
        <v>0.27946215700214583</v>
      </c>
      <c r="M189" s="200">
        <f t="shared" si="28"/>
        <v>0.27946215700214572</v>
      </c>
      <c r="N189" s="200">
        <f t="shared" si="28"/>
        <v>0.27946215700214588</v>
      </c>
      <c r="O189" s="200">
        <f t="shared" si="28"/>
        <v>0.27946215700214661</v>
      </c>
      <c r="P189" s="200">
        <f t="shared" si="28"/>
        <v>0.27946215700214583</v>
      </c>
      <c r="Q189" s="200">
        <f t="shared" si="28"/>
        <v>0.27946215700214583</v>
      </c>
    </row>
    <row r="190" spans="1:17" x14ac:dyDescent="0.25">
      <c r="A190" s="142" t="s">
        <v>166</v>
      </c>
      <c r="B190" s="199">
        <f t="shared" ref="B190:Q190" si="29">IF(B$81=0,0,B$81/B$70)</f>
        <v>0.19562350990150201</v>
      </c>
      <c r="C190" s="199">
        <f t="shared" si="29"/>
        <v>0.27946215700214583</v>
      </c>
      <c r="D190" s="199">
        <f t="shared" si="29"/>
        <v>0.19562350990150201</v>
      </c>
      <c r="E190" s="199">
        <f t="shared" si="29"/>
        <v>0.19562350990150207</v>
      </c>
      <c r="F190" s="199">
        <f t="shared" si="29"/>
        <v>0.19562350990150223</v>
      </c>
      <c r="G190" s="199">
        <f t="shared" si="29"/>
        <v>0.19562350990150212</v>
      </c>
      <c r="H190" s="199">
        <f t="shared" si="29"/>
        <v>0.27946215700214527</v>
      </c>
      <c r="I190" s="199">
        <f t="shared" si="29"/>
        <v>0.19562350990150207</v>
      </c>
      <c r="J190" s="199">
        <f t="shared" si="29"/>
        <v>0.19562350990150207</v>
      </c>
      <c r="K190" s="199">
        <f t="shared" si="29"/>
        <v>0.19562350990150223</v>
      </c>
      <c r="L190" s="199">
        <f t="shared" si="29"/>
        <v>0.1956235099015021</v>
      </c>
      <c r="M190" s="199">
        <f t="shared" si="29"/>
        <v>0.19562350990150199</v>
      </c>
      <c r="N190" s="199">
        <f t="shared" si="29"/>
        <v>0.19562350990150212</v>
      </c>
      <c r="O190" s="199">
        <f t="shared" si="29"/>
        <v>0.19562350990150262</v>
      </c>
      <c r="P190" s="199">
        <f t="shared" si="29"/>
        <v>0.27946215700214583</v>
      </c>
      <c r="Q190" s="199">
        <f t="shared" si="29"/>
        <v>0.19562350990150207</v>
      </c>
    </row>
    <row r="191" spans="1:17" x14ac:dyDescent="0.25">
      <c r="A191" s="142" t="s">
        <v>165</v>
      </c>
      <c r="B191" s="199">
        <f t="shared" ref="B191:Q191" si="30">IF(B$86=0,0,B$86/B$70)</f>
        <v>8.3838647100643732E-2</v>
      </c>
      <c r="C191" s="199">
        <f t="shared" si="30"/>
        <v>0</v>
      </c>
      <c r="D191" s="199">
        <f t="shared" si="30"/>
        <v>8.3838647100643732E-2</v>
      </c>
      <c r="E191" s="199">
        <f t="shared" si="30"/>
        <v>8.3838647100643732E-2</v>
      </c>
      <c r="F191" s="199">
        <f t="shared" si="30"/>
        <v>8.3838647100643815E-2</v>
      </c>
      <c r="G191" s="199">
        <f t="shared" si="30"/>
        <v>8.3838647100643773E-2</v>
      </c>
      <c r="H191" s="199">
        <f t="shared" si="30"/>
        <v>5.3660255337693655E-16</v>
      </c>
      <c r="I191" s="199">
        <f t="shared" si="30"/>
        <v>8.3838647100643746E-2</v>
      </c>
      <c r="J191" s="199">
        <f t="shared" si="30"/>
        <v>8.3838647100643732E-2</v>
      </c>
      <c r="K191" s="199">
        <f t="shared" si="30"/>
        <v>8.3838647100643801E-2</v>
      </c>
      <c r="L191" s="199">
        <f t="shared" si="30"/>
        <v>8.3838647100643746E-2</v>
      </c>
      <c r="M191" s="199">
        <f t="shared" si="30"/>
        <v>8.3838647100643718E-2</v>
      </c>
      <c r="N191" s="199">
        <f t="shared" si="30"/>
        <v>8.3838647100643759E-2</v>
      </c>
      <c r="O191" s="199">
        <f t="shared" si="30"/>
        <v>8.3838647100643968E-2</v>
      </c>
      <c r="P191" s="199">
        <f t="shared" si="30"/>
        <v>0</v>
      </c>
      <c r="Q191" s="199">
        <f t="shared" si="30"/>
        <v>8.3838647100643732E-2</v>
      </c>
    </row>
    <row r="192" spans="1:17" x14ac:dyDescent="0.25">
      <c r="A192" s="127" t="s">
        <v>148</v>
      </c>
      <c r="B192" s="200">
        <f t="shared" ref="B192:Q192" si="31">IF(B$87=0,0,B$87/B$70)</f>
        <v>0.46277338828715281</v>
      </c>
      <c r="C192" s="200">
        <f t="shared" si="31"/>
        <v>0.46277338828715286</v>
      </c>
      <c r="D192" s="200">
        <f t="shared" si="31"/>
        <v>0.46277338828715281</v>
      </c>
      <c r="E192" s="200">
        <f t="shared" si="31"/>
        <v>0.46277338828715275</v>
      </c>
      <c r="F192" s="200">
        <f t="shared" si="31"/>
        <v>0.4627733882871532</v>
      </c>
      <c r="G192" s="200">
        <f t="shared" si="31"/>
        <v>0.46277338828715292</v>
      </c>
      <c r="H192" s="200">
        <f t="shared" si="31"/>
        <v>0.46277338828715281</v>
      </c>
      <c r="I192" s="200">
        <f t="shared" si="31"/>
        <v>0.46277338828715281</v>
      </c>
      <c r="J192" s="200">
        <f t="shared" si="31"/>
        <v>0.46277338828715281</v>
      </c>
      <c r="K192" s="200">
        <f t="shared" si="31"/>
        <v>0.4627733882871532</v>
      </c>
      <c r="L192" s="200">
        <f t="shared" si="31"/>
        <v>0.46277338828715275</v>
      </c>
      <c r="M192" s="200">
        <f t="shared" si="31"/>
        <v>0.42687573009815272</v>
      </c>
      <c r="N192" s="200">
        <f t="shared" si="31"/>
        <v>0.24385803208875884</v>
      </c>
      <c r="O192" s="200">
        <f t="shared" si="31"/>
        <v>0.431454197302783</v>
      </c>
      <c r="P192" s="200">
        <f t="shared" si="31"/>
        <v>0.46277338828715281</v>
      </c>
      <c r="Q192" s="200">
        <f t="shared" si="31"/>
        <v>0.46277338828715281</v>
      </c>
    </row>
    <row r="193" spans="1:17" x14ac:dyDescent="0.25">
      <c r="A193" s="142" t="s">
        <v>164</v>
      </c>
      <c r="B193" s="199">
        <f t="shared" ref="B193:Q193" si="32">IF(B$88=0,0,B$88/B$70)</f>
        <v>0.25453435997265872</v>
      </c>
      <c r="C193" s="199">
        <f t="shared" si="32"/>
        <v>0.46277338828715286</v>
      </c>
      <c r="D193" s="199">
        <f t="shared" si="32"/>
        <v>0.41580336848192267</v>
      </c>
      <c r="E193" s="199">
        <f t="shared" si="32"/>
        <v>0.41272972806572844</v>
      </c>
      <c r="F193" s="199">
        <f t="shared" si="32"/>
        <v>0.43397029993217656</v>
      </c>
      <c r="G193" s="199">
        <f t="shared" si="32"/>
        <v>0.45727297099638664</v>
      </c>
      <c r="H193" s="199">
        <f t="shared" si="32"/>
        <v>0.46277338828715281</v>
      </c>
      <c r="I193" s="199">
        <f t="shared" si="32"/>
        <v>0.45763913052310967</v>
      </c>
      <c r="J193" s="199">
        <f t="shared" si="32"/>
        <v>0.43021456600728819</v>
      </c>
      <c r="K193" s="199">
        <f t="shared" si="32"/>
        <v>0.33114180251847192</v>
      </c>
      <c r="L193" s="199">
        <f t="shared" si="32"/>
        <v>0.3407450063848792</v>
      </c>
      <c r="M193" s="199">
        <f t="shared" si="32"/>
        <v>0.26089653893693149</v>
      </c>
      <c r="N193" s="199">
        <f t="shared" si="32"/>
        <v>0.13412191764881734</v>
      </c>
      <c r="O193" s="199">
        <f t="shared" si="32"/>
        <v>0.26523895462736558</v>
      </c>
      <c r="P193" s="199">
        <f t="shared" si="32"/>
        <v>0.46277338828715281</v>
      </c>
      <c r="Q193" s="199">
        <f t="shared" si="32"/>
        <v>0.40329898224921978</v>
      </c>
    </row>
    <row r="194" spans="1:17" x14ac:dyDescent="0.25">
      <c r="A194" s="142" t="s">
        <v>163</v>
      </c>
      <c r="B194" s="199">
        <f t="shared" ref="B194:Q194" si="33">IF(B$93=0,0,B$93/B$70)</f>
        <v>0.20823902831449409</v>
      </c>
      <c r="C194" s="199">
        <f t="shared" si="33"/>
        <v>0</v>
      </c>
      <c r="D194" s="199">
        <f t="shared" si="33"/>
        <v>4.6970019805230127E-2</v>
      </c>
      <c r="E194" s="199">
        <f t="shared" si="33"/>
        <v>5.0043660221424334E-2</v>
      </c>
      <c r="F194" s="199">
        <f t="shared" si="33"/>
        <v>2.880308835497658E-2</v>
      </c>
      <c r="G194" s="199">
        <f t="shared" si="33"/>
        <v>5.5004172907663143E-3</v>
      </c>
      <c r="H194" s="199">
        <f t="shared" si="33"/>
        <v>2.7204553770702256E-19</v>
      </c>
      <c r="I194" s="199">
        <f t="shared" si="33"/>
        <v>5.1342577640431661E-3</v>
      </c>
      <c r="J194" s="199">
        <f t="shared" si="33"/>
        <v>3.2558822279864556E-2</v>
      </c>
      <c r="K194" s="199">
        <f t="shared" si="33"/>
        <v>0.13163158576868131</v>
      </c>
      <c r="L194" s="199">
        <f t="shared" si="33"/>
        <v>0.12202838190227358</v>
      </c>
      <c r="M194" s="199">
        <f t="shared" si="33"/>
        <v>0.16597919116122126</v>
      </c>
      <c r="N194" s="199">
        <f t="shared" si="33"/>
        <v>0.10973611443994147</v>
      </c>
      <c r="O194" s="199">
        <f t="shared" si="33"/>
        <v>0.16621524267541748</v>
      </c>
      <c r="P194" s="199">
        <f t="shared" si="33"/>
        <v>0</v>
      </c>
      <c r="Q194" s="199">
        <f t="shared" si="33"/>
        <v>5.9474406037933032E-2</v>
      </c>
    </row>
    <row r="195" spans="1:17" x14ac:dyDescent="0.25">
      <c r="A195" s="127" t="s">
        <v>147</v>
      </c>
      <c r="B195" s="200">
        <f t="shared" ref="B195:Q195" si="34">IF(B$94=0,0,B$94/B$70)</f>
        <v>0.23059456595583683</v>
      </c>
      <c r="C195" s="200">
        <f t="shared" si="34"/>
        <v>0.23059456595583683</v>
      </c>
      <c r="D195" s="200">
        <f t="shared" si="34"/>
        <v>0.2305945659558368</v>
      </c>
      <c r="E195" s="200">
        <f t="shared" si="34"/>
        <v>0.23059456595583686</v>
      </c>
      <c r="F195" s="200">
        <f t="shared" si="34"/>
        <v>0.23059456595583638</v>
      </c>
      <c r="G195" s="200">
        <f t="shared" si="34"/>
        <v>0.23059456595583652</v>
      </c>
      <c r="H195" s="200">
        <f t="shared" si="34"/>
        <v>0.23059456595583691</v>
      </c>
      <c r="I195" s="200">
        <f t="shared" si="34"/>
        <v>0.23059456595583686</v>
      </c>
      <c r="J195" s="200">
        <f t="shared" si="34"/>
        <v>0.2305945659558368</v>
      </c>
      <c r="K195" s="200">
        <f t="shared" si="34"/>
        <v>0.2305945659558363</v>
      </c>
      <c r="L195" s="200">
        <f t="shared" si="34"/>
        <v>0.23059456595583688</v>
      </c>
      <c r="M195" s="200">
        <f t="shared" si="34"/>
        <v>0.26649222414483692</v>
      </c>
      <c r="N195" s="200">
        <f t="shared" si="34"/>
        <v>0.44950992215423069</v>
      </c>
      <c r="O195" s="200">
        <f t="shared" si="34"/>
        <v>0.26191375694020569</v>
      </c>
      <c r="P195" s="200">
        <f t="shared" si="34"/>
        <v>0.23059456595583688</v>
      </c>
      <c r="Q195" s="200">
        <f t="shared" si="34"/>
        <v>0.23059456595583688</v>
      </c>
    </row>
    <row r="196" spans="1:17" x14ac:dyDescent="0.25">
      <c r="A196" s="142" t="s">
        <v>162</v>
      </c>
      <c r="B196" s="199">
        <f t="shared" ref="B196:Q196" si="35">IF(B$95=0,0,B$95/B$70)</f>
        <v>8.6825973840915643E-2</v>
      </c>
      <c r="C196" s="199">
        <f t="shared" si="35"/>
        <v>9.6777592341054486E-2</v>
      </c>
      <c r="D196" s="199">
        <f t="shared" si="35"/>
        <v>9.4405109475594981E-2</v>
      </c>
      <c r="E196" s="199">
        <f t="shared" si="35"/>
        <v>9.4265333266252638E-2</v>
      </c>
      <c r="F196" s="199">
        <f t="shared" si="35"/>
        <v>9.5331675351683118E-2</v>
      </c>
      <c r="G196" s="199">
        <f t="shared" si="35"/>
        <v>9.6501408913120368E-2</v>
      </c>
      <c r="H196" s="199">
        <f t="shared" si="35"/>
        <v>9.6777592341054583E-2</v>
      </c>
      <c r="I196" s="199">
        <f t="shared" si="35"/>
        <v>9.6518857106653602E-2</v>
      </c>
      <c r="J196" s="199">
        <f t="shared" si="35"/>
        <v>9.5063970115798493E-2</v>
      </c>
      <c r="K196" s="199">
        <f t="shared" si="35"/>
        <v>8.9849614142702205E-2</v>
      </c>
      <c r="L196" s="199">
        <f t="shared" si="35"/>
        <v>9.0355045925145427E-2</v>
      </c>
      <c r="M196" s="199">
        <f t="shared" si="35"/>
        <v>0.12393950362683243</v>
      </c>
      <c r="N196" s="199">
        <f t="shared" si="35"/>
        <v>1.8381585097205968E-2</v>
      </c>
      <c r="O196" s="199">
        <f t="shared" si="35"/>
        <v>0.11934861265829581</v>
      </c>
      <c r="P196" s="199">
        <f t="shared" si="35"/>
        <v>9.6777592341054569E-2</v>
      </c>
      <c r="Q196" s="199">
        <f t="shared" si="35"/>
        <v>9.3647360444321259E-2</v>
      </c>
    </row>
    <row r="197" spans="1:17" x14ac:dyDescent="0.25">
      <c r="A197" s="142" t="s">
        <v>161</v>
      </c>
      <c r="B197" s="199">
        <f t="shared" ref="B197:Q197" si="36">IF(B$99=0,0,B$99/B$70)</f>
        <v>0.13381697361478229</v>
      </c>
      <c r="C197" s="199">
        <f t="shared" si="36"/>
        <v>0.13381697361478231</v>
      </c>
      <c r="D197" s="199">
        <f t="shared" si="36"/>
        <v>0.13381697361478229</v>
      </c>
      <c r="E197" s="199">
        <f t="shared" si="36"/>
        <v>0.13381697361478231</v>
      </c>
      <c r="F197" s="199">
        <f t="shared" si="36"/>
        <v>0.13381697361478243</v>
      </c>
      <c r="G197" s="199">
        <f t="shared" si="36"/>
        <v>0.13381697361478234</v>
      </c>
      <c r="H197" s="199">
        <f t="shared" si="36"/>
        <v>0.13381697361478231</v>
      </c>
      <c r="I197" s="199">
        <f t="shared" si="36"/>
        <v>0.13381697361478231</v>
      </c>
      <c r="J197" s="199">
        <f t="shared" si="36"/>
        <v>0.13381697361478229</v>
      </c>
      <c r="K197" s="199">
        <f t="shared" si="36"/>
        <v>0.1338169736147824</v>
      </c>
      <c r="L197" s="199">
        <f t="shared" si="36"/>
        <v>0.13381697361478231</v>
      </c>
      <c r="M197" s="199">
        <f t="shared" si="36"/>
        <v>0.13381697361478229</v>
      </c>
      <c r="N197" s="199">
        <f t="shared" si="36"/>
        <v>0.32145870749912003</v>
      </c>
      <c r="O197" s="199">
        <f t="shared" si="36"/>
        <v>0.13381697361478267</v>
      </c>
      <c r="P197" s="199">
        <f t="shared" si="36"/>
        <v>0.13381697361478231</v>
      </c>
      <c r="Q197" s="199">
        <f t="shared" si="36"/>
        <v>0.13381697361478229</v>
      </c>
    </row>
    <row r="198" spans="1:17" x14ac:dyDescent="0.25">
      <c r="A198" s="140" t="s">
        <v>160</v>
      </c>
      <c r="B198" s="198">
        <f t="shared" ref="B198:Q198" si="37">IF(B$110=0,0,B$110/B$70)</f>
        <v>9.9516185001388771E-3</v>
      </c>
      <c r="C198" s="198">
        <f t="shared" si="37"/>
        <v>0</v>
      </c>
      <c r="D198" s="198">
        <f t="shared" si="37"/>
        <v>2.3724828654595152E-3</v>
      </c>
      <c r="E198" s="198">
        <f t="shared" si="37"/>
        <v>2.512259074801901E-3</v>
      </c>
      <c r="F198" s="198">
        <f t="shared" si="37"/>
        <v>1.4459169893708669E-3</v>
      </c>
      <c r="G198" s="198">
        <f t="shared" si="37"/>
        <v>2.7618342793383506E-4</v>
      </c>
      <c r="H198" s="198">
        <f t="shared" si="37"/>
        <v>2.0957208493854629E-20</v>
      </c>
      <c r="I198" s="198">
        <f t="shared" si="37"/>
        <v>2.5873523440094598E-4</v>
      </c>
      <c r="J198" s="198">
        <f t="shared" si="37"/>
        <v>1.7136222252560325E-3</v>
      </c>
      <c r="K198" s="198">
        <f t="shared" si="37"/>
        <v>6.9279781983516645E-3</v>
      </c>
      <c r="L198" s="198">
        <f t="shared" si="37"/>
        <v>6.4225464159091391E-3</v>
      </c>
      <c r="M198" s="198">
        <f t="shared" si="37"/>
        <v>8.7357469032221854E-3</v>
      </c>
      <c r="N198" s="198">
        <f t="shared" si="37"/>
        <v>0.10966962955790471</v>
      </c>
      <c r="O198" s="198">
        <f t="shared" si="37"/>
        <v>8.7481706671272332E-3</v>
      </c>
      <c r="P198" s="198">
        <f t="shared" si="37"/>
        <v>0</v>
      </c>
      <c r="Q198" s="198">
        <f t="shared" si="37"/>
        <v>3.1302318967333211E-3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0.99999999999999989</v>
      </c>
      <c r="C200" s="77">
        <f t="shared" si="38"/>
        <v>1</v>
      </c>
      <c r="D200" s="77">
        <f t="shared" si="38"/>
        <v>0.99999999999999989</v>
      </c>
      <c r="E200" s="77">
        <f t="shared" si="38"/>
        <v>0.99999999999999989</v>
      </c>
      <c r="F200" s="77">
        <f t="shared" si="38"/>
        <v>1</v>
      </c>
      <c r="G200" s="77">
        <f t="shared" si="38"/>
        <v>0.99999999999999989</v>
      </c>
      <c r="H200" s="77">
        <f t="shared" si="38"/>
        <v>1.0000000000000002</v>
      </c>
      <c r="I200" s="77">
        <f t="shared" si="38"/>
        <v>0.99999999999999989</v>
      </c>
      <c r="J200" s="77">
        <f t="shared" si="38"/>
        <v>0</v>
      </c>
      <c r="K200" s="77">
        <f t="shared" si="38"/>
        <v>0</v>
      </c>
      <c r="L200" s="77">
        <f t="shared" si="38"/>
        <v>0</v>
      </c>
      <c r="M200" s="77">
        <f t="shared" si="38"/>
        <v>0</v>
      </c>
      <c r="N200" s="77">
        <f t="shared" si="38"/>
        <v>0</v>
      </c>
      <c r="O200" s="77">
        <f t="shared" si="38"/>
        <v>0</v>
      </c>
      <c r="P200" s="77">
        <f t="shared" si="38"/>
        <v>0</v>
      </c>
      <c r="Q200" s="77">
        <f t="shared" si="38"/>
        <v>0</v>
      </c>
    </row>
    <row r="201" spans="1:17" x14ac:dyDescent="0.25">
      <c r="A201" s="132" t="s">
        <v>83</v>
      </c>
      <c r="B201" s="203">
        <f t="shared" ref="B201:Q201" si="39">IF(B$113=0,0,B$113/B$112)</f>
        <v>1.4301449707564242E-3</v>
      </c>
      <c r="C201" s="203">
        <f t="shared" si="39"/>
        <v>1.4301449707564244E-3</v>
      </c>
      <c r="D201" s="203">
        <f t="shared" si="39"/>
        <v>1.4301449707564244E-3</v>
      </c>
      <c r="E201" s="203">
        <f t="shared" si="39"/>
        <v>1.4301449707564242E-3</v>
      </c>
      <c r="F201" s="203">
        <f t="shared" si="39"/>
        <v>1.4301449707564248E-3</v>
      </c>
      <c r="G201" s="203">
        <f t="shared" si="39"/>
        <v>1.4301449707564242E-3</v>
      </c>
      <c r="H201" s="203">
        <f t="shared" si="39"/>
        <v>1.4301449707564246E-3</v>
      </c>
      <c r="I201" s="203">
        <f t="shared" si="39"/>
        <v>1.4301449707564244E-3</v>
      </c>
      <c r="J201" s="203">
        <f t="shared" si="39"/>
        <v>0</v>
      </c>
      <c r="K201" s="203">
        <f t="shared" si="39"/>
        <v>0</v>
      </c>
      <c r="L201" s="203">
        <f t="shared" si="39"/>
        <v>0</v>
      </c>
      <c r="M201" s="203">
        <f t="shared" si="39"/>
        <v>0</v>
      </c>
      <c r="N201" s="203">
        <f t="shared" si="39"/>
        <v>0</v>
      </c>
      <c r="O201" s="203">
        <f t="shared" si="39"/>
        <v>0</v>
      </c>
      <c r="P201" s="203">
        <f t="shared" si="39"/>
        <v>0</v>
      </c>
      <c r="Q201" s="203">
        <f t="shared" si="39"/>
        <v>0</v>
      </c>
    </row>
    <row r="202" spans="1:17" x14ac:dyDescent="0.25">
      <c r="A202" s="76" t="s">
        <v>82</v>
      </c>
      <c r="B202" s="202">
        <f t="shared" ref="B202:Q202" si="40">IF(B$114=0,0,B$114/B$112)</f>
        <v>7.1288358145933119E-4</v>
      </c>
      <c r="C202" s="202">
        <f t="shared" si="40"/>
        <v>7.1288358145933141E-4</v>
      </c>
      <c r="D202" s="202">
        <f t="shared" si="40"/>
        <v>7.128835814593313E-4</v>
      </c>
      <c r="E202" s="202">
        <f t="shared" si="40"/>
        <v>7.1288358145933141E-4</v>
      </c>
      <c r="F202" s="202">
        <f t="shared" si="40"/>
        <v>7.1288358145933162E-4</v>
      </c>
      <c r="G202" s="202">
        <f t="shared" si="40"/>
        <v>7.128835814593313E-4</v>
      </c>
      <c r="H202" s="202">
        <f t="shared" si="40"/>
        <v>7.1288358145933141E-4</v>
      </c>
      <c r="I202" s="202">
        <f t="shared" si="40"/>
        <v>7.128835814593313E-4</v>
      </c>
      <c r="J202" s="202">
        <f t="shared" si="40"/>
        <v>0</v>
      </c>
      <c r="K202" s="202">
        <f t="shared" si="40"/>
        <v>0</v>
      </c>
      <c r="L202" s="202">
        <f t="shared" si="40"/>
        <v>0</v>
      </c>
      <c r="M202" s="202">
        <f t="shared" si="40"/>
        <v>0</v>
      </c>
      <c r="N202" s="202">
        <f t="shared" si="40"/>
        <v>0</v>
      </c>
      <c r="O202" s="202">
        <f t="shared" si="40"/>
        <v>0</v>
      </c>
      <c r="P202" s="202">
        <f t="shared" si="40"/>
        <v>0</v>
      </c>
      <c r="Q202" s="202">
        <f t="shared" si="40"/>
        <v>0</v>
      </c>
    </row>
    <row r="203" spans="1:17" x14ac:dyDescent="0.25">
      <c r="A203" s="76" t="s">
        <v>81</v>
      </c>
      <c r="B203" s="202">
        <f t="shared" ref="B203:Q203" si="41">IF(B$115=0,0,B$115/B$112)</f>
        <v>1.8170792127875146E-2</v>
      </c>
      <c r="C203" s="202">
        <f t="shared" si="41"/>
        <v>1.817079212787515E-2</v>
      </c>
      <c r="D203" s="202">
        <f t="shared" si="41"/>
        <v>1.8170792127875146E-2</v>
      </c>
      <c r="E203" s="202">
        <f t="shared" si="41"/>
        <v>1.8170792127875146E-2</v>
      </c>
      <c r="F203" s="202">
        <f t="shared" si="41"/>
        <v>1.8170792127875153E-2</v>
      </c>
      <c r="G203" s="202">
        <f t="shared" si="41"/>
        <v>1.8170792127875146E-2</v>
      </c>
      <c r="H203" s="202">
        <f t="shared" si="41"/>
        <v>1.817079212787515E-2</v>
      </c>
      <c r="I203" s="202">
        <f t="shared" si="41"/>
        <v>1.8170792127875146E-2</v>
      </c>
      <c r="J203" s="202">
        <f t="shared" si="41"/>
        <v>0</v>
      </c>
      <c r="K203" s="202">
        <f t="shared" si="41"/>
        <v>0</v>
      </c>
      <c r="L203" s="202">
        <f t="shared" si="41"/>
        <v>0</v>
      </c>
      <c r="M203" s="202">
        <f t="shared" si="41"/>
        <v>0</v>
      </c>
      <c r="N203" s="202">
        <f t="shared" si="41"/>
        <v>0</v>
      </c>
      <c r="O203" s="202">
        <f t="shared" si="41"/>
        <v>0</v>
      </c>
      <c r="P203" s="202">
        <f t="shared" si="41"/>
        <v>0</v>
      </c>
      <c r="Q203" s="202">
        <f t="shared" si="41"/>
        <v>0</v>
      </c>
    </row>
    <row r="204" spans="1:17" x14ac:dyDescent="0.25">
      <c r="A204" s="76" t="s">
        <v>80</v>
      </c>
      <c r="B204" s="202">
        <f t="shared" ref="B204:Q204" si="42">IF(B$116=0,0,B$116/B$112)</f>
        <v>4.767149902521414E-4</v>
      </c>
      <c r="C204" s="202">
        <f t="shared" si="42"/>
        <v>4.767149902521414E-4</v>
      </c>
      <c r="D204" s="202">
        <f t="shared" si="42"/>
        <v>4.767149902521414E-4</v>
      </c>
      <c r="E204" s="202">
        <f t="shared" si="42"/>
        <v>4.7671499025214134E-4</v>
      </c>
      <c r="F204" s="202">
        <f t="shared" si="42"/>
        <v>4.7671499025214151E-4</v>
      </c>
      <c r="G204" s="202">
        <f t="shared" si="42"/>
        <v>4.7671499025214134E-4</v>
      </c>
      <c r="H204" s="202">
        <f t="shared" si="42"/>
        <v>4.7671499025214145E-4</v>
      </c>
      <c r="I204" s="202">
        <f t="shared" si="42"/>
        <v>4.7671499025214134E-4</v>
      </c>
      <c r="J204" s="202">
        <f t="shared" si="42"/>
        <v>0</v>
      </c>
      <c r="K204" s="202">
        <f t="shared" si="42"/>
        <v>0</v>
      </c>
      <c r="L204" s="202">
        <f t="shared" si="42"/>
        <v>0</v>
      </c>
      <c r="M204" s="202">
        <f t="shared" si="42"/>
        <v>0</v>
      </c>
      <c r="N204" s="202">
        <f t="shared" si="42"/>
        <v>0</v>
      </c>
      <c r="O204" s="202">
        <f t="shared" si="42"/>
        <v>0</v>
      </c>
      <c r="P204" s="202">
        <f t="shared" si="42"/>
        <v>0</v>
      </c>
      <c r="Q204" s="202">
        <f t="shared" si="42"/>
        <v>0</v>
      </c>
    </row>
    <row r="205" spans="1:17" x14ac:dyDescent="0.25">
      <c r="A205" s="129" t="s">
        <v>79</v>
      </c>
      <c r="B205" s="201">
        <f t="shared" ref="B205:Q205" si="43">IF(B$117=0,0,B$117/B$112)</f>
        <v>9.534299805042828E-4</v>
      </c>
      <c r="C205" s="201">
        <f t="shared" si="43"/>
        <v>9.534299805042828E-4</v>
      </c>
      <c r="D205" s="201">
        <f t="shared" si="43"/>
        <v>9.534299805042828E-4</v>
      </c>
      <c r="E205" s="201">
        <f t="shared" si="43"/>
        <v>9.5342998050428269E-4</v>
      </c>
      <c r="F205" s="201">
        <f t="shared" si="43"/>
        <v>9.5342998050428301E-4</v>
      </c>
      <c r="G205" s="201">
        <f t="shared" si="43"/>
        <v>9.5342998050428269E-4</v>
      </c>
      <c r="H205" s="201">
        <f t="shared" si="43"/>
        <v>9.534299805042829E-4</v>
      </c>
      <c r="I205" s="201">
        <f t="shared" si="43"/>
        <v>9.534299805042828E-4</v>
      </c>
      <c r="J205" s="201">
        <f t="shared" si="43"/>
        <v>0</v>
      </c>
      <c r="K205" s="201">
        <f t="shared" si="43"/>
        <v>0</v>
      </c>
      <c r="L205" s="201">
        <f t="shared" si="43"/>
        <v>0</v>
      </c>
      <c r="M205" s="201">
        <f t="shared" si="43"/>
        <v>0</v>
      </c>
      <c r="N205" s="201">
        <f t="shared" si="43"/>
        <v>0</v>
      </c>
      <c r="O205" s="201">
        <f t="shared" si="43"/>
        <v>0</v>
      </c>
      <c r="P205" s="201">
        <f t="shared" si="43"/>
        <v>0</v>
      </c>
      <c r="Q205" s="201">
        <f t="shared" si="43"/>
        <v>0</v>
      </c>
    </row>
    <row r="206" spans="1:17" x14ac:dyDescent="0.25">
      <c r="A206" s="127" t="s">
        <v>146</v>
      </c>
      <c r="B206" s="200">
        <f t="shared" ref="B206:Q206" si="44">IF(B$122=0,0,B$122/B$112)</f>
        <v>0.56100891918765816</v>
      </c>
      <c r="C206" s="200">
        <f t="shared" si="44"/>
        <v>0.56100891918765827</v>
      </c>
      <c r="D206" s="200">
        <f t="shared" si="44"/>
        <v>0.56100891918765805</v>
      </c>
      <c r="E206" s="200">
        <f t="shared" si="44"/>
        <v>0.56100891918765816</v>
      </c>
      <c r="F206" s="200">
        <f t="shared" si="44"/>
        <v>0.56100891918765838</v>
      </c>
      <c r="G206" s="200">
        <f t="shared" si="44"/>
        <v>0.56100891918765816</v>
      </c>
      <c r="H206" s="200">
        <f t="shared" si="44"/>
        <v>0.56100891918765827</v>
      </c>
      <c r="I206" s="200">
        <f t="shared" si="44"/>
        <v>0.56100891918765805</v>
      </c>
      <c r="J206" s="200">
        <f t="shared" si="44"/>
        <v>0</v>
      </c>
      <c r="K206" s="200">
        <f t="shared" si="44"/>
        <v>0</v>
      </c>
      <c r="L206" s="200">
        <f t="shared" si="44"/>
        <v>0</v>
      </c>
      <c r="M206" s="200">
        <f t="shared" si="44"/>
        <v>0</v>
      </c>
      <c r="N206" s="200">
        <f t="shared" si="44"/>
        <v>0</v>
      </c>
      <c r="O206" s="200">
        <f t="shared" si="44"/>
        <v>0</v>
      </c>
      <c r="P206" s="200">
        <f t="shared" si="44"/>
        <v>0</v>
      </c>
      <c r="Q206" s="200">
        <f t="shared" si="44"/>
        <v>0</v>
      </c>
    </row>
    <row r="207" spans="1:17" x14ac:dyDescent="0.25">
      <c r="A207" s="142" t="s">
        <v>159</v>
      </c>
      <c r="B207" s="199">
        <f t="shared" ref="B207:Q207" si="45">IF(B$123=0,0,B$123/B$112)</f>
        <v>0.28050445959382908</v>
      </c>
      <c r="C207" s="199">
        <f t="shared" si="45"/>
        <v>0.56100891918765827</v>
      </c>
      <c r="D207" s="199">
        <f t="shared" si="45"/>
        <v>0.28050445959382903</v>
      </c>
      <c r="E207" s="199">
        <f t="shared" si="45"/>
        <v>0.28050445959382908</v>
      </c>
      <c r="F207" s="199">
        <f t="shared" si="45"/>
        <v>0.28050445959382919</v>
      </c>
      <c r="G207" s="199">
        <f t="shared" si="45"/>
        <v>0.32040960982695926</v>
      </c>
      <c r="H207" s="199">
        <f t="shared" si="45"/>
        <v>0.56100891918765827</v>
      </c>
      <c r="I207" s="199">
        <f t="shared" si="45"/>
        <v>0.42815753560158415</v>
      </c>
      <c r="J207" s="199">
        <f t="shared" si="45"/>
        <v>0</v>
      </c>
      <c r="K207" s="199">
        <f t="shared" si="45"/>
        <v>0</v>
      </c>
      <c r="L207" s="199">
        <f t="shared" si="45"/>
        <v>0</v>
      </c>
      <c r="M207" s="199">
        <f t="shared" si="45"/>
        <v>0</v>
      </c>
      <c r="N207" s="199">
        <f t="shared" si="45"/>
        <v>0</v>
      </c>
      <c r="O207" s="199">
        <f t="shared" si="45"/>
        <v>0</v>
      </c>
      <c r="P207" s="199">
        <f t="shared" si="45"/>
        <v>0</v>
      </c>
      <c r="Q207" s="199">
        <f t="shared" si="45"/>
        <v>0</v>
      </c>
    </row>
    <row r="208" spans="1:17" x14ac:dyDescent="0.25">
      <c r="A208" s="142" t="s">
        <v>158</v>
      </c>
      <c r="B208" s="199">
        <f t="shared" ref="B208:Q208" si="46">IF(B$129=0,0,B$129/B$112)</f>
        <v>0.28050445959382908</v>
      </c>
      <c r="C208" s="199">
        <f t="shared" si="46"/>
        <v>0</v>
      </c>
      <c r="D208" s="199">
        <f t="shared" si="46"/>
        <v>0.28050445959382908</v>
      </c>
      <c r="E208" s="199">
        <f t="shared" si="46"/>
        <v>0.28050445959382908</v>
      </c>
      <c r="F208" s="199">
        <f t="shared" si="46"/>
        <v>0.28050445959382919</v>
      </c>
      <c r="G208" s="199">
        <f t="shared" si="46"/>
        <v>0.2405993093606989</v>
      </c>
      <c r="H208" s="199">
        <f t="shared" si="46"/>
        <v>1.9079201897846613E-17</v>
      </c>
      <c r="I208" s="199">
        <f t="shared" si="46"/>
        <v>0.13285138358607387</v>
      </c>
      <c r="J208" s="199">
        <f t="shared" si="46"/>
        <v>0</v>
      </c>
      <c r="K208" s="199">
        <f t="shared" si="46"/>
        <v>0</v>
      </c>
      <c r="L208" s="199">
        <f t="shared" si="46"/>
        <v>0</v>
      </c>
      <c r="M208" s="199">
        <f t="shared" si="46"/>
        <v>0</v>
      </c>
      <c r="N208" s="199">
        <f t="shared" si="46"/>
        <v>0</v>
      </c>
      <c r="O208" s="199">
        <f t="shared" si="46"/>
        <v>0</v>
      </c>
      <c r="P208" s="199">
        <f t="shared" si="46"/>
        <v>0</v>
      </c>
      <c r="Q208" s="199">
        <f t="shared" si="46"/>
        <v>0</v>
      </c>
    </row>
    <row r="209" spans="1:17" x14ac:dyDescent="0.25">
      <c r="A209" s="127" t="s">
        <v>145</v>
      </c>
      <c r="B209" s="200">
        <f t="shared" ref="B209:Q209" si="47">IF(B$130=0,0,B$130/B$112)</f>
        <v>0.26964087705670237</v>
      </c>
      <c r="C209" s="200">
        <f t="shared" si="47"/>
        <v>0.26964087705670237</v>
      </c>
      <c r="D209" s="200">
        <f t="shared" si="47"/>
        <v>0.26964087705670237</v>
      </c>
      <c r="E209" s="200">
        <f t="shared" si="47"/>
        <v>0.26964087705670237</v>
      </c>
      <c r="F209" s="200">
        <f t="shared" si="47"/>
        <v>0.26964087705670248</v>
      </c>
      <c r="G209" s="200">
        <f t="shared" si="47"/>
        <v>0.26964087705670237</v>
      </c>
      <c r="H209" s="200">
        <f t="shared" si="47"/>
        <v>0.26964087705670242</v>
      </c>
      <c r="I209" s="200">
        <f t="shared" si="47"/>
        <v>0.26964087705670237</v>
      </c>
      <c r="J209" s="200">
        <f t="shared" si="47"/>
        <v>0</v>
      </c>
      <c r="K209" s="200">
        <f t="shared" si="47"/>
        <v>0</v>
      </c>
      <c r="L209" s="200">
        <f t="shared" si="47"/>
        <v>0</v>
      </c>
      <c r="M209" s="200">
        <f t="shared" si="47"/>
        <v>0</v>
      </c>
      <c r="N209" s="200">
        <f t="shared" si="47"/>
        <v>0</v>
      </c>
      <c r="O209" s="200">
        <f t="shared" si="47"/>
        <v>0</v>
      </c>
      <c r="P209" s="200">
        <f t="shared" si="47"/>
        <v>0</v>
      </c>
      <c r="Q209" s="200">
        <f t="shared" si="47"/>
        <v>0</v>
      </c>
    </row>
    <row r="210" spans="1:17" x14ac:dyDescent="0.25">
      <c r="A210" s="142" t="s">
        <v>157</v>
      </c>
      <c r="B210" s="199">
        <f t="shared" ref="B210:Q210" si="48">IF(B$131=0,0,B$131/B$112)</f>
        <v>0.14830772425813543</v>
      </c>
      <c r="C210" s="199">
        <f t="shared" si="48"/>
        <v>0.26964087705670237</v>
      </c>
      <c r="D210" s="199">
        <f t="shared" si="48"/>
        <v>0.24227318985556578</v>
      </c>
      <c r="E210" s="199">
        <f t="shared" si="48"/>
        <v>0.24048229366629467</v>
      </c>
      <c r="F210" s="199">
        <f t="shared" si="48"/>
        <v>0.25285838652775611</v>
      </c>
      <c r="G210" s="199">
        <f t="shared" si="48"/>
        <v>0.26643598805487456</v>
      </c>
      <c r="H210" s="199">
        <f t="shared" si="48"/>
        <v>0.26964087705670242</v>
      </c>
      <c r="I210" s="199">
        <f t="shared" si="48"/>
        <v>0.26664933562071824</v>
      </c>
      <c r="J210" s="199">
        <f t="shared" si="48"/>
        <v>0</v>
      </c>
      <c r="K210" s="199">
        <f t="shared" si="48"/>
        <v>0</v>
      </c>
      <c r="L210" s="199">
        <f t="shared" si="48"/>
        <v>0</v>
      </c>
      <c r="M210" s="199">
        <f t="shared" si="48"/>
        <v>0</v>
      </c>
      <c r="N210" s="199">
        <f t="shared" si="48"/>
        <v>0</v>
      </c>
      <c r="O210" s="199">
        <f t="shared" si="48"/>
        <v>0</v>
      </c>
      <c r="P210" s="199">
        <f t="shared" si="48"/>
        <v>0</v>
      </c>
      <c r="Q210" s="199">
        <f t="shared" si="48"/>
        <v>0</v>
      </c>
    </row>
    <row r="211" spans="1:17" x14ac:dyDescent="0.25">
      <c r="A211" s="142" t="s">
        <v>156</v>
      </c>
      <c r="B211" s="199">
        <f t="shared" ref="B211:Q211" si="49">IF(B$136=0,0,B$136/B$112)</f>
        <v>0.12133315279856695</v>
      </c>
      <c r="C211" s="199">
        <f t="shared" si="49"/>
        <v>0</v>
      </c>
      <c r="D211" s="199">
        <f t="shared" si="49"/>
        <v>2.7367687201136609E-2</v>
      </c>
      <c r="E211" s="199">
        <f t="shared" si="49"/>
        <v>2.9158583390407698E-2</v>
      </c>
      <c r="F211" s="199">
        <f t="shared" si="49"/>
        <v>1.6782490528946391E-2</v>
      </c>
      <c r="G211" s="199">
        <f t="shared" si="49"/>
        <v>3.2048890018277938E-3</v>
      </c>
      <c r="H211" s="199">
        <f t="shared" si="49"/>
        <v>1.5851083757903325E-19</v>
      </c>
      <c r="I211" s="199">
        <f t="shared" si="49"/>
        <v>2.9915414359841129E-3</v>
      </c>
      <c r="J211" s="199">
        <f t="shared" si="49"/>
        <v>0</v>
      </c>
      <c r="K211" s="199">
        <f t="shared" si="49"/>
        <v>0</v>
      </c>
      <c r="L211" s="199">
        <f t="shared" si="49"/>
        <v>0</v>
      </c>
      <c r="M211" s="199">
        <f t="shared" si="49"/>
        <v>0</v>
      </c>
      <c r="N211" s="199">
        <f t="shared" si="49"/>
        <v>0</v>
      </c>
      <c r="O211" s="199">
        <f t="shared" si="49"/>
        <v>0</v>
      </c>
      <c r="P211" s="199">
        <f t="shared" si="49"/>
        <v>0</v>
      </c>
      <c r="Q211" s="199">
        <f t="shared" si="49"/>
        <v>0</v>
      </c>
    </row>
    <row r="212" spans="1:17" x14ac:dyDescent="0.25">
      <c r="A212" s="127" t="s">
        <v>144</v>
      </c>
      <c r="B212" s="200">
        <f t="shared" ref="B212:Q212" si="50">IF(B$137=0,0,B$137/B$112)</f>
        <v>0.14760623810479212</v>
      </c>
      <c r="C212" s="200">
        <f t="shared" si="50"/>
        <v>0.14760623810479209</v>
      </c>
      <c r="D212" s="200">
        <f t="shared" si="50"/>
        <v>0.14760623810479209</v>
      </c>
      <c r="E212" s="200">
        <f t="shared" si="50"/>
        <v>0.14760623810479209</v>
      </c>
      <c r="F212" s="200">
        <f t="shared" si="50"/>
        <v>0.14760623810479179</v>
      </c>
      <c r="G212" s="200">
        <f t="shared" si="50"/>
        <v>0.1476062381047919</v>
      </c>
      <c r="H212" s="200">
        <f t="shared" si="50"/>
        <v>0.14760623810479218</v>
      </c>
      <c r="I212" s="200">
        <f t="shared" si="50"/>
        <v>0.14760623810479212</v>
      </c>
      <c r="J212" s="200">
        <f t="shared" si="50"/>
        <v>0</v>
      </c>
      <c r="K212" s="200">
        <f t="shared" si="50"/>
        <v>0</v>
      </c>
      <c r="L212" s="200">
        <f t="shared" si="50"/>
        <v>0</v>
      </c>
      <c r="M212" s="200">
        <f t="shared" si="50"/>
        <v>0</v>
      </c>
      <c r="N212" s="200">
        <f t="shared" si="50"/>
        <v>0</v>
      </c>
      <c r="O212" s="200">
        <f t="shared" si="50"/>
        <v>0</v>
      </c>
      <c r="P212" s="200">
        <f t="shared" si="50"/>
        <v>0</v>
      </c>
      <c r="Q212" s="200">
        <f t="shared" si="50"/>
        <v>0</v>
      </c>
    </row>
    <row r="213" spans="1:17" x14ac:dyDescent="0.25">
      <c r="A213" s="142" t="s">
        <v>155</v>
      </c>
      <c r="B213" s="199">
        <f t="shared" ref="B213:Q213" si="51">IF(B$138=0,0,B$138/B$112)</f>
        <v>5.5578306085916872E-2</v>
      </c>
      <c r="C213" s="199">
        <f t="shared" si="51"/>
        <v>6.1948451729942476E-2</v>
      </c>
      <c r="D213" s="199">
        <f t="shared" si="51"/>
        <v>6.042979811689235E-2</v>
      </c>
      <c r="E213" s="199">
        <f t="shared" si="51"/>
        <v>6.0340325755078229E-2</v>
      </c>
      <c r="F213" s="199">
        <f t="shared" si="51"/>
        <v>6.1022903608163245E-2</v>
      </c>
      <c r="G213" s="199">
        <f t="shared" si="51"/>
        <v>6.1771663536104256E-2</v>
      </c>
      <c r="H213" s="199">
        <f t="shared" si="51"/>
        <v>6.1948451729942532E-2</v>
      </c>
      <c r="I213" s="199">
        <f t="shared" si="51"/>
        <v>6.1782832325787081E-2</v>
      </c>
      <c r="J213" s="199">
        <f t="shared" si="51"/>
        <v>0</v>
      </c>
      <c r="K213" s="199">
        <f t="shared" si="51"/>
        <v>0</v>
      </c>
      <c r="L213" s="199">
        <f t="shared" si="51"/>
        <v>0</v>
      </c>
      <c r="M213" s="199">
        <f t="shared" si="51"/>
        <v>0</v>
      </c>
      <c r="N213" s="199">
        <f t="shared" si="51"/>
        <v>0</v>
      </c>
      <c r="O213" s="199">
        <f t="shared" si="51"/>
        <v>0</v>
      </c>
      <c r="P213" s="199">
        <f t="shared" si="51"/>
        <v>0</v>
      </c>
      <c r="Q213" s="199">
        <f t="shared" si="51"/>
        <v>0</v>
      </c>
    </row>
    <row r="214" spans="1:17" x14ac:dyDescent="0.25">
      <c r="A214" s="142" t="s">
        <v>154</v>
      </c>
      <c r="B214" s="199">
        <f t="shared" ref="B214:Q214" si="52">IF(B$142=0,0,B$142/B$112)</f>
        <v>8.5657786374849609E-2</v>
      </c>
      <c r="C214" s="199">
        <f t="shared" si="52"/>
        <v>8.5657786374849623E-2</v>
      </c>
      <c r="D214" s="199">
        <f t="shared" si="52"/>
        <v>8.5657786374849609E-2</v>
      </c>
      <c r="E214" s="199">
        <f t="shared" si="52"/>
        <v>8.5657786374849609E-2</v>
      </c>
      <c r="F214" s="199">
        <f t="shared" si="52"/>
        <v>8.5657786374849651E-2</v>
      </c>
      <c r="G214" s="199">
        <f t="shared" si="52"/>
        <v>8.5657786374849609E-2</v>
      </c>
      <c r="H214" s="199">
        <f t="shared" si="52"/>
        <v>8.5657786374849637E-2</v>
      </c>
      <c r="I214" s="199">
        <f t="shared" si="52"/>
        <v>8.5657786374849609E-2</v>
      </c>
      <c r="J214" s="199">
        <f t="shared" si="52"/>
        <v>0</v>
      </c>
      <c r="K214" s="199">
        <f t="shared" si="52"/>
        <v>0</v>
      </c>
      <c r="L214" s="199">
        <f t="shared" si="52"/>
        <v>0</v>
      </c>
      <c r="M214" s="199">
        <f t="shared" si="52"/>
        <v>0</v>
      </c>
      <c r="N214" s="199">
        <f t="shared" si="52"/>
        <v>0</v>
      </c>
      <c r="O214" s="199">
        <f t="shared" si="52"/>
        <v>0</v>
      </c>
      <c r="P214" s="199">
        <f t="shared" si="52"/>
        <v>0</v>
      </c>
      <c r="Q214" s="199">
        <f t="shared" si="52"/>
        <v>0</v>
      </c>
    </row>
    <row r="215" spans="1:17" x14ac:dyDescent="0.25">
      <c r="A215" s="140" t="s">
        <v>153</v>
      </c>
      <c r="B215" s="198">
        <f t="shared" ref="B215:Q215" si="53">IF(B$153=0,0,B$153/B$112)</f>
        <v>6.3701456440256226E-3</v>
      </c>
      <c r="C215" s="198">
        <f t="shared" si="53"/>
        <v>0</v>
      </c>
      <c r="D215" s="198">
        <f t="shared" si="53"/>
        <v>1.5186536130501235E-3</v>
      </c>
      <c r="E215" s="198">
        <f t="shared" si="53"/>
        <v>1.6081259748642737E-3</v>
      </c>
      <c r="F215" s="198">
        <f t="shared" si="53"/>
        <v>9.2554812177887756E-4</v>
      </c>
      <c r="G215" s="198">
        <f t="shared" si="53"/>
        <v>1.7678819383804069E-4</v>
      </c>
      <c r="H215" s="198">
        <f t="shared" si="53"/>
        <v>1.3414950582782267E-20</v>
      </c>
      <c r="I215" s="198">
        <f t="shared" si="53"/>
        <v>1.6561940415542797E-4</v>
      </c>
      <c r="J215" s="198">
        <f t="shared" si="53"/>
        <v>0</v>
      </c>
      <c r="K215" s="198">
        <f t="shared" si="53"/>
        <v>0</v>
      </c>
      <c r="L215" s="198">
        <f t="shared" si="53"/>
        <v>0</v>
      </c>
      <c r="M215" s="198">
        <f t="shared" si="53"/>
        <v>0</v>
      </c>
      <c r="N215" s="198">
        <f t="shared" si="53"/>
        <v>0</v>
      </c>
      <c r="O215" s="198">
        <f t="shared" si="53"/>
        <v>0</v>
      </c>
      <c r="P215" s="198">
        <f t="shared" si="53"/>
        <v>0</v>
      </c>
      <c r="Q215" s="198">
        <f t="shared" si="53"/>
        <v>0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517.99980040403113</v>
      </c>
      <c r="C220" s="133">
        <f t="shared" si="54"/>
        <v>520.99251651330621</v>
      </c>
      <c r="D220" s="133">
        <f t="shared" si="54"/>
        <v>646.20804431599174</v>
      </c>
      <c r="E220" s="133">
        <f t="shared" si="54"/>
        <v>634.10700775945691</v>
      </c>
      <c r="F220" s="133">
        <f t="shared" si="54"/>
        <v>637.67715792529475</v>
      </c>
      <c r="G220" s="133">
        <f t="shared" si="54"/>
        <v>576.15796061250194</v>
      </c>
      <c r="H220" s="133">
        <f t="shared" si="54"/>
        <v>491.3841104353711</v>
      </c>
      <c r="I220" s="133">
        <f t="shared" si="54"/>
        <v>577.50443037974685</v>
      </c>
      <c r="J220" s="133">
        <f t="shared" si="54"/>
        <v>567.09012231266854</v>
      </c>
      <c r="K220" s="133">
        <f t="shared" si="54"/>
        <v>634.20445512387414</v>
      </c>
      <c r="L220" s="133">
        <f t="shared" si="54"/>
        <v>652.95363346897227</v>
      </c>
      <c r="M220" s="133">
        <f t="shared" si="54"/>
        <v>584.16521404313255</v>
      </c>
      <c r="N220" s="133">
        <f t="shared" si="54"/>
        <v>757.32353596763869</v>
      </c>
      <c r="O220" s="133">
        <f t="shared" si="54"/>
        <v>713.53171665482932</v>
      </c>
      <c r="P220" s="133">
        <f t="shared" si="54"/>
        <v>572.37102942473234</v>
      </c>
      <c r="Q220" s="133">
        <f t="shared" si="54"/>
        <v>526.95471979873719</v>
      </c>
    </row>
    <row r="221" spans="1:17" x14ac:dyDescent="0.25">
      <c r="A221" s="132" t="s">
        <v>83</v>
      </c>
      <c r="B221" s="131">
        <f>IF(B$6=0,0,B$6/NFM!B$11*1000)</f>
        <v>0.50040706063701712</v>
      </c>
      <c r="C221" s="131">
        <f>IF(C$6=0,0,C$6/NFM!C$11*1000)</f>
        <v>0.50329813563433434</v>
      </c>
      <c r="D221" s="131">
        <f>IF(D$6=0,0,D$6/NFM!D$11*1000)</f>
        <v>0.62426098960644361</v>
      </c>
      <c r="E221" s="131">
        <f>IF(E$6=0,0,E$6/NFM!E$11*1000)</f>
        <v>0.61257093851145572</v>
      </c>
      <c r="F221" s="131">
        <f>IF(F$6=0,0,F$6/NFM!F$11*1000)</f>
        <v>0.61601983626996126</v>
      </c>
      <c r="G221" s="131">
        <f>IF(G$6=0,0,G$6/NFM!G$11*1000)</f>
        <v>0.55659000506919254</v>
      </c>
      <c r="H221" s="131">
        <f>IF(H$6=0,0,H$6/NFM!H$11*1000)</f>
        <v>0.47469531485322541</v>
      </c>
      <c r="I221" s="131">
        <f>IF(I$6=0,0,I$6/NFM!I$11*1000)</f>
        <v>0.5578907449110575</v>
      </c>
      <c r="J221" s="131">
        <f>IF(J$6=0,0,J$6/NFM!J$11*1000)</f>
        <v>0.54783013623060972</v>
      </c>
      <c r="K221" s="131">
        <f>IF(K$6=0,0,K$6/NFM!K$11*1000)</f>
        <v>0.61266507628748734</v>
      </c>
      <c r="L221" s="131">
        <f>IF(L$6=0,0,L$6/NFM!L$11*1000)</f>
        <v>0.63077747945388185</v>
      </c>
      <c r="M221" s="131">
        <f>IF(M$6=0,0,M$6/NFM!M$11*1000)</f>
        <v>0.5643253095034263</v>
      </c>
      <c r="N221" s="131">
        <f>IF(N$6=0,0,N$6/NFM!N$11*1000)</f>
        <v>0.73160268457479738</v>
      </c>
      <c r="O221" s="131">
        <f>IF(O$6=0,0,O$6/NFM!O$11*1000)</f>
        <v>0.68929815942791883</v>
      </c>
      <c r="P221" s="131">
        <f>IF(P$6=0,0,P$6/NFM!P$11*1000)</f>
        <v>0.55293168878600407</v>
      </c>
      <c r="Q221" s="131">
        <f>IF(Q$6=0,0,Q$6/NFM!Q$11*1000)</f>
        <v>0.50905784561618339</v>
      </c>
    </row>
    <row r="222" spans="1:17" x14ac:dyDescent="0.25">
      <c r="A222" s="76" t="s">
        <v>82</v>
      </c>
      <c r="B222" s="130">
        <f>IF(B$7=0,0,B$7/NFM!B$11*1000)</f>
        <v>0.25020353031850856</v>
      </c>
      <c r="C222" s="130">
        <f>IF(C$7=0,0,C$7/NFM!C$11*1000)</f>
        <v>0.25164906781716717</v>
      </c>
      <c r="D222" s="130">
        <f>IF(D$7=0,0,D$7/NFM!D$11*1000)</f>
        <v>0.3121304948032218</v>
      </c>
      <c r="E222" s="130">
        <f>IF(E$7=0,0,E$7/NFM!E$11*1000)</f>
        <v>0.30628546925572786</v>
      </c>
      <c r="F222" s="130">
        <f>IF(F$7=0,0,F$7/NFM!F$11*1000)</f>
        <v>0.30800991813498063</v>
      </c>
      <c r="G222" s="130">
        <f>IF(G$7=0,0,G$7/NFM!G$11*1000)</f>
        <v>0.27829500253459627</v>
      </c>
      <c r="H222" s="130">
        <f>IF(H$7=0,0,H$7/NFM!H$11*1000)</f>
        <v>0.23734765742661271</v>
      </c>
      <c r="I222" s="130">
        <f>IF(I$7=0,0,I$7/NFM!I$11*1000)</f>
        <v>0.27894537245552875</v>
      </c>
      <c r="J222" s="130">
        <f>IF(J$7=0,0,J$7/NFM!J$11*1000)</f>
        <v>0.27391506811530486</v>
      </c>
      <c r="K222" s="130">
        <f>IF(K$7=0,0,K$7/NFM!K$11*1000)</f>
        <v>0.30633253814374367</v>
      </c>
      <c r="L222" s="130">
        <f>IF(L$7=0,0,L$7/NFM!L$11*1000)</f>
        <v>0.31538873972694093</v>
      </c>
      <c r="M222" s="130">
        <f>IF(M$7=0,0,M$7/NFM!M$11*1000)</f>
        <v>0.28216265475171315</v>
      </c>
      <c r="N222" s="130">
        <f>IF(N$7=0,0,N$7/NFM!N$11*1000)</f>
        <v>0.36580134228739869</v>
      </c>
      <c r="O222" s="130">
        <f>IF(O$7=0,0,O$7/NFM!O$11*1000)</f>
        <v>0.34464907971395942</v>
      </c>
      <c r="P222" s="130">
        <f>IF(P$7=0,0,P$7/NFM!P$11*1000)</f>
        <v>0.27646584439300204</v>
      </c>
      <c r="Q222" s="130">
        <f>IF(Q$7=0,0,Q$7/NFM!Q$11*1000)</f>
        <v>0.2545289228080917</v>
      </c>
    </row>
    <row r="223" spans="1:17" x14ac:dyDescent="0.25">
      <c r="A223" s="76" t="s">
        <v>81</v>
      </c>
      <c r="B223" s="130">
        <f>IF(B$8=0,0,B$8/NFM!B$11*1000)</f>
        <v>6.3384894347355507</v>
      </c>
      <c r="C223" s="130">
        <f>IF(C$8=0,0,C$8/NFM!C$11*1000)</f>
        <v>6.3751097180349019</v>
      </c>
      <c r="D223" s="130">
        <f>IF(D$8=0,0,D$8/NFM!D$11*1000)</f>
        <v>7.9073058683482857</v>
      </c>
      <c r="E223" s="130">
        <f>IF(E$8=0,0,E$8/NFM!E$11*1000)</f>
        <v>7.7592318878117723</v>
      </c>
      <c r="F223" s="130">
        <f>IF(F$8=0,0,F$8/NFM!F$11*1000)</f>
        <v>7.8029179260861747</v>
      </c>
      <c r="G223" s="130">
        <f>IF(G$8=0,0,G$8/NFM!G$11*1000)</f>
        <v>7.0501400642097707</v>
      </c>
      <c r="H223" s="130">
        <f>IF(H$8=0,0,H$8/NFM!H$11*1000)</f>
        <v>6.0128073214741891</v>
      </c>
      <c r="I223" s="130">
        <f>IF(I$8=0,0,I$8/NFM!I$11*1000)</f>
        <v>7.0666161022067282</v>
      </c>
      <c r="J223" s="130">
        <f>IF(J$8=0,0,J$8/NFM!J$11*1000)</f>
        <v>6.9391817255877228</v>
      </c>
      <c r="K223" s="130">
        <f>IF(K$8=0,0,K$8/NFM!K$11*1000)</f>
        <v>7.7604242996415049</v>
      </c>
      <c r="L223" s="130">
        <f>IF(L$8=0,0,L$8/NFM!L$11*1000)</f>
        <v>7.9898480730825048</v>
      </c>
      <c r="M223" s="130">
        <f>IF(M$8=0,0,M$8/NFM!M$11*1000)</f>
        <v>7.1481205870434001</v>
      </c>
      <c r="N223" s="130">
        <f>IF(N$8=0,0,N$8/NFM!N$11*1000)</f>
        <v>9.2669673379474329</v>
      </c>
      <c r="O223" s="130">
        <f>IF(O$8=0,0,O$8/NFM!O$11*1000)</f>
        <v>8.7311100194203082</v>
      </c>
      <c r="P223" s="130">
        <f>IF(P$8=0,0,P$8/NFM!P$11*1000)</f>
        <v>7.0038013912893833</v>
      </c>
      <c r="Q223" s="130">
        <f>IF(Q$8=0,0,Q$8/NFM!Q$11*1000)</f>
        <v>6.4480660444716564</v>
      </c>
    </row>
    <row r="224" spans="1:17" x14ac:dyDescent="0.25">
      <c r="A224" s="76" t="s">
        <v>80</v>
      </c>
      <c r="B224" s="130">
        <f>IF(B$9=0,0,B$9/NFM!B$11*1000)</f>
        <v>0.16680235354567235</v>
      </c>
      <c r="C224" s="130">
        <f>IF(C$9=0,0,C$9/NFM!C$11*1000)</f>
        <v>0.16776604521144478</v>
      </c>
      <c r="D224" s="130">
        <f>IF(D$9=0,0,D$9/NFM!D$11*1000)</f>
        <v>0.20808699653548118</v>
      </c>
      <c r="E224" s="130">
        <f>IF(E$9=0,0,E$9/NFM!E$11*1000)</f>
        <v>0.20419031283715186</v>
      </c>
      <c r="F224" s="130">
        <f>IF(F$9=0,0,F$9/NFM!F$11*1000)</f>
        <v>0.20533994542332037</v>
      </c>
      <c r="G224" s="130">
        <f>IF(G$9=0,0,G$9/NFM!G$11*1000)</f>
        <v>0.18553000168973083</v>
      </c>
      <c r="H224" s="130">
        <f>IF(H$9=0,0,H$9/NFM!H$11*1000)</f>
        <v>0.1582317716177418</v>
      </c>
      <c r="I224" s="130">
        <f>IF(I$9=0,0,I$9/NFM!I$11*1000)</f>
        <v>0.18596358163701912</v>
      </c>
      <c r="J224" s="130">
        <f>IF(J$9=0,0,J$9/NFM!J$11*1000)</f>
        <v>0.1826100454102032</v>
      </c>
      <c r="K224" s="130">
        <f>IF(K$9=0,0,K$9/NFM!K$11*1000)</f>
        <v>0.20422169209582905</v>
      </c>
      <c r="L224" s="130">
        <f>IF(L$9=0,0,L$9/NFM!L$11*1000)</f>
        <v>0.21025915981796064</v>
      </c>
      <c r="M224" s="130">
        <f>IF(M$9=0,0,M$9/NFM!M$11*1000)</f>
        <v>0.18810843650114209</v>
      </c>
      <c r="N224" s="130">
        <f>IF(N$9=0,0,N$9/NFM!N$11*1000)</f>
        <v>0.24386756152493241</v>
      </c>
      <c r="O224" s="130">
        <f>IF(O$9=0,0,O$9/NFM!O$11*1000)</f>
        <v>0.22976605314263962</v>
      </c>
      <c r="P224" s="130">
        <f>IF(P$9=0,0,P$9/NFM!P$11*1000)</f>
        <v>0.18431056292866799</v>
      </c>
      <c r="Q224" s="130">
        <f>IF(Q$9=0,0,Q$9/NFM!Q$11*1000)</f>
        <v>0.16968594853872776</v>
      </c>
    </row>
    <row r="225" spans="1:17" x14ac:dyDescent="0.25">
      <c r="A225" s="129" t="s">
        <v>79</v>
      </c>
      <c r="B225" s="128">
        <f>IF(B$10=0,0,B$10/NFM!B$11*1000)</f>
        <v>0.33360470709134477</v>
      </c>
      <c r="C225" s="128">
        <f>IF(C$10=0,0,C$10/NFM!C$11*1000)</f>
        <v>0.33553209042288956</v>
      </c>
      <c r="D225" s="128">
        <f>IF(D$10=0,0,D$10/NFM!D$11*1000)</f>
        <v>0.41617399307096237</v>
      </c>
      <c r="E225" s="128">
        <f>IF(E$10=0,0,E$10/NFM!E$11*1000)</f>
        <v>0.40838062567430372</v>
      </c>
      <c r="F225" s="128">
        <f>IF(F$10=0,0,F$10/NFM!F$11*1000)</f>
        <v>0.41067989084664075</v>
      </c>
      <c r="G225" s="128">
        <f>IF(G$10=0,0,G$10/NFM!G$11*1000)</f>
        <v>0.37106000337946166</v>
      </c>
      <c r="H225" s="128">
        <f>IF(H$10=0,0,H$10/NFM!H$11*1000)</f>
        <v>0.31646354323548359</v>
      </c>
      <c r="I225" s="128">
        <f>IF(I$10=0,0,I$10/NFM!I$11*1000)</f>
        <v>0.37192716327403824</v>
      </c>
      <c r="J225" s="128">
        <f>IF(J$10=0,0,J$10/NFM!J$11*1000)</f>
        <v>0.36522009082040635</v>
      </c>
      <c r="K225" s="128">
        <f>IF(K$10=0,0,K$10/NFM!K$11*1000)</f>
        <v>0.4084433841916581</v>
      </c>
      <c r="L225" s="128">
        <f>IF(L$10=0,0,L$10/NFM!L$11*1000)</f>
        <v>0.42051831963592129</v>
      </c>
      <c r="M225" s="128">
        <f>IF(M$10=0,0,M$10/NFM!M$11*1000)</f>
        <v>0.37621687300228424</v>
      </c>
      <c r="N225" s="128">
        <f>IF(N$10=0,0,N$10/NFM!N$11*1000)</f>
        <v>0.48773512304986483</v>
      </c>
      <c r="O225" s="128">
        <f>IF(O$10=0,0,O$10/NFM!O$11*1000)</f>
        <v>0.45953210628527924</v>
      </c>
      <c r="P225" s="128">
        <f>IF(P$10=0,0,P$10/NFM!P$11*1000)</f>
        <v>0.36862112585733603</v>
      </c>
      <c r="Q225" s="128">
        <f>IF(Q$10=0,0,Q$10/NFM!Q$11*1000)</f>
        <v>0.33937189707745552</v>
      </c>
    </row>
    <row r="226" spans="1:17" x14ac:dyDescent="0.25">
      <c r="A226" s="127" t="s">
        <v>152</v>
      </c>
      <c r="B226" s="126">
        <f>IF(B$15=0,0,B$15/NFM!B$11*1000)</f>
        <v>208.91697859000379</v>
      </c>
      <c r="C226" s="126">
        <f>IF(C$15=0,0,C$15/NFM!C$11*1000)</f>
        <v>210.12398524683982</v>
      </c>
      <c r="D226" s="126">
        <f>IF(D$15=0,0,D$15/NFM!D$11*1000)</f>
        <v>260.62525903243892</v>
      </c>
      <c r="E226" s="126">
        <f>IF(E$15=0,0,E$15/NFM!E$11*1000)</f>
        <v>255.74473206461667</v>
      </c>
      <c r="F226" s="126">
        <f>IF(F$15=0,0,F$15/NFM!F$11*1000)</f>
        <v>257.18462641433973</v>
      </c>
      <c r="G226" s="126">
        <f>IF(G$15=0,0,G$15/NFM!G$11*1000)</f>
        <v>232.37302452212606</v>
      </c>
      <c r="H226" s="126">
        <f>IF(H$15=0,0,H$15/NFM!H$11*1000)</f>
        <v>198.182477289031</v>
      </c>
      <c r="I226" s="126">
        <f>IF(I$15=0,0,I$15/NFM!I$11*1000)</f>
        <v>232.91607568800714</v>
      </c>
      <c r="J226" s="126">
        <f>IF(J$15=0,0,J$15/NFM!J$11*1000)</f>
        <v>228.7158312597613</v>
      </c>
      <c r="K226" s="126">
        <f>IF(K$15=0,0,K$15/NFM!K$11*1000)</f>
        <v>255.7840340275319</v>
      </c>
      <c r="L226" s="126">
        <f>IF(L$15=0,0,L$15/NFM!L$11*1000)</f>
        <v>263.345854877362</v>
      </c>
      <c r="M226" s="126">
        <f>IF(M$15=0,0,M$15/NFM!M$11*1000)</f>
        <v>235.60246822505218</v>
      </c>
      <c r="N226" s="126">
        <f>IF(N$15=0,0,N$15/NFM!N$11*1000)</f>
        <v>223.08683858029758</v>
      </c>
      <c r="O226" s="126">
        <f>IF(O$15=0,0,O$15/NFM!O$11*1000)</f>
        <v>187.77789152697429</v>
      </c>
      <c r="P226" s="126">
        <f>IF(P$15=0,0,P$15/NFM!P$11*1000)</f>
        <v>105.84569918095795</v>
      </c>
      <c r="Q226" s="126">
        <f>IF(Q$15=0,0,Q$15/NFM!Q$11*1000)</f>
        <v>88.131675558509059</v>
      </c>
    </row>
    <row r="227" spans="1:17" x14ac:dyDescent="0.25">
      <c r="A227" s="72" t="s">
        <v>151</v>
      </c>
      <c r="B227" s="125">
        <f>IF(B$26=0,0,B$26/NFM!B$11*1000)</f>
        <v>301.49331472769927</v>
      </c>
      <c r="C227" s="125">
        <f>IF(C$26=0,0,C$26/NFM!C$11*1000)</f>
        <v>303.2351762093457</v>
      </c>
      <c r="D227" s="125">
        <f>IF(D$26=0,0,D$26/NFM!D$11*1000)</f>
        <v>376.11482694118843</v>
      </c>
      <c r="E227" s="125">
        <f>IF(E$26=0,0,E$26/NFM!E$11*1000)</f>
        <v>369.07161646074985</v>
      </c>
      <c r="F227" s="125">
        <f>IF(F$26=0,0,F$26/NFM!F$11*1000)</f>
        <v>371.14956399419401</v>
      </c>
      <c r="G227" s="125">
        <f>IF(G$26=0,0,G$26/NFM!G$11*1000)</f>
        <v>335.3433210134931</v>
      </c>
      <c r="H227" s="125">
        <f>IF(H$26=0,0,H$26/NFM!H$11*1000)</f>
        <v>286.00208753773285</v>
      </c>
      <c r="I227" s="125">
        <f>IF(I$26=0,0,I$26/NFM!I$11*1000)</f>
        <v>336.12701172725531</v>
      </c>
      <c r="J227" s="125">
        <f>IF(J$26=0,0,J$26/NFM!J$11*1000)</f>
        <v>330.06553398674299</v>
      </c>
      <c r="K227" s="125">
        <f>IF(K$26=0,0,K$26/NFM!K$11*1000)</f>
        <v>369.12833410598193</v>
      </c>
      <c r="L227" s="125">
        <f>IF(L$26=0,0,L$26/NFM!L$11*1000)</f>
        <v>380.04098681989308</v>
      </c>
      <c r="M227" s="125">
        <f>IF(M$26=0,0,M$26/NFM!M$11*1000)</f>
        <v>340.0038119572784</v>
      </c>
      <c r="N227" s="125">
        <f>IF(N$26=0,0,N$26/NFM!N$11*1000)</f>
        <v>523.14072333795673</v>
      </c>
      <c r="O227" s="125">
        <f>IF(O$26=0,0,O$26/NFM!O$11*1000)</f>
        <v>515.29946970986487</v>
      </c>
      <c r="P227" s="125">
        <f>IF(P$26=0,0,P$26/NFM!P$11*1000)</f>
        <v>458.13919963051995</v>
      </c>
      <c r="Q227" s="125">
        <f>IF(Q$26=0,0,Q$26/NFM!Q$11*1000)</f>
        <v>431.10233358171604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1243.1995209696747</v>
      </c>
      <c r="C229" s="133">
        <f t="shared" si="55"/>
        <v>1250.3820396319347</v>
      </c>
      <c r="D229" s="133">
        <f t="shared" si="55"/>
        <v>1550.8993063583805</v>
      </c>
      <c r="E229" s="133">
        <f t="shared" si="55"/>
        <v>1521.8568186226971</v>
      </c>
      <c r="F229" s="133">
        <f t="shared" si="55"/>
        <v>1530.4251790207079</v>
      </c>
      <c r="G229" s="133">
        <f t="shared" si="55"/>
        <v>1382.7791054700044</v>
      </c>
      <c r="H229" s="133">
        <f t="shared" si="55"/>
        <v>1179.3218650448907</v>
      </c>
      <c r="I229" s="133">
        <f t="shared" si="55"/>
        <v>0</v>
      </c>
      <c r="J229" s="133">
        <f t="shared" si="55"/>
        <v>0</v>
      </c>
      <c r="K229" s="133">
        <f t="shared" si="55"/>
        <v>0</v>
      </c>
      <c r="L229" s="133">
        <f t="shared" si="55"/>
        <v>0</v>
      </c>
      <c r="M229" s="133">
        <f t="shared" si="55"/>
        <v>0</v>
      </c>
      <c r="N229" s="133">
        <f t="shared" si="55"/>
        <v>0</v>
      </c>
      <c r="O229" s="133">
        <f t="shared" si="55"/>
        <v>0</v>
      </c>
      <c r="P229" s="133">
        <f t="shared" si="55"/>
        <v>0</v>
      </c>
      <c r="Q229" s="133">
        <f t="shared" si="55"/>
        <v>0</v>
      </c>
    </row>
    <row r="230" spans="1:17" x14ac:dyDescent="0.25">
      <c r="A230" s="132" t="s">
        <v>83</v>
      </c>
      <c r="B230" s="131">
        <f>IF(B$34=0,0,B$34/NFM!B$13*1000)</f>
        <v>1.3731428152920453</v>
      </c>
      <c r="C230" s="131">
        <f>IF(C$34=0,0,C$34/NFM!C$13*1000)</f>
        <v>1.3810760743791235</v>
      </c>
      <c r="D230" s="131">
        <f>IF(D$34=0,0,D$34/NFM!D$13*1000)</f>
        <v>1.7130043921721991</v>
      </c>
      <c r="E230" s="131">
        <f>IF(E$34=0,0,E$34/NFM!E$13*1000)</f>
        <v>1.6809262882960363</v>
      </c>
      <c r="F230" s="131">
        <f>IF(F$34=0,0,F$34/NFM!F$13*1000)</f>
        <v>1.6903902418456529</v>
      </c>
      <c r="G230" s="131">
        <f>IF(G$34=0,0,G$34/NFM!G$13*1000)</f>
        <v>1.5273117160881007</v>
      </c>
      <c r="H230" s="131">
        <f>IF(H$34=0,0,H$34/NFM!H$13*1000)</f>
        <v>1.3025884571127566</v>
      </c>
      <c r="I230" s="131">
        <f>IF(I$34=0,0,I$34/NFM!I$13*1000)</f>
        <v>0</v>
      </c>
      <c r="J230" s="131">
        <f>IF(J$34=0,0,J$34/NFM!J$13*1000)</f>
        <v>0</v>
      </c>
      <c r="K230" s="131">
        <f>IF(K$34=0,0,K$34/NFM!K$13*1000)</f>
        <v>0</v>
      </c>
      <c r="L230" s="131">
        <f>IF(L$34=0,0,L$34/NFM!L$13*1000)</f>
        <v>0</v>
      </c>
      <c r="M230" s="131">
        <f>IF(M$34=0,0,M$34/NFM!M$13*1000)</f>
        <v>0</v>
      </c>
      <c r="N230" s="131">
        <f>IF(N$34=0,0,N$34/NFM!N$13*1000)</f>
        <v>0</v>
      </c>
      <c r="O230" s="131">
        <f>IF(O$34=0,0,O$34/NFM!O$13*1000)</f>
        <v>0</v>
      </c>
      <c r="P230" s="131">
        <f>IF(P$34=0,0,P$34/NFM!P$13*1000)</f>
        <v>0</v>
      </c>
      <c r="Q230" s="131">
        <f>IF(Q$34=0,0,Q$34/NFM!Q$13*1000)</f>
        <v>0</v>
      </c>
    </row>
    <row r="231" spans="1:17" x14ac:dyDescent="0.25">
      <c r="A231" s="76" t="s">
        <v>82</v>
      </c>
      <c r="B231" s="130">
        <f>IF(B$35=0,0,B$35/NFM!B$13*1000)</f>
        <v>0.63757359784091017</v>
      </c>
      <c r="C231" s="130">
        <f>IF(C$35=0,0,C$35/NFM!C$13*1000)</f>
        <v>0.64125714516200705</v>
      </c>
      <c r="D231" s="130">
        <f>IF(D$35=0,0,D$35/NFM!D$13*1000)</f>
        <v>0.79537711683851653</v>
      </c>
      <c r="E231" s="130">
        <f>IF(E$35=0,0,E$35/NFM!E$13*1000)</f>
        <v>0.78048270682342291</v>
      </c>
      <c r="F231" s="130">
        <f>IF(F$35=0,0,F$35/NFM!F$13*1000)</f>
        <v>0.78487698165574971</v>
      </c>
      <c r="G231" s="130">
        <f>IF(G$35=0,0,G$35/NFM!G$13*1000)</f>
        <v>0.70915684443482974</v>
      </c>
      <c r="H231" s="130">
        <f>IF(H$35=0,0,H$35/NFM!H$13*1000)</f>
        <v>0.60481400758797799</v>
      </c>
      <c r="I231" s="130">
        <f>IF(I$35=0,0,I$35/NFM!I$13*1000)</f>
        <v>0</v>
      </c>
      <c r="J231" s="130">
        <f>IF(J$35=0,0,J$35/NFM!J$13*1000)</f>
        <v>0</v>
      </c>
      <c r="K231" s="130">
        <f>IF(K$35=0,0,K$35/NFM!K$13*1000)</f>
        <v>0</v>
      </c>
      <c r="L231" s="130">
        <f>IF(L$35=0,0,L$35/NFM!L$13*1000)</f>
        <v>0</v>
      </c>
      <c r="M231" s="130">
        <f>IF(M$35=0,0,M$35/NFM!M$13*1000)</f>
        <v>0</v>
      </c>
      <c r="N231" s="130">
        <f>IF(N$35=0,0,N$35/NFM!N$13*1000)</f>
        <v>0</v>
      </c>
      <c r="O231" s="130">
        <f>IF(O$35=0,0,O$35/NFM!O$13*1000)</f>
        <v>0</v>
      </c>
      <c r="P231" s="130">
        <f>IF(P$35=0,0,P$35/NFM!P$13*1000)</f>
        <v>0</v>
      </c>
      <c r="Q231" s="130">
        <f>IF(Q$35=0,0,Q$35/NFM!Q$13*1000)</f>
        <v>0</v>
      </c>
    </row>
    <row r="232" spans="1:17" x14ac:dyDescent="0.25">
      <c r="A232" s="76" t="s">
        <v>81</v>
      </c>
      <c r="B232" s="130">
        <f>IF(B$36=0,0,B$36/NFM!B$13*1000)</f>
        <v>18.729812920889007</v>
      </c>
      <c r="C232" s="130">
        <f>IF(C$36=0,0,C$36/NFM!C$13*1000)</f>
        <v>18.838023412106054</v>
      </c>
      <c r="D232" s="130">
        <f>IF(D$36=0,0,D$36/NFM!D$13*1000)</f>
        <v>23.365560698231288</v>
      </c>
      <c r="E232" s="130">
        <f>IF(E$36=0,0,E$36/NFM!E$13*1000)</f>
        <v>22.928011975865076</v>
      </c>
      <c r="F232" s="130">
        <f>IF(F$36=0,0,F$36/NFM!F$13*1000)</f>
        <v>23.057101301099316</v>
      </c>
      <c r="G232" s="130">
        <f>IF(G$36=0,0,G$36/NFM!G$13*1000)</f>
        <v>20.832692998599697</v>
      </c>
      <c r="H232" s="130">
        <f>IF(H$36=0,0,H$36/NFM!H$13*1000)</f>
        <v>17.767444029077549</v>
      </c>
      <c r="I232" s="130">
        <f>IF(I$36=0,0,I$36/NFM!I$13*1000)</f>
        <v>0</v>
      </c>
      <c r="J232" s="130">
        <f>IF(J$36=0,0,J$36/NFM!J$13*1000)</f>
        <v>0</v>
      </c>
      <c r="K232" s="130">
        <f>IF(K$36=0,0,K$36/NFM!K$13*1000)</f>
        <v>0</v>
      </c>
      <c r="L232" s="130">
        <f>IF(L$36=0,0,L$36/NFM!L$13*1000)</f>
        <v>0</v>
      </c>
      <c r="M232" s="130">
        <f>IF(M$36=0,0,M$36/NFM!M$13*1000)</f>
        <v>0</v>
      </c>
      <c r="N232" s="130">
        <f>IF(N$36=0,0,N$36/NFM!N$13*1000)</f>
        <v>0</v>
      </c>
      <c r="O232" s="130">
        <f>IF(O$36=0,0,O$36/NFM!O$13*1000)</f>
        <v>0</v>
      </c>
      <c r="P232" s="130">
        <f>IF(P$36=0,0,P$36/NFM!P$13*1000)</f>
        <v>0</v>
      </c>
      <c r="Q232" s="130">
        <f>IF(Q$36=0,0,Q$36/NFM!Q$13*1000)</f>
        <v>0</v>
      </c>
    </row>
    <row r="233" spans="1:17" x14ac:dyDescent="0.25">
      <c r="A233" s="76" t="s">
        <v>80</v>
      </c>
      <c r="B233" s="130">
        <f>IF(B$37=0,0,B$37/NFM!B$13*1000)</f>
        <v>0.45771427176401502</v>
      </c>
      <c r="C233" s="130">
        <f>IF(C$37=0,0,C$37/NFM!C$13*1000)</f>
        <v>0.4603586914597077</v>
      </c>
      <c r="D233" s="130">
        <f>IF(D$37=0,0,D$37/NFM!D$13*1000)</f>
        <v>0.57100146405739971</v>
      </c>
      <c r="E233" s="130">
        <f>IF(E$37=0,0,E$37/NFM!E$13*1000)</f>
        <v>0.56030876276534536</v>
      </c>
      <c r="F233" s="130">
        <f>IF(F$37=0,0,F$37/NFM!F$13*1000)</f>
        <v>0.56346341394855082</v>
      </c>
      <c r="G233" s="130">
        <f>IF(G$37=0,0,G$37/NFM!G$13*1000)</f>
        <v>0.50910390536270023</v>
      </c>
      <c r="H233" s="130">
        <f>IF(H$37=0,0,H$37/NFM!H$13*1000)</f>
        <v>0.4341961523709188</v>
      </c>
      <c r="I233" s="130">
        <f>IF(I$37=0,0,I$37/NFM!I$13*1000)</f>
        <v>0</v>
      </c>
      <c r="J233" s="130">
        <f>IF(J$37=0,0,J$37/NFM!J$13*1000)</f>
        <v>0</v>
      </c>
      <c r="K233" s="130">
        <f>IF(K$37=0,0,K$37/NFM!K$13*1000)</f>
        <v>0</v>
      </c>
      <c r="L233" s="130">
        <f>IF(L$37=0,0,L$37/NFM!L$13*1000)</f>
        <v>0</v>
      </c>
      <c r="M233" s="130">
        <f>IF(M$37=0,0,M$37/NFM!M$13*1000)</f>
        <v>0</v>
      </c>
      <c r="N233" s="130">
        <f>IF(N$37=0,0,N$37/NFM!N$13*1000)</f>
        <v>0</v>
      </c>
      <c r="O233" s="130">
        <f>IF(O$37=0,0,O$37/NFM!O$13*1000)</f>
        <v>0</v>
      </c>
      <c r="P233" s="130">
        <f>IF(P$37=0,0,P$37/NFM!P$13*1000)</f>
        <v>0</v>
      </c>
      <c r="Q233" s="130">
        <f>IF(Q$37=0,0,Q$37/NFM!Q$13*1000)</f>
        <v>0</v>
      </c>
    </row>
    <row r="234" spans="1:17" x14ac:dyDescent="0.25">
      <c r="A234" s="129" t="s">
        <v>79</v>
      </c>
      <c r="B234" s="128">
        <f>IF(B$38=0,0,B$38/NFM!B$13*1000)</f>
        <v>0.91542854352803005</v>
      </c>
      <c r="C234" s="128">
        <f>IF(C$38=0,0,C$38/NFM!C$13*1000)</f>
        <v>0.92071738291941541</v>
      </c>
      <c r="D234" s="128">
        <f>IF(D$38=0,0,D$38/NFM!D$13*1000)</f>
        <v>1.1420029281147994</v>
      </c>
      <c r="E234" s="128">
        <f>IF(E$38=0,0,E$38/NFM!E$13*1000)</f>
        <v>1.1206175255306907</v>
      </c>
      <c r="F234" s="128">
        <f>IF(F$38=0,0,F$38/NFM!F$13*1000)</f>
        <v>1.1269268278971014</v>
      </c>
      <c r="G234" s="128">
        <f>IF(G$38=0,0,G$38/NFM!G$13*1000)</f>
        <v>1.0182078107254005</v>
      </c>
      <c r="H234" s="128">
        <f>IF(H$38=0,0,H$38/NFM!H$13*1000)</f>
        <v>0.8683923047418376</v>
      </c>
      <c r="I234" s="128">
        <f>IF(I$38=0,0,I$38/NFM!I$13*1000)</f>
        <v>0</v>
      </c>
      <c r="J234" s="128">
        <f>IF(J$38=0,0,J$38/NFM!J$13*1000)</f>
        <v>0</v>
      </c>
      <c r="K234" s="128">
        <f>IF(K$38=0,0,K$38/NFM!K$13*1000)</f>
        <v>0</v>
      </c>
      <c r="L234" s="128">
        <f>IF(L$38=0,0,L$38/NFM!L$13*1000)</f>
        <v>0</v>
      </c>
      <c r="M234" s="128">
        <f>IF(M$38=0,0,M$38/NFM!M$13*1000)</f>
        <v>0</v>
      </c>
      <c r="N234" s="128">
        <f>IF(N$38=0,0,N$38/NFM!N$13*1000)</f>
        <v>0</v>
      </c>
      <c r="O234" s="128">
        <f>IF(O$38=0,0,O$38/NFM!O$13*1000)</f>
        <v>0</v>
      </c>
      <c r="P234" s="128">
        <f>IF(P$38=0,0,P$38/NFM!P$13*1000)</f>
        <v>0</v>
      </c>
      <c r="Q234" s="128">
        <f>IF(Q$38=0,0,Q$38/NFM!Q$13*1000)</f>
        <v>0</v>
      </c>
    </row>
    <row r="235" spans="1:17" x14ac:dyDescent="0.25">
      <c r="A235" s="127" t="s">
        <v>150</v>
      </c>
      <c r="B235" s="126">
        <f>IF(B$43=0,0,B$43/NFM!B$13*1000)</f>
        <v>1034.3781653351264</v>
      </c>
      <c r="C235" s="126">
        <f>IF(C$43=0,0,C$43/NFM!C$13*1000)</f>
        <v>760.79195975648372</v>
      </c>
      <c r="D235" s="126">
        <f>IF(D$43=0,0,D$43/NFM!D$13*1000)</f>
        <v>1271.9663603515048</v>
      </c>
      <c r="E235" s="126">
        <f>IF(E$43=0,0,E$43/NFM!E$13*1000)</f>
        <v>1248.1472334299442</v>
      </c>
      <c r="F235" s="126">
        <f>IF(F$43=0,0,F$43/NFM!F$13*1000)</f>
        <v>1255.1745537369145</v>
      </c>
      <c r="G235" s="126">
        <f>IF(G$43=0,0,G$43/NFM!G$13*1000)</f>
        <v>1134.082979303595</v>
      </c>
      <c r="H235" s="126">
        <f>IF(H$43=0,0,H$43/NFM!H$13*1000)</f>
        <v>763.72963762182928</v>
      </c>
      <c r="I235" s="126">
        <f>IF(I$43=0,0,I$43/NFM!I$13*1000)</f>
        <v>0</v>
      </c>
      <c r="J235" s="126">
        <f>IF(J$43=0,0,J$43/NFM!J$13*1000)</f>
        <v>0</v>
      </c>
      <c r="K235" s="126">
        <f>IF(K$43=0,0,K$43/NFM!K$13*1000)</f>
        <v>0</v>
      </c>
      <c r="L235" s="126">
        <f>IF(L$43=0,0,L$43/NFM!L$13*1000)</f>
        <v>0</v>
      </c>
      <c r="M235" s="126">
        <f>IF(M$43=0,0,M$43/NFM!M$13*1000)</f>
        <v>0</v>
      </c>
      <c r="N235" s="126">
        <f>IF(N$43=0,0,N$43/NFM!N$13*1000)</f>
        <v>0</v>
      </c>
      <c r="O235" s="126">
        <f>IF(O$43=0,0,O$43/NFM!O$13*1000)</f>
        <v>0</v>
      </c>
      <c r="P235" s="126">
        <f>IF(P$43=0,0,P$43/NFM!P$13*1000)</f>
        <v>0</v>
      </c>
      <c r="Q235" s="126">
        <f>IF(Q$43=0,0,Q$43/NFM!Q$13*1000)</f>
        <v>0</v>
      </c>
    </row>
    <row r="236" spans="1:17" x14ac:dyDescent="0.25">
      <c r="A236" s="127" t="s">
        <v>148</v>
      </c>
      <c r="B236" s="126">
        <f>IF(B$44=0,0,B$44/NFM!B$13*1000)</f>
        <v>109.57128254708371</v>
      </c>
      <c r="C236" s="126">
        <f>IF(C$44=0,0,C$44/NFM!C$13*1000)</f>
        <v>389.76659480531004</v>
      </c>
      <c r="D236" s="126">
        <f>IF(D$44=0,0,D$44/NFM!D$13*1000)</f>
        <v>155.11784882335425</v>
      </c>
      <c r="E236" s="126">
        <f>IF(E$44=0,0,E$44/NFM!E$13*1000)</f>
        <v>152.21307724755414</v>
      </c>
      <c r="F236" s="126">
        <f>IF(F$44=0,0,F$44/NFM!F$13*1000)</f>
        <v>153.07006752889203</v>
      </c>
      <c r="G236" s="126">
        <f>IF(G$44=0,0,G$44/NFM!G$13*1000)</f>
        <v>138.30280235409703</v>
      </c>
      <c r="H236" s="126">
        <f>IF(H$44=0,0,H$44/NFM!H$13*1000)</f>
        <v>263.30225302818673</v>
      </c>
      <c r="I236" s="126">
        <f>IF(I$44=0,0,I$44/NFM!I$13*1000)</f>
        <v>0</v>
      </c>
      <c r="J236" s="126">
        <f>IF(J$44=0,0,J$44/NFM!J$13*1000)</f>
        <v>0</v>
      </c>
      <c r="K236" s="126">
        <f>IF(K$44=0,0,K$44/NFM!K$13*1000)</f>
        <v>0</v>
      </c>
      <c r="L236" s="126">
        <f>IF(L$44=0,0,L$44/NFM!L$13*1000)</f>
        <v>0</v>
      </c>
      <c r="M236" s="126">
        <f>IF(M$44=0,0,M$44/NFM!M$13*1000)</f>
        <v>0</v>
      </c>
      <c r="N236" s="126">
        <f>IF(N$44=0,0,N$44/NFM!N$13*1000)</f>
        <v>0</v>
      </c>
      <c r="O236" s="126">
        <f>IF(O$44=0,0,O$44/NFM!O$13*1000)</f>
        <v>0</v>
      </c>
      <c r="P236" s="126">
        <f>IF(P$44=0,0,P$44/NFM!P$13*1000)</f>
        <v>0</v>
      </c>
      <c r="Q236" s="126">
        <f>IF(Q$44=0,0,Q$44/NFM!Q$13*1000)</f>
        <v>0</v>
      </c>
    </row>
    <row r="237" spans="1:17" x14ac:dyDescent="0.25">
      <c r="A237" s="72" t="s">
        <v>147</v>
      </c>
      <c r="B237" s="125">
        <f>IF(B$51=0,0,B$51/NFM!B$13*1000)</f>
        <v>77.1364009381507</v>
      </c>
      <c r="C237" s="125">
        <f>IF(C$51=0,0,C$51/NFM!C$13*1000)</f>
        <v>77.582052364114674</v>
      </c>
      <c r="D237" s="125">
        <f>IF(D$51=0,0,D$51/NFM!D$13*1000)</f>
        <v>96.22815058410724</v>
      </c>
      <c r="E237" s="125">
        <f>IF(E$51=0,0,E$51/NFM!E$13*1000)</f>
        <v>94.426160685918049</v>
      </c>
      <c r="F237" s="125">
        <f>IF(F$51=0,0,F$51/NFM!F$13*1000)</f>
        <v>94.957798988455195</v>
      </c>
      <c r="G237" s="125">
        <f>IF(G$51=0,0,G$51/NFM!G$13*1000)</f>
        <v>85.796850537101662</v>
      </c>
      <c r="H237" s="125">
        <f>IF(H$51=0,0,H$51/NFM!H$13*1000)</f>
        <v>131.31253944398361</v>
      </c>
      <c r="I237" s="125">
        <f>IF(I$51=0,0,I$51/NFM!I$13*1000)</f>
        <v>0</v>
      </c>
      <c r="J237" s="125">
        <f>IF(J$51=0,0,J$51/NFM!J$13*1000)</f>
        <v>0</v>
      </c>
      <c r="K237" s="125">
        <f>IF(K$51=0,0,K$51/NFM!K$13*1000)</f>
        <v>0</v>
      </c>
      <c r="L237" s="125">
        <f>IF(L$51=0,0,L$51/NFM!L$13*1000)</f>
        <v>0</v>
      </c>
      <c r="M237" s="125">
        <f>IF(M$51=0,0,M$51/NFM!M$13*1000)</f>
        <v>0</v>
      </c>
      <c r="N237" s="125">
        <f>IF(N$51=0,0,N$51/NFM!N$13*1000)</f>
        <v>0</v>
      </c>
      <c r="O237" s="125">
        <f>IF(O$51=0,0,O$51/NFM!O$13*1000)</f>
        <v>0</v>
      </c>
      <c r="P237" s="125">
        <f>IF(P$51=0,0,P$51/NFM!P$13*1000)</f>
        <v>0</v>
      </c>
      <c r="Q237" s="125">
        <f>IF(Q$51=0,0,Q$51/NFM!Q$13*1000)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132.60794890343195</v>
      </c>
      <c r="C239" s="133">
        <f t="shared" si="56"/>
        <v>133.37408422740637</v>
      </c>
      <c r="D239" s="133">
        <f t="shared" si="56"/>
        <v>165.42925934489386</v>
      </c>
      <c r="E239" s="133">
        <f t="shared" si="56"/>
        <v>162.33139398642095</v>
      </c>
      <c r="F239" s="133">
        <f t="shared" si="56"/>
        <v>163.24535242887541</v>
      </c>
      <c r="G239" s="133">
        <f t="shared" si="56"/>
        <v>147.49643791680046</v>
      </c>
      <c r="H239" s="133">
        <f t="shared" si="56"/>
        <v>125.79433227145499</v>
      </c>
      <c r="I239" s="133">
        <f t="shared" si="56"/>
        <v>147.84113417721517</v>
      </c>
      <c r="J239" s="133">
        <f t="shared" si="56"/>
        <v>107.20001714256048</v>
      </c>
      <c r="K239" s="133">
        <f t="shared" si="56"/>
        <v>119.8869911256938</v>
      </c>
      <c r="L239" s="133">
        <f t="shared" si="56"/>
        <v>117.81669740573028</v>
      </c>
      <c r="M239" s="133">
        <f t="shared" si="56"/>
        <v>105.40475269618648</v>
      </c>
      <c r="N239" s="133">
        <f t="shared" si="56"/>
        <v>136.64884197260062</v>
      </c>
      <c r="O239" s="133">
        <f t="shared" si="56"/>
        <v>128.74719741414498</v>
      </c>
      <c r="P239" s="133">
        <f t="shared" si="56"/>
        <v>103.27665077729363</v>
      </c>
      <c r="Q239" s="133">
        <f t="shared" si="56"/>
        <v>95.081888799994516</v>
      </c>
    </row>
    <row r="240" spans="1:17" x14ac:dyDescent="0.25">
      <c r="A240" s="132" t="s">
        <v>83</v>
      </c>
      <c r="B240" s="131">
        <f>IF(B$71=0,0,B$71/NFM!B$14*1000)</f>
        <v>0.24438715690816173</v>
      </c>
      <c r="C240" s="131">
        <f>IF(C$71=0,0,C$71/NFM!C$14*1000)</f>
        <v>0.24579909062089392</v>
      </c>
      <c r="D240" s="131">
        <f>IF(D$71=0,0,D$71/NFM!D$14*1000)</f>
        <v>0.30487453199478026</v>
      </c>
      <c r="E240" s="131">
        <f>IF(E$71=0,0,E$71/NFM!E$14*1000)</f>
        <v>0.29916538323181435</v>
      </c>
      <c r="F240" s="131">
        <f>IF(F$71=0,0,F$71/NFM!F$14*1000)</f>
        <v>0.3008497445927335</v>
      </c>
      <c r="G240" s="131">
        <f>IF(G$71=0,0,G$71/NFM!G$14*1000)</f>
        <v>0.27182559880190688</v>
      </c>
      <c r="H240" s="131">
        <f>IF(H$71=0,0,H$71/NFM!H$14*1000)</f>
        <v>0.23183013894113461</v>
      </c>
      <c r="I240" s="131">
        <f>IF(I$71=0,0,I$71/NFM!I$14*1000)</f>
        <v>0.27246084985417196</v>
      </c>
      <c r="J240" s="131">
        <f>IF(J$71=0,0,J$71/NFM!J$14*1000)</f>
        <v>0.19756211921394506</v>
      </c>
      <c r="K240" s="131">
        <f>IF(K$71=0,0,K$71/NFM!K$14*1000)</f>
        <v>0.22094332318508605</v>
      </c>
      <c r="L240" s="131">
        <f>IF(L$71=0,0,L$71/NFM!L$14*1000)</f>
        <v>0.21712791694156464</v>
      </c>
      <c r="M240" s="131">
        <f>IF(M$71=0,0,M$71/NFM!M$14*1000)</f>
        <v>0.19425357264810419</v>
      </c>
      <c r="N240" s="131">
        <f>IF(N$71=0,0,N$71/NFM!N$14*1000)</f>
        <v>0.25183423965629459</v>
      </c>
      <c r="O240" s="131">
        <f>IF(O$71=0,0,O$71/NFM!O$14*1000)</f>
        <v>0.23727206246776139</v>
      </c>
      <c r="P240" s="131">
        <f>IF(P$71=0,0,P$71/NFM!P$14*1000)</f>
        <v>0.19033162994504826</v>
      </c>
      <c r="Q240" s="131">
        <f>IF(Q$71=0,0,Q$71/NFM!Q$14*1000)</f>
        <v>0.17522925789471483</v>
      </c>
    </row>
    <row r="241" spans="1:17" x14ac:dyDescent="0.25">
      <c r="A241" s="76" t="s">
        <v>82</v>
      </c>
      <c r="B241" s="130">
        <f>IF(B$72=0,0,B$72/NFM!B$14*1000)</f>
        <v>0.12661140600776208</v>
      </c>
      <c r="C241" s="130">
        <f>IF(C$72=0,0,C$72/NFM!C$14*1000)</f>
        <v>0.12734289662625622</v>
      </c>
      <c r="D241" s="130">
        <f>IF(D$72=0,0,D$72/NFM!D$14*1000)</f>
        <v>0.15794853395803973</v>
      </c>
      <c r="E241" s="130">
        <f>IF(E$72=0,0,E$72/NFM!E$14*1000)</f>
        <v>0.15499075433847395</v>
      </c>
      <c r="F241" s="130">
        <f>IF(F$72=0,0,F$72/NFM!F$14*1000)</f>
        <v>0.15586338350127099</v>
      </c>
      <c r="G241" s="130">
        <f>IF(G$72=0,0,G$72/NFM!G$14*1000)</f>
        <v>0.14082663626282349</v>
      </c>
      <c r="H241" s="130">
        <f>IF(H$72=0,0,H$72/NFM!H$14*1000)</f>
        <v>0.12010590170801078</v>
      </c>
      <c r="I241" s="130">
        <f>IF(I$72=0,0,I$72/NFM!I$14*1000)</f>
        <v>0.14115574532858927</v>
      </c>
      <c r="J241" s="130">
        <f>IF(J$72=0,0,J$72/NFM!J$14*1000)</f>
        <v>0.10235242311424148</v>
      </c>
      <c r="K241" s="130">
        <f>IF(K$72=0,0,K$72/NFM!K$14*1000)</f>
        <v>0.11446569103876211</v>
      </c>
      <c r="L241" s="130">
        <f>IF(L$72=0,0,L$72/NFM!L$14*1000)</f>
        <v>0.11248901617951582</v>
      </c>
      <c r="M241" s="130">
        <f>IF(M$72=0,0,M$72/NFM!M$14*1000)</f>
        <v>0.10063834068109345</v>
      </c>
      <c r="N241" s="130">
        <f>IF(N$72=0,0,N$72/NFM!N$14*1000)</f>
        <v>0.1304695695435471</v>
      </c>
      <c r="O241" s="130">
        <f>IF(O$72=0,0,O$72/NFM!O$14*1000)</f>
        <v>0.12292523803406763</v>
      </c>
      <c r="P241" s="130">
        <f>IF(P$72=0,0,P$72/NFM!P$14*1000)</f>
        <v>9.8606471714663288E-2</v>
      </c>
      <c r="Q241" s="130">
        <f>IF(Q$72=0,0,Q$72/NFM!Q$14*1000)</f>
        <v>9.0782277581320986E-2</v>
      </c>
    </row>
    <row r="242" spans="1:17" x14ac:dyDescent="0.25">
      <c r="A242" s="76" t="s">
        <v>81</v>
      </c>
      <c r="B242" s="130">
        <f>IF(B$73=0,0,B$73/NFM!B$14*1000)</f>
        <v>2.9875574998929282</v>
      </c>
      <c r="C242" s="130">
        <f>IF(C$73=0,0,C$73/NFM!C$14*1000)</f>
        <v>3.0048179533725277</v>
      </c>
      <c r="D242" s="130">
        <f>IF(D$73=0,0,D$73/NFM!D$14*1000)</f>
        <v>3.7269969752528094</v>
      </c>
      <c r="E242" s="130">
        <f>IF(E$73=0,0,E$73/NFM!E$14*1000)</f>
        <v>3.6572043952310493</v>
      </c>
      <c r="F242" s="130">
        <f>IF(F$73=0,0,F$73/NFM!F$14*1000)</f>
        <v>3.6777951925544738</v>
      </c>
      <c r="G242" s="130">
        <f>IF(G$73=0,0,G$73/NFM!G$14*1000)</f>
        <v>3.3229839760716229</v>
      </c>
      <c r="H242" s="130">
        <f>IF(H$73=0,0,H$73/NFM!H$14*1000)</f>
        <v>2.8340518342176244</v>
      </c>
      <c r="I242" s="130">
        <f>IF(I$73=0,0,I$73/NFM!I$14*1000)</f>
        <v>3.3307497239510124</v>
      </c>
      <c r="J242" s="130">
        <f>IF(J$73=0,0,J$73/NFM!J$14*1000)</f>
        <v>2.4151358787408137</v>
      </c>
      <c r="K242" s="130">
        <f>IF(K$73=0,0,K$73/NFM!K$14*1000)</f>
        <v>2.7009638746316069</v>
      </c>
      <c r="L242" s="130">
        <f>IF(L$73=0,0,L$73/NFM!L$14*1000)</f>
        <v>2.6543217119165905</v>
      </c>
      <c r="M242" s="130">
        <f>IF(M$73=0,0,M$73/NFM!M$14*1000)</f>
        <v>2.374689919012098</v>
      </c>
      <c r="N242" s="130">
        <f>IF(N$73=0,0,N$73/NFM!N$14*1000)</f>
        <v>3.078595786020494</v>
      </c>
      <c r="O242" s="130">
        <f>IF(O$73=0,0,O$73/NFM!O$14*1000)</f>
        <v>2.9005776682733289</v>
      </c>
      <c r="P242" s="130">
        <f>IF(P$73=0,0,P$73/NFM!P$14*1000)</f>
        <v>2.3267453809893071</v>
      </c>
      <c r="Q242" s="130">
        <f>IF(Q$73=0,0,Q$73/NFM!Q$14*1000)</f>
        <v>2.1421235479275054</v>
      </c>
    </row>
    <row r="243" spans="1:17" x14ac:dyDescent="0.25">
      <c r="A243" s="76" t="s">
        <v>80</v>
      </c>
      <c r="B243" s="130">
        <f>IF(B$74=0,0,B$74/NFM!B$14*1000)</f>
        <v>8.1462385636053888E-2</v>
      </c>
      <c r="C243" s="130">
        <f>IF(C$74=0,0,C$74/NFM!C$14*1000)</f>
        <v>8.1933030206964616E-2</v>
      </c>
      <c r="D243" s="130">
        <f>IF(D$74=0,0,D$74/NFM!D$14*1000)</f>
        <v>0.10162484399826009</v>
      </c>
      <c r="E243" s="130">
        <f>IF(E$74=0,0,E$74/NFM!E$14*1000)</f>
        <v>9.9721794410604747E-2</v>
      </c>
      <c r="F243" s="130">
        <f>IF(F$74=0,0,F$74/NFM!F$14*1000)</f>
        <v>0.10028324819757782</v>
      </c>
      <c r="G243" s="130">
        <f>IF(G$74=0,0,G$74/NFM!G$14*1000)</f>
        <v>9.0608532933968922E-2</v>
      </c>
      <c r="H243" s="130">
        <f>IF(H$74=0,0,H$74/NFM!H$14*1000)</f>
        <v>7.7276712980378165E-2</v>
      </c>
      <c r="I243" s="130">
        <f>IF(I$74=0,0,I$74/NFM!I$14*1000)</f>
        <v>9.0820283284723954E-2</v>
      </c>
      <c r="J243" s="130">
        <f>IF(J$74=0,0,J$74/NFM!J$14*1000)</f>
        <v>6.5854039737981679E-2</v>
      </c>
      <c r="K243" s="130">
        <f>IF(K$74=0,0,K$74/NFM!K$14*1000)</f>
        <v>7.3647774395028676E-2</v>
      </c>
      <c r="L243" s="130">
        <f>IF(L$74=0,0,L$74/NFM!L$14*1000)</f>
        <v>7.2375972313854856E-2</v>
      </c>
      <c r="M243" s="130">
        <f>IF(M$74=0,0,M$74/NFM!M$14*1000)</f>
        <v>6.4751190882701384E-2</v>
      </c>
      <c r="N243" s="130">
        <f>IF(N$74=0,0,N$74/NFM!N$14*1000)</f>
        <v>8.3944746552098173E-2</v>
      </c>
      <c r="O243" s="130">
        <f>IF(O$74=0,0,O$74/NFM!O$14*1000)</f>
        <v>7.9090687489253783E-2</v>
      </c>
      <c r="P243" s="130">
        <f>IF(P$74=0,0,P$74/NFM!P$14*1000)</f>
        <v>6.3443876648349412E-2</v>
      </c>
      <c r="Q243" s="130">
        <f>IF(Q$74=0,0,Q$74/NFM!Q$14*1000)</f>
        <v>5.8409752631571603E-2</v>
      </c>
    </row>
    <row r="244" spans="1:17" x14ac:dyDescent="0.25">
      <c r="A244" s="129" t="s">
        <v>79</v>
      </c>
      <c r="B244" s="128">
        <f>IF(B$75=0,0,B$75/NFM!B$14*1000)</f>
        <v>0.1629247712721078</v>
      </c>
      <c r="C244" s="128">
        <f>IF(C$75=0,0,C$75/NFM!C$14*1000)</f>
        <v>0.1638660604139292</v>
      </c>
      <c r="D244" s="128">
        <f>IF(D$75=0,0,D$75/NFM!D$14*1000)</f>
        <v>0.20324968799652018</v>
      </c>
      <c r="E244" s="128">
        <f>IF(E$75=0,0,E$75/NFM!E$14*1000)</f>
        <v>0.19944358882120947</v>
      </c>
      <c r="F244" s="128">
        <f>IF(F$75=0,0,F$75/NFM!F$14*1000)</f>
        <v>0.20056649639515564</v>
      </c>
      <c r="G244" s="128">
        <f>IF(G$75=0,0,G$75/NFM!G$14*1000)</f>
        <v>0.18121706586793784</v>
      </c>
      <c r="H244" s="128">
        <f>IF(H$75=0,0,H$75/NFM!H$14*1000)</f>
        <v>0.15455342596075633</v>
      </c>
      <c r="I244" s="128">
        <f>IF(I$75=0,0,I$75/NFM!I$14*1000)</f>
        <v>0.18164056656944796</v>
      </c>
      <c r="J244" s="128">
        <f>IF(J$75=0,0,J$75/NFM!J$14*1000)</f>
        <v>0.13170807947596336</v>
      </c>
      <c r="K244" s="128">
        <f>IF(K$75=0,0,K$75/NFM!K$14*1000)</f>
        <v>0.14729554879005735</v>
      </c>
      <c r="L244" s="128">
        <f>IF(L$75=0,0,L$75/NFM!L$14*1000)</f>
        <v>0.14475194462770971</v>
      </c>
      <c r="M244" s="128">
        <f>IF(M$75=0,0,M$75/NFM!M$14*1000)</f>
        <v>0.12950238176540277</v>
      </c>
      <c r="N244" s="128">
        <f>IF(N$75=0,0,N$75/NFM!N$14*1000)</f>
        <v>0.16788949310419635</v>
      </c>
      <c r="O244" s="128">
        <f>IF(O$75=0,0,O$75/NFM!O$14*1000)</f>
        <v>0.15818137497850757</v>
      </c>
      <c r="P244" s="128">
        <f>IF(P$75=0,0,P$75/NFM!P$14*1000)</f>
        <v>0.12688775329669885</v>
      </c>
      <c r="Q244" s="128">
        <f>IF(Q$75=0,0,Q$75/NFM!Q$14*1000)</f>
        <v>0.11681950526314321</v>
      </c>
    </row>
    <row r="245" spans="1:17" x14ac:dyDescent="0.25">
      <c r="A245" s="127" t="s">
        <v>149</v>
      </c>
      <c r="B245" s="126">
        <f>IF(B$80=0,0,B$80/NFM!B$14*1000)</f>
        <v>37.058903436183428</v>
      </c>
      <c r="C245" s="126">
        <f>IF(C$80=0,0,C$80/NFM!C$14*1000)</f>
        <v>37.273009266376853</v>
      </c>
      <c r="D245" s="126">
        <f>IF(D$80=0,0,D$80/NFM!D$14*1000)</f>
        <v>46.231217647791418</v>
      </c>
      <c r="E245" s="126">
        <f>IF(E$80=0,0,E$80/NFM!E$14*1000)</f>
        <v>45.365481512610359</v>
      </c>
      <c r="F245" s="126">
        <f>IF(F$80=0,0,F$80/NFM!F$14*1000)</f>
        <v>45.620898310349034</v>
      </c>
      <c r="G245" s="126">
        <f>IF(G$80=0,0,G$80/NFM!G$14*1000)</f>
        <v>41.219672690362152</v>
      </c>
      <c r="H245" s="126">
        <f>IF(H$80=0,0,H$80/NFM!H$14*1000)</f>
        <v>35.154755435225447</v>
      </c>
      <c r="I245" s="126">
        <f>IF(I$80=0,0,I$80/NFM!I$14*1000)</f>
        <v>41.316002250808211</v>
      </c>
      <c r="J245" s="126">
        <f>IF(J$80=0,0,J$80/NFM!J$14*1000)</f>
        <v>29.958348021326959</v>
      </c>
      <c r="K245" s="126">
        <f>IF(K$80=0,0,K$80/NFM!K$14*1000)</f>
        <v>33.503877136483517</v>
      </c>
      <c r="L245" s="126">
        <f>IF(L$80=0,0,L$80/NFM!L$14*1000)</f>
        <v>32.925308387874502</v>
      </c>
      <c r="M245" s="126">
        <f>IF(M$80=0,0,M$80/NFM!M$14*1000)</f>
        <v>29.456639546754008</v>
      </c>
      <c r="N245" s="126">
        <f>IF(N$80=0,0,N$80/NFM!N$14*1000)</f>
        <v>38.188180129508339</v>
      </c>
      <c r="O245" s="126">
        <f>IF(O$80=0,0,O$80/NFM!O$14*1000)</f>
        <v>35.979969497338153</v>
      </c>
      <c r="P245" s="126">
        <f>IF(P$80=0,0,P$80/NFM!P$14*1000)</f>
        <v>28.861915594179813</v>
      </c>
      <c r="Q245" s="126">
        <f>IF(Q$80=0,0,Q$80/NFM!Q$14*1000)</f>
        <v>26.571789735884632</v>
      </c>
    </row>
    <row r="246" spans="1:17" x14ac:dyDescent="0.25">
      <c r="A246" s="127" t="s">
        <v>148</v>
      </c>
      <c r="B246" s="126">
        <f>IF(B$87=0,0,B$87/NFM!B$14*1000)</f>
        <v>61.367429827850835</v>
      </c>
      <c r="C246" s="126">
        <f>IF(C$87=0,0,C$87/NFM!C$14*1000)</f>
        <v>61.721976867612952</v>
      </c>
      <c r="D246" s="126">
        <f>IF(D$87=0,0,D$87/NFM!D$14*1000)</f>
        <v>76.556258868870671</v>
      </c>
      <c r="E246" s="126">
        <f>IF(E$87=0,0,E$87/NFM!E$14*1000)</f>
        <v>75.122649220472766</v>
      </c>
      <c r="F246" s="126">
        <f>IF(F$87=0,0,F$87/NFM!F$14*1000)</f>
        <v>75.54560486564111</v>
      </c>
      <c r="G246" s="126">
        <f>IF(G$87=0,0,G$87/NFM!G$14*1000)</f>
        <v>68.257426335043448</v>
      </c>
      <c r="H246" s="126">
        <f>IF(H$87=0,0,H$87/NFM!H$14*1000)</f>
        <v>58.21426937258115</v>
      </c>
      <c r="I246" s="126">
        <f>IF(I$87=0,0,I$87/NFM!I$14*1000)</f>
        <v>68.416942591405459</v>
      </c>
      <c r="J246" s="126">
        <f>IF(J$87=0,0,J$87/NFM!J$14*1000)</f>
        <v>49.60931515750358</v>
      </c>
      <c r="K246" s="126">
        <f>IF(K$87=0,0,K$87/NFM!K$14*1000)</f>
        <v>55.480509094789177</v>
      </c>
      <c r="L246" s="126">
        <f>IF(L$87=0,0,L$87/NFM!L$14*1000)</f>
        <v>54.522432255251999</v>
      </c>
      <c r="M246" s="126">
        <f>IF(M$87=0,0,M$87/NFM!M$14*1000)</f>
        <v>44.994730762999843</v>
      </c>
      <c r="N246" s="126">
        <f>IF(N$87=0,0,N$87/NFM!N$14*1000)</f>
        <v>33.322917690646172</v>
      </c>
      <c r="O246" s="126">
        <f>IF(O$87=0,0,O$87/NFM!O$14*1000)</f>
        <v>55.548518715302869</v>
      </c>
      <c r="P246" s="126">
        <f>IF(P$87=0,0,P$87/NFM!P$14*1000)</f>
        <v>47.793685611157173</v>
      </c>
      <c r="Q246" s="126">
        <f>IF(Q$87=0,0,Q$87/NFM!Q$14*1000)</f>
        <v>44.001367844715745</v>
      </c>
    </row>
    <row r="247" spans="1:17" x14ac:dyDescent="0.25">
      <c r="A247" s="72" t="s">
        <v>147</v>
      </c>
      <c r="B247" s="125">
        <f>IF(B$94=0,0,B$94/NFM!B$14*1000)</f>
        <v>30.578672419680679</v>
      </c>
      <c r="C247" s="125">
        <f>IF(C$94=0,0,C$94/NFM!C$14*1000)</f>
        <v>30.755339062175988</v>
      </c>
      <c r="D247" s="125">
        <f>IF(D$94=0,0,D$94/NFM!D$14*1000)</f>
        <v>38.147088255031363</v>
      </c>
      <c r="E247" s="125">
        <f>IF(E$94=0,0,E$94/NFM!E$14*1000)</f>
        <v>37.432737337304687</v>
      </c>
      <c r="F247" s="125">
        <f>IF(F$94=0,0,F$94/NFM!F$14*1000)</f>
        <v>37.643491187644059</v>
      </c>
      <c r="G247" s="125">
        <f>IF(G$94=0,0,G$94/NFM!G$14*1000)</f>
        <v>34.011877081456589</v>
      </c>
      <c r="H247" s="125">
        <f>IF(H$94=0,0,H$94/NFM!H$14*1000)</f>
        <v>29.007489449840488</v>
      </c>
      <c r="I247" s="125">
        <f>IF(I$94=0,0,I$94/NFM!I$14*1000)</f>
        <v>34.091362166013568</v>
      </c>
      <c r="J247" s="125">
        <f>IF(J$94=0,0,J$94/NFM!J$14*1000)</f>
        <v>24.719741423447005</v>
      </c>
      <c r="K247" s="125">
        <f>IF(K$94=0,0,K$94/NFM!K$14*1000)</f>
        <v>27.645288682380556</v>
      </c>
      <c r="L247" s="125">
        <f>IF(L$94=0,0,L$94/NFM!L$14*1000)</f>
        <v>27.167890200624544</v>
      </c>
      <c r="M247" s="125">
        <f>IF(M$94=0,0,M$94/NFM!M$14*1000)</f>
        <v>28.089546981443227</v>
      </c>
      <c r="N247" s="125">
        <f>IF(N$94=0,0,N$94/NFM!N$14*1000)</f>
        <v>61.425010317569473</v>
      </c>
      <c r="O247" s="125">
        <f>IF(O$94=0,0,O$94/NFM!O$14*1000)</f>
        <v>33.720662170261051</v>
      </c>
      <c r="P247" s="125">
        <f>IF(P$94=0,0,P$94/NFM!P$14*1000)</f>
        <v>23.815034459362561</v>
      </c>
      <c r="Q247" s="125">
        <f>IF(Q$94=0,0,Q$94/NFM!Q$14*1000)</f>
        <v>21.925366878095879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310.79988024241726</v>
      </c>
      <c r="C249" s="133">
        <f t="shared" si="57"/>
        <v>312.59550990798198</v>
      </c>
      <c r="D249" s="133">
        <f t="shared" si="57"/>
        <v>387.72482658959518</v>
      </c>
      <c r="E249" s="133">
        <f t="shared" si="57"/>
        <v>380.4642046556753</v>
      </c>
      <c r="F249" s="133">
        <f t="shared" si="57"/>
        <v>382.60629475517953</v>
      </c>
      <c r="G249" s="133">
        <f t="shared" si="57"/>
        <v>345.69477636750167</v>
      </c>
      <c r="H249" s="133">
        <f t="shared" si="57"/>
        <v>294.83046626122325</v>
      </c>
      <c r="I249" s="133">
        <f t="shared" si="57"/>
        <v>346.50265822784837</v>
      </c>
      <c r="J249" s="133">
        <f t="shared" si="57"/>
        <v>0</v>
      </c>
      <c r="K249" s="133">
        <f t="shared" si="57"/>
        <v>0</v>
      </c>
      <c r="L249" s="133">
        <f t="shared" si="57"/>
        <v>0</v>
      </c>
      <c r="M249" s="133">
        <f t="shared" si="57"/>
        <v>0</v>
      </c>
      <c r="N249" s="133">
        <f t="shared" si="57"/>
        <v>0</v>
      </c>
      <c r="O249" s="133">
        <f t="shared" si="57"/>
        <v>0</v>
      </c>
      <c r="P249" s="133">
        <f t="shared" si="57"/>
        <v>0</v>
      </c>
      <c r="Q249" s="133">
        <f t="shared" si="57"/>
        <v>0</v>
      </c>
    </row>
    <row r="250" spans="1:17" x14ac:dyDescent="0.25">
      <c r="A250" s="132" t="s">
        <v>83</v>
      </c>
      <c r="B250" s="131">
        <f>IF(B$113=0,0,B$113/NFM!B$15*1000)</f>
        <v>0.44448888564039185</v>
      </c>
      <c r="C250" s="131">
        <f>IF(C$113=0,0,C$113/NFM!C$15*1000)</f>
        <v>0.44705689637594037</v>
      </c>
      <c r="D250" s="131">
        <f>IF(D$113=0,0,D$113/NFM!D$15*1000)</f>
        <v>0.55450271078451641</v>
      </c>
      <c r="E250" s="131">
        <f>IF(E$113=0,0,E$113/NFM!E$15*1000)</f>
        <v>0.54411896884115696</v>
      </c>
      <c r="F250" s="131">
        <f>IF(F$113=0,0,F$113/NFM!F$15*1000)</f>
        <v>0.54718246822387029</v>
      </c>
      <c r="G250" s="131">
        <f>IF(G$113=0,0,G$113/NFM!G$15*1000)</f>
        <v>0.49439364583874945</v>
      </c>
      <c r="H250" s="131">
        <f>IF(H$113=0,0,H$113/NFM!H$15*1000)</f>
        <v>0.42165030854926006</v>
      </c>
      <c r="I250" s="131">
        <f>IF(I$113=0,0,I$113/NFM!I$15*1000)</f>
        <v>0.49554903401828965</v>
      </c>
      <c r="J250" s="131">
        <f>IF(J$113=0,0,J$113/NFM!J$15*1000)</f>
        <v>0</v>
      </c>
      <c r="K250" s="131">
        <f>IF(K$113=0,0,K$113/NFM!K$15*1000)</f>
        <v>0</v>
      </c>
      <c r="L250" s="131">
        <f>IF(L$113=0,0,L$113/NFM!L$15*1000)</f>
        <v>0</v>
      </c>
      <c r="M250" s="131">
        <f>IF(M$113=0,0,M$113/NFM!M$15*1000)</f>
        <v>0</v>
      </c>
      <c r="N250" s="131">
        <f>IF(N$113=0,0,N$113/NFM!N$15*1000)</f>
        <v>0</v>
      </c>
      <c r="O250" s="131">
        <f>IF(O$113=0,0,O$113/NFM!O$15*1000)</f>
        <v>0</v>
      </c>
      <c r="P250" s="131">
        <f>IF(P$113=0,0,P$113/NFM!P$15*1000)</f>
        <v>0</v>
      </c>
      <c r="Q250" s="131">
        <f>IF(Q$113=0,0,Q$113/NFM!Q$15*1000)</f>
        <v>0</v>
      </c>
    </row>
    <row r="251" spans="1:17" x14ac:dyDescent="0.25">
      <c r="A251" s="76" t="s">
        <v>82</v>
      </c>
      <c r="B251" s="130">
        <f>IF(B$114=0,0,B$114/NFM!B$15*1000)</f>
        <v>0.22156413174434564</v>
      </c>
      <c r="C251" s="130">
        <f>IF(C$114=0,0,C$114/NFM!C$15*1000)</f>
        <v>0.22284420665130805</v>
      </c>
      <c r="D251" s="130">
        <f>IF(D$114=0,0,D$114/NFM!D$15*1000)</f>
        <v>0.27640266299988886</v>
      </c>
      <c r="E251" s="130">
        <f>IF(E$114=0,0,E$114/NFM!E$15*1000)</f>
        <v>0.27122668483201379</v>
      </c>
      <c r="F251" s="130">
        <f>IF(F$114=0,0,F$114/NFM!F$15*1000)</f>
        <v>0.27275374569395711</v>
      </c>
      <c r="G251" s="130">
        <f>IF(G$114=0,0,G$114/NFM!G$15*1000)</f>
        <v>0.24644013026864728</v>
      </c>
      <c r="H251" s="130">
        <f>IF(H$114=0,0,H$114/NFM!H$15*1000)</f>
        <v>0.21017979871162537</v>
      </c>
      <c r="I251" s="130">
        <f>IF(I$114=0,0,I$114/NFM!I$15*1000)</f>
        <v>0.2470160559826472</v>
      </c>
      <c r="J251" s="130">
        <f>IF(J$114=0,0,J$114/NFM!J$15*1000)</f>
        <v>0</v>
      </c>
      <c r="K251" s="130">
        <f>IF(K$114=0,0,K$114/NFM!K$15*1000)</f>
        <v>0</v>
      </c>
      <c r="L251" s="130">
        <f>IF(L$114=0,0,L$114/NFM!L$15*1000)</f>
        <v>0</v>
      </c>
      <c r="M251" s="130">
        <f>IF(M$114=0,0,M$114/NFM!M$15*1000)</f>
        <v>0</v>
      </c>
      <c r="N251" s="130">
        <f>IF(N$114=0,0,N$114/NFM!N$15*1000)</f>
        <v>0</v>
      </c>
      <c r="O251" s="130">
        <f>IF(O$114=0,0,O$114/NFM!O$15*1000)</f>
        <v>0</v>
      </c>
      <c r="P251" s="130">
        <f>IF(P$114=0,0,P$114/NFM!P$15*1000)</f>
        <v>0</v>
      </c>
      <c r="Q251" s="130">
        <f>IF(Q$114=0,0,Q$114/NFM!Q$15*1000)</f>
        <v>0</v>
      </c>
    </row>
    <row r="252" spans="1:17" x14ac:dyDescent="0.25">
      <c r="A252" s="76" t="s">
        <v>81</v>
      </c>
      <c r="B252" s="130">
        <f>IF(B$115=0,0,B$115/NFM!B$15*1000)</f>
        <v>5.6474800172534527</v>
      </c>
      <c r="C252" s="130">
        <f>IF(C$115=0,0,C$115/NFM!C$15*1000)</f>
        <v>5.6801080306450764</v>
      </c>
      <c r="D252" s="130">
        <f>IF(D$115=0,0,D$115/NFM!D$15*1000)</f>
        <v>7.0452672267759748</v>
      </c>
      <c r="E252" s="130">
        <f>IF(E$115=0,0,E$115/NFM!E$15*1000)</f>
        <v>6.9133359748956238</v>
      </c>
      <c r="F252" s="130">
        <f>IF(F$115=0,0,F$115/NFM!F$15*1000)</f>
        <v>6.9522594488128968</v>
      </c>
      <c r="G252" s="130">
        <f>IF(G$115=0,0,G$115/NFM!G$15*1000)</f>
        <v>6.2815479210661609</v>
      </c>
      <c r="H252" s="130">
        <f>IF(H$115=0,0,H$115/NFM!H$15*1000)</f>
        <v>5.3573031153971948</v>
      </c>
      <c r="I252" s="130">
        <f>IF(I$115=0,0,I$115/NFM!I$15*1000)</f>
        <v>6.2962277744144002</v>
      </c>
      <c r="J252" s="130">
        <f>IF(J$115=0,0,J$115/NFM!J$15*1000)</f>
        <v>0</v>
      </c>
      <c r="K252" s="130">
        <f>IF(K$115=0,0,K$115/NFM!K$15*1000)</f>
        <v>0</v>
      </c>
      <c r="L252" s="130">
        <f>IF(L$115=0,0,L$115/NFM!L$15*1000)</f>
        <v>0</v>
      </c>
      <c r="M252" s="130">
        <f>IF(M$115=0,0,M$115/NFM!M$15*1000)</f>
        <v>0</v>
      </c>
      <c r="N252" s="130">
        <f>IF(N$115=0,0,N$115/NFM!N$15*1000)</f>
        <v>0</v>
      </c>
      <c r="O252" s="130">
        <f>IF(O$115=0,0,O$115/NFM!O$15*1000)</f>
        <v>0</v>
      </c>
      <c r="P252" s="130">
        <f>IF(P$115=0,0,P$115/NFM!P$15*1000)</f>
        <v>0</v>
      </c>
      <c r="Q252" s="130">
        <f>IF(Q$115=0,0,Q$115/NFM!Q$15*1000)</f>
        <v>0</v>
      </c>
    </row>
    <row r="253" spans="1:17" x14ac:dyDescent="0.25">
      <c r="A253" s="76" t="s">
        <v>80</v>
      </c>
      <c r="B253" s="130">
        <f>IF(B$116=0,0,B$116/NFM!B$15*1000)</f>
        <v>0.14816296188013064</v>
      </c>
      <c r="C253" s="130">
        <f>IF(C$116=0,0,C$116/NFM!C$15*1000)</f>
        <v>0.14901896545864679</v>
      </c>
      <c r="D253" s="130">
        <f>IF(D$116=0,0,D$116/NFM!D$15*1000)</f>
        <v>0.18483423692817211</v>
      </c>
      <c r="E253" s="130">
        <f>IF(E$116=0,0,E$116/NFM!E$15*1000)</f>
        <v>0.18137298961371898</v>
      </c>
      <c r="F253" s="130">
        <f>IF(F$116=0,0,F$116/NFM!F$15*1000)</f>
        <v>0.18239415607462342</v>
      </c>
      <c r="G253" s="130">
        <f>IF(G$116=0,0,G$116/NFM!G$15*1000)</f>
        <v>0.16479788194624981</v>
      </c>
      <c r="H253" s="130">
        <f>IF(H$116=0,0,H$116/NFM!H$15*1000)</f>
        <v>0.14055010284975331</v>
      </c>
      <c r="I253" s="130">
        <f>IF(I$116=0,0,I$116/NFM!I$15*1000)</f>
        <v>0.16518301133942984</v>
      </c>
      <c r="J253" s="130">
        <f>IF(J$116=0,0,J$116/NFM!J$15*1000)</f>
        <v>0</v>
      </c>
      <c r="K253" s="130">
        <f>IF(K$116=0,0,K$116/NFM!K$15*1000)</f>
        <v>0</v>
      </c>
      <c r="L253" s="130">
        <f>IF(L$116=0,0,L$116/NFM!L$15*1000)</f>
        <v>0</v>
      </c>
      <c r="M253" s="130">
        <f>IF(M$116=0,0,M$116/NFM!M$15*1000)</f>
        <v>0</v>
      </c>
      <c r="N253" s="130">
        <f>IF(N$116=0,0,N$116/NFM!N$15*1000)</f>
        <v>0</v>
      </c>
      <c r="O253" s="130">
        <f>IF(O$116=0,0,O$116/NFM!O$15*1000)</f>
        <v>0</v>
      </c>
      <c r="P253" s="130">
        <f>IF(P$116=0,0,P$116/NFM!P$15*1000)</f>
        <v>0</v>
      </c>
      <c r="Q253" s="130">
        <f>IF(Q$116=0,0,Q$116/NFM!Q$15*1000)</f>
        <v>0</v>
      </c>
    </row>
    <row r="254" spans="1:17" x14ac:dyDescent="0.25">
      <c r="A254" s="129" t="s">
        <v>79</v>
      </c>
      <c r="B254" s="128">
        <f>IF(B$117=0,0,B$117/NFM!B$15*1000)</f>
        <v>0.29632592376026129</v>
      </c>
      <c r="C254" s="128">
        <f>IF(C$117=0,0,C$117/NFM!C$15*1000)</f>
        <v>0.29803793091729358</v>
      </c>
      <c r="D254" s="128">
        <f>IF(D$117=0,0,D$117/NFM!D$15*1000)</f>
        <v>0.36966847385634422</v>
      </c>
      <c r="E254" s="128">
        <f>IF(E$117=0,0,E$117/NFM!E$15*1000)</f>
        <v>0.36274597922743795</v>
      </c>
      <c r="F254" s="128">
        <f>IF(F$117=0,0,F$117/NFM!F$15*1000)</f>
        <v>0.36478831214924684</v>
      </c>
      <c r="G254" s="128">
        <f>IF(G$117=0,0,G$117/NFM!G$15*1000)</f>
        <v>0.32959576389249962</v>
      </c>
      <c r="H254" s="128">
        <f>IF(H$117=0,0,H$117/NFM!H$15*1000)</f>
        <v>0.28110020569950661</v>
      </c>
      <c r="I254" s="128">
        <f>IF(I$117=0,0,I$117/NFM!I$15*1000)</f>
        <v>0.33036602267885973</v>
      </c>
      <c r="J254" s="128">
        <f>IF(J$117=0,0,J$117/NFM!J$15*1000)</f>
        <v>0</v>
      </c>
      <c r="K254" s="128">
        <f>IF(K$117=0,0,K$117/NFM!K$15*1000)</f>
        <v>0</v>
      </c>
      <c r="L254" s="128">
        <f>IF(L$117=0,0,L$117/NFM!L$15*1000)</f>
        <v>0</v>
      </c>
      <c r="M254" s="128">
        <f>IF(M$117=0,0,M$117/NFM!M$15*1000)</f>
        <v>0</v>
      </c>
      <c r="N254" s="128">
        <f>IF(N$117=0,0,N$117/NFM!N$15*1000)</f>
        <v>0</v>
      </c>
      <c r="O254" s="128">
        <f>IF(O$117=0,0,O$117/NFM!O$15*1000)</f>
        <v>0</v>
      </c>
      <c r="P254" s="128">
        <f>IF(P$117=0,0,P$117/NFM!P$15*1000)</f>
        <v>0</v>
      </c>
      <c r="Q254" s="128">
        <f>IF(Q$117=0,0,Q$117/NFM!Q$15*1000)</f>
        <v>0</v>
      </c>
    </row>
    <row r="255" spans="1:17" x14ac:dyDescent="0.25">
      <c r="A255" s="127" t="s">
        <v>146</v>
      </c>
      <c r="B255" s="126">
        <f>IF(B$122=0,0,B$122/NFM!B$15*1000)</f>
        <v>174.36150489845207</v>
      </c>
      <c r="C255" s="126">
        <f>IF(C$122=0,0,C$122/NFM!C$15*1000)</f>
        <v>175.36886915639187</v>
      </c>
      <c r="D255" s="126">
        <f>IF(D$122=0,0,D$122/NFM!D$15*1000)</f>
        <v>217.51708590725099</v>
      </c>
      <c r="E255" s="126">
        <f>IF(E$122=0,0,E$122/NFM!E$15*1000)</f>
        <v>213.44381224347239</v>
      </c>
      <c r="F255" s="126">
        <f>IF(F$122=0,0,F$122/NFM!F$15*1000)</f>
        <v>214.64554389499793</v>
      </c>
      <c r="G255" s="126">
        <f>IF(G$122=0,0,G$122/NFM!G$15*1000)</f>
        <v>193.93785285875137</v>
      </c>
      <c r="H255" s="126">
        <f>IF(H$122=0,0,H$122/NFM!H$15*1000)</f>
        <v>165.40252122080219</v>
      </c>
      <c r="I255" s="126">
        <f>IF(I$122=0,0,I$122/NFM!I$15*1000)</f>
        <v>194.39108178805571</v>
      </c>
      <c r="J255" s="126">
        <f>IF(J$122=0,0,J$122/NFM!J$15*1000)</f>
        <v>0</v>
      </c>
      <c r="K255" s="126">
        <f>IF(K$122=0,0,K$122/NFM!K$15*1000)</f>
        <v>0</v>
      </c>
      <c r="L255" s="126">
        <f>IF(L$122=0,0,L$122/NFM!L$15*1000)</f>
        <v>0</v>
      </c>
      <c r="M255" s="126">
        <f>IF(M$122=0,0,M$122/NFM!M$15*1000)</f>
        <v>0</v>
      </c>
      <c r="N255" s="126">
        <f>IF(N$122=0,0,N$122/NFM!N$15*1000)</f>
        <v>0</v>
      </c>
      <c r="O255" s="126">
        <f>IF(O$122=0,0,O$122/NFM!O$15*1000)</f>
        <v>0</v>
      </c>
      <c r="P255" s="126">
        <f>IF(P$122=0,0,P$122/NFM!P$15*1000)</f>
        <v>0</v>
      </c>
      <c r="Q255" s="126">
        <f>IF(Q$122=0,0,Q$122/NFM!Q$15*1000)</f>
        <v>0</v>
      </c>
    </row>
    <row r="256" spans="1:17" x14ac:dyDescent="0.25">
      <c r="A256" s="127" t="s">
        <v>145</v>
      </c>
      <c r="B256" s="126">
        <f>IF(B$130=0,0,B$130/NFM!B$15*1000)</f>
        <v>83.804352297683437</v>
      </c>
      <c r="C256" s="126">
        <f>IF(C$130=0,0,C$130/NFM!C$15*1000)</f>
        <v>84.288527455575348</v>
      </c>
      <c r="D256" s="126">
        <f>IF(D$130=0,0,D$130/NFM!D$15*1000)</f>
        <v>104.54646229827631</v>
      </c>
      <c r="E256" s="126">
        <f>IF(E$130=0,0,E$130/NFM!E$15*1000)</f>
        <v>102.588701832037</v>
      </c>
      <c r="F256" s="126">
        <f>IF(F$130=0,0,F$130/NFM!F$15*1000)</f>
        <v>103.16629688520185</v>
      </c>
      <c r="G256" s="126">
        <f>IF(G$130=0,0,G$130/NFM!G$15*1000)</f>
        <v>93.213442693653761</v>
      </c>
      <c r="H256" s="126">
        <f>IF(H$130=0,0,H$130/NFM!H$15*1000)</f>
        <v>79.498345505712734</v>
      </c>
      <c r="I256" s="126">
        <f>IF(I$130=0,0,I$130/NFM!I$15*1000)</f>
        <v>93.431280667035836</v>
      </c>
      <c r="J256" s="126">
        <f>IF(J$130=0,0,J$130/NFM!J$15*1000)</f>
        <v>0</v>
      </c>
      <c r="K256" s="126">
        <f>IF(K$130=0,0,K$130/NFM!K$15*1000)</f>
        <v>0</v>
      </c>
      <c r="L256" s="126">
        <f>IF(L$130=0,0,L$130/NFM!L$15*1000)</f>
        <v>0</v>
      </c>
      <c r="M256" s="126">
        <f>IF(M$130=0,0,M$130/NFM!M$15*1000)</f>
        <v>0</v>
      </c>
      <c r="N256" s="126">
        <f>IF(N$130=0,0,N$130/NFM!N$15*1000)</f>
        <v>0</v>
      </c>
      <c r="O256" s="126">
        <f>IF(O$130=0,0,O$130/NFM!O$15*1000)</f>
        <v>0</v>
      </c>
      <c r="P256" s="126">
        <f>IF(P$130=0,0,P$130/NFM!P$15*1000)</f>
        <v>0</v>
      </c>
      <c r="Q256" s="126">
        <f>IF(Q$130=0,0,Q$130/NFM!Q$15*1000)</f>
        <v>0</v>
      </c>
    </row>
    <row r="257" spans="1:17" x14ac:dyDescent="0.25">
      <c r="A257" s="72" t="s">
        <v>144</v>
      </c>
      <c r="B257" s="125">
        <f>IF(B$137=0,0,B$137/NFM!B$15*1000)</f>
        <v>45.876001126003111</v>
      </c>
      <c r="C257" s="125">
        <f>IF(C$137=0,0,C$137/NFM!C$15*1000)</f>
        <v>46.141047265966478</v>
      </c>
      <c r="D257" s="125">
        <f>IF(D$137=0,0,D$137/NFM!D$15*1000)</f>
        <v>57.230603072723021</v>
      </c>
      <c r="E257" s="125">
        <f>IF(E$137=0,0,E$137/NFM!E$15*1000)</f>
        <v>56.158889982755966</v>
      </c>
      <c r="F257" s="125">
        <f>IF(F$137=0,0,F$137/NFM!F$15*1000)</f>
        <v>56.475075844025184</v>
      </c>
      <c r="G257" s="125">
        <f>IF(G$137=0,0,G$137/NFM!G$15*1000)</f>
        <v>51.026705472084252</v>
      </c>
      <c r="H257" s="125">
        <f>IF(H$137=0,0,H$137/NFM!H$15*1000)</f>
        <v>43.518816003501009</v>
      </c>
      <c r="I257" s="125">
        <f>IF(I$137=0,0,I$137/NFM!I$15*1000)</f>
        <v>51.145953874323197</v>
      </c>
      <c r="J257" s="125">
        <f>IF(J$137=0,0,J$137/NFM!J$15*1000)</f>
        <v>0</v>
      </c>
      <c r="K257" s="125">
        <f>IF(K$137=0,0,K$137/NFM!K$15*1000)</f>
        <v>0</v>
      </c>
      <c r="L257" s="125">
        <f>IF(L$137=0,0,L$137/NFM!L$15*1000)</f>
        <v>0</v>
      </c>
      <c r="M257" s="125">
        <f>IF(M$137=0,0,M$137/NFM!M$15*1000)</f>
        <v>0</v>
      </c>
      <c r="N257" s="125">
        <f>IF(N$137=0,0,N$137/NFM!N$15*1000)</f>
        <v>0</v>
      </c>
      <c r="O257" s="125">
        <f>IF(O$137=0,0,O$137/NFM!O$15*1000)</f>
        <v>0</v>
      </c>
      <c r="P257" s="125">
        <f>IF(P$137=0,0,P$137/NFM!P$15*1000)</f>
        <v>0</v>
      </c>
      <c r="Q257" s="125">
        <f>IF(Q$137=0,0,Q$137/NFM!Q$15*1000)</f>
        <v>0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57.669765123293494</v>
      </c>
      <c r="C5" s="96">
        <v>47.808450922131129</v>
      </c>
      <c r="D5" s="96">
        <v>59.234618561200065</v>
      </c>
      <c r="E5" s="96">
        <v>59.250844500095354</v>
      </c>
      <c r="F5" s="96">
        <v>59.65804551413818</v>
      </c>
      <c r="G5" s="96">
        <v>54.967435784395718</v>
      </c>
      <c r="H5" s="96">
        <v>45.321340410128286</v>
      </c>
      <c r="I5" s="96">
        <v>54.366719485384678</v>
      </c>
      <c r="J5" s="96">
        <v>53.030728347233349</v>
      </c>
      <c r="K5" s="96">
        <v>36.74348370015057</v>
      </c>
      <c r="L5" s="96">
        <v>43.734229581402055</v>
      </c>
      <c r="M5" s="96">
        <v>45.64414046493291</v>
      </c>
      <c r="N5" s="96">
        <v>39.383450310275038</v>
      </c>
      <c r="O5" s="96">
        <v>43.310605295953081</v>
      </c>
      <c r="P5" s="96">
        <v>33.987307473290436</v>
      </c>
      <c r="Q5" s="96">
        <v>31.280273331629203</v>
      </c>
    </row>
    <row r="6" spans="1:17" x14ac:dyDescent="0.25">
      <c r="A6" s="132" t="s">
        <v>83</v>
      </c>
      <c r="B6" s="160">
        <v>5.6408733372232268E-2</v>
      </c>
      <c r="C6" s="160">
        <v>4.7676161183821439E-2</v>
      </c>
      <c r="D6" s="160">
        <v>5.7951973482402802E-2</v>
      </c>
      <c r="E6" s="160">
        <v>5.802729780468633E-2</v>
      </c>
      <c r="F6" s="160">
        <v>5.8354003178299113E-2</v>
      </c>
      <c r="G6" s="160">
        <v>5.360310479638522E-2</v>
      </c>
      <c r="H6" s="160">
        <v>4.5116577175492091E-2</v>
      </c>
      <c r="I6" s="160">
        <v>5.3023739777282274E-2</v>
      </c>
      <c r="J6" s="160">
        <v>5.1721583239900171E-2</v>
      </c>
      <c r="K6" s="160">
        <v>3.5788999397038869E-2</v>
      </c>
      <c r="L6" s="160">
        <v>4.2623062976012205E-2</v>
      </c>
      <c r="M6" s="160">
        <v>4.4547592687591932E-2</v>
      </c>
      <c r="N6" s="160">
        <v>3.9271628863465885E-2</v>
      </c>
      <c r="O6" s="160">
        <v>4.3530315765595212E-2</v>
      </c>
      <c r="P6" s="160">
        <v>3.4918548207984214E-2</v>
      </c>
      <c r="Q6" s="160">
        <v>3.230368740660923E-2</v>
      </c>
    </row>
    <row r="7" spans="1:17" x14ac:dyDescent="0.25">
      <c r="A7" s="76" t="s">
        <v>82</v>
      </c>
      <c r="B7" s="159">
        <v>7.3294443858721303E-3</v>
      </c>
      <c r="C7" s="159">
        <v>6.1947813935618323E-3</v>
      </c>
      <c r="D7" s="159">
        <v>7.5299646224621288E-3</v>
      </c>
      <c r="E7" s="159">
        <v>7.5397518557161992E-3</v>
      </c>
      <c r="F7" s="159">
        <v>7.5822021772055858E-3</v>
      </c>
      <c r="G7" s="159">
        <v>6.9648962497105196E-3</v>
      </c>
      <c r="H7" s="159">
        <v>5.8622029519183874E-3</v>
      </c>
      <c r="I7" s="159">
        <v>6.889616706406235E-3</v>
      </c>
      <c r="J7" s="159">
        <v>6.7204215596288362E-3</v>
      </c>
      <c r="K7" s="159">
        <v>4.6502281654800266E-3</v>
      </c>
      <c r="L7" s="159">
        <v>5.5382092623265742E-3</v>
      </c>
      <c r="M7" s="159">
        <v>5.7882721984485516E-3</v>
      </c>
      <c r="N7" s="159">
        <v>5.1027421196994218E-3</v>
      </c>
      <c r="O7" s="159">
        <v>5.6560927613460614E-3</v>
      </c>
      <c r="P7" s="159">
        <v>4.537126466516282E-3</v>
      </c>
      <c r="Q7" s="159">
        <v>4.1973656586639756E-3</v>
      </c>
    </row>
    <row r="8" spans="1:17" x14ac:dyDescent="0.25">
      <c r="A8" s="76" t="s">
        <v>81</v>
      </c>
      <c r="B8" s="159">
        <v>1.0215813089516712</v>
      </c>
      <c r="C8" s="159">
        <v>0.86343146240427193</v>
      </c>
      <c r="D8" s="159">
        <v>1.0495299111897565</v>
      </c>
      <c r="E8" s="159">
        <v>1.0508940602346664</v>
      </c>
      <c r="F8" s="159">
        <v>1.0568108054488246</v>
      </c>
      <c r="G8" s="159">
        <v>0.97077042309056538</v>
      </c>
      <c r="H8" s="159">
        <v>0.81707652717915236</v>
      </c>
      <c r="I8" s="159">
        <v>0.96027792593289363</v>
      </c>
      <c r="J8" s="159">
        <v>0.93669542903226977</v>
      </c>
      <c r="K8" s="159">
        <v>0.64815092742527713</v>
      </c>
      <c r="L8" s="159">
        <v>0.77191813861926672</v>
      </c>
      <c r="M8" s="159">
        <v>0.80677202496516776</v>
      </c>
      <c r="N8" s="159">
        <v>0.71122252921836993</v>
      </c>
      <c r="O8" s="159">
        <v>0.78834879459972029</v>
      </c>
      <c r="P8" s="159">
        <v>0.63238676092245827</v>
      </c>
      <c r="Q8" s="159">
        <v>0.58503074421193169</v>
      </c>
    </row>
    <row r="9" spans="1:17" x14ac:dyDescent="0.25">
      <c r="A9" s="76" t="s">
        <v>80</v>
      </c>
      <c r="B9" s="159">
        <v>1.8651950753863032E-2</v>
      </c>
      <c r="C9" s="159">
        <v>1.5764463361831432E-2</v>
      </c>
      <c r="D9" s="159">
        <v>1.9162234123396304E-2</v>
      </c>
      <c r="E9" s="159">
        <v>1.9187140648783598E-2</v>
      </c>
      <c r="F9" s="159">
        <v>1.9295168115017178E-2</v>
      </c>
      <c r="G9" s="159">
        <v>1.7724249617852586E-2</v>
      </c>
      <c r="H9" s="159">
        <v>1.4918118620163548E-2</v>
      </c>
      <c r="I9" s="159">
        <v>1.7532678434477304E-2</v>
      </c>
      <c r="J9" s="159">
        <v>1.7102111070930941E-2</v>
      </c>
      <c r="K9" s="159">
        <v>1.1833888378217028E-2</v>
      </c>
      <c r="L9" s="159">
        <v>1.409362033288856E-2</v>
      </c>
      <c r="M9" s="159">
        <v>1.4729979833603775E-2</v>
      </c>
      <c r="N9" s="159">
        <v>1.2985444696156354E-2</v>
      </c>
      <c r="O9" s="159">
        <v>1.4393609950470313E-2</v>
      </c>
      <c r="P9" s="159">
        <v>1.1546067472813025E-2</v>
      </c>
      <c r="Q9" s="159">
        <v>1.0681445064548465E-2</v>
      </c>
    </row>
    <row r="10" spans="1:17" x14ac:dyDescent="0.25">
      <c r="A10" s="129" t="s">
        <v>79</v>
      </c>
      <c r="B10" s="158">
        <v>5.8956815038791903E-2</v>
      </c>
      <c r="C10" s="158">
        <v>4.9829777210665921E-2</v>
      </c>
      <c r="D10" s="158">
        <v>6.0569766018126539E-2</v>
      </c>
      <c r="E10" s="158">
        <v>6.0648492872485901E-2</v>
      </c>
      <c r="F10" s="158">
        <v>6.4800315786253559E-2</v>
      </c>
      <c r="G10" s="158">
        <v>5.9524590066532782E-2</v>
      </c>
      <c r="H10" s="158">
        <v>4.715457229231533E-2</v>
      </c>
      <c r="I10" s="158">
        <v>5.5418915331524182E-2</v>
      </c>
      <c r="J10" s="158">
        <v>5.4057938093843787E-2</v>
      </c>
      <c r="K10" s="158">
        <v>3.9742576966246689E-2</v>
      </c>
      <c r="L10" s="158">
        <v>4.7331593210217002E-2</v>
      </c>
      <c r="M10" s="158">
        <v>4.6559885774684992E-2</v>
      </c>
      <c r="N10" s="158">
        <v>4.1045597388208357E-2</v>
      </c>
      <c r="O10" s="158">
        <v>4.8339069373991163E-2</v>
      </c>
      <c r="P10" s="158">
        <v>3.649588042575462E-2</v>
      </c>
      <c r="Q10" s="158">
        <v>3.3762901764426617E-2</v>
      </c>
    </row>
    <row r="11" spans="1:17" x14ac:dyDescent="0.25">
      <c r="A11" s="92" t="s">
        <v>125</v>
      </c>
      <c r="B11" s="91">
        <v>9.6334714619806579E-3</v>
      </c>
      <c r="C11" s="91">
        <v>8.1421246449618415E-3</v>
      </c>
      <c r="D11" s="91">
        <v>9.8970256790592154E-3</v>
      </c>
      <c r="E11" s="91">
        <v>9.9098895507636741E-3</v>
      </c>
      <c r="F11" s="91">
        <v>0</v>
      </c>
      <c r="G11" s="91">
        <v>0</v>
      </c>
      <c r="H11" s="91">
        <v>7.7049994335859585E-3</v>
      </c>
      <c r="I11" s="91">
        <v>9.0553829773349394E-3</v>
      </c>
      <c r="J11" s="91">
        <v>8.8330009614310482E-3</v>
      </c>
      <c r="K11" s="91">
        <v>0</v>
      </c>
      <c r="L11" s="91">
        <v>0</v>
      </c>
      <c r="M11" s="91">
        <v>7.607828384019473E-3</v>
      </c>
      <c r="N11" s="91">
        <v>6.7068004066889245E-3</v>
      </c>
      <c r="O11" s="91">
        <v>0</v>
      </c>
      <c r="P11" s="91">
        <v>5.9633822201900621E-3</v>
      </c>
      <c r="Q11" s="91">
        <v>5.5168168498799077E-3</v>
      </c>
    </row>
    <row r="12" spans="1:17" x14ac:dyDescent="0.25">
      <c r="A12" s="92" t="s">
        <v>26</v>
      </c>
      <c r="B12" s="91">
        <v>1.6031317946484117E-2</v>
      </c>
      <c r="C12" s="91">
        <v>1.3549527754188252E-2</v>
      </c>
      <c r="D12" s="91">
        <v>1.6469905579903476E-2</v>
      </c>
      <c r="E12" s="91">
        <v>1.6491312693437867E-2</v>
      </c>
      <c r="F12" s="91">
        <v>1.6584162105330348E-2</v>
      </c>
      <c r="G12" s="91">
        <v>1.5233960497552523E-2</v>
      </c>
      <c r="H12" s="91">
        <v>1.2822095979085438E-2</v>
      </c>
      <c r="I12" s="91">
        <v>1.5069305411840525E-2</v>
      </c>
      <c r="J12" s="91">
        <v>1.4699233541424418E-2</v>
      </c>
      <c r="K12" s="91">
        <v>1.0171205663038156E-2</v>
      </c>
      <c r="L12" s="91">
        <v>1.2113441192030557E-2</v>
      </c>
      <c r="M12" s="91">
        <v>1.2660391032229908E-2</v>
      </c>
      <c r="N12" s="91">
        <v>1.116096623606264E-2</v>
      </c>
      <c r="O12" s="91">
        <v>1.2371281725900789E-2</v>
      </c>
      <c r="P12" s="91">
        <v>9.9238241152812372E-3</v>
      </c>
      <c r="Q12" s="91">
        <v>9.1806827187882623E-3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3.3292025630327127E-2</v>
      </c>
      <c r="C14" s="157">
        <v>2.8138124811515831E-2</v>
      </c>
      <c r="D14" s="157">
        <v>3.4202834759163844E-2</v>
      </c>
      <c r="E14" s="157">
        <v>3.4247290628284362E-2</v>
      </c>
      <c r="F14" s="157">
        <v>4.8216153680923211E-2</v>
      </c>
      <c r="G14" s="157">
        <v>4.4290629568980257E-2</v>
      </c>
      <c r="H14" s="157">
        <v>2.6627476879643935E-2</v>
      </c>
      <c r="I14" s="157">
        <v>3.1294226942348721E-2</v>
      </c>
      <c r="J14" s="157">
        <v>3.0525703590988322E-2</v>
      </c>
      <c r="K14" s="157">
        <v>2.9571371303208534E-2</v>
      </c>
      <c r="L14" s="157">
        <v>3.5218152018186441E-2</v>
      </c>
      <c r="M14" s="157">
        <v>2.6291666358435616E-2</v>
      </c>
      <c r="N14" s="157">
        <v>2.3177830745456797E-2</v>
      </c>
      <c r="O14" s="157">
        <v>3.5967787648090374E-2</v>
      </c>
      <c r="P14" s="157">
        <v>2.0608674090283323E-2</v>
      </c>
      <c r="Q14" s="157">
        <v>1.9065402195758446E-2</v>
      </c>
    </row>
    <row r="15" spans="1:17" x14ac:dyDescent="0.25">
      <c r="A15" s="156" t="s">
        <v>152</v>
      </c>
      <c r="B15" s="206">
        <v>26.130053531396875</v>
      </c>
      <c r="C15" s="206">
        <v>22.216554921908099</v>
      </c>
      <c r="D15" s="206">
        <v>26.832037958034615</v>
      </c>
      <c r="E15" s="206">
        <v>26.806147946816274</v>
      </c>
      <c r="F15" s="206">
        <v>27.026868425064713</v>
      </c>
      <c r="G15" s="206">
        <v>24.992930011576981</v>
      </c>
      <c r="H15" s="206">
        <v>21.094443190364498</v>
      </c>
      <c r="I15" s="206">
        <v>24.719653151459671</v>
      </c>
      <c r="J15" s="206">
        <v>24.111734408863171</v>
      </c>
      <c r="K15" s="206">
        <v>16.730509207257199</v>
      </c>
      <c r="L15" s="206">
        <v>19.899691412712787</v>
      </c>
      <c r="M15" s="206">
        <v>20.736326701265497</v>
      </c>
      <c r="N15" s="206">
        <v>13.474422887418502</v>
      </c>
      <c r="O15" s="206">
        <v>13.324232110112858</v>
      </c>
      <c r="P15" s="206">
        <v>7.4353074033922253</v>
      </c>
      <c r="Q15" s="206">
        <v>6.1627403771930762</v>
      </c>
    </row>
    <row r="16" spans="1:17" x14ac:dyDescent="0.25">
      <c r="A16" s="88" t="s">
        <v>33</v>
      </c>
      <c r="B16" s="87">
        <v>0.15486159390085197</v>
      </c>
      <c r="C16" s="87">
        <v>0</v>
      </c>
      <c r="D16" s="87">
        <v>0.37088235306035983</v>
      </c>
      <c r="E16" s="87">
        <v>0.72555888238463151</v>
      </c>
      <c r="F16" s="87">
        <v>0.50840052137594727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0.12958807907081085</v>
      </c>
      <c r="C19" s="87">
        <v>2.5761715524383545E-2</v>
      </c>
      <c r="D19" s="87">
        <v>6.1908443041839477E-2</v>
      </c>
      <c r="E19" s="87">
        <v>0.11708832529293807</v>
      </c>
      <c r="F19" s="87">
        <v>0</v>
      </c>
      <c r="G19" s="87">
        <v>0</v>
      </c>
      <c r="H19" s="87">
        <v>4.7441653350791736E-2</v>
      </c>
      <c r="I19" s="87">
        <v>4.9411381994465382E-2</v>
      </c>
      <c r="J19" s="87">
        <v>4.8174401263033656E-2</v>
      </c>
      <c r="K19" s="87">
        <v>0</v>
      </c>
      <c r="L19" s="87">
        <v>0</v>
      </c>
      <c r="M19" s="87">
        <v>5.7085259514882865E-2</v>
      </c>
      <c r="N19" s="87">
        <v>5.2922729259071647E-4</v>
      </c>
      <c r="O19" s="87">
        <v>0</v>
      </c>
      <c r="P19" s="87">
        <v>2.9109129811248902E-2</v>
      </c>
      <c r="Q19" s="87">
        <v>4.4743082937115326E-2</v>
      </c>
    </row>
    <row r="20" spans="1:17" x14ac:dyDescent="0.25">
      <c r="A20" s="88" t="s">
        <v>29</v>
      </c>
      <c r="B20" s="87">
        <v>0.26609048476186953</v>
      </c>
      <c r="C20" s="87">
        <v>0.2749839596044944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7.0108531922007158</v>
      </c>
      <c r="C22" s="87">
        <v>3.2275530883543748</v>
      </c>
      <c r="D22" s="87">
        <v>7.875227003638849</v>
      </c>
      <c r="E22" s="87">
        <v>6.940393924080051</v>
      </c>
      <c r="F22" s="87">
        <v>6.9393297319355272</v>
      </c>
      <c r="G22" s="87">
        <v>5.1136300024473531</v>
      </c>
      <c r="H22" s="87">
        <v>2.6120336733252234</v>
      </c>
      <c r="I22" s="87">
        <v>5.010626706641232</v>
      </c>
      <c r="J22" s="87">
        <v>4.9105084401445476</v>
      </c>
      <c r="K22" s="87">
        <v>2.2471262742002542</v>
      </c>
      <c r="L22" s="87">
        <v>3.3614910744238715</v>
      </c>
      <c r="M22" s="87">
        <v>5.018581127668222</v>
      </c>
      <c r="N22" s="87">
        <v>3.909301293565829E-2</v>
      </c>
      <c r="O22" s="87">
        <v>0.54968311002681147</v>
      </c>
      <c r="P22" s="87">
        <v>2.2473960245368962</v>
      </c>
      <c r="Q22" s="87">
        <v>3.3857635195948004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18.568660181462629</v>
      </c>
      <c r="C25" s="87">
        <v>18.688256158424846</v>
      </c>
      <c r="D25" s="87">
        <v>18.524020158293567</v>
      </c>
      <c r="E25" s="87">
        <v>19.023106815058654</v>
      </c>
      <c r="F25" s="87">
        <v>19.57913817175324</v>
      </c>
      <c r="G25" s="87">
        <v>19.879300009129629</v>
      </c>
      <c r="H25" s="87">
        <v>18.434967863688481</v>
      </c>
      <c r="I25" s="87">
        <v>19.659615062823974</v>
      </c>
      <c r="J25" s="87">
        <v>19.153051567455591</v>
      </c>
      <c r="K25" s="87">
        <v>14.483382933056946</v>
      </c>
      <c r="L25" s="87">
        <v>16.538200338288917</v>
      </c>
      <c r="M25" s="87">
        <v>15.660660314082394</v>
      </c>
      <c r="N25" s="87">
        <v>13.434800647190253</v>
      </c>
      <c r="O25" s="87">
        <v>12.774549000086047</v>
      </c>
      <c r="P25" s="87">
        <v>5.1588022490440801</v>
      </c>
      <c r="Q25" s="87">
        <v>2.73223377466116</v>
      </c>
    </row>
    <row r="26" spans="1:17" x14ac:dyDescent="0.25">
      <c r="A26" s="156" t="s">
        <v>151</v>
      </c>
      <c r="B26" s="204">
        <v>30.376783339394184</v>
      </c>
      <c r="C26" s="204">
        <v>24.608999354668882</v>
      </c>
      <c r="D26" s="204">
        <v>31.207836753729303</v>
      </c>
      <c r="E26" s="204">
        <v>31.24839980986274</v>
      </c>
      <c r="F26" s="204">
        <v>31.424334594367863</v>
      </c>
      <c r="G26" s="204">
        <v>28.865918508997687</v>
      </c>
      <c r="H26" s="204">
        <v>23.29676922154475</v>
      </c>
      <c r="I26" s="204">
        <v>28.553923457742421</v>
      </c>
      <c r="J26" s="204">
        <v>27.852696455373611</v>
      </c>
      <c r="K26" s="204">
        <v>19.27280787256111</v>
      </c>
      <c r="L26" s="204">
        <v>22.953033544288559</v>
      </c>
      <c r="M26" s="204">
        <v>23.989416008207918</v>
      </c>
      <c r="N26" s="204">
        <v>25.099399480570639</v>
      </c>
      <c r="O26" s="204">
        <v>29.086105303389097</v>
      </c>
      <c r="P26" s="204">
        <v>25.832115686402688</v>
      </c>
      <c r="Q26" s="204">
        <v>24.451556810329951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18.206752494358678</v>
      </c>
      <c r="C30" s="208">
        <v>19.801109636469601</v>
      </c>
      <c r="D30" s="208">
        <v>18.704856051122334</v>
      </c>
      <c r="E30" s="208">
        <v>18.729168089536174</v>
      </c>
      <c r="F30" s="208">
        <v>18.834617078023346</v>
      </c>
      <c r="G30" s="208">
        <v>17.301194400464432</v>
      </c>
      <c r="H30" s="208">
        <v>18.70097104014679</v>
      </c>
      <c r="I30" s="208">
        <v>17.114195776739098</v>
      </c>
      <c r="J30" s="208">
        <v>16.693905506638874</v>
      </c>
      <c r="K30" s="208">
        <v>11.551428565907056</v>
      </c>
      <c r="L30" s="208">
        <v>13.757223602856575</v>
      </c>
      <c r="M30" s="208">
        <v>14.378394014458483</v>
      </c>
      <c r="N30" s="208">
        <v>15.043678226033597</v>
      </c>
      <c r="O30" s="208">
        <v>17.433166453700622</v>
      </c>
      <c r="P30" s="208">
        <v>15.613609723320584</v>
      </c>
      <c r="Q30" s="208">
        <v>14.655384606509367</v>
      </c>
    </row>
    <row r="31" spans="1:17" x14ac:dyDescent="0.25">
      <c r="A31" s="82" t="s">
        <v>21</v>
      </c>
      <c r="B31" s="207">
        <v>12.170030845035505</v>
      </c>
      <c r="C31" s="207">
        <v>4.8078897181992799</v>
      </c>
      <c r="D31" s="207">
        <v>12.502980702606971</v>
      </c>
      <c r="E31" s="207">
        <v>12.519231720326564</v>
      </c>
      <c r="F31" s="207">
        <v>12.589717516344518</v>
      </c>
      <c r="G31" s="207">
        <v>11.564724108533253</v>
      </c>
      <c r="H31" s="207">
        <v>4.5957981813979583</v>
      </c>
      <c r="I31" s="207">
        <v>11.439727681003321</v>
      </c>
      <c r="J31" s="207">
        <v>11.158790948734737</v>
      </c>
      <c r="K31" s="207">
        <v>7.7213793066540521</v>
      </c>
      <c r="L31" s="207">
        <v>9.1958099414319818</v>
      </c>
      <c r="M31" s="207">
        <v>9.6110219937494339</v>
      </c>
      <c r="N31" s="207">
        <v>10.055721254537044</v>
      </c>
      <c r="O31" s="207">
        <v>11.652938849688477</v>
      </c>
      <c r="P31" s="207">
        <v>10.218505963082103</v>
      </c>
      <c r="Q31" s="207">
        <v>9.7961722038205838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20.678714822613625</v>
      </c>
      <c r="C33" s="96">
        <v>19.521754560650706</v>
      </c>
      <c r="D33" s="96">
        <v>26.444008112270307</v>
      </c>
      <c r="E33" s="96">
        <v>25.200459482516475</v>
      </c>
      <c r="F33" s="96">
        <v>25.637343006797149</v>
      </c>
      <c r="G33" s="96">
        <v>20.86233978338835</v>
      </c>
      <c r="H33" s="96">
        <v>19.077619266050409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1.9137769537463233E-2</v>
      </c>
      <c r="C34" s="160">
        <v>1.9333632413305036E-2</v>
      </c>
      <c r="D34" s="160">
        <v>2.4685587030672036E-2</v>
      </c>
      <c r="E34" s="160">
        <v>2.3531224365310039E-2</v>
      </c>
      <c r="F34" s="160">
        <v>2.3942106484819474E-2</v>
      </c>
      <c r="G34" s="160">
        <v>1.9494240317439432E-2</v>
      </c>
      <c r="H34" s="160">
        <v>1.8449415273504598E-2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2.3161811554016972E-3</v>
      </c>
      <c r="C35" s="159">
        <v>2.3398857935613064E-3</v>
      </c>
      <c r="D35" s="159">
        <v>2.9876152170473886E-3</v>
      </c>
      <c r="E35" s="159">
        <v>2.847906509260058E-3</v>
      </c>
      <c r="F35" s="159">
        <v>2.8976342176242056E-3</v>
      </c>
      <c r="G35" s="159">
        <v>2.3593236387206631E-3</v>
      </c>
      <c r="H35" s="159">
        <v>2.2328719081406542E-3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0.37355562754792887</v>
      </c>
      <c r="C36" s="159">
        <v>0.37737873135086675</v>
      </c>
      <c r="D36" s="159">
        <v>0.48184507272805399</v>
      </c>
      <c r="E36" s="159">
        <v>0.45931273587275495</v>
      </c>
      <c r="F36" s="159">
        <v>0.46733286213151815</v>
      </c>
      <c r="G36" s="159">
        <v>0.38051368322185875</v>
      </c>
      <c r="H36" s="159">
        <v>0.3601194427017797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6.3523650424630223E-3</v>
      </c>
      <c r="C37" s="159">
        <v>6.4173774506842704E-3</v>
      </c>
      <c r="D37" s="159">
        <v>8.1938420148362553E-3</v>
      </c>
      <c r="E37" s="159">
        <v>7.8106765144149342E-3</v>
      </c>
      <c r="F37" s="159">
        <v>7.9470598691959334E-3</v>
      </c>
      <c r="G37" s="159">
        <v>6.4706877402542972E-3</v>
      </c>
      <c r="H37" s="159">
        <v>6.123880863330159E-3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1.9996602772235497E-2</v>
      </c>
      <c r="C38" s="158">
        <v>2.0201255258951313E-2</v>
      </c>
      <c r="D38" s="158">
        <v>2.5793386062335714E-2</v>
      </c>
      <c r="E38" s="158">
        <v>2.458721981453154E-2</v>
      </c>
      <c r="F38" s="158">
        <v>2.6579454206103144E-2</v>
      </c>
      <c r="G38" s="158">
        <v>2.1641632415622346E-2</v>
      </c>
      <c r="H38" s="158">
        <v>1.927735768173474E-2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3.2674204333484527E-3</v>
      </c>
      <c r="C39" s="91">
        <v>3.3008603993490413E-3</v>
      </c>
      <c r="D39" s="91">
        <v>4.2146077323862918E-3</v>
      </c>
      <c r="E39" s="91">
        <v>4.0175216428649969E-3</v>
      </c>
      <c r="F39" s="91">
        <v>0</v>
      </c>
      <c r="G39" s="91">
        <v>0</v>
      </c>
      <c r="H39" s="91">
        <v>3.1498966653336824E-3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5.4374018793302498E-3</v>
      </c>
      <c r="C40" s="91">
        <v>5.4930502226290057E-3</v>
      </c>
      <c r="D40" s="91">
        <v>7.0136416393871259E-3</v>
      </c>
      <c r="E40" s="91">
        <v>6.6856653977576596E-3</v>
      </c>
      <c r="F40" s="91">
        <v>6.8024047703595892E-3</v>
      </c>
      <c r="G40" s="91">
        <v>5.5386819624232463E-3</v>
      </c>
      <c r="H40" s="91">
        <v>5.2418274284431283E-3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1.1291780459556793E-2</v>
      </c>
      <c r="C42" s="157">
        <v>1.1407344636973266E-2</v>
      </c>
      <c r="D42" s="157">
        <v>1.4565136690562296E-2</v>
      </c>
      <c r="E42" s="157">
        <v>1.3884032773908882E-2</v>
      </c>
      <c r="F42" s="157">
        <v>1.9777049435743554E-2</v>
      </c>
      <c r="G42" s="157">
        <v>1.6102950453199101E-2</v>
      </c>
      <c r="H42" s="157">
        <v>1.0885633587957931E-2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17.525957189177845</v>
      </c>
      <c r="C43" s="204">
        <v>12.947578723597198</v>
      </c>
      <c r="D43" s="204">
        <v>22.283704927967698</v>
      </c>
      <c r="E43" s="204">
        <v>21.241660556779461</v>
      </c>
      <c r="F43" s="204">
        <v>21.61256427075433</v>
      </c>
      <c r="G43" s="204">
        <v>17.59747088408152</v>
      </c>
      <c r="H43" s="204">
        <v>13.150486384096505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1.5241705047182319</v>
      </c>
      <c r="C44" s="206">
        <v>4.9258962560470616</v>
      </c>
      <c r="D44" s="206">
        <v>2.0671543785076545</v>
      </c>
      <c r="E44" s="206">
        <v>1.9666196498049358</v>
      </c>
      <c r="F44" s="206">
        <v>1.9910581890546741</v>
      </c>
      <c r="G44" s="206">
        <v>1.6017547346431618</v>
      </c>
      <c r="H44" s="206">
        <v>3.3539291692920377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0.75235621051457924</v>
      </c>
      <c r="C45" s="151">
        <v>4.9258962560470616</v>
      </c>
      <c r="D45" s="151">
        <v>1.8123271494909421</v>
      </c>
      <c r="E45" s="151">
        <v>1.7078131253512479</v>
      </c>
      <c r="F45" s="151">
        <v>1.8394987309569695</v>
      </c>
      <c r="G45" s="151">
        <v>1.5781888589065258</v>
      </c>
      <c r="H45" s="151">
        <v>3.3539291692920377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9.1814227358112857E-2</v>
      </c>
      <c r="C47" s="205">
        <v>0.13121199256078139</v>
      </c>
      <c r="D47" s="205">
        <v>5.9109378510952992E-2</v>
      </c>
      <c r="E47" s="205">
        <v>0.14034982014987388</v>
      </c>
      <c r="F47" s="205">
        <v>0</v>
      </c>
      <c r="G47" s="205">
        <v>0</v>
      </c>
      <c r="H47" s="205">
        <v>0.24478679580098897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0.66054198315646639</v>
      </c>
      <c r="C49" s="205">
        <v>4.7946842634862801</v>
      </c>
      <c r="D49" s="205">
        <v>1.7532177709799892</v>
      </c>
      <c r="E49" s="205">
        <v>1.567463305201374</v>
      </c>
      <c r="F49" s="205">
        <v>1.8394987309569695</v>
      </c>
      <c r="G49" s="205">
        <v>1.5781888589065258</v>
      </c>
      <c r="H49" s="205">
        <v>3.1091423734910486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0.77181429420365255</v>
      </c>
      <c r="C50" s="151">
        <v>0</v>
      </c>
      <c r="D50" s="151">
        <v>0.25482722901671234</v>
      </c>
      <c r="E50" s="151">
        <v>0.25880652445368801</v>
      </c>
      <c r="F50" s="151">
        <v>0.15155945809770463</v>
      </c>
      <c r="G50" s="151">
        <v>2.3565875736635902E-2</v>
      </c>
      <c r="H50" s="151">
        <v>2.4623506319132574E-18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1.2072285826620519</v>
      </c>
      <c r="C51" s="206">
        <v>1.2226086987390792</v>
      </c>
      <c r="D51" s="206">
        <v>1.5496433027420082</v>
      </c>
      <c r="E51" s="206">
        <v>1.4740895128557971</v>
      </c>
      <c r="F51" s="206">
        <v>1.5050214300788858</v>
      </c>
      <c r="G51" s="206">
        <v>1.2326345973297756</v>
      </c>
      <c r="H51" s="206">
        <v>2.1670007442333796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0.33318179567284756</v>
      </c>
      <c r="C52" s="151">
        <v>0.37812921077120043</v>
      </c>
      <c r="D52" s="151">
        <v>0.47073483796557486</v>
      </c>
      <c r="E52" s="151">
        <v>0.4462300880420354</v>
      </c>
      <c r="F52" s="151">
        <v>0.46228410053842173</v>
      </c>
      <c r="G52" s="151">
        <v>0.38102137780395545</v>
      </c>
      <c r="H52" s="151">
        <v>0.35945830094548115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4.066003405297644E-2</v>
      </c>
      <c r="C54" s="153">
        <v>1.0072296413026803E-2</v>
      </c>
      <c r="D54" s="153">
        <v>1.5353102072887301E-2</v>
      </c>
      <c r="E54" s="153">
        <v>3.6671642624412561E-2</v>
      </c>
      <c r="F54" s="153">
        <v>0</v>
      </c>
      <c r="G54" s="153">
        <v>0</v>
      </c>
      <c r="H54" s="153">
        <v>2.6235093608457223E-2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0.29252176161987115</v>
      </c>
      <c r="C55" s="153">
        <v>0.36805691435817361</v>
      </c>
      <c r="D55" s="153">
        <v>0.45538173589268754</v>
      </c>
      <c r="E55" s="153">
        <v>0.40955844541762282</v>
      </c>
      <c r="F55" s="153">
        <v>0.46228410053842173</v>
      </c>
      <c r="G55" s="153">
        <v>0.38102137780395545</v>
      </c>
      <c r="H55" s="153">
        <v>0.33322320733702393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0.82616185052265878</v>
      </c>
      <c r="C56" s="151">
        <v>0.84447948796787864</v>
      </c>
      <c r="D56" s="151">
        <v>1.0641832912876317</v>
      </c>
      <c r="E56" s="151">
        <v>1.012995865354398</v>
      </c>
      <c r="F56" s="151">
        <v>1.0340333152562973</v>
      </c>
      <c r="G56" s="151">
        <v>0.85025953393031173</v>
      </c>
      <c r="H56" s="151">
        <v>1.8075424432878986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4.7411992682784912E-3</v>
      </c>
      <c r="C57" s="87">
        <v>0</v>
      </c>
      <c r="D57" s="87">
        <v>1.4256434087054343E-2</v>
      </c>
      <c r="E57" s="87">
        <v>2.6551212122532569E-2</v>
      </c>
      <c r="F57" s="87">
        <v>1.8823362329251331E-2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3.9674324032949512E-3</v>
      </c>
      <c r="C60" s="87">
        <v>9.4272813707440087E-4</v>
      </c>
      <c r="D60" s="87">
        <v>2.3797132173460503E-3</v>
      </c>
      <c r="E60" s="87">
        <v>4.2847479886227152E-3</v>
      </c>
      <c r="F60" s="87">
        <v>0</v>
      </c>
      <c r="G60" s="87">
        <v>0</v>
      </c>
      <c r="H60" s="87">
        <v>3.9079575978341833E-3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8.1465518975386494E-3</v>
      </c>
      <c r="C61" s="87">
        <v>1.0062804851560464E-2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0.2146423214922567</v>
      </c>
      <c r="C63" s="87">
        <v>0.11810956872857012</v>
      </c>
      <c r="D63" s="87">
        <v>0.30271770487741639</v>
      </c>
      <c r="E63" s="87">
        <v>0.25397783111212452</v>
      </c>
      <c r="F63" s="87">
        <v>0.25692640423115964</v>
      </c>
      <c r="G63" s="87">
        <v>0.16782056649684843</v>
      </c>
      <c r="H63" s="87">
        <v>0.21516359819908529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0.59466434546128999</v>
      </c>
      <c r="C66" s="87">
        <v>0.71536438625067367</v>
      </c>
      <c r="D66" s="87">
        <v>0.74482943910581489</v>
      </c>
      <c r="E66" s="87">
        <v>0.72818207413111824</v>
      </c>
      <c r="F66" s="87">
        <v>0.75828354869588632</v>
      </c>
      <c r="G66" s="87">
        <v>0.68243896743346333</v>
      </c>
      <c r="H66" s="87">
        <v>1.5884708874909792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4.7884936466545749E-2</v>
      </c>
      <c r="C67" s="148">
        <v>0</v>
      </c>
      <c r="D67" s="148">
        <v>1.4725173488801544E-2</v>
      </c>
      <c r="E67" s="148">
        <v>1.4863559459363749E-2</v>
      </c>
      <c r="F67" s="148">
        <v>8.7040142841667157E-3</v>
      </c>
      <c r="G67" s="148">
        <v>1.3536855955084508E-3</v>
      </c>
      <c r="H67" s="148">
        <v>9.7214247048228949E-20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3.6252259174683124</v>
      </c>
      <c r="C70" s="96">
        <v>4.7329001828068549</v>
      </c>
      <c r="D70" s="96">
        <v>5.9580174156278378</v>
      </c>
      <c r="E70" s="96">
        <v>3.8890923978899612</v>
      </c>
      <c r="F70" s="96">
        <v>3.9109384231041906</v>
      </c>
      <c r="G70" s="96">
        <v>3.5190528671338446</v>
      </c>
      <c r="H70" s="96">
        <v>2.9299206444283654</v>
      </c>
      <c r="I70" s="96">
        <v>3.514892217852843</v>
      </c>
      <c r="J70" s="96">
        <v>11.714834864342109</v>
      </c>
      <c r="K70" s="96">
        <v>12.38228212309779</v>
      </c>
      <c r="L70" s="96">
        <v>15.716965141803053</v>
      </c>
      <c r="M70" s="96">
        <v>11.224789645121337</v>
      </c>
      <c r="N70" s="96">
        <v>19.558293432011698</v>
      </c>
      <c r="O70" s="96">
        <v>4.6176713941838559</v>
      </c>
      <c r="P70" s="96">
        <v>3.3816088277614877</v>
      </c>
      <c r="Q70" s="96">
        <v>3.206751156482416</v>
      </c>
    </row>
    <row r="71" spans="1:17" x14ac:dyDescent="0.25">
      <c r="A71" s="132" t="s">
        <v>83</v>
      </c>
      <c r="B71" s="160">
        <v>6.0849864537152317E-3</v>
      </c>
      <c r="C71" s="160">
        <v>8.4569236803787098E-3</v>
      </c>
      <c r="D71" s="160">
        <v>1.0351444483387474E-2</v>
      </c>
      <c r="E71" s="160">
        <v>6.7717340105196309E-3</v>
      </c>
      <c r="F71" s="160">
        <v>6.8098602368581347E-3</v>
      </c>
      <c r="G71" s="160">
        <v>6.1528865153172132E-3</v>
      </c>
      <c r="H71" s="160">
        <v>5.2475724950928233E-3</v>
      </c>
      <c r="I71" s="160">
        <v>6.1672656895029798E-3</v>
      </c>
      <c r="J71" s="160">
        <v>2.0409449552682559E-2</v>
      </c>
      <c r="K71" s="160">
        <v>2.0999459965610569E-2</v>
      </c>
      <c r="L71" s="160">
        <v>2.6724334267573778E-2</v>
      </c>
      <c r="M71" s="160">
        <v>1.8928977525243196E-2</v>
      </c>
      <c r="N71" s="160">
        <v>3.1039666511682988E-2</v>
      </c>
      <c r="O71" s="160">
        <v>7.7486261356898498E-3</v>
      </c>
      <c r="P71" s="160">
        <v>6.103145973509202E-3</v>
      </c>
      <c r="Q71" s="160">
        <v>5.6156077734233574E-3</v>
      </c>
    </row>
    <row r="72" spans="1:17" x14ac:dyDescent="0.25">
      <c r="A72" s="76" t="s">
        <v>82</v>
      </c>
      <c r="B72" s="159">
        <v>8.1929709140151177E-4</v>
      </c>
      <c r="C72" s="159">
        <v>1.1386603776756903E-3</v>
      </c>
      <c r="D72" s="159">
        <v>1.3937431778283584E-3</v>
      </c>
      <c r="E72" s="159">
        <v>9.117624206338242E-4</v>
      </c>
      <c r="F72" s="159">
        <v>9.1689582669525916E-4</v>
      </c>
      <c r="G72" s="159">
        <v>8.2843931766604553E-4</v>
      </c>
      <c r="H72" s="159">
        <v>7.0654567842515779E-4</v>
      </c>
      <c r="I72" s="159">
        <v>8.3037536397884571E-4</v>
      </c>
      <c r="J72" s="159">
        <v>2.7479769729658703E-3</v>
      </c>
      <c r="K72" s="159">
        <v>2.8274173823875513E-3</v>
      </c>
      <c r="L72" s="159">
        <v>3.5982281146569677E-3</v>
      </c>
      <c r="M72" s="159">
        <v>2.5486426876377903E-3</v>
      </c>
      <c r="N72" s="159">
        <v>4.1792547419013375E-3</v>
      </c>
      <c r="O72" s="159">
        <v>1.0432935066687539E-3</v>
      </c>
      <c r="P72" s="159">
        <v>8.2174213246472797E-4</v>
      </c>
      <c r="Q72" s="159">
        <v>7.560988262198012E-4</v>
      </c>
    </row>
    <row r="73" spans="1:17" x14ac:dyDescent="0.25">
      <c r="A73" s="76" t="s">
        <v>81</v>
      </c>
      <c r="B73" s="159">
        <v>0.10648561230075838</v>
      </c>
      <c r="C73" s="159">
        <v>0.14799387034560754</v>
      </c>
      <c r="D73" s="159">
        <v>0.18114747048250501</v>
      </c>
      <c r="E73" s="159">
        <v>0.11850350825477771</v>
      </c>
      <c r="F73" s="159">
        <v>0.11917070687341952</v>
      </c>
      <c r="G73" s="159">
        <v>0.1076738449599341</v>
      </c>
      <c r="H73" s="159">
        <v>9.1831095185331751E-2</v>
      </c>
      <c r="I73" s="159">
        <v>0.1079254766076292</v>
      </c>
      <c r="J73" s="159">
        <v>0.35715983081801439</v>
      </c>
      <c r="K73" s="159">
        <v>0.36748485299552519</v>
      </c>
      <c r="L73" s="159">
        <v>0.46766860032617441</v>
      </c>
      <c r="M73" s="159">
        <v>0.33125197193695283</v>
      </c>
      <c r="N73" s="159">
        <v>0.54318574400274111</v>
      </c>
      <c r="O73" s="159">
        <v>0.13559885544935138</v>
      </c>
      <c r="P73" s="159">
        <v>0.10680339897112445</v>
      </c>
      <c r="Q73" s="159">
        <v>9.8271612721304094E-2</v>
      </c>
    </row>
    <row r="74" spans="1:17" x14ac:dyDescent="0.25">
      <c r="A74" s="76" t="s">
        <v>80</v>
      </c>
      <c r="B74" s="159">
        <v>2.0121318610406796E-3</v>
      </c>
      <c r="C74" s="159">
        <v>2.7964640041704442E-3</v>
      </c>
      <c r="D74" s="159">
        <v>3.4229281217381742E-3</v>
      </c>
      <c r="E74" s="159">
        <v>2.2392197354424862E-3</v>
      </c>
      <c r="F74" s="159">
        <v>2.2518269935424798E-3</v>
      </c>
      <c r="G74" s="159">
        <v>2.0345844791944236E-3</v>
      </c>
      <c r="H74" s="159">
        <v>1.7352228950403416E-3</v>
      </c>
      <c r="I74" s="159">
        <v>2.0393392629124659E-3</v>
      </c>
      <c r="J74" s="159">
        <v>6.7488241795808064E-3</v>
      </c>
      <c r="K74" s="159">
        <v>6.9439238333316193E-3</v>
      </c>
      <c r="L74" s="159">
        <v>8.836976853425044E-3</v>
      </c>
      <c r="M74" s="159">
        <v>6.2592742095933735E-3</v>
      </c>
      <c r="N74" s="159">
        <v>1.0263934426033416E-2</v>
      </c>
      <c r="O74" s="159">
        <v>2.5622501620188019E-3</v>
      </c>
      <c r="P74" s="159">
        <v>2.0181366974748407E-3</v>
      </c>
      <c r="Q74" s="159">
        <v>1.8569216884803345E-3</v>
      </c>
    </row>
    <row r="75" spans="1:17" x14ac:dyDescent="0.25">
      <c r="A75" s="129" t="s">
        <v>79</v>
      </c>
      <c r="B75" s="158">
        <v>6.3599887760719936E-3</v>
      </c>
      <c r="C75" s="158">
        <v>8.8391223376457391E-3</v>
      </c>
      <c r="D75" s="158">
        <v>1.0819263318208476E-2</v>
      </c>
      <c r="E75" s="158">
        <v>7.0777729135541902E-3</v>
      </c>
      <c r="F75" s="158">
        <v>7.5622970685521092E-3</v>
      </c>
      <c r="G75" s="158">
        <v>6.8327328373165973E-3</v>
      </c>
      <c r="H75" s="158">
        <v>5.4847290826814284E-3</v>
      </c>
      <c r="I75" s="158">
        <v>6.445986505088196E-3</v>
      </c>
      <c r="J75" s="158">
        <v>2.1331825644675999E-2</v>
      </c>
      <c r="K75" s="158">
        <v>2.3319737706156161E-2</v>
      </c>
      <c r="L75" s="158">
        <v>2.9677166294373395E-2</v>
      </c>
      <c r="M75" s="158">
        <v>1.978444578616308E-2</v>
      </c>
      <c r="N75" s="158">
        <v>3.2442460164687839E-2</v>
      </c>
      <c r="O75" s="158">
        <v>8.6047893309288657E-3</v>
      </c>
      <c r="P75" s="158">
        <v>6.3789689895773164E-3</v>
      </c>
      <c r="Q75" s="158">
        <v>5.8693971928218559E-3</v>
      </c>
    </row>
    <row r="76" spans="1:17" x14ac:dyDescent="0.25">
      <c r="A76" s="92" t="s">
        <v>125</v>
      </c>
      <c r="B76" s="91">
        <v>1.0392143865385832E-3</v>
      </c>
      <c r="C76" s="91">
        <v>1.4443017780495571E-3</v>
      </c>
      <c r="D76" s="91">
        <v>1.7678543921858245E-3</v>
      </c>
      <c r="E76" s="91">
        <v>1.156499436617144E-3</v>
      </c>
      <c r="F76" s="91">
        <v>0</v>
      </c>
      <c r="G76" s="91">
        <v>0</v>
      </c>
      <c r="H76" s="91">
        <v>8.961980232470439E-4</v>
      </c>
      <c r="I76" s="91">
        <v>1.0532663102683104E-3</v>
      </c>
      <c r="J76" s="91">
        <v>3.4855942174746141E-3</v>
      </c>
      <c r="K76" s="91">
        <v>0</v>
      </c>
      <c r="L76" s="91">
        <v>0</v>
      </c>
      <c r="M76" s="91">
        <v>3.2327542413324202E-3</v>
      </c>
      <c r="N76" s="91">
        <v>5.3010583076329096E-3</v>
      </c>
      <c r="O76" s="91">
        <v>0</v>
      </c>
      <c r="P76" s="91">
        <v>1.0423157302089548E-3</v>
      </c>
      <c r="Q76" s="91">
        <v>9.5905232192199129E-4</v>
      </c>
    </row>
    <row r="77" spans="1:17" x14ac:dyDescent="0.25">
      <c r="A77" s="92" t="s">
        <v>26</v>
      </c>
      <c r="B77" s="91">
        <v>1.7293845018289133E-3</v>
      </c>
      <c r="C77" s="91">
        <v>2.4035012825817078E-3</v>
      </c>
      <c r="D77" s="91">
        <v>2.9419338559386167E-3</v>
      </c>
      <c r="E77" s="91">
        <v>1.9245616958029888E-3</v>
      </c>
      <c r="F77" s="91">
        <v>1.9353973657661938E-3</v>
      </c>
      <c r="G77" s="91">
        <v>1.7486820491777655E-3</v>
      </c>
      <c r="H77" s="91">
        <v>1.4913871401794755E-3</v>
      </c>
      <c r="I77" s="91">
        <v>1.7527686845671972E-3</v>
      </c>
      <c r="J77" s="91">
        <v>5.8004707185039285E-3</v>
      </c>
      <c r="K77" s="91">
        <v>5.9681547177694331E-3</v>
      </c>
      <c r="L77" s="91">
        <v>7.5951934906641474E-3</v>
      </c>
      <c r="M77" s="91">
        <v>5.3797129404678495E-3</v>
      </c>
      <c r="N77" s="91">
        <v>8.8216331483315126E-3</v>
      </c>
      <c r="O77" s="91">
        <v>2.2021994710188396E-3</v>
      </c>
      <c r="P77" s="91">
        <v>1.7345455309176754E-3</v>
      </c>
      <c r="Q77" s="91">
        <v>1.5959846625096226E-3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3.5913898877044971E-3</v>
      </c>
      <c r="C79" s="157">
        <v>4.9913192770144749E-3</v>
      </c>
      <c r="D79" s="157">
        <v>6.1094750700840354E-3</v>
      </c>
      <c r="E79" s="157">
        <v>3.9967117811340576E-3</v>
      </c>
      <c r="F79" s="157">
        <v>5.6268997027859157E-3</v>
      </c>
      <c r="G79" s="157">
        <v>5.0840507881388317E-3</v>
      </c>
      <c r="H79" s="157">
        <v>3.0971439192549084E-3</v>
      </c>
      <c r="I79" s="157">
        <v>3.639951510252688E-3</v>
      </c>
      <c r="J79" s="157">
        <v>1.2045760708697454E-2</v>
      </c>
      <c r="K79" s="157">
        <v>1.7351582988386727E-2</v>
      </c>
      <c r="L79" s="157">
        <v>2.2081972803709247E-2</v>
      </c>
      <c r="M79" s="157">
        <v>1.1171978604362811E-2</v>
      </c>
      <c r="N79" s="157">
        <v>1.831976870872342E-2</v>
      </c>
      <c r="O79" s="157">
        <v>6.4025898599100271E-3</v>
      </c>
      <c r="P79" s="157">
        <v>3.6021077284506858E-3</v>
      </c>
      <c r="Q79" s="157">
        <v>3.3143602083902418E-3</v>
      </c>
    </row>
    <row r="80" spans="1:17" x14ac:dyDescent="0.25">
      <c r="A80" s="156" t="s">
        <v>149</v>
      </c>
      <c r="B80" s="204">
        <v>0.94556499299816155</v>
      </c>
      <c r="C80" s="204">
        <v>1.2307539506719898</v>
      </c>
      <c r="D80" s="204">
        <v>1.6162738696215591</v>
      </c>
      <c r="E80" s="204">
        <v>1.0545256614949614</v>
      </c>
      <c r="F80" s="204">
        <v>1.065164865737757</v>
      </c>
      <c r="G80" s="204">
        <v>0.962404265437797</v>
      </c>
      <c r="H80" s="204">
        <v>0.76077531756180283</v>
      </c>
      <c r="I80" s="204">
        <v>0.9617127428211778</v>
      </c>
      <c r="J80" s="204">
        <v>3.183910963514168</v>
      </c>
      <c r="K80" s="204">
        <v>3.2846323091580585</v>
      </c>
      <c r="L80" s="204">
        <v>4.1800890079918052</v>
      </c>
      <c r="M80" s="204">
        <v>2.9503913571054117</v>
      </c>
      <c r="N80" s="204">
        <v>4.8338014525425645</v>
      </c>
      <c r="O80" s="204">
        <v>1.2120020133162233</v>
      </c>
      <c r="P80" s="204">
        <v>0.87863269738664884</v>
      </c>
      <c r="Q80" s="204">
        <v>0.86912932812618371</v>
      </c>
    </row>
    <row r="81" spans="1:17" x14ac:dyDescent="0.25">
      <c r="A81" s="152" t="s">
        <v>166</v>
      </c>
      <c r="B81" s="151">
        <v>0.61504204596428935</v>
      </c>
      <c r="C81" s="151">
        <v>1.2307539506719898</v>
      </c>
      <c r="D81" s="151">
        <v>1.0540063998858142</v>
      </c>
      <c r="E81" s="151">
        <v>0.68670011271006737</v>
      </c>
      <c r="F81" s="151">
        <v>0.69526838503139765</v>
      </c>
      <c r="G81" s="151">
        <v>0.62819313789026621</v>
      </c>
      <c r="H81" s="151">
        <v>0.76077531756180106</v>
      </c>
      <c r="I81" s="151">
        <v>0.62672057047363916</v>
      </c>
      <c r="J81" s="151">
        <v>2.0753150011726098</v>
      </c>
      <c r="K81" s="151">
        <v>2.1439882918298583</v>
      </c>
      <c r="L81" s="151">
        <v>2.7284825357631397</v>
      </c>
      <c r="M81" s="151">
        <v>1.9222113465876585</v>
      </c>
      <c r="N81" s="151">
        <v>3.1477957188525325</v>
      </c>
      <c r="O81" s="151">
        <v>0.79111385435110393</v>
      </c>
      <c r="P81" s="151">
        <v>0.87863269738664884</v>
      </c>
      <c r="Q81" s="151">
        <v>0.56410198833236014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7.5057013491443628E-2</v>
      </c>
      <c r="C83" s="153">
        <v>3.2783816350472193E-2</v>
      </c>
      <c r="D83" s="153">
        <v>3.4376609797694177E-2</v>
      </c>
      <c r="E83" s="153">
        <v>5.6433713902938783E-2</v>
      </c>
      <c r="F83" s="153">
        <v>0</v>
      </c>
      <c r="G83" s="153">
        <v>0</v>
      </c>
      <c r="H83" s="153">
        <v>5.5525249017033623E-2</v>
      </c>
      <c r="I83" s="153">
        <v>3.5492401120842017E-2</v>
      </c>
      <c r="J83" s="153">
        <v>0.10180493538712203</v>
      </c>
      <c r="K83" s="153">
        <v>0</v>
      </c>
      <c r="L83" s="153">
        <v>0</v>
      </c>
      <c r="M83" s="153">
        <v>0.12535815828102034</v>
      </c>
      <c r="N83" s="153">
        <v>0.25672797558020161</v>
      </c>
      <c r="O83" s="153">
        <v>0</v>
      </c>
      <c r="P83" s="153">
        <v>0.13917765886110031</v>
      </c>
      <c r="Q83" s="153">
        <v>0.11148018022925738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0.53998503247284568</v>
      </c>
      <c r="C85" s="153">
        <v>1.1979701343215177</v>
      </c>
      <c r="D85" s="153">
        <v>1.0196297900881202</v>
      </c>
      <c r="E85" s="153">
        <v>0.63026639880712854</v>
      </c>
      <c r="F85" s="153">
        <v>0.69526838503139765</v>
      </c>
      <c r="G85" s="153">
        <v>0.62819313789026621</v>
      </c>
      <c r="H85" s="153">
        <v>0.70525006854476746</v>
      </c>
      <c r="I85" s="153">
        <v>0.59122816935279709</v>
      </c>
      <c r="J85" s="153">
        <v>1.9735100657854876</v>
      </c>
      <c r="K85" s="153">
        <v>2.1439882918298583</v>
      </c>
      <c r="L85" s="153">
        <v>2.7284825357631397</v>
      </c>
      <c r="M85" s="153">
        <v>1.7968531883066381</v>
      </c>
      <c r="N85" s="153">
        <v>2.8910677432723308</v>
      </c>
      <c r="O85" s="153">
        <v>0.79111385435110393</v>
      </c>
      <c r="P85" s="153">
        <v>0.7394550385255485</v>
      </c>
      <c r="Q85" s="153">
        <v>0.45262180810310282</v>
      </c>
    </row>
    <row r="86" spans="1:17" x14ac:dyDescent="0.25">
      <c r="A86" s="152" t="s">
        <v>165</v>
      </c>
      <c r="B86" s="151">
        <v>0.33052294703387225</v>
      </c>
      <c r="C86" s="151">
        <v>0</v>
      </c>
      <c r="D86" s="151">
        <v>0.56226746973574482</v>
      </c>
      <c r="E86" s="151">
        <v>0.36782554878489404</v>
      </c>
      <c r="F86" s="151">
        <v>0.36989648070635939</v>
      </c>
      <c r="G86" s="151">
        <v>0.3342111275475308</v>
      </c>
      <c r="H86" s="151">
        <v>1.824353192865796E-15</v>
      </c>
      <c r="I86" s="151">
        <v>0.3349921723475387</v>
      </c>
      <c r="J86" s="151">
        <v>1.1085959623415582</v>
      </c>
      <c r="K86" s="151">
        <v>1.1406440173282004</v>
      </c>
      <c r="L86" s="151">
        <v>1.4516064722286655</v>
      </c>
      <c r="M86" s="151">
        <v>1.0281800105177532</v>
      </c>
      <c r="N86" s="151">
        <v>1.6860057336900323</v>
      </c>
      <c r="O86" s="151">
        <v>0.42088815896511927</v>
      </c>
      <c r="P86" s="151">
        <v>0</v>
      </c>
      <c r="Q86" s="151">
        <v>0.30502733979382357</v>
      </c>
    </row>
    <row r="87" spans="1:17" x14ac:dyDescent="0.25">
      <c r="A87" s="156" t="s">
        <v>148</v>
      </c>
      <c r="B87" s="206">
        <v>1.6688962786792563</v>
      </c>
      <c r="C87" s="206">
        <v>2.0980012180153396</v>
      </c>
      <c r="D87" s="206">
        <v>2.6304838934299224</v>
      </c>
      <c r="E87" s="206">
        <v>1.7174376434307004</v>
      </c>
      <c r="F87" s="206">
        <v>1.7185613110117111</v>
      </c>
      <c r="G87" s="206">
        <v>1.5341712613667093</v>
      </c>
      <c r="H87" s="206">
        <v>1.2968534791289485</v>
      </c>
      <c r="I87" s="206">
        <v>1.5303821057442408</v>
      </c>
      <c r="J87" s="206">
        <v>5.14144866265862</v>
      </c>
      <c r="K87" s="206">
        <v>5.5795304050562686</v>
      </c>
      <c r="L87" s="206">
        <v>7.0673406935620324</v>
      </c>
      <c r="M87" s="206">
        <v>4.7343922298589138</v>
      </c>
      <c r="N87" s="206">
        <v>4.4933566722179856</v>
      </c>
      <c r="O87" s="206">
        <v>1.96317019837621</v>
      </c>
      <c r="P87" s="206">
        <v>1.4977587261034704</v>
      </c>
      <c r="Q87" s="206">
        <v>1.4199097284749262</v>
      </c>
    </row>
    <row r="88" spans="1:17" x14ac:dyDescent="0.25">
      <c r="A88" s="152" t="s">
        <v>164</v>
      </c>
      <c r="B88" s="151">
        <v>0.82379528804825397</v>
      </c>
      <c r="C88" s="151">
        <v>2.0980012180153396</v>
      </c>
      <c r="D88" s="151">
        <v>2.3062125528347588</v>
      </c>
      <c r="E88" s="151">
        <v>1.4914233922732287</v>
      </c>
      <c r="F88" s="151">
        <v>1.5877443301537681</v>
      </c>
      <c r="G88" s="151">
        <v>1.5115997099786374</v>
      </c>
      <c r="H88" s="151">
        <v>1.2968534791289485</v>
      </c>
      <c r="I88" s="151">
        <v>1.5092638914039891</v>
      </c>
      <c r="J88" s="151">
        <v>4.6982618333703812</v>
      </c>
      <c r="K88" s="151">
        <v>3.7359796190137753</v>
      </c>
      <c r="L88" s="151">
        <v>4.8923639663191434</v>
      </c>
      <c r="M88" s="151">
        <v>2.6389887254361617</v>
      </c>
      <c r="N88" s="151">
        <v>2.2216435244765194</v>
      </c>
      <c r="O88" s="151">
        <v>1.1041914455496962</v>
      </c>
      <c r="P88" s="151">
        <v>1.4977587261034704</v>
      </c>
      <c r="Q88" s="151">
        <v>1.1971617627507893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0.10053233669949055</v>
      </c>
      <c r="C90" s="205">
        <v>5.5884839205210625E-2</v>
      </c>
      <c r="D90" s="205">
        <v>7.5217540470279329E-2</v>
      </c>
      <c r="E90" s="205">
        <v>0.12256669173321361</v>
      </c>
      <c r="F90" s="205">
        <v>0</v>
      </c>
      <c r="G90" s="205">
        <v>0</v>
      </c>
      <c r="H90" s="205">
        <v>9.4650957654645207E-2</v>
      </c>
      <c r="I90" s="205">
        <v>8.5472540641884767E-2</v>
      </c>
      <c r="J90" s="205">
        <v>0.23047404471504188</v>
      </c>
      <c r="K90" s="205">
        <v>0</v>
      </c>
      <c r="L90" s="205">
        <v>0</v>
      </c>
      <c r="M90" s="205">
        <v>0.17210322212088155</v>
      </c>
      <c r="N90" s="205">
        <v>0.18119283951108292</v>
      </c>
      <c r="O90" s="205">
        <v>0</v>
      </c>
      <c r="P90" s="205">
        <v>0.2372487999341242</v>
      </c>
      <c r="Q90" s="205">
        <v>0.23658808484185134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0.72326295134876339</v>
      </c>
      <c r="C92" s="205">
        <v>2.0421163788101291</v>
      </c>
      <c r="D92" s="205">
        <v>2.2309950123644793</v>
      </c>
      <c r="E92" s="205">
        <v>1.3688567005400152</v>
      </c>
      <c r="F92" s="205">
        <v>1.5877443301537681</v>
      </c>
      <c r="G92" s="205">
        <v>1.5115997099786374</v>
      </c>
      <c r="H92" s="205">
        <v>1.2022025214743033</v>
      </c>
      <c r="I92" s="205">
        <v>1.4237913507621043</v>
      </c>
      <c r="J92" s="205">
        <v>4.4677877886553397</v>
      </c>
      <c r="K92" s="205">
        <v>3.7359796190137753</v>
      </c>
      <c r="L92" s="205">
        <v>4.8923639663191434</v>
      </c>
      <c r="M92" s="205">
        <v>2.4668855033152801</v>
      </c>
      <c r="N92" s="205">
        <v>2.0404506849654362</v>
      </c>
      <c r="O92" s="205">
        <v>1.1041914455496962</v>
      </c>
      <c r="P92" s="205">
        <v>1.2605099261693462</v>
      </c>
      <c r="Q92" s="205">
        <v>0.960573677908938</v>
      </c>
    </row>
    <row r="93" spans="1:17" x14ac:dyDescent="0.25">
      <c r="A93" s="152" t="s">
        <v>163</v>
      </c>
      <c r="B93" s="151">
        <v>0.8451009906310023</v>
      </c>
      <c r="C93" s="151">
        <v>0</v>
      </c>
      <c r="D93" s="151">
        <v>0.32427134059516372</v>
      </c>
      <c r="E93" s="151">
        <v>0.22601425115747173</v>
      </c>
      <c r="F93" s="151">
        <v>0.13081698085794288</v>
      </c>
      <c r="G93" s="151">
        <v>2.2571551388072056E-2</v>
      </c>
      <c r="H93" s="151">
        <v>9.5210954753291044E-19</v>
      </c>
      <c r="I93" s="151">
        <v>2.1118214340251816E-2</v>
      </c>
      <c r="J93" s="151">
        <v>0.44318682928823921</v>
      </c>
      <c r="K93" s="151">
        <v>1.8435507860424936</v>
      </c>
      <c r="L93" s="151">
        <v>2.174976727242889</v>
      </c>
      <c r="M93" s="151">
        <v>2.0954035044227521</v>
      </c>
      <c r="N93" s="151">
        <v>2.2717131477414663</v>
      </c>
      <c r="O93" s="151">
        <v>0.8589787528265137</v>
      </c>
      <c r="P93" s="151">
        <v>0</v>
      </c>
      <c r="Q93" s="151">
        <v>0.22274796572413699</v>
      </c>
    </row>
    <row r="94" spans="1:17" x14ac:dyDescent="0.25">
      <c r="A94" s="156" t="s">
        <v>147</v>
      </c>
      <c r="B94" s="206">
        <v>0.88900262930790597</v>
      </c>
      <c r="C94" s="206">
        <v>1.2349199733740464</v>
      </c>
      <c r="D94" s="206">
        <v>1.5041248029926884</v>
      </c>
      <c r="E94" s="206">
        <v>0.98162509562937095</v>
      </c>
      <c r="F94" s="206">
        <v>0.99050065935565501</v>
      </c>
      <c r="G94" s="206">
        <v>0.89895485221991034</v>
      </c>
      <c r="H94" s="206">
        <v>0.76728668240104181</v>
      </c>
      <c r="I94" s="206">
        <v>0.89938892585831309</v>
      </c>
      <c r="J94" s="206">
        <v>2.9810773310014036</v>
      </c>
      <c r="K94" s="206">
        <v>3.0965440170004523</v>
      </c>
      <c r="L94" s="206">
        <v>3.9330301343930123</v>
      </c>
      <c r="M94" s="206">
        <v>3.1612327460114216</v>
      </c>
      <c r="N94" s="206">
        <v>9.6100242474041018</v>
      </c>
      <c r="O94" s="206">
        <v>1.2869413679067649</v>
      </c>
      <c r="P94" s="206">
        <v>0.88309201150721761</v>
      </c>
      <c r="Q94" s="206">
        <v>0.80534246167905654</v>
      </c>
    </row>
    <row r="95" spans="1:17" x14ac:dyDescent="0.25">
      <c r="A95" s="152" t="s">
        <v>162</v>
      </c>
      <c r="B95" s="151">
        <v>0.29706824438242296</v>
      </c>
      <c r="C95" s="151">
        <v>0.46381613455137238</v>
      </c>
      <c r="D95" s="151">
        <v>0.55352916484894588</v>
      </c>
      <c r="E95" s="151">
        <v>0.36009814666202594</v>
      </c>
      <c r="F95" s="151">
        <v>0.36871556159172086</v>
      </c>
      <c r="G95" s="151">
        <v>0.33723186344014494</v>
      </c>
      <c r="H95" s="151">
        <v>0.28670220141153924</v>
      </c>
      <c r="I95" s="151">
        <v>0.33650217872716925</v>
      </c>
      <c r="J95" s="151">
        <v>1.0974929348624896</v>
      </c>
      <c r="K95" s="151">
        <v>1.071618952746946</v>
      </c>
      <c r="L95" s="151">
        <v>1.3714353813235378</v>
      </c>
      <c r="M95" s="151">
        <v>1.3252952738039701</v>
      </c>
      <c r="N95" s="151">
        <v>0.321877974483044</v>
      </c>
      <c r="O95" s="151">
        <v>0.52524040238835379</v>
      </c>
      <c r="P95" s="151">
        <v>0.33111737822967297</v>
      </c>
      <c r="Q95" s="151">
        <v>0.29386978250553331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3.6252895835003761E-2</v>
      </c>
      <c r="C97" s="153">
        <v>1.2354754552862378E-2</v>
      </c>
      <c r="D97" s="153">
        <v>1.8053454052762128E-2</v>
      </c>
      <c r="E97" s="153">
        <v>2.9593232052203426E-2</v>
      </c>
      <c r="F97" s="153">
        <v>0</v>
      </c>
      <c r="G97" s="153">
        <v>0</v>
      </c>
      <c r="H97" s="153">
        <v>2.092498371020592E-2</v>
      </c>
      <c r="I97" s="153">
        <v>1.9056770861048834E-2</v>
      </c>
      <c r="J97" s="153">
        <v>5.3837705243959623E-2</v>
      </c>
      <c r="K97" s="153">
        <v>0</v>
      </c>
      <c r="L97" s="153">
        <v>0</v>
      </c>
      <c r="M97" s="153">
        <v>8.6429920933270316E-2</v>
      </c>
      <c r="N97" s="153">
        <v>2.6251729195124418E-2</v>
      </c>
      <c r="O97" s="153">
        <v>0</v>
      </c>
      <c r="P97" s="153">
        <v>5.2449836714819717E-2</v>
      </c>
      <c r="Q97" s="153">
        <v>5.8075768203723267E-2</v>
      </c>
    </row>
    <row r="98" spans="1:17" x14ac:dyDescent="0.25">
      <c r="A98" s="154" t="s">
        <v>26</v>
      </c>
      <c r="B98" s="153">
        <v>0.26081534854741922</v>
      </c>
      <c r="C98" s="153">
        <v>0.45146137999850999</v>
      </c>
      <c r="D98" s="153">
        <v>0.53547571079618372</v>
      </c>
      <c r="E98" s="153">
        <v>0.33050491460982251</v>
      </c>
      <c r="F98" s="153">
        <v>0.36871556159172086</v>
      </c>
      <c r="G98" s="153">
        <v>0.33723186344014494</v>
      </c>
      <c r="H98" s="153">
        <v>0.26577721770133333</v>
      </c>
      <c r="I98" s="153">
        <v>0.31744540786612041</v>
      </c>
      <c r="J98" s="153">
        <v>1.04365522961853</v>
      </c>
      <c r="K98" s="153">
        <v>1.071618952746946</v>
      </c>
      <c r="L98" s="153">
        <v>1.3714353813235378</v>
      </c>
      <c r="M98" s="153">
        <v>1.2388653528706997</v>
      </c>
      <c r="N98" s="153">
        <v>0.29562624528791959</v>
      </c>
      <c r="O98" s="153">
        <v>0.52524040238835379</v>
      </c>
      <c r="P98" s="153">
        <v>0.27866754151485323</v>
      </c>
      <c r="Q98" s="153">
        <v>0.23579401430181002</v>
      </c>
    </row>
    <row r="99" spans="1:17" x14ac:dyDescent="0.25">
      <c r="A99" s="152" t="s">
        <v>161</v>
      </c>
      <c r="B99" s="151">
        <v>0.54923969333900668</v>
      </c>
      <c r="C99" s="151">
        <v>0.77110383882267408</v>
      </c>
      <c r="D99" s="151">
        <v>0.93328055473343352</v>
      </c>
      <c r="E99" s="151">
        <v>0.60953237406630534</v>
      </c>
      <c r="F99" s="151">
        <v>0.61484281808970143</v>
      </c>
      <c r="G99" s="151">
        <v>0.56052487774852489</v>
      </c>
      <c r="H99" s="151">
        <v>0.48058448098950263</v>
      </c>
      <c r="I99" s="151">
        <v>0.56176170501835687</v>
      </c>
      <c r="J99" s="151">
        <v>1.8589258808251319</v>
      </c>
      <c r="K99" s="151">
        <v>1.9223515618721947</v>
      </c>
      <c r="L99" s="151">
        <v>2.4405810103506971</v>
      </c>
      <c r="M99" s="151">
        <v>1.7193511118109974</v>
      </c>
      <c r="N99" s="151">
        <v>6.8880759369395221</v>
      </c>
      <c r="O99" s="151">
        <v>0.71390816272956747</v>
      </c>
      <c r="P99" s="151">
        <v>0.55197463327754459</v>
      </c>
      <c r="Q99" s="151">
        <v>0.49907918333624046</v>
      </c>
    </row>
    <row r="100" spans="1:17" x14ac:dyDescent="0.25">
      <c r="A100" s="150" t="s">
        <v>33</v>
      </c>
      <c r="B100" s="87">
        <v>3.1808413511427635E-3</v>
      </c>
      <c r="C100" s="87">
        <v>0</v>
      </c>
      <c r="D100" s="87">
        <v>1.2614031552235285E-2</v>
      </c>
      <c r="E100" s="87">
        <v>1.6122234105930472E-2</v>
      </c>
      <c r="F100" s="87">
        <v>1.1296880824146536E-2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2.661725933077366E-3</v>
      </c>
      <c r="C103" s="87">
        <v>8.701035249957333E-4</v>
      </c>
      <c r="D103" s="87">
        <v>2.1055600177138458E-3</v>
      </c>
      <c r="E103" s="87">
        <v>2.6017535409943089E-3</v>
      </c>
      <c r="F103" s="87">
        <v>0</v>
      </c>
      <c r="G103" s="87">
        <v>0</v>
      </c>
      <c r="H103" s="87">
        <v>1.050671942691625E-3</v>
      </c>
      <c r="I103" s="87">
        <v>1.0942947609210278E-3</v>
      </c>
      <c r="J103" s="87">
        <v>3.6196020291791192E-3</v>
      </c>
      <c r="K103" s="87">
        <v>0</v>
      </c>
      <c r="L103" s="87">
        <v>0</v>
      </c>
      <c r="M103" s="87">
        <v>4.6186165894956215E-3</v>
      </c>
      <c r="N103" s="87">
        <v>2.6195761033391345E-4</v>
      </c>
      <c r="O103" s="87">
        <v>0</v>
      </c>
      <c r="P103" s="87">
        <v>2.1128097334374061E-3</v>
      </c>
      <c r="Q103" s="87">
        <v>3.5714206393876883E-3</v>
      </c>
    </row>
    <row r="104" spans="1:17" x14ac:dyDescent="0.25">
      <c r="A104" s="150" t="s">
        <v>29</v>
      </c>
      <c r="B104" s="87">
        <v>5.4654714300439704E-3</v>
      </c>
      <c r="C104" s="87">
        <v>9.2876001344976561E-3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0.14400220983661594</v>
      </c>
      <c r="C106" s="87">
        <v>0.10901080390511797</v>
      </c>
      <c r="D106" s="87">
        <v>0.26784332305168707</v>
      </c>
      <c r="E106" s="87">
        <v>0.15421857322405264</v>
      </c>
      <c r="F106" s="87">
        <v>0.15419492641150001</v>
      </c>
      <c r="G106" s="87">
        <v>0.11176434485689478</v>
      </c>
      <c r="H106" s="87">
        <v>5.7847699228272244E-2</v>
      </c>
      <c r="I106" s="87">
        <v>0.11096841117746217</v>
      </c>
      <c r="J106" s="87">
        <v>0.36895292620662506</v>
      </c>
      <c r="K106" s="87">
        <v>0.25105626505446826</v>
      </c>
      <c r="L106" s="87">
        <v>0.40130929413826694</v>
      </c>
      <c r="M106" s="87">
        <v>0.40604005743260324</v>
      </c>
      <c r="N106" s="87">
        <v>1.9350310146036966E-2</v>
      </c>
      <c r="O106" s="87">
        <v>2.8552442544677367E-2</v>
      </c>
      <c r="P106" s="87">
        <v>0.16312133774933907</v>
      </c>
      <c r="Q106" s="87">
        <v>0.27025374471762698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0.39392944478812664</v>
      </c>
      <c r="C109" s="87">
        <v>0.65193533125806269</v>
      </c>
      <c r="D109" s="87">
        <v>0.65071764011179734</v>
      </c>
      <c r="E109" s="87">
        <v>0.43658981319532791</v>
      </c>
      <c r="F109" s="87">
        <v>0.44935101085405488</v>
      </c>
      <c r="G109" s="87">
        <v>0.44876053289163009</v>
      </c>
      <c r="H109" s="87">
        <v>0.42168610981853877</v>
      </c>
      <c r="I109" s="87">
        <v>0.44969899907997363</v>
      </c>
      <c r="J109" s="87">
        <v>1.4863533525893278</v>
      </c>
      <c r="K109" s="87">
        <v>1.6712952968177264</v>
      </c>
      <c r="L109" s="87">
        <v>2.0392717162124301</v>
      </c>
      <c r="M109" s="87">
        <v>1.3086924377888987</v>
      </c>
      <c r="N109" s="87">
        <v>6.8684636691831509</v>
      </c>
      <c r="O109" s="87">
        <v>0.6853557201848901</v>
      </c>
      <c r="P109" s="87">
        <v>0.38674048579476805</v>
      </c>
      <c r="Q109" s="87">
        <v>0.22525401797922581</v>
      </c>
    </row>
    <row r="110" spans="1:17" x14ac:dyDescent="0.25">
      <c r="A110" s="149" t="s">
        <v>160</v>
      </c>
      <c r="B110" s="148">
        <v>4.269469158647636E-2</v>
      </c>
      <c r="C110" s="148">
        <v>0</v>
      </c>
      <c r="D110" s="148">
        <v>1.7315083410308862E-2</v>
      </c>
      <c r="E110" s="148">
        <v>1.1994574901039645E-2</v>
      </c>
      <c r="F110" s="148">
        <v>6.9422796742328275E-3</v>
      </c>
      <c r="G110" s="148">
        <v>1.1981110312405624E-3</v>
      </c>
      <c r="H110" s="148">
        <v>7.7537613024882481E-20</v>
      </c>
      <c r="I110" s="148">
        <v>1.1250421127869394E-3</v>
      </c>
      <c r="J110" s="148">
        <v>2.4658515313781784E-2</v>
      </c>
      <c r="K110" s="148">
        <v>0.1025735023813119</v>
      </c>
      <c r="L110" s="148">
        <v>0.12101374271877734</v>
      </c>
      <c r="M110" s="148">
        <v>0.11658636039645408</v>
      </c>
      <c r="N110" s="148">
        <v>2.4000703359815345</v>
      </c>
      <c r="O110" s="148">
        <v>4.7792802788843604E-2</v>
      </c>
      <c r="P110" s="148">
        <v>0</v>
      </c>
      <c r="Q110" s="148">
        <v>1.2393495837282826E-2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3.7771381672124922</v>
      </c>
      <c r="C112" s="96">
        <v>2.9143134837561586</v>
      </c>
      <c r="D112" s="96">
        <v>3.8412283444901205</v>
      </c>
      <c r="E112" s="96">
        <v>3.7622282689161692</v>
      </c>
      <c r="F112" s="96">
        <v>3.7865708236442206</v>
      </c>
      <c r="G112" s="96">
        <v>3.3870203294024206</v>
      </c>
      <c r="H112" s="96">
        <v>2.7415423021351062</v>
      </c>
      <c r="I112" s="96">
        <v>3.3135533967519382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</row>
    <row r="113" spans="1:17" x14ac:dyDescent="0.25">
      <c r="A113" s="132" t="s">
        <v>83</v>
      </c>
      <c r="B113" s="160">
        <v>6.0538072216398406E-3</v>
      </c>
      <c r="C113" s="160">
        <v>5.0739856405808562E-3</v>
      </c>
      <c r="D113" s="160">
        <v>6.2934691646448207E-3</v>
      </c>
      <c r="E113" s="160">
        <v>6.1756162516415566E-3</v>
      </c>
      <c r="F113" s="160">
        <v>6.2103862149366631E-3</v>
      </c>
      <c r="G113" s="160">
        <v>5.6112460854887206E-3</v>
      </c>
      <c r="H113" s="160">
        <v>4.7856271277075266E-3</v>
      </c>
      <c r="I113" s="160">
        <v>5.6243594566945049E-3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7.8517850583795235E-4</v>
      </c>
      <c r="C114" s="159">
        <v>6.580956938426148E-4</v>
      </c>
      <c r="D114" s="159">
        <v>8.1626264833297856E-4</v>
      </c>
      <c r="E114" s="159">
        <v>8.0097713117779456E-4</v>
      </c>
      <c r="F114" s="159">
        <v>8.0548679374691369E-4</v>
      </c>
      <c r="G114" s="159">
        <v>7.2777834773860755E-4</v>
      </c>
      <c r="H114" s="159">
        <v>6.2069560857491691E-4</v>
      </c>
      <c r="I114" s="159">
        <v>7.2947915135406632E-4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0.11010138333205623</v>
      </c>
      <c r="C115" s="159">
        <v>9.2281240148842272E-2</v>
      </c>
      <c r="D115" s="159">
        <v>0.1144601464196177</v>
      </c>
      <c r="E115" s="159">
        <v>0.11231674008434675</v>
      </c>
      <c r="F115" s="159">
        <v>0.11294910595214508</v>
      </c>
      <c r="G115" s="159">
        <v>0.10205246609447598</v>
      </c>
      <c r="H115" s="159">
        <v>8.7036826179160559E-2</v>
      </c>
      <c r="I115" s="159">
        <v>0.10229096069085865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2.0048768532947448E-3</v>
      </c>
      <c r="C116" s="159">
        <v>1.6803832682988715E-3</v>
      </c>
      <c r="D116" s="159">
        <v>2.0842471841550948E-3</v>
      </c>
      <c r="E116" s="159">
        <v>2.0452171046162222E-3</v>
      </c>
      <c r="F116" s="159">
        <v>2.0567320888316234E-3</v>
      </c>
      <c r="G116" s="159">
        <v>1.8583111392651429E-3</v>
      </c>
      <c r="H116" s="159">
        <v>1.584885792620478E-3</v>
      </c>
      <c r="I116" s="159">
        <v>1.8626539756714886E-3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6.3266442793385082E-3</v>
      </c>
      <c r="C117" s="158">
        <v>5.3026634399056857E-3</v>
      </c>
      <c r="D117" s="158">
        <v>6.5771074680683415E-3</v>
      </c>
      <c r="E117" s="158">
        <v>6.4539430806742036E-3</v>
      </c>
      <c r="F117" s="158">
        <v>6.8957616238461694E-3</v>
      </c>
      <c r="G117" s="158">
        <v>6.2305006611677819E-3</v>
      </c>
      <c r="H117" s="158">
        <v>5.0013089915269295E-3</v>
      </c>
      <c r="I117" s="158">
        <v>5.8778418735311172E-3</v>
      </c>
      <c r="J117" s="158">
        <v>0</v>
      </c>
      <c r="K117" s="158">
        <v>0</v>
      </c>
      <c r="L117" s="158">
        <v>0</v>
      </c>
      <c r="M117" s="158">
        <v>0</v>
      </c>
      <c r="N117" s="158">
        <v>0</v>
      </c>
      <c r="O117" s="158">
        <v>0</v>
      </c>
      <c r="P117" s="158">
        <v>0</v>
      </c>
      <c r="Q117" s="158">
        <v>0</v>
      </c>
    </row>
    <row r="118" spans="1:17" x14ac:dyDescent="0.25">
      <c r="A118" s="92" t="s">
        <v>125</v>
      </c>
      <c r="B118" s="91">
        <v>1.0337659365589706E-3</v>
      </c>
      <c r="C118" s="91">
        <v>8.6644871991827302E-4</v>
      </c>
      <c r="D118" s="91">
        <v>1.0746913152334791E-3</v>
      </c>
      <c r="E118" s="91">
        <v>1.054566404986664E-3</v>
      </c>
      <c r="F118" s="91">
        <v>0</v>
      </c>
      <c r="G118" s="91">
        <v>0</v>
      </c>
      <c r="H118" s="91">
        <v>8.172077716667854E-4</v>
      </c>
      <c r="I118" s="91">
        <v>9.6043217242043947E-4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1.7203175902505271E-3</v>
      </c>
      <c r="C119" s="91">
        <v>1.4418805275080071E-3</v>
      </c>
      <c r="D119" s="91">
        <v>1.7884226093187437E-3</v>
      </c>
      <c r="E119" s="91">
        <v>1.7549322070183444E-3</v>
      </c>
      <c r="F119" s="91">
        <v>1.7648128287955167E-3</v>
      </c>
      <c r="G119" s="91">
        <v>1.5945544664165644E-3</v>
      </c>
      <c r="H119" s="91">
        <v>1.359937346327537E-3</v>
      </c>
      <c r="I119" s="91">
        <v>1.5982809086911307E-3</v>
      </c>
      <c r="J119" s="91">
        <v>0</v>
      </c>
      <c r="K119" s="91">
        <v>0</v>
      </c>
      <c r="L119" s="91">
        <v>0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3.5725607525290107E-3</v>
      </c>
      <c r="C121" s="157">
        <v>2.9943341924794061E-3</v>
      </c>
      <c r="D121" s="157">
        <v>3.7139935435161189E-3</v>
      </c>
      <c r="E121" s="157">
        <v>3.6444444686691948E-3</v>
      </c>
      <c r="F121" s="157">
        <v>5.1309487950506527E-3</v>
      </c>
      <c r="G121" s="157">
        <v>4.6359461947512179E-3</v>
      </c>
      <c r="H121" s="157">
        <v>2.8241638735326071E-3</v>
      </c>
      <c r="I121" s="157">
        <v>3.3191287924195468E-3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1.8076873432564868</v>
      </c>
      <c r="C122" s="206">
        <v>1.3550179361355283</v>
      </c>
      <c r="D122" s="206">
        <v>1.8854117074215111</v>
      </c>
      <c r="E122" s="206">
        <v>1.8467432510258017</v>
      </c>
      <c r="F122" s="206">
        <v>1.8627612638401625</v>
      </c>
      <c r="G122" s="206">
        <v>1.657268159697153</v>
      </c>
      <c r="H122" s="206">
        <v>1.2731330938697822</v>
      </c>
      <c r="I122" s="206">
        <v>1.5859902981929022</v>
      </c>
      <c r="J122" s="206">
        <v>0</v>
      </c>
      <c r="K122" s="206">
        <v>0</v>
      </c>
      <c r="L122" s="206">
        <v>0</v>
      </c>
      <c r="M122" s="206">
        <v>0</v>
      </c>
      <c r="N122" s="206">
        <v>0</v>
      </c>
      <c r="O122" s="206">
        <v>0</v>
      </c>
      <c r="P122" s="206">
        <v>0</v>
      </c>
      <c r="Q122" s="206">
        <v>0</v>
      </c>
    </row>
    <row r="123" spans="1:17" x14ac:dyDescent="0.25">
      <c r="A123" s="152" t="s">
        <v>159</v>
      </c>
      <c r="B123" s="151">
        <v>0.80201543213105542</v>
      </c>
      <c r="C123" s="151">
        <v>1.3550179361355283</v>
      </c>
      <c r="D123" s="151">
        <v>0.83992662164058352</v>
      </c>
      <c r="E123" s="151">
        <v>0.82083615309820845</v>
      </c>
      <c r="F123" s="151">
        <v>0.83107810232868784</v>
      </c>
      <c r="G123" s="151">
        <v>0.85772547394459475</v>
      </c>
      <c r="H123" s="151">
        <v>1.2731330938697822</v>
      </c>
      <c r="I123" s="151">
        <v>1.1434761979458337</v>
      </c>
      <c r="J123" s="151">
        <v>0</v>
      </c>
      <c r="K123" s="151">
        <v>0</v>
      </c>
      <c r="L123" s="151">
        <v>0</v>
      </c>
      <c r="M123" s="151">
        <v>0</v>
      </c>
      <c r="N123" s="151">
        <v>0</v>
      </c>
      <c r="O123" s="151">
        <v>0</v>
      </c>
      <c r="P123" s="151">
        <v>0</v>
      </c>
      <c r="Q123" s="151">
        <v>0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9.7874419325962289E-2</v>
      </c>
      <c r="C126" s="153">
        <v>3.6093858683620979E-2</v>
      </c>
      <c r="D126" s="153">
        <v>2.7394359022831254E-2</v>
      </c>
      <c r="E126" s="153">
        <v>6.745715017042847E-2</v>
      </c>
      <c r="F126" s="153">
        <v>0</v>
      </c>
      <c r="G126" s="153">
        <v>0</v>
      </c>
      <c r="H126" s="153">
        <v>9.291972338890131E-2</v>
      </c>
      <c r="I126" s="153">
        <v>6.4757274296832645E-2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0.70414101280509311</v>
      </c>
      <c r="C128" s="153">
        <v>1.3189240774519073</v>
      </c>
      <c r="D128" s="153">
        <v>0.81253226261775224</v>
      </c>
      <c r="E128" s="153">
        <v>0.75337900292778004</v>
      </c>
      <c r="F128" s="153">
        <v>0.83107810232868784</v>
      </c>
      <c r="G128" s="153">
        <v>0.85772547394459475</v>
      </c>
      <c r="H128" s="153">
        <v>1.180213370480881</v>
      </c>
      <c r="I128" s="153">
        <v>1.0787189236490009</v>
      </c>
      <c r="J128" s="153">
        <v>0</v>
      </c>
      <c r="K128" s="153">
        <v>0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1.0056719111254313</v>
      </c>
      <c r="C129" s="151">
        <v>0</v>
      </c>
      <c r="D129" s="151">
        <v>1.0454850857809275</v>
      </c>
      <c r="E129" s="151">
        <v>1.0259070979275933</v>
      </c>
      <c r="F129" s="151">
        <v>1.0316831615114745</v>
      </c>
      <c r="G129" s="151">
        <v>0.79954268575255838</v>
      </c>
      <c r="H129" s="151">
        <v>5.4073816657612152E-17</v>
      </c>
      <c r="I129" s="151">
        <v>0.44251410024706844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1.1453955851111504</v>
      </c>
      <c r="C130" s="206">
        <v>0.86835987148819993</v>
      </c>
      <c r="D130" s="206">
        <v>1.1032704483280646</v>
      </c>
      <c r="E130" s="206">
        <v>1.0804845851228364</v>
      </c>
      <c r="F130" s="206">
        <v>1.0811915135546986</v>
      </c>
      <c r="G130" s="206">
        <v>0.96518694881632972</v>
      </c>
      <c r="H130" s="206">
        <v>0.81588417414835102</v>
      </c>
      <c r="I130" s="206">
        <v>0.96280309269417552</v>
      </c>
      <c r="J130" s="206">
        <v>0</v>
      </c>
      <c r="K130" s="206">
        <v>0</v>
      </c>
      <c r="L130" s="206">
        <v>0</v>
      </c>
      <c r="M130" s="206">
        <v>0</v>
      </c>
      <c r="N130" s="206">
        <v>0</v>
      </c>
      <c r="O130" s="206">
        <v>0</v>
      </c>
      <c r="P130" s="206">
        <v>0</v>
      </c>
      <c r="Q130" s="206">
        <v>0</v>
      </c>
    </row>
    <row r="131" spans="1:17" x14ac:dyDescent="0.25">
      <c r="A131" s="152" t="s">
        <v>157</v>
      </c>
      <c r="B131" s="151">
        <v>0.56538653601203381</v>
      </c>
      <c r="C131" s="151">
        <v>0.86835987148819993</v>
      </c>
      <c r="D131" s="151">
        <v>0.96726543867492343</v>
      </c>
      <c r="E131" s="151">
        <v>0.93829315515865253</v>
      </c>
      <c r="F131" s="151">
        <v>0.99889115649080584</v>
      </c>
      <c r="G131" s="151">
        <v>0.95098660015714775</v>
      </c>
      <c r="H131" s="151">
        <v>0.81588417414835102</v>
      </c>
      <c r="I131" s="151">
        <v>0.94951707608260194</v>
      </c>
      <c r="J131" s="151">
        <v>0</v>
      </c>
      <c r="K131" s="151">
        <v>0</v>
      </c>
      <c r="L131" s="151">
        <v>0</v>
      </c>
      <c r="M131" s="151">
        <v>0</v>
      </c>
      <c r="N131" s="151">
        <v>0</v>
      </c>
      <c r="O131" s="151">
        <v>0</v>
      </c>
      <c r="P131" s="151">
        <v>0</v>
      </c>
      <c r="Q131" s="151">
        <v>0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6.8997274478694318E-2</v>
      </c>
      <c r="C133" s="205">
        <v>2.3130659493268514E-2</v>
      </c>
      <c r="D133" s="205">
        <v>3.1547537623799631E-2</v>
      </c>
      <c r="E133" s="205">
        <v>7.7109886099095262E-2</v>
      </c>
      <c r="F133" s="205">
        <v>0</v>
      </c>
      <c r="G133" s="205">
        <v>0</v>
      </c>
      <c r="H133" s="205">
        <v>5.9547373439811854E-2</v>
      </c>
      <c r="I133" s="205">
        <v>5.3772993137825006E-2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0.49638926153333951</v>
      </c>
      <c r="C135" s="205">
        <v>0.8452292119949314</v>
      </c>
      <c r="D135" s="205">
        <v>0.93571790105112385</v>
      </c>
      <c r="E135" s="205">
        <v>0.86118326905955722</v>
      </c>
      <c r="F135" s="205">
        <v>0.99889115649080584</v>
      </c>
      <c r="G135" s="205">
        <v>0.95098660015714775</v>
      </c>
      <c r="H135" s="205">
        <v>0.75633680070853915</v>
      </c>
      <c r="I135" s="205">
        <v>0.89574408294477692</v>
      </c>
      <c r="J135" s="205">
        <v>0</v>
      </c>
      <c r="K135" s="205">
        <v>0</v>
      </c>
      <c r="L135" s="205">
        <v>0</v>
      </c>
      <c r="M135" s="205">
        <v>0</v>
      </c>
      <c r="N135" s="205">
        <v>0</v>
      </c>
      <c r="O135" s="205">
        <v>0</v>
      </c>
      <c r="P135" s="205">
        <v>0</v>
      </c>
      <c r="Q135" s="205">
        <v>0</v>
      </c>
    </row>
    <row r="136" spans="1:17" x14ac:dyDescent="0.25">
      <c r="A136" s="152" t="s">
        <v>156</v>
      </c>
      <c r="B136" s="151">
        <v>0.58000904909911655</v>
      </c>
      <c r="C136" s="151">
        <v>0</v>
      </c>
      <c r="D136" s="151">
        <v>0.13600500965314113</v>
      </c>
      <c r="E136" s="151">
        <v>0.14219142996418385</v>
      </c>
      <c r="F136" s="151">
        <v>8.2300357063892632E-2</v>
      </c>
      <c r="G136" s="151">
        <v>1.4200348659181961E-2</v>
      </c>
      <c r="H136" s="151">
        <v>5.989968214523398E-19</v>
      </c>
      <c r="I136" s="151">
        <v>1.3286016611573572E-2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0.69878334865268754</v>
      </c>
      <c r="C137" s="204">
        <v>0.58593930794095994</v>
      </c>
      <c r="D137" s="204">
        <v>0.72231495585572625</v>
      </c>
      <c r="E137" s="204">
        <v>0.70720793911507485</v>
      </c>
      <c r="F137" s="204">
        <v>0.7137005735758537</v>
      </c>
      <c r="G137" s="204">
        <v>0.64808491856080153</v>
      </c>
      <c r="H137" s="204">
        <v>0.55349569041738267</v>
      </c>
      <c r="I137" s="204">
        <v>0.64837471071675146</v>
      </c>
      <c r="J137" s="204">
        <v>0</v>
      </c>
      <c r="K137" s="204">
        <v>0</v>
      </c>
      <c r="L137" s="204">
        <v>0</v>
      </c>
      <c r="M137" s="204">
        <v>0</v>
      </c>
      <c r="N137" s="204">
        <v>0</v>
      </c>
      <c r="O137" s="204">
        <v>0</v>
      </c>
      <c r="P137" s="204">
        <v>0</v>
      </c>
      <c r="Q137" s="204">
        <v>0</v>
      </c>
    </row>
    <row r="138" spans="1:17" x14ac:dyDescent="0.25">
      <c r="A138" s="152" t="s">
        <v>155</v>
      </c>
      <c r="B138" s="151">
        <v>0.23836337167590596</v>
      </c>
      <c r="C138" s="151">
        <v>0.22443831195619438</v>
      </c>
      <c r="D138" s="151">
        <v>0.27142133276012542</v>
      </c>
      <c r="E138" s="151">
        <v>0.2648595370348657</v>
      </c>
      <c r="F138" s="151">
        <v>0.27119782161053968</v>
      </c>
      <c r="G138" s="151">
        <v>0.24804091898865879</v>
      </c>
      <c r="H138" s="151">
        <v>0.2108753211773883</v>
      </c>
      <c r="I138" s="151">
        <v>0.24750422098826158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2.9088812579787803E-2</v>
      </c>
      <c r="C140" s="153">
        <v>5.9784040483188798E-3</v>
      </c>
      <c r="D140" s="153">
        <v>8.8524559699787158E-3</v>
      </c>
      <c r="E140" s="153">
        <v>2.1766426218428815E-2</v>
      </c>
      <c r="F140" s="153">
        <v>0</v>
      </c>
      <c r="G140" s="153">
        <v>0</v>
      </c>
      <c r="H140" s="153">
        <v>1.5390752630418043E-2</v>
      </c>
      <c r="I140" s="153">
        <v>1.4016643946724234E-2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0.20927455909611817</v>
      </c>
      <c r="C141" s="153">
        <v>0.21845990790787551</v>
      </c>
      <c r="D141" s="153">
        <v>0.26256887679014673</v>
      </c>
      <c r="E141" s="153">
        <v>0.24309311081643686</v>
      </c>
      <c r="F141" s="153">
        <v>0.27119782161053968</v>
      </c>
      <c r="G141" s="153">
        <v>0.24804091898865879</v>
      </c>
      <c r="H141" s="153">
        <v>0.19548456854697027</v>
      </c>
      <c r="I141" s="153">
        <v>0.23348757704153736</v>
      </c>
      <c r="J141" s="153">
        <v>0</v>
      </c>
      <c r="K141" s="153">
        <v>0</v>
      </c>
      <c r="L141" s="153">
        <v>0</v>
      </c>
      <c r="M141" s="153">
        <v>0</v>
      </c>
      <c r="N141" s="153">
        <v>0</v>
      </c>
      <c r="O141" s="153">
        <v>0</v>
      </c>
      <c r="P141" s="153">
        <v>0</v>
      </c>
      <c r="Q141" s="153">
        <v>0</v>
      </c>
    </row>
    <row r="142" spans="1:17" x14ac:dyDescent="0.25">
      <c r="A142" s="152" t="s">
        <v>154</v>
      </c>
      <c r="B142" s="151">
        <v>0.42616235829265681</v>
      </c>
      <c r="C142" s="151">
        <v>0.36150099598476559</v>
      </c>
      <c r="D142" s="151">
        <v>0.44240322491150275</v>
      </c>
      <c r="E142" s="151">
        <v>0.43352614741250856</v>
      </c>
      <c r="F142" s="151">
        <v>0.43739656356215723</v>
      </c>
      <c r="G142" s="151">
        <v>0.39916276445335008</v>
      </c>
      <c r="H142" s="151">
        <v>0.34262036923999439</v>
      </c>
      <c r="I142" s="151">
        <v>0.40004299829067036</v>
      </c>
      <c r="J142" s="151">
        <v>0</v>
      </c>
      <c r="K142" s="151">
        <v>0</v>
      </c>
      <c r="L142" s="151">
        <v>0</v>
      </c>
      <c r="M142" s="151">
        <v>0</v>
      </c>
      <c r="N142" s="151">
        <v>0</v>
      </c>
      <c r="O142" s="151">
        <v>0</v>
      </c>
      <c r="P142" s="151">
        <v>0</v>
      </c>
      <c r="Q142" s="151">
        <v>0</v>
      </c>
    </row>
    <row r="143" spans="1:17" x14ac:dyDescent="0.25">
      <c r="A143" s="150" t="s">
        <v>33</v>
      </c>
      <c r="B143" s="87">
        <v>2.4421075781030778E-3</v>
      </c>
      <c r="C143" s="87">
        <v>0</v>
      </c>
      <c r="D143" s="87">
        <v>5.9182986351125179E-3</v>
      </c>
      <c r="E143" s="87">
        <v>1.1346435401200268E-2</v>
      </c>
      <c r="F143" s="87">
        <v>7.9504693744080531E-3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2.0435540017317818E-3</v>
      </c>
      <c r="C146" s="87">
        <v>4.028668769939449E-4</v>
      </c>
      <c r="D146" s="87">
        <v>9.8789454643270812E-4</v>
      </c>
      <c r="E146" s="87">
        <v>1.8310507271369404E-3</v>
      </c>
      <c r="F146" s="87">
        <v>0</v>
      </c>
      <c r="G146" s="87">
        <v>0</v>
      </c>
      <c r="H146" s="87">
        <v>7.3943730423929805E-4</v>
      </c>
      <c r="I146" s="87">
        <v>7.7013798044869104E-4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4.1961442661769491E-3</v>
      </c>
      <c r="C147" s="87">
        <v>4.3002543415416698E-3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0.11055844950558355</v>
      </c>
      <c r="C149" s="87">
        <v>5.0473122871292318E-2</v>
      </c>
      <c r="D149" s="87">
        <v>0.12566773490905828</v>
      </c>
      <c r="E149" s="87">
        <v>0.10853527291905041</v>
      </c>
      <c r="F149" s="87">
        <v>0.10851863086874251</v>
      </c>
      <c r="G149" s="87">
        <v>7.8657021771551539E-2</v>
      </c>
      <c r="H149" s="87">
        <v>4.0711800739837455E-2</v>
      </c>
      <c r="I149" s="87">
        <v>7.8096863048015761E-2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0.30692210294106148</v>
      </c>
      <c r="C152" s="87">
        <v>0.30632475189493763</v>
      </c>
      <c r="D152" s="87">
        <v>0.30982929682089921</v>
      </c>
      <c r="E152" s="87">
        <v>0.31181338836512096</v>
      </c>
      <c r="F152" s="87">
        <v>0.32092746331900668</v>
      </c>
      <c r="G152" s="87">
        <v>0.32050574268179854</v>
      </c>
      <c r="H152" s="87">
        <v>0.30116913119591765</v>
      </c>
      <c r="I152" s="87">
        <v>0.32117599726220591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3.4257618684124781E-2</v>
      </c>
      <c r="C153" s="148">
        <v>0</v>
      </c>
      <c r="D153" s="148">
        <v>8.4903981840979952E-3</v>
      </c>
      <c r="E153" s="148">
        <v>8.8222546677005648E-3</v>
      </c>
      <c r="F153" s="148">
        <v>5.1061884031567417E-3</v>
      </c>
      <c r="G153" s="148">
        <v>8.8123511879269732E-4</v>
      </c>
      <c r="H153" s="148">
        <v>5.7030497043445614E-20</v>
      </c>
      <c r="I153" s="148">
        <v>8.2749143781943974E-4</v>
      </c>
      <c r="J153" s="148">
        <v>0</v>
      </c>
      <c r="K153" s="148">
        <v>0</v>
      </c>
      <c r="L153" s="148">
        <v>0</v>
      </c>
      <c r="M153" s="148">
        <v>0</v>
      </c>
      <c r="N153" s="148">
        <v>0</v>
      </c>
      <c r="O153" s="148">
        <v>0</v>
      </c>
      <c r="P153" s="148">
        <v>0</v>
      </c>
      <c r="Q153" s="148">
        <v>0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0.99999999999999989</v>
      </c>
      <c r="C158" s="77">
        <f t="shared" si="0"/>
        <v>1</v>
      </c>
      <c r="D158" s="77">
        <f t="shared" si="0"/>
        <v>1</v>
      </c>
      <c r="E158" s="77">
        <f t="shared" si="0"/>
        <v>0.99999999999999989</v>
      </c>
      <c r="F158" s="77">
        <f t="shared" si="0"/>
        <v>0.99999999999999989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1.0000000000000002</v>
      </c>
      <c r="K158" s="77">
        <f t="shared" si="0"/>
        <v>1</v>
      </c>
      <c r="L158" s="77">
        <f t="shared" si="0"/>
        <v>1</v>
      </c>
      <c r="M158" s="77">
        <f t="shared" si="0"/>
        <v>1</v>
      </c>
      <c r="N158" s="77">
        <f t="shared" si="0"/>
        <v>1</v>
      </c>
      <c r="O158" s="77">
        <f t="shared" si="0"/>
        <v>0.99999999999999989</v>
      </c>
      <c r="P158" s="77">
        <f t="shared" si="0"/>
        <v>1</v>
      </c>
      <c r="Q158" s="77">
        <f t="shared" si="0"/>
        <v>1.0000000000000002</v>
      </c>
    </row>
    <row r="159" spans="1:17" x14ac:dyDescent="0.25">
      <c r="A159" s="132" t="s">
        <v>83</v>
      </c>
      <c r="B159" s="203">
        <f t="shared" ref="B159:Q159" si="1">IF(B$6=0,0,B$6/B$5)</f>
        <v>9.7813357227369952E-4</v>
      </c>
      <c r="C159" s="203">
        <f t="shared" si="1"/>
        <v>9.9723292146559699E-4</v>
      </c>
      <c r="D159" s="203">
        <f t="shared" si="1"/>
        <v>9.7834636045689974E-4</v>
      </c>
      <c r="E159" s="203">
        <f t="shared" si="1"/>
        <v>9.7934971719420725E-4</v>
      </c>
      <c r="F159" s="203">
        <f t="shared" si="1"/>
        <v>9.7814138353677664E-4</v>
      </c>
      <c r="G159" s="203">
        <f t="shared" si="1"/>
        <v>9.7517928627120342E-4</v>
      </c>
      <c r="H159" s="203">
        <f t="shared" si="1"/>
        <v>9.9548196869767708E-4</v>
      </c>
      <c r="I159" s="203">
        <f t="shared" si="1"/>
        <v>9.7529776082105825E-4</v>
      </c>
      <c r="J159" s="203">
        <f t="shared" si="1"/>
        <v>9.753134616827966E-4</v>
      </c>
      <c r="K159" s="203">
        <f t="shared" si="1"/>
        <v>9.7402303192313283E-4</v>
      </c>
      <c r="L159" s="203">
        <f t="shared" si="1"/>
        <v>9.7459274769384817E-4</v>
      </c>
      <c r="M159" s="203">
        <f t="shared" si="1"/>
        <v>9.7597615452560827E-4</v>
      </c>
      <c r="N159" s="203">
        <f t="shared" si="1"/>
        <v>9.97160699585024E-4</v>
      </c>
      <c r="O159" s="203">
        <f t="shared" si="1"/>
        <v>1.0050729023097413E-3</v>
      </c>
      <c r="P159" s="203">
        <f t="shared" si="1"/>
        <v>1.0273996619304313E-3</v>
      </c>
      <c r="Q159" s="203">
        <f t="shared" si="1"/>
        <v>1.0327175553784306E-3</v>
      </c>
    </row>
    <row r="160" spans="1:17" x14ac:dyDescent="0.25">
      <c r="A160" s="76" t="s">
        <v>82</v>
      </c>
      <c r="B160" s="202">
        <f t="shared" ref="B160:Q160" si="2">IF(B$7=0,0,B$7/B$5)</f>
        <v>1.2709336287745139E-4</v>
      </c>
      <c r="C160" s="202">
        <f t="shared" si="2"/>
        <v>1.2957502855827087E-4</v>
      </c>
      <c r="D160" s="202">
        <f t="shared" si="2"/>
        <v>1.2712101141804964E-4</v>
      </c>
      <c r="E160" s="202">
        <f t="shared" si="2"/>
        <v>1.2725138214197208E-4</v>
      </c>
      <c r="F160" s="202">
        <f t="shared" si="2"/>
        <v>1.2709437783054261E-4</v>
      </c>
      <c r="G160" s="202">
        <f t="shared" si="2"/>
        <v>1.2670949900282105E-4</v>
      </c>
      <c r="H160" s="202">
        <f t="shared" si="2"/>
        <v>1.29347519267288E-4</v>
      </c>
      <c r="I160" s="202">
        <f t="shared" si="2"/>
        <v>1.2672489294224127E-4</v>
      </c>
      <c r="J160" s="202">
        <f t="shared" si="2"/>
        <v>1.2672693302692392E-4</v>
      </c>
      <c r="K160" s="202">
        <f t="shared" si="2"/>
        <v>1.2655926159394E-4</v>
      </c>
      <c r="L160" s="202">
        <f t="shared" si="2"/>
        <v>1.2663328736632628E-4</v>
      </c>
      <c r="M160" s="202">
        <f t="shared" si="2"/>
        <v>1.2681303973498012E-4</v>
      </c>
      <c r="N160" s="202">
        <f t="shared" si="2"/>
        <v>1.2956564443943931E-4</v>
      </c>
      <c r="O160" s="202">
        <f t="shared" si="2"/>
        <v>1.3059371308012091E-4</v>
      </c>
      <c r="P160" s="202">
        <f t="shared" si="2"/>
        <v>1.33494730939833E-4</v>
      </c>
      <c r="Q160" s="202">
        <f t="shared" si="2"/>
        <v>1.341857091261344E-4</v>
      </c>
    </row>
    <row r="161" spans="1:17" x14ac:dyDescent="0.25">
      <c r="A161" s="76" t="s">
        <v>81</v>
      </c>
      <c r="B161" s="202">
        <f t="shared" ref="B161:Q161" si="3">IF(B$8=0,0,B$8/B$5)</f>
        <v>1.7714331015006034E-2</v>
      </c>
      <c r="C161" s="202">
        <f t="shared" si="3"/>
        <v>1.8060226712022134E-2</v>
      </c>
      <c r="D161" s="202">
        <f t="shared" si="3"/>
        <v>1.7718184681233363E-2</v>
      </c>
      <c r="E161" s="202">
        <f t="shared" si="3"/>
        <v>1.7736355812328974E-2</v>
      </c>
      <c r="F161" s="202">
        <f t="shared" si="3"/>
        <v>1.771447247963184E-2</v>
      </c>
      <c r="G161" s="202">
        <f t="shared" si="3"/>
        <v>1.7660827892687508E-2</v>
      </c>
      <c r="H161" s="202">
        <f t="shared" si="3"/>
        <v>1.8028516363045484E-2</v>
      </c>
      <c r="I161" s="202">
        <f t="shared" si="3"/>
        <v>1.7662973507000797E-2</v>
      </c>
      <c r="J161" s="202">
        <f t="shared" si="3"/>
        <v>1.7663257854936436E-2</v>
      </c>
      <c r="K161" s="202">
        <f t="shared" si="3"/>
        <v>1.7639887733960868E-2</v>
      </c>
      <c r="L161" s="202">
        <f t="shared" si="3"/>
        <v>1.7650205479954866E-2</v>
      </c>
      <c r="M161" s="202">
        <f t="shared" si="3"/>
        <v>1.767525944726657E-2</v>
      </c>
      <c r="N161" s="202">
        <f t="shared" si="3"/>
        <v>1.8058918749249704E-2</v>
      </c>
      <c r="O161" s="202">
        <f t="shared" si="3"/>
        <v>1.8202211426340494E-2</v>
      </c>
      <c r="P161" s="202">
        <f t="shared" si="3"/>
        <v>1.8606556621745672E-2</v>
      </c>
      <c r="Q161" s="202">
        <f t="shared" si="3"/>
        <v>1.8702865477213556E-2</v>
      </c>
    </row>
    <row r="162" spans="1:17" x14ac:dyDescent="0.25">
      <c r="A162" s="76" t="s">
        <v>80</v>
      </c>
      <c r="B162" s="202">
        <f t="shared" ref="B162:Q162" si="4">IF(B$9=0,0,B$9/B$5)</f>
        <v>3.2342685485169922E-4</v>
      </c>
      <c r="C162" s="202">
        <f t="shared" si="4"/>
        <v>3.2974219113495406E-4</v>
      </c>
      <c r="D162" s="202">
        <f t="shared" si="4"/>
        <v>3.2349721478493616E-4</v>
      </c>
      <c r="E162" s="202">
        <f t="shared" si="4"/>
        <v>3.2382898185953651E-4</v>
      </c>
      <c r="F162" s="202">
        <f t="shared" si="4"/>
        <v>3.2342943770165039E-4</v>
      </c>
      <c r="G162" s="202">
        <f t="shared" si="4"/>
        <v>3.2244999907534686E-4</v>
      </c>
      <c r="H162" s="202">
        <f t="shared" si="4"/>
        <v>3.2916322609094078E-4</v>
      </c>
      <c r="I162" s="202">
        <f t="shared" si="4"/>
        <v>3.2248917353180722E-4</v>
      </c>
      <c r="J162" s="202">
        <f t="shared" si="4"/>
        <v>3.2249436513393035E-4</v>
      </c>
      <c r="K162" s="202">
        <f t="shared" si="4"/>
        <v>3.2206767531322932E-4</v>
      </c>
      <c r="L162" s="202">
        <f t="shared" si="4"/>
        <v>3.2225605590367734E-4</v>
      </c>
      <c r="M162" s="202">
        <f t="shared" si="4"/>
        <v>3.2271348925762766E-4</v>
      </c>
      <c r="N162" s="202">
        <f t="shared" si="4"/>
        <v>3.2971831045408649E-4</v>
      </c>
      <c r="O162" s="202">
        <f t="shared" si="4"/>
        <v>3.3233453682105993E-4</v>
      </c>
      <c r="P162" s="202">
        <f t="shared" si="4"/>
        <v>3.3971703942381194E-4</v>
      </c>
      <c r="Q162" s="202">
        <f t="shared" si="4"/>
        <v>3.4147543889099808E-4</v>
      </c>
    </row>
    <row r="163" spans="1:17" x14ac:dyDescent="0.25">
      <c r="A163" s="129" t="s">
        <v>79</v>
      </c>
      <c r="B163" s="201">
        <f t="shared" ref="B163:Q163" si="5">IF(B$10=0,0,B$10/B$5)</f>
        <v>1.0223175855276468E-3</v>
      </c>
      <c r="C163" s="201">
        <f t="shared" si="5"/>
        <v>1.0422796859037968E-3</v>
      </c>
      <c r="D163" s="201">
        <f t="shared" si="5"/>
        <v>1.022539985727215E-3</v>
      </c>
      <c r="E163" s="201">
        <f t="shared" si="5"/>
        <v>1.0235886658524892E-3</v>
      </c>
      <c r="F163" s="201">
        <f t="shared" si="5"/>
        <v>1.0861957549530637E-3</v>
      </c>
      <c r="G163" s="201">
        <f t="shared" si="5"/>
        <v>1.0829064375498987E-3</v>
      </c>
      <c r="H163" s="201">
        <f t="shared" si="5"/>
        <v>1.0404496395207533E-3</v>
      </c>
      <c r="I163" s="201">
        <f t="shared" si="5"/>
        <v>1.01935367548565E-3</v>
      </c>
      <c r="J163" s="201">
        <f t="shared" si="5"/>
        <v>1.0193700855829189E-3</v>
      </c>
      <c r="K163" s="201">
        <f t="shared" si="5"/>
        <v>1.0816224528564183E-3</v>
      </c>
      <c r="L163" s="201">
        <f t="shared" si="5"/>
        <v>1.0822551045999156E-3</v>
      </c>
      <c r="M163" s="201">
        <f t="shared" si="5"/>
        <v>1.0200627134266144E-3</v>
      </c>
      <c r="N163" s="201">
        <f t="shared" si="5"/>
        <v>1.0422042016338946E-3</v>
      </c>
      <c r="O163" s="201">
        <f t="shared" si="5"/>
        <v>1.1161023736259797E-3</v>
      </c>
      <c r="P163" s="201">
        <f t="shared" si="5"/>
        <v>1.0738091110758213E-3</v>
      </c>
      <c r="Q163" s="201">
        <f t="shared" si="5"/>
        <v>1.0793672231210042E-3</v>
      </c>
    </row>
    <row r="164" spans="1:17" x14ac:dyDescent="0.25">
      <c r="A164" s="127" t="s">
        <v>152</v>
      </c>
      <c r="B164" s="200">
        <f t="shared" ref="B164:Q164" si="6">IF(B$15=0,0,B$15/B$5)</f>
        <v>0.45309797041019401</v>
      </c>
      <c r="C164" s="200">
        <f t="shared" si="6"/>
        <v>0.46469932602697606</v>
      </c>
      <c r="D164" s="200">
        <f t="shared" si="6"/>
        <v>0.45297899454374424</v>
      </c>
      <c r="E164" s="200">
        <f t="shared" si="6"/>
        <v>0.45241798953216833</v>
      </c>
      <c r="F164" s="200">
        <f t="shared" si="6"/>
        <v>0.453029732907688</v>
      </c>
      <c r="G164" s="200">
        <f t="shared" si="6"/>
        <v>0.45468611833393968</v>
      </c>
      <c r="H164" s="200">
        <f t="shared" si="6"/>
        <v>0.46544173229374236</v>
      </c>
      <c r="I164" s="200">
        <f t="shared" si="6"/>
        <v>0.45468355246457381</v>
      </c>
      <c r="J164" s="200">
        <f t="shared" si="6"/>
        <v>0.45467477367055809</v>
      </c>
      <c r="K164" s="200">
        <f t="shared" si="6"/>
        <v>0.45533268820638911</v>
      </c>
      <c r="L164" s="200">
        <f t="shared" si="6"/>
        <v>0.45501410687191146</v>
      </c>
      <c r="M164" s="200">
        <f t="shared" si="6"/>
        <v>0.45430424343726278</v>
      </c>
      <c r="N164" s="200">
        <f t="shared" si="6"/>
        <v>0.34213413962623435</v>
      </c>
      <c r="O164" s="200">
        <f t="shared" si="6"/>
        <v>0.30764363645035148</v>
      </c>
      <c r="P164" s="200">
        <f t="shared" si="6"/>
        <v>0.21876717975483645</v>
      </c>
      <c r="Q164" s="200">
        <f t="shared" si="6"/>
        <v>0.19701683268098527</v>
      </c>
    </row>
    <row r="165" spans="1:17" x14ac:dyDescent="0.25">
      <c r="A165" s="72" t="s">
        <v>151</v>
      </c>
      <c r="B165" s="71">
        <f t="shared" ref="B165:Q165" si="7">IF(B$26=0,0,B$26/B$5)</f>
        <v>0.52673672719926934</v>
      </c>
      <c r="C165" s="71">
        <f t="shared" si="7"/>
        <v>0.5147416174339392</v>
      </c>
      <c r="D165" s="71">
        <f t="shared" si="7"/>
        <v>0.52685131620263526</v>
      </c>
      <c r="E165" s="71">
        <f t="shared" si="7"/>
        <v>0.52739163590845439</v>
      </c>
      <c r="F165" s="71">
        <f t="shared" si="7"/>
        <v>0.52674093365865804</v>
      </c>
      <c r="G165" s="71">
        <f t="shared" si="7"/>
        <v>0.52514580855147353</v>
      </c>
      <c r="H165" s="71">
        <f t="shared" si="7"/>
        <v>0.51403530898963556</v>
      </c>
      <c r="I165" s="71">
        <f t="shared" si="7"/>
        <v>0.52520960852564458</v>
      </c>
      <c r="J165" s="71">
        <f t="shared" si="7"/>
        <v>0.52521806362907908</v>
      </c>
      <c r="K165" s="71">
        <f t="shared" si="7"/>
        <v>0.52452315163796326</v>
      </c>
      <c r="L165" s="71">
        <f t="shared" si="7"/>
        <v>0.52482995045256997</v>
      </c>
      <c r="M165" s="71">
        <f t="shared" si="7"/>
        <v>0.52557493171852587</v>
      </c>
      <c r="N165" s="71">
        <f t="shared" si="7"/>
        <v>0.63730829276840362</v>
      </c>
      <c r="O165" s="71">
        <f t="shared" si="7"/>
        <v>0.67157004859747105</v>
      </c>
      <c r="P165" s="71">
        <f t="shared" si="7"/>
        <v>0.76005184308004803</v>
      </c>
      <c r="Q165" s="71">
        <f t="shared" si="7"/>
        <v>0.78169255591528475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0.99999999999999989</v>
      </c>
      <c r="C167" s="77">
        <f t="shared" si="8"/>
        <v>1</v>
      </c>
      <c r="D167" s="77">
        <f t="shared" si="8"/>
        <v>1</v>
      </c>
      <c r="E167" s="77">
        <f t="shared" si="8"/>
        <v>0.99999999999999967</v>
      </c>
      <c r="F167" s="77">
        <f t="shared" si="8"/>
        <v>1.0000000000000002</v>
      </c>
      <c r="G167" s="77">
        <f t="shared" si="8"/>
        <v>1.0000000000000002</v>
      </c>
      <c r="H167" s="77">
        <f t="shared" si="8"/>
        <v>1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9.254815737646684E-4</v>
      </c>
      <c r="C168" s="203">
        <f t="shared" si="9"/>
        <v>9.9036346109356065E-4</v>
      </c>
      <c r="D168" s="203">
        <f t="shared" si="9"/>
        <v>9.3350398796836155E-4</v>
      </c>
      <c r="E168" s="203">
        <f t="shared" si="9"/>
        <v>9.3376171897323877E-4</v>
      </c>
      <c r="F168" s="203">
        <f t="shared" si="9"/>
        <v>9.3387627877318557E-4</v>
      </c>
      <c r="G168" s="203">
        <f t="shared" si="9"/>
        <v>9.3442252977596178E-4</v>
      </c>
      <c r="H168" s="203">
        <f t="shared" si="9"/>
        <v>9.6707115370188088E-4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1.1200798382638319E-4</v>
      </c>
      <c r="C169" s="202">
        <f t="shared" si="10"/>
        <v>1.1986042475289232E-4</v>
      </c>
      <c r="D169" s="202">
        <f t="shared" si="10"/>
        <v>1.1297891016986577E-4</v>
      </c>
      <c r="E169" s="202">
        <f t="shared" si="10"/>
        <v>1.1301010250372113E-4</v>
      </c>
      <c r="F169" s="202">
        <f t="shared" si="10"/>
        <v>1.1302396729863796E-4</v>
      </c>
      <c r="G169" s="202">
        <f t="shared" si="10"/>
        <v>1.1309007825667167E-4</v>
      </c>
      <c r="H169" s="202">
        <f t="shared" si="10"/>
        <v>1.1704143357731031E-4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1.8064741003121703E-2</v>
      </c>
      <c r="C170" s="202">
        <f t="shared" si="11"/>
        <v>1.9331189221666344E-2</v>
      </c>
      <c r="D170" s="202">
        <f t="shared" si="11"/>
        <v>1.8221332813177917E-2</v>
      </c>
      <c r="E170" s="202">
        <f t="shared" si="11"/>
        <v>1.8226363538784523E-2</v>
      </c>
      <c r="F170" s="202">
        <f t="shared" si="11"/>
        <v>1.8228599664466619E-2</v>
      </c>
      <c r="G170" s="202">
        <f t="shared" si="11"/>
        <v>1.8239262094889422E-2</v>
      </c>
      <c r="H170" s="202">
        <f t="shared" si="11"/>
        <v>1.887653997491346E-2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3.0719341588464024E-4</v>
      </c>
      <c r="C171" s="202">
        <f t="shared" si="12"/>
        <v>3.2872954276453952E-4</v>
      </c>
      <c r="D171" s="202">
        <f t="shared" si="12"/>
        <v>3.0985628124331966E-4</v>
      </c>
      <c r="E171" s="202">
        <f t="shared" si="12"/>
        <v>3.0994182942711064E-4</v>
      </c>
      <c r="F171" s="202">
        <f t="shared" si="12"/>
        <v>3.0997985505319149E-4</v>
      </c>
      <c r="G171" s="202">
        <f t="shared" si="12"/>
        <v>3.1016117115524052E-4</v>
      </c>
      <c r="H171" s="202">
        <f t="shared" si="12"/>
        <v>3.2099816952673523E-4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9.6701380834208366E-4</v>
      </c>
      <c r="C172" s="201">
        <f t="shared" si="13"/>
        <v>1.0348073579241823E-3</v>
      </c>
      <c r="D172" s="201">
        <f t="shared" si="13"/>
        <v>9.7539623920956612E-4</v>
      </c>
      <c r="E172" s="201">
        <f t="shared" si="13"/>
        <v>9.7566553624109961E-4</v>
      </c>
      <c r="F172" s="201">
        <f t="shared" si="13"/>
        <v>1.0367476145658392E-3</v>
      </c>
      <c r="G172" s="201">
        <f t="shared" si="13"/>
        <v>1.0373540379614806E-3</v>
      </c>
      <c r="H172" s="201">
        <f t="shared" si="13"/>
        <v>1.010469776804896E-3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0.84753609397485297</v>
      </c>
      <c r="C173" s="200">
        <f t="shared" si="14"/>
        <v>0.6632384749726935</v>
      </c>
      <c r="D173" s="200">
        <f t="shared" si="14"/>
        <v>0.84267501482227336</v>
      </c>
      <c r="E173" s="200">
        <f t="shared" si="14"/>
        <v>0.84290766886677038</v>
      </c>
      <c r="F173" s="200">
        <f t="shared" si="14"/>
        <v>0.84301108211659292</v>
      </c>
      <c r="G173" s="200">
        <f t="shared" si="14"/>
        <v>0.84350418346141198</v>
      </c>
      <c r="H173" s="200">
        <f t="shared" si="14"/>
        <v>0.68931485636147805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7.3707216226583119E-2</v>
      </c>
      <c r="C174" s="200">
        <f t="shared" si="15"/>
        <v>0.25232856200210674</v>
      </c>
      <c r="D174" s="200">
        <f t="shared" si="15"/>
        <v>7.8170993206906195E-2</v>
      </c>
      <c r="E174" s="200">
        <f t="shared" si="15"/>
        <v>7.8039039374235744E-2</v>
      </c>
      <c r="F174" s="200">
        <f t="shared" si="15"/>
        <v>7.7662423462789842E-2</v>
      </c>
      <c r="G174" s="200">
        <f t="shared" si="15"/>
        <v>7.6777329449813678E-2</v>
      </c>
      <c r="H174" s="200">
        <f t="shared" si="15"/>
        <v>0.17580438746151753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3.6383122305638886E-2</v>
      </c>
      <c r="C175" s="199">
        <f t="shared" si="16"/>
        <v>0.25232856200210674</v>
      </c>
      <c r="D175" s="199">
        <f t="shared" si="16"/>
        <v>6.8534510419016342E-2</v>
      </c>
      <c r="E175" s="199">
        <f t="shared" si="16"/>
        <v>6.7769126453273251E-2</v>
      </c>
      <c r="F175" s="199">
        <f t="shared" si="16"/>
        <v>7.175075554706542E-2</v>
      </c>
      <c r="G175" s="199">
        <f t="shared" si="16"/>
        <v>7.5647740152480866E-2</v>
      </c>
      <c r="H175" s="199">
        <f t="shared" si="16"/>
        <v>0.17580438746151753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3.7324093920944233E-2</v>
      </c>
      <c r="C176" s="199">
        <f t="shared" si="17"/>
        <v>0</v>
      </c>
      <c r="D176" s="199">
        <f t="shared" si="17"/>
        <v>9.6364827878898489E-3</v>
      </c>
      <c r="E176" s="199">
        <f t="shared" si="17"/>
        <v>1.0269912920962505E-2</v>
      </c>
      <c r="F176" s="199">
        <f t="shared" si="17"/>
        <v>5.911667915724424E-3</v>
      </c>
      <c r="G176" s="199">
        <f t="shared" si="17"/>
        <v>1.1295892973328064E-3</v>
      </c>
      <c r="H176" s="199">
        <f t="shared" si="17"/>
        <v>1.2907012125433991E-19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5.8380252013624311E-2</v>
      </c>
      <c r="C177" s="200">
        <f t="shared" si="18"/>
        <v>6.2628013016998343E-2</v>
      </c>
      <c r="D177" s="200">
        <f t="shared" si="18"/>
        <v>5.8600923739051375E-2</v>
      </c>
      <c r="E177" s="200">
        <f t="shared" si="18"/>
        <v>5.8494549033063781E-2</v>
      </c>
      <c r="F177" s="200">
        <f t="shared" si="18"/>
        <v>5.8704267040459855E-2</v>
      </c>
      <c r="G177" s="200">
        <f t="shared" si="18"/>
        <v>5.9084197176735742E-2</v>
      </c>
      <c r="H177" s="200">
        <f t="shared" si="18"/>
        <v>0.11358863566848026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1.6112306713978661E-2</v>
      </c>
      <c r="C178" s="199">
        <f t="shared" si="19"/>
        <v>1.9369632457800785E-2</v>
      </c>
      <c r="D178" s="199">
        <f t="shared" si="19"/>
        <v>1.7801190952862731E-2</v>
      </c>
      <c r="E178" s="199">
        <f t="shared" si="19"/>
        <v>1.7707220312852628E-2</v>
      </c>
      <c r="F178" s="199">
        <f t="shared" si="19"/>
        <v>1.8031669678712718E-2</v>
      </c>
      <c r="G178" s="199">
        <f t="shared" si="19"/>
        <v>1.8263597552338973E-2</v>
      </c>
      <c r="H178" s="199">
        <f t="shared" si="19"/>
        <v>1.8841884615296598E-2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3.9952282219163492E-2</v>
      </c>
      <c r="C179" s="199">
        <f t="shared" si="20"/>
        <v>4.3258380559197548E-2</v>
      </c>
      <c r="D179" s="199">
        <f t="shared" si="20"/>
        <v>4.0242889306702299E-2</v>
      </c>
      <c r="E179" s="199">
        <f t="shared" si="20"/>
        <v>4.0197515686457713E-2</v>
      </c>
      <c r="F179" s="199">
        <f t="shared" si="20"/>
        <v>4.0333092043982374E-2</v>
      </c>
      <c r="G179" s="199">
        <f t="shared" si="20"/>
        <v>4.0755713058001831E-2</v>
      </c>
      <c r="H179" s="199">
        <f t="shared" si="20"/>
        <v>9.474675105318367E-2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2.3156630804821686E-3</v>
      </c>
      <c r="C180" s="198">
        <f t="shared" si="21"/>
        <v>0</v>
      </c>
      <c r="D180" s="198">
        <f t="shared" si="21"/>
        <v>5.568434794863379E-4</v>
      </c>
      <c r="E180" s="198">
        <f t="shared" si="21"/>
        <v>5.8981303375344244E-4</v>
      </c>
      <c r="F180" s="198">
        <f t="shared" si="21"/>
        <v>3.3950531776475617E-4</v>
      </c>
      <c r="G180" s="198">
        <f t="shared" si="21"/>
        <v>6.4886566394931582E-5</v>
      </c>
      <c r="H180" s="198">
        <f t="shared" si="21"/>
        <v>5.0957221492110726E-21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0.99999999999999978</v>
      </c>
      <c r="C183" s="77">
        <f t="shared" si="22"/>
        <v>0.99999999999999989</v>
      </c>
      <c r="D183" s="77">
        <f t="shared" si="22"/>
        <v>1</v>
      </c>
      <c r="E183" s="77">
        <f t="shared" si="22"/>
        <v>0.99999999999999989</v>
      </c>
      <c r="F183" s="77">
        <f t="shared" si="22"/>
        <v>1</v>
      </c>
      <c r="G183" s="77">
        <f t="shared" si="22"/>
        <v>1.0000000000000002</v>
      </c>
      <c r="H183" s="77">
        <f t="shared" si="22"/>
        <v>0.99999999999999978</v>
      </c>
      <c r="I183" s="77">
        <f t="shared" si="22"/>
        <v>1.0000000000000002</v>
      </c>
      <c r="J183" s="77">
        <f t="shared" si="22"/>
        <v>1</v>
      </c>
      <c r="K183" s="77">
        <f t="shared" si="22"/>
        <v>1.0000000000000002</v>
      </c>
      <c r="L183" s="77">
        <f t="shared" si="22"/>
        <v>1</v>
      </c>
      <c r="M183" s="77">
        <f t="shared" si="22"/>
        <v>1</v>
      </c>
      <c r="N183" s="77">
        <f t="shared" si="22"/>
        <v>1</v>
      </c>
      <c r="O183" s="77">
        <f t="shared" si="22"/>
        <v>1</v>
      </c>
      <c r="P183" s="77">
        <f t="shared" si="22"/>
        <v>0.99999999999999978</v>
      </c>
      <c r="Q183" s="77">
        <f t="shared" si="22"/>
        <v>1</v>
      </c>
    </row>
    <row r="184" spans="1:17" x14ac:dyDescent="0.25">
      <c r="A184" s="132" t="s">
        <v>83</v>
      </c>
      <c r="B184" s="203">
        <f t="shared" ref="B184:Q184" si="23">IF(B$71=0,0,B$71/B$70)</f>
        <v>1.6785123444016147E-3</v>
      </c>
      <c r="C184" s="203">
        <f t="shared" si="23"/>
        <v>1.7868375316893576E-3</v>
      </c>
      <c r="D184" s="203">
        <f t="shared" si="23"/>
        <v>1.737397486659859E-3</v>
      </c>
      <c r="E184" s="203">
        <f t="shared" si="23"/>
        <v>1.7412119121144193E-3</v>
      </c>
      <c r="F184" s="203">
        <f t="shared" si="23"/>
        <v>1.7412343279629065E-3</v>
      </c>
      <c r="G184" s="203">
        <f t="shared" si="23"/>
        <v>1.7484495822106081E-3</v>
      </c>
      <c r="H184" s="203">
        <f t="shared" si="23"/>
        <v>1.7910288816428465E-3</v>
      </c>
      <c r="I184" s="203">
        <f t="shared" si="23"/>
        <v>1.7546101863887033E-3</v>
      </c>
      <c r="J184" s="203">
        <f t="shared" si="23"/>
        <v>1.7421884123015104E-3</v>
      </c>
      <c r="K184" s="203">
        <f t="shared" si="23"/>
        <v>1.6959280814994821E-3</v>
      </c>
      <c r="L184" s="203">
        <f t="shared" si="23"/>
        <v>1.7003495284527912E-3</v>
      </c>
      <c r="M184" s="203">
        <f t="shared" si="23"/>
        <v>1.6863547668771104E-3</v>
      </c>
      <c r="N184" s="203">
        <f t="shared" si="23"/>
        <v>1.5870334811972579E-3</v>
      </c>
      <c r="O184" s="203">
        <f t="shared" si="23"/>
        <v>1.6780375809005289E-3</v>
      </c>
      <c r="P184" s="203">
        <f t="shared" si="23"/>
        <v>1.8048054297129573E-3</v>
      </c>
      <c r="Q184" s="203">
        <f t="shared" si="23"/>
        <v>1.7511828948970553E-3</v>
      </c>
    </row>
    <row r="185" spans="1:17" x14ac:dyDescent="0.25">
      <c r="A185" s="76" t="s">
        <v>82</v>
      </c>
      <c r="B185" s="202">
        <f t="shared" ref="B185:Q185" si="24">IF(B$72=0,0,B$72/B$70)</f>
        <v>2.2599890601402033E-4</v>
      </c>
      <c r="C185" s="202">
        <f t="shared" si="24"/>
        <v>2.4058406763195368E-4</v>
      </c>
      <c r="D185" s="202">
        <f t="shared" si="24"/>
        <v>2.3392734203370736E-4</v>
      </c>
      <c r="E185" s="202">
        <f t="shared" si="24"/>
        <v>2.3444092537593185E-4</v>
      </c>
      <c r="F185" s="202">
        <f t="shared" si="24"/>
        <v>2.3444394349924345E-4</v>
      </c>
      <c r="G185" s="202">
        <f t="shared" si="24"/>
        <v>2.3541542254259531E-4</v>
      </c>
      <c r="H185" s="202">
        <f t="shared" si="24"/>
        <v>2.4114840098783856E-4</v>
      </c>
      <c r="I185" s="202">
        <f t="shared" si="24"/>
        <v>2.3624490098478768E-4</v>
      </c>
      <c r="J185" s="202">
        <f t="shared" si="24"/>
        <v>2.3457240369048884E-4</v>
      </c>
      <c r="K185" s="202">
        <f t="shared" si="24"/>
        <v>2.2834380240079608E-4</v>
      </c>
      <c r="L185" s="202">
        <f t="shared" si="24"/>
        <v>2.2893911656561569E-4</v>
      </c>
      <c r="M185" s="202">
        <f t="shared" si="24"/>
        <v>2.2705482848362456E-4</v>
      </c>
      <c r="N185" s="202">
        <f t="shared" si="24"/>
        <v>2.1368197365630146E-4</v>
      </c>
      <c r="O185" s="202">
        <f t="shared" si="24"/>
        <v>2.259349827237218E-4</v>
      </c>
      <c r="P185" s="202">
        <f t="shared" si="24"/>
        <v>2.4300330828290801E-4</v>
      </c>
      <c r="Q185" s="202">
        <f t="shared" si="24"/>
        <v>2.3578344228280851E-4</v>
      </c>
    </row>
    <row r="186" spans="1:17" x14ac:dyDescent="0.25">
      <c r="A186" s="76" t="s">
        <v>81</v>
      </c>
      <c r="B186" s="202">
        <f t="shared" ref="B186:Q186" si="25">IF(B$73=0,0,B$73/B$70)</f>
        <v>2.9373510706643888E-2</v>
      </c>
      <c r="C186" s="202">
        <f t="shared" si="25"/>
        <v>3.1269172099429213E-2</v>
      </c>
      <c r="D186" s="202">
        <f t="shared" si="25"/>
        <v>3.0403984722729489E-2</v>
      </c>
      <c r="E186" s="202">
        <f t="shared" si="25"/>
        <v>3.0470736133467062E-2</v>
      </c>
      <c r="F186" s="202">
        <f t="shared" si="25"/>
        <v>3.0471128404734975E-2</v>
      </c>
      <c r="G186" s="202">
        <f t="shared" si="25"/>
        <v>3.059739339682924E-2</v>
      </c>
      <c r="H186" s="202">
        <f t="shared" si="25"/>
        <v>3.1342519586651886E-2</v>
      </c>
      <c r="I186" s="202">
        <f t="shared" si="25"/>
        <v>3.0705202298794268E-2</v>
      </c>
      <c r="J186" s="202">
        <f t="shared" si="25"/>
        <v>3.0487824621851557E-2</v>
      </c>
      <c r="K186" s="202">
        <f t="shared" si="25"/>
        <v>2.9678281381589788E-2</v>
      </c>
      <c r="L186" s="202">
        <f t="shared" si="25"/>
        <v>2.9755655503892236E-2</v>
      </c>
      <c r="M186" s="202">
        <f t="shared" si="25"/>
        <v>2.9510750972596252E-2</v>
      </c>
      <c r="N186" s="202">
        <f t="shared" si="25"/>
        <v>2.7772655415512441E-2</v>
      </c>
      <c r="O186" s="202">
        <f t="shared" si="25"/>
        <v>2.9365202474161248E-2</v>
      </c>
      <c r="P186" s="202">
        <f t="shared" si="25"/>
        <v>3.1583605440793916E-2</v>
      </c>
      <c r="Q186" s="202">
        <f t="shared" si="25"/>
        <v>3.064522562739207E-2</v>
      </c>
    </row>
    <row r="187" spans="1:17" x14ac:dyDescent="0.25">
      <c r="A187" s="76" t="s">
        <v>80</v>
      </c>
      <c r="B187" s="202">
        <f t="shared" ref="B187:Q187" si="26">IF(B$74=0,0,B$74/B$70)</f>
        <v>5.550362672144466E-4</v>
      </c>
      <c r="C187" s="202">
        <f t="shared" si="26"/>
        <v>5.9085632406301802E-4</v>
      </c>
      <c r="D187" s="202">
        <f t="shared" si="26"/>
        <v>5.7450790807691459E-4</v>
      </c>
      <c r="E187" s="202">
        <f t="shared" si="26"/>
        <v>5.7576923002842042E-4</v>
      </c>
      <c r="F187" s="202">
        <f t="shared" si="26"/>
        <v>5.7577664231163201E-4</v>
      </c>
      <c r="G187" s="202">
        <f t="shared" si="26"/>
        <v>5.7816252156834668E-4</v>
      </c>
      <c r="H187" s="202">
        <f t="shared" si="26"/>
        <v>5.9224228422025669E-4</v>
      </c>
      <c r="I187" s="202">
        <f t="shared" si="26"/>
        <v>5.8019965805900181E-4</v>
      </c>
      <c r="J187" s="202">
        <f t="shared" si="26"/>
        <v>5.7609213085222711E-4</v>
      </c>
      <c r="K187" s="202">
        <f t="shared" si="26"/>
        <v>5.6079515587667723E-4</v>
      </c>
      <c r="L187" s="202">
        <f t="shared" si="26"/>
        <v>5.6225720256393365E-4</v>
      </c>
      <c r="M187" s="202">
        <f t="shared" si="26"/>
        <v>5.5762953315689615E-4</v>
      </c>
      <c r="N187" s="202">
        <f t="shared" si="26"/>
        <v>5.2478681034788543E-4</v>
      </c>
      <c r="O187" s="202">
        <f t="shared" si="26"/>
        <v>5.5487927643488441E-4</v>
      </c>
      <c r="P187" s="202">
        <f t="shared" si="26"/>
        <v>5.9679779663065872E-4</v>
      </c>
      <c r="Q187" s="202">
        <f t="shared" si="26"/>
        <v>5.7906635029244017E-4</v>
      </c>
    </row>
    <row r="188" spans="1:17" x14ac:dyDescent="0.25">
      <c r="A188" s="129" t="s">
        <v>79</v>
      </c>
      <c r="B188" s="201">
        <f t="shared" ref="B188:Q188" si="27">IF(B$75=0,0,B$75/B$70)</f>
        <v>1.754370326391551E-3</v>
      </c>
      <c r="C188" s="201">
        <f t="shared" si="27"/>
        <v>1.8675911167016588E-3</v>
      </c>
      <c r="D188" s="201">
        <f t="shared" si="27"/>
        <v>1.8159166990397886E-3</v>
      </c>
      <c r="E188" s="201">
        <f t="shared" si="27"/>
        <v>1.8199035120364476E-3</v>
      </c>
      <c r="F188" s="201">
        <f t="shared" si="27"/>
        <v>1.9336272399169512E-3</v>
      </c>
      <c r="G188" s="201">
        <f t="shared" si="27"/>
        <v>1.941639723895833E-3</v>
      </c>
      <c r="H188" s="201">
        <f t="shared" si="27"/>
        <v>1.8719718887647595E-3</v>
      </c>
      <c r="I188" s="201">
        <f t="shared" si="27"/>
        <v>1.8339073022915857E-3</v>
      </c>
      <c r="J188" s="201">
        <f t="shared" si="27"/>
        <v>1.8209241437629066E-3</v>
      </c>
      <c r="K188" s="201">
        <f t="shared" si="27"/>
        <v>1.883315003997183E-3</v>
      </c>
      <c r="L188" s="201">
        <f t="shared" si="27"/>
        <v>1.8882249866063409E-3</v>
      </c>
      <c r="M188" s="201">
        <f t="shared" si="27"/>
        <v>1.7625671760149245E-3</v>
      </c>
      <c r="N188" s="201">
        <f t="shared" si="27"/>
        <v>1.6587572058607222E-3</v>
      </c>
      <c r="O188" s="201">
        <f t="shared" si="27"/>
        <v>1.8634477415969759E-3</v>
      </c>
      <c r="P188" s="201">
        <f t="shared" si="27"/>
        <v>1.886371048362794E-3</v>
      </c>
      <c r="Q188" s="201">
        <f t="shared" si="27"/>
        <v>1.8303251192275792E-3</v>
      </c>
    </row>
    <row r="189" spans="1:17" x14ac:dyDescent="0.25">
      <c r="A189" s="127" t="s">
        <v>149</v>
      </c>
      <c r="B189" s="200">
        <f t="shared" ref="B189:Q189" si="28">IF(B$80=0,0,B$80/B$70)</f>
        <v>0.26082925989299444</v>
      </c>
      <c r="C189" s="200">
        <f t="shared" si="28"/>
        <v>0.26004223692334222</v>
      </c>
      <c r="D189" s="200">
        <f t="shared" si="28"/>
        <v>0.27127713077542942</v>
      </c>
      <c r="E189" s="200">
        <f t="shared" si="28"/>
        <v>0.27114955203098223</v>
      </c>
      <c r="F189" s="200">
        <f t="shared" si="28"/>
        <v>0.27235531488944137</v>
      </c>
      <c r="G189" s="200">
        <f t="shared" si="28"/>
        <v>0.27348388949372177</v>
      </c>
      <c r="H189" s="200">
        <f t="shared" si="28"/>
        <v>0.25965731154136151</v>
      </c>
      <c r="I189" s="200">
        <f t="shared" si="28"/>
        <v>0.27361087715192112</v>
      </c>
      <c r="J189" s="200">
        <f t="shared" si="28"/>
        <v>0.27178453647737122</v>
      </c>
      <c r="K189" s="200">
        <f t="shared" si="28"/>
        <v>0.26526873451146271</v>
      </c>
      <c r="L189" s="200">
        <f t="shared" si="28"/>
        <v>0.26596031551115756</v>
      </c>
      <c r="M189" s="200">
        <f t="shared" si="28"/>
        <v>0.26284602655228811</v>
      </c>
      <c r="N189" s="200">
        <f t="shared" si="28"/>
        <v>0.24714842679632384</v>
      </c>
      <c r="O189" s="200">
        <f t="shared" si="28"/>
        <v>0.26247039034496672</v>
      </c>
      <c r="P189" s="200">
        <f t="shared" si="28"/>
        <v>0.2598268286306416</v>
      </c>
      <c r="Q189" s="200">
        <f t="shared" si="28"/>
        <v>0.27103111083915798</v>
      </c>
    </row>
    <row r="190" spans="1:17" x14ac:dyDescent="0.25">
      <c r="A190" s="142" t="s">
        <v>166</v>
      </c>
      <c r="B190" s="199">
        <f t="shared" ref="B190:Q190" si="29">IF(B$81=0,0,B$81/B$70)</f>
        <v>0.16965619797670592</v>
      </c>
      <c r="C190" s="199">
        <f t="shared" si="29"/>
        <v>0.26004223692334222</v>
      </c>
      <c r="D190" s="199">
        <f t="shared" si="29"/>
        <v>0.17690555873857683</v>
      </c>
      <c r="E190" s="199">
        <f t="shared" si="29"/>
        <v>0.17657078887676686</v>
      </c>
      <c r="F190" s="199">
        <f t="shared" si="29"/>
        <v>0.17777533415613053</v>
      </c>
      <c r="G190" s="199">
        <f t="shared" si="29"/>
        <v>0.17851199217757399</v>
      </c>
      <c r="H190" s="199">
        <f t="shared" si="29"/>
        <v>0.2596573115413609</v>
      </c>
      <c r="I190" s="199">
        <f t="shared" si="29"/>
        <v>0.17830434950192772</v>
      </c>
      <c r="J190" s="199">
        <f t="shared" si="29"/>
        <v>0.17715273200218148</v>
      </c>
      <c r="K190" s="199">
        <f t="shared" si="29"/>
        <v>0.17314968844317344</v>
      </c>
      <c r="L190" s="199">
        <f t="shared" si="29"/>
        <v>0.17360110626612535</v>
      </c>
      <c r="M190" s="199">
        <f t="shared" si="29"/>
        <v>0.17124698166821459</v>
      </c>
      <c r="N190" s="199">
        <f t="shared" si="29"/>
        <v>0.16094429351900572</v>
      </c>
      <c r="O190" s="199">
        <f t="shared" si="29"/>
        <v>0.17132311652742199</v>
      </c>
      <c r="P190" s="199">
        <f t="shared" si="29"/>
        <v>0.2598268286306416</v>
      </c>
      <c r="Q190" s="199">
        <f t="shared" si="29"/>
        <v>0.17591074604963766</v>
      </c>
    </row>
    <row r="191" spans="1:17" x14ac:dyDescent="0.25">
      <c r="A191" s="142" t="s">
        <v>165</v>
      </c>
      <c r="B191" s="199">
        <f t="shared" ref="B191:Q191" si="30">IF(B$86=0,0,B$86/B$70)</f>
        <v>9.1173061916288503E-2</v>
      </c>
      <c r="C191" s="199">
        <f t="shared" si="30"/>
        <v>0</v>
      </c>
      <c r="D191" s="199">
        <f t="shared" si="30"/>
        <v>9.4371572036852591E-2</v>
      </c>
      <c r="E191" s="199">
        <f t="shared" si="30"/>
        <v>9.4578763154215345E-2</v>
      </c>
      <c r="F191" s="199">
        <f t="shared" si="30"/>
        <v>9.4579980733310837E-2</v>
      </c>
      <c r="G191" s="199">
        <f t="shared" si="30"/>
        <v>9.4971897316147746E-2</v>
      </c>
      <c r="H191" s="199">
        <f t="shared" si="30"/>
        <v>6.2266300499812053E-16</v>
      </c>
      <c r="I191" s="199">
        <f t="shared" si="30"/>
        <v>9.5306527649993422E-2</v>
      </c>
      <c r="J191" s="199">
        <f t="shared" si="30"/>
        <v>9.4631804475189735E-2</v>
      </c>
      <c r="K191" s="199">
        <f t="shared" si="30"/>
        <v>9.2119046068289301E-2</v>
      </c>
      <c r="L191" s="199">
        <f t="shared" si="30"/>
        <v>9.2359209245032201E-2</v>
      </c>
      <c r="M191" s="199">
        <f t="shared" si="30"/>
        <v>9.1599044884073541E-2</v>
      </c>
      <c r="N191" s="199">
        <f t="shared" si="30"/>
        <v>8.6204133277318129E-2</v>
      </c>
      <c r="O191" s="199">
        <f t="shared" si="30"/>
        <v>9.1147273817544699E-2</v>
      </c>
      <c r="P191" s="199">
        <f t="shared" si="30"/>
        <v>0</v>
      </c>
      <c r="Q191" s="199">
        <f t="shared" si="30"/>
        <v>9.5120364789520323E-2</v>
      </c>
    </row>
    <row r="192" spans="1:17" x14ac:dyDescent="0.25">
      <c r="A192" s="127" t="s">
        <v>148</v>
      </c>
      <c r="B192" s="200">
        <f t="shared" ref="B192:Q192" si="31">IF(B$87=0,0,B$87/B$70)</f>
        <v>0.46035648996042022</v>
      </c>
      <c r="C192" s="200">
        <f t="shared" si="31"/>
        <v>0.44328025882242805</v>
      </c>
      <c r="D192" s="200">
        <f t="shared" si="31"/>
        <v>0.44150322329206049</v>
      </c>
      <c r="E192" s="200">
        <f t="shared" si="31"/>
        <v>0.44160371308290369</v>
      </c>
      <c r="F192" s="200">
        <f t="shared" si="31"/>
        <v>0.43942428263742755</v>
      </c>
      <c r="G192" s="200">
        <f t="shared" si="31"/>
        <v>0.43596141328113736</v>
      </c>
      <c r="H192" s="200">
        <f t="shared" si="31"/>
        <v>0.44262409686592991</v>
      </c>
      <c r="I192" s="200">
        <f t="shared" si="31"/>
        <v>0.43539944069155889</v>
      </c>
      <c r="J192" s="200">
        <f t="shared" si="31"/>
        <v>0.43888357985380427</v>
      </c>
      <c r="K192" s="200">
        <f t="shared" si="31"/>
        <v>0.45060598277342317</v>
      </c>
      <c r="L192" s="200">
        <f t="shared" si="31"/>
        <v>0.44966319068588745</v>
      </c>
      <c r="M192" s="200">
        <f t="shared" si="31"/>
        <v>0.42178004038736144</v>
      </c>
      <c r="N192" s="200">
        <f t="shared" si="31"/>
        <v>0.22974175573332803</v>
      </c>
      <c r="O192" s="200">
        <f t="shared" si="31"/>
        <v>0.42514289796560717</v>
      </c>
      <c r="P192" s="200">
        <f t="shared" si="31"/>
        <v>0.44291306368955058</v>
      </c>
      <c r="Q192" s="200">
        <f t="shared" si="31"/>
        <v>0.44278762497819407</v>
      </c>
    </row>
    <row r="193" spans="1:17" x14ac:dyDescent="0.25">
      <c r="A193" s="142" t="s">
        <v>164</v>
      </c>
      <c r="B193" s="199">
        <f t="shared" ref="B193:Q193" si="32">IF(B$88=0,0,B$88/B$70)</f>
        <v>0.22723971051811137</v>
      </c>
      <c r="C193" s="199">
        <f t="shared" si="32"/>
        <v>0.44328025882242805</v>
      </c>
      <c r="D193" s="199">
        <f t="shared" si="32"/>
        <v>0.38707717550230375</v>
      </c>
      <c r="E193" s="199">
        <f t="shared" si="32"/>
        <v>0.38348880398995022</v>
      </c>
      <c r="F193" s="199">
        <f t="shared" si="32"/>
        <v>0.40597528224275736</v>
      </c>
      <c r="G193" s="199">
        <f t="shared" si="32"/>
        <v>0.42954731487446696</v>
      </c>
      <c r="H193" s="199">
        <f t="shared" si="32"/>
        <v>0.44262409686592991</v>
      </c>
      <c r="I193" s="199">
        <f t="shared" si="32"/>
        <v>0.42939122961954135</v>
      </c>
      <c r="J193" s="199">
        <f t="shared" si="32"/>
        <v>0.40105233131975776</v>
      </c>
      <c r="K193" s="199">
        <f t="shared" si="32"/>
        <v>0.3017197946123934</v>
      </c>
      <c r="L193" s="199">
        <f t="shared" si="32"/>
        <v>0.31127917649360459</v>
      </c>
      <c r="M193" s="199">
        <f t="shared" si="32"/>
        <v>0.23510362410961999</v>
      </c>
      <c r="N193" s="199">
        <f t="shared" si="32"/>
        <v>0.11359086784332026</v>
      </c>
      <c r="O193" s="199">
        <f t="shared" si="32"/>
        <v>0.23912300189668542</v>
      </c>
      <c r="P193" s="199">
        <f t="shared" si="32"/>
        <v>0.44291306368955058</v>
      </c>
      <c r="Q193" s="199">
        <f t="shared" si="32"/>
        <v>0.37332543260512702</v>
      </c>
    </row>
    <row r="194" spans="1:17" x14ac:dyDescent="0.25">
      <c r="A194" s="142" t="s">
        <v>163</v>
      </c>
      <c r="B194" s="199">
        <f t="shared" ref="B194:Q194" si="33">IF(B$93=0,0,B$93/B$70)</f>
        <v>0.23311677944230885</v>
      </c>
      <c r="C194" s="199">
        <f t="shared" si="33"/>
        <v>0</v>
      </c>
      <c r="D194" s="199">
        <f t="shared" si="33"/>
        <v>5.4426047789756751E-2</v>
      </c>
      <c r="E194" s="199">
        <f t="shared" si="33"/>
        <v>5.8114909092953526E-2</v>
      </c>
      <c r="F194" s="199">
        <f t="shared" si="33"/>
        <v>3.3449000394670192E-2</v>
      </c>
      <c r="G194" s="199">
        <f t="shared" si="33"/>
        <v>6.4140984066703884E-3</v>
      </c>
      <c r="H194" s="199">
        <f t="shared" si="33"/>
        <v>3.2496086518366073E-19</v>
      </c>
      <c r="I194" s="199">
        <f t="shared" si="33"/>
        <v>6.0082110720175623E-3</v>
      </c>
      <c r="J194" s="199">
        <f t="shared" si="33"/>
        <v>3.7831248534046499E-2</v>
      </c>
      <c r="K194" s="199">
        <f t="shared" si="33"/>
        <v>0.14888618816102983</v>
      </c>
      <c r="L194" s="199">
        <f t="shared" si="33"/>
        <v>0.13838401419228288</v>
      </c>
      <c r="M194" s="199">
        <f t="shared" si="33"/>
        <v>0.18667641627774142</v>
      </c>
      <c r="N194" s="199">
        <f t="shared" si="33"/>
        <v>0.11615088789000778</v>
      </c>
      <c r="O194" s="199">
        <f t="shared" si="33"/>
        <v>0.18601989606892172</v>
      </c>
      <c r="P194" s="199">
        <f t="shared" si="33"/>
        <v>0</v>
      </c>
      <c r="Q194" s="199">
        <f t="shared" si="33"/>
        <v>6.9462192373067097E-2</v>
      </c>
    </row>
    <row r="195" spans="1:17" x14ac:dyDescent="0.25">
      <c r="A195" s="127" t="s">
        <v>147</v>
      </c>
      <c r="B195" s="200">
        <f t="shared" ref="B195:Q195" si="34">IF(B$94=0,0,B$94/B$70)</f>
        <v>0.24522682159591966</v>
      </c>
      <c r="C195" s="200">
        <f t="shared" si="34"/>
        <v>0.26092246311471434</v>
      </c>
      <c r="D195" s="200">
        <f t="shared" si="34"/>
        <v>0.25245391177397025</v>
      </c>
      <c r="E195" s="200">
        <f t="shared" si="34"/>
        <v>0.25240467317309162</v>
      </c>
      <c r="F195" s="200">
        <f t="shared" si="34"/>
        <v>0.25326419191470539</v>
      </c>
      <c r="G195" s="200">
        <f t="shared" si="34"/>
        <v>0.25545363657809445</v>
      </c>
      <c r="H195" s="200">
        <f t="shared" si="34"/>
        <v>0.26187968055044075</v>
      </c>
      <c r="I195" s="200">
        <f t="shared" si="34"/>
        <v>0.25587951781000173</v>
      </c>
      <c r="J195" s="200">
        <f t="shared" si="34"/>
        <v>0.25447028195636606</v>
      </c>
      <c r="K195" s="200">
        <f t="shared" si="34"/>
        <v>0.25007861928975023</v>
      </c>
      <c r="L195" s="200">
        <f t="shared" si="34"/>
        <v>0.25024106746487412</v>
      </c>
      <c r="M195" s="200">
        <f t="shared" si="34"/>
        <v>0.28162957578322168</v>
      </c>
      <c r="N195" s="200">
        <f t="shared" si="34"/>
        <v>0.49135290258377351</v>
      </c>
      <c r="O195" s="200">
        <f t="shared" si="34"/>
        <v>0.27869920963360878</v>
      </c>
      <c r="P195" s="200">
        <f t="shared" si="34"/>
        <v>0.26114552465602447</v>
      </c>
      <c r="Q195" s="200">
        <f t="shared" si="34"/>
        <v>0.25113968074855597</v>
      </c>
    </row>
    <row r="196" spans="1:17" x14ac:dyDescent="0.25">
      <c r="A196" s="142" t="s">
        <v>162</v>
      </c>
      <c r="B196" s="199">
        <f t="shared" ref="B196:Q196" si="35">IF(B$95=0,0,B$95/B$70)</f>
        <v>8.1944753553423094E-2</v>
      </c>
      <c r="C196" s="199">
        <f t="shared" si="35"/>
        <v>9.7998292090813843E-2</v>
      </c>
      <c r="D196" s="199">
        <f t="shared" si="35"/>
        <v>9.2904925621238157E-2</v>
      </c>
      <c r="E196" s="199">
        <f t="shared" si="35"/>
        <v>9.2591820872499273E-2</v>
      </c>
      <c r="F196" s="199">
        <f t="shared" si="35"/>
        <v>9.4278027854773502E-2</v>
      </c>
      <c r="G196" s="199">
        <f t="shared" si="35"/>
        <v>9.583029189180936E-2</v>
      </c>
      <c r="H196" s="199">
        <f t="shared" si="35"/>
        <v>9.7853230925124782E-2</v>
      </c>
      <c r="I196" s="199">
        <f t="shared" si="35"/>
        <v>9.5736130120294208E-2</v>
      </c>
      <c r="J196" s="199">
        <f t="shared" si="35"/>
        <v>9.3684029486669457E-2</v>
      </c>
      <c r="K196" s="199">
        <f t="shared" si="35"/>
        <v>8.6544543412393926E-2</v>
      </c>
      <c r="L196" s="199">
        <f t="shared" si="35"/>
        <v>8.7258282305142695E-2</v>
      </c>
      <c r="M196" s="199">
        <f t="shared" si="35"/>
        <v>0.11806860669143916</v>
      </c>
      <c r="N196" s="199">
        <f t="shared" si="35"/>
        <v>1.6457365035551404E-2</v>
      </c>
      <c r="O196" s="199">
        <f t="shared" si="35"/>
        <v>0.11374572973077195</v>
      </c>
      <c r="P196" s="199">
        <f t="shared" si="35"/>
        <v>9.7917114336628239E-2</v>
      </c>
      <c r="Q196" s="199">
        <f t="shared" si="35"/>
        <v>9.1640968745416496E-2</v>
      </c>
    </row>
    <row r="197" spans="1:17" x14ac:dyDescent="0.25">
      <c r="A197" s="142" t="s">
        <v>161</v>
      </c>
      <c r="B197" s="199">
        <f t="shared" ref="B197:Q197" si="36">IF(B$99=0,0,B$99/B$70)</f>
        <v>0.1515049560614887</v>
      </c>
      <c r="C197" s="199">
        <f t="shared" si="36"/>
        <v>0.16292417102390053</v>
      </c>
      <c r="D197" s="199">
        <f t="shared" si="36"/>
        <v>0.15664280407865966</v>
      </c>
      <c r="E197" s="199">
        <f t="shared" si="36"/>
        <v>0.15672869443703857</v>
      </c>
      <c r="F197" s="199">
        <f t="shared" si="36"/>
        <v>0.15721107099448739</v>
      </c>
      <c r="G197" s="199">
        <f t="shared" si="36"/>
        <v>0.1592828806249377</v>
      </c>
      <c r="H197" s="199">
        <f t="shared" si="36"/>
        <v>0.16402644962531598</v>
      </c>
      <c r="I197" s="199">
        <f t="shared" si="36"/>
        <v>0.15982330899509703</v>
      </c>
      <c r="J197" s="199">
        <f t="shared" si="36"/>
        <v>0.15868135593471952</v>
      </c>
      <c r="K197" s="199">
        <f t="shared" si="36"/>
        <v>0.15525018270147944</v>
      </c>
      <c r="L197" s="199">
        <f t="shared" si="36"/>
        <v>0.15528322346782994</v>
      </c>
      <c r="M197" s="199">
        <f t="shared" si="36"/>
        <v>0.15317446171993823</v>
      </c>
      <c r="N197" s="199">
        <f t="shared" si="36"/>
        <v>0.35218184863028912</v>
      </c>
      <c r="O197" s="199">
        <f t="shared" si="36"/>
        <v>0.15460350072306223</v>
      </c>
      <c r="P197" s="199">
        <f t="shared" si="36"/>
        <v>0.16322841031939622</v>
      </c>
      <c r="Q197" s="199">
        <f t="shared" si="36"/>
        <v>0.15563389829215676</v>
      </c>
    </row>
    <row r="198" spans="1:17" x14ac:dyDescent="0.25">
      <c r="A198" s="140" t="s">
        <v>160</v>
      </c>
      <c r="B198" s="198">
        <f t="shared" ref="B198:Q198" si="37">IF(B$110=0,0,B$110/B$70)</f>
        <v>1.1777111981007884E-2</v>
      </c>
      <c r="C198" s="198">
        <f t="shared" si="37"/>
        <v>0</v>
      </c>
      <c r="D198" s="198">
        <f t="shared" si="37"/>
        <v>2.906182074072412E-3</v>
      </c>
      <c r="E198" s="198">
        <f t="shared" si="37"/>
        <v>3.0841578635538046E-3</v>
      </c>
      <c r="F198" s="198">
        <f t="shared" si="37"/>
        <v>1.7750930654445334E-3</v>
      </c>
      <c r="G198" s="198">
        <f t="shared" si="37"/>
        <v>3.4046406134738899E-4</v>
      </c>
      <c r="H198" s="198">
        <f t="shared" si="37"/>
        <v>2.6464065903058019E-20</v>
      </c>
      <c r="I198" s="198">
        <f t="shared" si="37"/>
        <v>3.2007869461049896E-4</v>
      </c>
      <c r="J198" s="198">
        <f t="shared" si="37"/>
        <v>2.1048965349770277E-3</v>
      </c>
      <c r="K198" s="198">
        <f t="shared" si="37"/>
        <v>8.2838931758768657E-3</v>
      </c>
      <c r="L198" s="198">
        <f t="shared" si="37"/>
        <v>7.6995616919014569E-3</v>
      </c>
      <c r="M198" s="198">
        <f t="shared" si="37"/>
        <v>1.0386507371844277E-2</v>
      </c>
      <c r="N198" s="198">
        <f t="shared" si="37"/>
        <v>0.12271368891793294</v>
      </c>
      <c r="O198" s="198">
        <f t="shared" si="37"/>
        <v>1.0349979179774588E-2</v>
      </c>
      <c r="P198" s="198">
        <f t="shared" si="37"/>
        <v>0</v>
      </c>
      <c r="Q198" s="198">
        <f t="shared" si="37"/>
        <v>3.8648137109826858E-3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0.99999999999999989</v>
      </c>
      <c r="C200" s="77">
        <f t="shared" si="38"/>
        <v>1</v>
      </c>
      <c r="D200" s="77">
        <f t="shared" si="38"/>
        <v>1</v>
      </c>
      <c r="E200" s="77">
        <f t="shared" si="38"/>
        <v>1</v>
      </c>
      <c r="F200" s="77">
        <f t="shared" si="38"/>
        <v>1</v>
      </c>
      <c r="G200" s="77">
        <f t="shared" si="38"/>
        <v>0.99999999999999989</v>
      </c>
      <c r="H200" s="77">
        <f t="shared" si="38"/>
        <v>1</v>
      </c>
      <c r="I200" s="77">
        <f t="shared" si="38"/>
        <v>1.0000000000000002</v>
      </c>
      <c r="J200" s="77">
        <f t="shared" si="38"/>
        <v>0</v>
      </c>
      <c r="K200" s="77">
        <f t="shared" si="38"/>
        <v>0</v>
      </c>
      <c r="L200" s="77">
        <f t="shared" si="38"/>
        <v>0</v>
      </c>
      <c r="M200" s="77">
        <f t="shared" si="38"/>
        <v>0</v>
      </c>
      <c r="N200" s="77">
        <f t="shared" si="38"/>
        <v>0</v>
      </c>
      <c r="O200" s="77">
        <f t="shared" si="38"/>
        <v>0</v>
      </c>
      <c r="P200" s="77">
        <f t="shared" si="38"/>
        <v>0</v>
      </c>
      <c r="Q200" s="77">
        <f t="shared" si="38"/>
        <v>0</v>
      </c>
    </row>
    <row r="201" spans="1:17" x14ac:dyDescent="0.25">
      <c r="A201" s="132" t="s">
        <v>83</v>
      </c>
      <c r="B201" s="203">
        <f t="shared" ref="B201:Q201" si="39">IF(B$113=0,0,B$113/B$112)</f>
        <v>1.6027497416403801E-3</v>
      </c>
      <c r="C201" s="203">
        <f t="shared" si="39"/>
        <v>1.7410569140424695E-3</v>
      </c>
      <c r="D201" s="203">
        <f t="shared" si="39"/>
        <v>1.6384001679234216E-3</v>
      </c>
      <c r="E201" s="203">
        <f t="shared" si="39"/>
        <v>1.6414783501216531E-3</v>
      </c>
      <c r="F201" s="203">
        <f t="shared" si="39"/>
        <v>1.6401082943325873E-3</v>
      </c>
      <c r="G201" s="203">
        <f t="shared" si="39"/>
        <v>1.6566909967377507E-3</v>
      </c>
      <c r="H201" s="203">
        <f t="shared" si="39"/>
        <v>1.7455966752657774E-3</v>
      </c>
      <c r="I201" s="203">
        <f t="shared" si="39"/>
        <v>1.6973800579787549E-3</v>
      </c>
      <c r="J201" s="203">
        <f t="shared" si="39"/>
        <v>0</v>
      </c>
      <c r="K201" s="203">
        <f t="shared" si="39"/>
        <v>0</v>
      </c>
      <c r="L201" s="203">
        <f t="shared" si="39"/>
        <v>0</v>
      </c>
      <c r="M201" s="203">
        <f t="shared" si="39"/>
        <v>0</v>
      </c>
      <c r="N201" s="203">
        <f t="shared" si="39"/>
        <v>0</v>
      </c>
      <c r="O201" s="203">
        <f t="shared" si="39"/>
        <v>0</v>
      </c>
      <c r="P201" s="203">
        <f t="shared" si="39"/>
        <v>0</v>
      </c>
      <c r="Q201" s="203">
        <f t="shared" si="39"/>
        <v>0</v>
      </c>
    </row>
    <row r="202" spans="1:17" x14ac:dyDescent="0.25">
      <c r="A202" s="76" t="s">
        <v>82</v>
      </c>
      <c r="B202" s="202">
        <f t="shared" ref="B202:Q202" si="40">IF(B$114=0,0,B$114/B$112)</f>
        <v>2.0787656449893912E-4</v>
      </c>
      <c r="C202" s="202">
        <f t="shared" si="40"/>
        <v>2.258149981155829E-4</v>
      </c>
      <c r="D202" s="202">
        <f t="shared" si="40"/>
        <v>2.1250042307529836E-4</v>
      </c>
      <c r="E202" s="202">
        <f t="shared" si="40"/>
        <v>2.1289966315854136E-4</v>
      </c>
      <c r="F202" s="202">
        <f t="shared" si="40"/>
        <v>2.1272196698851335E-4</v>
      </c>
      <c r="G202" s="202">
        <f t="shared" si="40"/>
        <v>2.1487274269387427E-4</v>
      </c>
      <c r="H202" s="202">
        <f t="shared" si="40"/>
        <v>2.264038049281679E-4</v>
      </c>
      <c r="I202" s="202">
        <f t="shared" si="40"/>
        <v>2.2015011198223862E-4</v>
      </c>
      <c r="J202" s="202">
        <f t="shared" si="40"/>
        <v>0</v>
      </c>
      <c r="K202" s="202">
        <f t="shared" si="40"/>
        <v>0</v>
      </c>
      <c r="L202" s="202">
        <f t="shared" si="40"/>
        <v>0</v>
      </c>
      <c r="M202" s="202">
        <f t="shared" si="40"/>
        <v>0</v>
      </c>
      <c r="N202" s="202">
        <f t="shared" si="40"/>
        <v>0</v>
      </c>
      <c r="O202" s="202">
        <f t="shared" si="40"/>
        <v>0</v>
      </c>
      <c r="P202" s="202">
        <f t="shared" si="40"/>
        <v>0</v>
      </c>
      <c r="Q202" s="202">
        <f t="shared" si="40"/>
        <v>0</v>
      </c>
    </row>
    <row r="203" spans="1:17" x14ac:dyDescent="0.25">
      <c r="A203" s="76" t="s">
        <v>81</v>
      </c>
      <c r="B203" s="202">
        <f t="shared" ref="B203:Q203" si="41">IF(B$115=0,0,B$115/B$112)</f>
        <v>2.914941907282954E-2</v>
      </c>
      <c r="C203" s="202">
        <f t="shared" si="41"/>
        <v>3.1664829697697502E-2</v>
      </c>
      <c r="D203" s="202">
        <f t="shared" si="41"/>
        <v>2.9797798036089153E-2</v>
      </c>
      <c r="E203" s="202">
        <f t="shared" si="41"/>
        <v>2.9853781338127897E-2</v>
      </c>
      <c r="F203" s="202">
        <f t="shared" si="41"/>
        <v>2.9828863954389773E-2</v>
      </c>
      <c r="G203" s="202">
        <f t="shared" si="41"/>
        <v>3.0130455730828554E-2</v>
      </c>
      <c r="H203" s="202">
        <f t="shared" si="41"/>
        <v>3.1747394928532201E-2</v>
      </c>
      <c r="I203" s="202">
        <f t="shared" si="41"/>
        <v>3.0870473006750956E-2</v>
      </c>
      <c r="J203" s="202">
        <f t="shared" si="41"/>
        <v>0</v>
      </c>
      <c r="K203" s="202">
        <f t="shared" si="41"/>
        <v>0</v>
      </c>
      <c r="L203" s="202">
        <f t="shared" si="41"/>
        <v>0</v>
      </c>
      <c r="M203" s="202">
        <f t="shared" si="41"/>
        <v>0</v>
      </c>
      <c r="N203" s="202">
        <f t="shared" si="41"/>
        <v>0</v>
      </c>
      <c r="O203" s="202">
        <f t="shared" si="41"/>
        <v>0</v>
      </c>
      <c r="P203" s="202">
        <f t="shared" si="41"/>
        <v>0</v>
      </c>
      <c r="Q203" s="202">
        <f t="shared" si="41"/>
        <v>0</v>
      </c>
    </row>
    <row r="204" spans="1:17" x14ac:dyDescent="0.25">
      <c r="A204" s="76" t="s">
        <v>80</v>
      </c>
      <c r="B204" s="202">
        <f t="shared" ref="B204:Q204" si="42">IF(B$116=0,0,B$116/B$112)</f>
        <v>5.3079256424827406E-4</v>
      </c>
      <c r="C204" s="202">
        <f t="shared" si="42"/>
        <v>5.7659660762818254E-4</v>
      </c>
      <c r="D204" s="202">
        <f t="shared" si="42"/>
        <v>5.4259913684765728E-4</v>
      </c>
      <c r="E204" s="202">
        <f t="shared" si="42"/>
        <v>5.4361855752187323E-4</v>
      </c>
      <c r="F204" s="202">
        <f t="shared" si="42"/>
        <v>5.4316482765591348E-4</v>
      </c>
      <c r="G204" s="202">
        <f t="shared" si="42"/>
        <v>5.4865662397515303E-4</v>
      </c>
      <c r="H204" s="202">
        <f t="shared" si="42"/>
        <v>5.7810006848560132E-4</v>
      </c>
      <c r="I204" s="202">
        <f t="shared" si="42"/>
        <v>5.621318725382025E-4</v>
      </c>
      <c r="J204" s="202">
        <f t="shared" si="42"/>
        <v>0</v>
      </c>
      <c r="K204" s="202">
        <f t="shared" si="42"/>
        <v>0</v>
      </c>
      <c r="L204" s="202">
        <f t="shared" si="42"/>
        <v>0</v>
      </c>
      <c r="M204" s="202">
        <f t="shared" si="42"/>
        <v>0</v>
      </c>
      <c r="N204" s="202">
        <f t="shared" si="42"/>
        <v>0</v>
      </c>
      <c r="O204" s="202">
        <f t="shared" si="42"/>
        <v>0</v>
      </c>
      <c r="P204" s="202">
        <f t="shared" si="42"/>
        <v>0</v>
      </c>
      <c r="Q204" s="202">
        <f t="shared" si="42"/>
        <v>0</v>
      </c>
    </row>
    <row r="205" spans="1:17" x14ac:dyDescent="0.25">
      <c r="A205" s="129" t="s">
        <v>79</v>
      </c>
      <c r="B205" s="201">
        <f t="shared" ref="B205:Q205" si="43">IF(B$117=0,0,B$117/B$112)</f>
        <v>1.6749835455470081E-3</v>
      </c>
      <c r="C205" s="201">
        <f t="shared" si="43"/>
        <v>1.8195240386669951E-3</v>
      </c>
      <c r="D205" s="201">
        <f t="shared" si="43"/>
        <v>1.712240689232282E-3</v>
      </c>
      <c r="E205" s="201">
        <f t="shared" si="43"/>
        <v>1.7154576010172476E-3</v>
      </c>
      <c r="F205" s="201">
        <f t="shared" si="43"/>
        <v>1.8211099026030214E-3</v>
      </c>
      <c r="G205" s="201">
        <f t="shared" si="43"/>
        <v>1.8395226645324101E-3</v>
      </c>
      <c r="H205" s="201">
        <f t="shared" si="43"/>
        <v>1.8242684009040907E-3</v>
      </c>
      <c r="I205" s="201">
        <f t="shared" si="43"/>
        <v>1.7738787246624078E-3</v>
      </c>
      <c r="J205" s="201">
        <f t="shared" si="43"/>
        <v>0</v>
      </c>
      <c r="K205" s="201">
        <f t="shared" si="43"/>
        <v>0</v>
      </c>
      <c r="L205" s="201">
        <f t="shared" si="43"/>
        <v>0</v>
      </c>
      <c r="M205" s="201">
        <f t="shared" si="43"/>
        <v>0</v>
      </c>
      <c r="N205" s="201">
        <f t="shared" si="43"/>
        <v>0</v>
      </c>
      <c r="O205" s="201">
        <f t="shared" si="43"/>
        <v>0</v>
      </c>
      <c r="P205" s="201">
        <f t="shared" si="43"/>
        <v>0</v>
      </c>
      <c r="Q205" s="201">
        <f t="shared" si="43"/>
        <v>0</v>
      </c>
    </row>
    <row r="206" spans="1:17" x14ac:dyDescent="0.25">
      <c r="A206" s="127" t="s">
        <v>146</v>
      </c>
      <c r="B206" s="200">
        <f t="shared" ref="B206:Q206" si="44">IF(B$122=0,0,B$122/B$112)</f>
        <v>0.47858650206342607</v>
      </c>
      <c r="C206" s="200">
        <f t="shared" si="44"/>
        <v>0.46495270453509768</v>
      </c>
      <c r="D206" s="200">
        <f t="shared" si="44"/>
        <v>0.49083562296575162</v>
      </c>
      <c r="E206" s="200">
        <f t="shared" si="44"/>
        <v>0.49086422168578714</v>
      </c>
      <c r="F206" s="200">
        <f t="shared" si="44"/>
        <v>0.49193884139407928</v>
      </c>
      <c r="G206" s="200">
        <f t="shared" si="44"/>
        <v>0.48929973797634352</v>
      </c>
      <c r="H206" s="200">
        <f t="shared" si="44"/>
        <v>0.46438571926403233</v>
      </c>
      <c r="I206" s="200">
        <f t="shared" si="44"/>
        <v>0.47863731417382493</v>
      </c>
      <c r="J206" s="200">
        <f t="shared" si="44"/>
        <v>0</v>
      </c>
      <c r="K206" s="200">
        <f t="shared" si="44"/>
        <v>0</v>
      </c>
      <c r="L206" s="200">
        <f t="shared" si="44"/>
        <v>0</v>
      </c>
      <c r="M206" s="200">
        <f t="shared" si="44"/>
        <v>0</v>
      </c>
      <c r="N206" s="200">
        <f t="shared" si="44"/>
        <v>0</v>
      </c>
      <c r="O206" s="200">
        <f t="shared" si="44"/>
        <v>0</v>
      </c>
      <c r="P206" s="200">
        <f t="shared" si="44"/>
        <v>0</v>
      </c>
      <c r="Q206" s="200">
        <f t="shared" si="44"/>
        <v>0</v>
      </c>
    </row>
    <row r="207" spans="1:17" x14ac:dyDescent="0.25">
      <c r="A207" s="142" t="s">
        <v>159</v>
      </c>
      <c r="B207" s="199">
        <f t="shared" ref="B207:Q207" si="45">IF(B$123=0,0,B$123/B$112)</f>
        <v>0.21233415263782593</v>
      </c>
      <c r="C207" s="199">
        <f t="shared" si="45"/>
        <v>0.46495270453509768</v>
      </c>
      <c r="D207" s="199">
        <f t="shared" si="45"/>
        <v>0.21866094548775758</v>
      </c>
      <c r="E207" s="199">
        <f t="shared" si="45"/>
        <v>0.21817818973931549</v>
      </c>
      <c r="F207" s="199">
        <f t="shared" si="45"/>
        <v>0.21948040616043538</v>
      </c>
      <c r="G207" s="199">
        <f t="shared" si="45"/>
        <v>0.25323895061944468</v>
      </c>
      <c r="H207" s="199">
        <f t="shared" si="45"/>
        <v>0.46438571926403233</v>
      </c>
      <c r="I207" s="199">
        <f t="shared" si="45"/>
        <v>0.34509062056060702</v>
      </c>
      <c r="J207" s="199">
        <f t="shared" si="45"/>
        <v>0</v>
      </c>
      <c r="K207" s="199">
        <f t="shared" si="45"/>
        <v>0</v>
      </c>
      <c r="L207" s="199">
        <f t="shared" si="45"/>
        <v>0</v>
      </c>
      <c r="M207" s="199">
        <f t="shared" si="45"/>
        <v>0</v>
      </c>
      <c r="N207" s="199">
        <f t="shared" si="45"/>
        <v>0</v>
      </c>
      <c r="O207" s="199">
        <f t="shared" si="45"/>
        <v>0</v>
      </c>
      <c r="P207" s="199">
        <f t="shared" si="45"/>
        <v>0</v>
      </c>
      <c r="Q207" s="199">
        <f t="shared" si="45"/>
        <v>0</v>
      </c>
    </row>
    <row r="208" spans="1:17" x14ac:dyDescent="0.25">
      <c r="A208" s="142" t="s">
        <v>158</v>
      </c>
      <c r="B208" s="199">
        <f t="shared" ref="B208:Q208" si="46">IF(B$129=0,0,B$129/B$112)</f>
        <v>0.26625234942560011</v>
      </c>
      <c r="C208" s="199">
        <f t="shared" si="46"/>
        <v>0</v>
      </c>
      <c r="D208" s="199">
        <f t="shared" si="46"/>
        <v>0.27217467747799401</v>
      </c>
      <c r="E208" s="199">
        <f t="shared" si="46"/>
        <v>0.27268603194647167</v>
      </c>
      <c r="F208" s="199">
        <f t="shared" si="46"/>
        <v>0.27245843523364388</v>
      </c>
      <c r="G208" s="199">
        <f t="shared" si="46"/>
        <v>0.23606078735689887</v>
      </c>
      <c r="H208" s="199">
        <f t="shared" si="46"/>
        <v>1.9723867333908945E-17</v>
      </c>
      <c r="I208" s="199">
        <f t="shared" si="46"/>
        <v>0.13354669361321786</v>
      </c>
      <c r="J208" s="199">
        <f t="shared" si="46"/>
        <v>0</v>
      </c>
      <c r="K208" s="199">
        <f t="shared" si="46"/>
        <v>0</v>
      </c>
      <c r="L208" s="199">
        <f t="shared" si="46"/>
        <v>0</v>
      </c>
      <c r="M208" s="199">
        <f t="shared" si="46"/>
        <v>0</v>
      </c>
      <c r="N208" s="199">
        <f t="shared" si="46"/>
        <v>0</v>
      </c>
      <c r="O208" s="199">
        <f t="shared" si="46"/>
        <v>0</v>
      </c>
      <c r="P208" s="199">
        <f t="shared" si="46"/>
        <v>0</v>
      </c>
      <c r="Q208" s="199">
        <f t="shared" si="46"/>
        <v>0</v>
      </c>
    </row>
    <row r="209" spans="1:17" x14ac:dyDescent="0.25">
      <c r="A209" s="127" t="s">
        <v>145</v>
      </c>
      <c r="B209" s="200">
        <f t="shared" ref="B209:Q209" si="47">IF(B$130=0,0,B$130/B$112)</f>
        <v>0.30324429089032934</v>
      </c>
      <c r="C209" s="200">
        <f t="shared" si="47"/>
        <v>0.2979637833501016</v>
      </c>
      <c r="D209" s="200">
        <f t="shared" si="47"/>
        <v>0.28721813685213532</v>
      </c>
      <c r="E209" s="200">
        <f t="shared" si="47"/>
        <v>0.28719272406990465</v>
      </c>
      <c r="F209" s="200">
        <f t="shared" si="47"/>
        <v>0.28553315490720249</v>
      </c>
      <c r="G209" s="200">
        <f t="shared" si="47"/>
        <v>0.28496638784173456</v>
      </c>
      <c r="H209" s="200">
        <f t="shared" si="47"/>
        <v>0.29760043225046812</v>
      </c>
      <c r="I209" s="200">
        <f t="shared" si="47"/>
        <v>0.29056513579589482</v>
      </c>
      <c r="J209" s="200">
        <f t="shared" si="47"/>
        <v>0</v>
      </c>
      <c r="K209" s="200">
        <f t="shared" si="47"/>
        <v>0</v>
      </c>
      <c r="L209" s="200">
        <f t="shared" si="47"/>
        <v>0</v>
      </c>
      <c r="M209" s="200">
        <f t="shared" si="47"/>
        <v>0</v>
      </c>
      <c r="N209" s="200">
        <f t="shared" si="47"/>
        <v>0</v>
      </c>
      <c r="O209" s="200">
        <f t="shared" si="47"/>
        <v>0</v>
      </c>
      <c r="P209" s="200">
        <f t="shared" si="47"/>
        <v>0</v>
      </c>
      <c r="Q209" s="200">
        <f t="shared" si="47"/>
        <v>0</v>
      </c>
    </row>
    <row r="210" spans="1:17" x14ac:dyDescent="0.25">
      <c r="A210" s="142" t="s">
        <v>157</v>
      </c>
      <c r="B210" s="199">
        <f t="shared" ref="B210:Q210" si="48">IF(B$131=0,0,B$131/B$112)</f>
        <v>0.14968648510660282</v>
      </c>
      <c r="C210" s="199">
        <f t="shared" si="48"/>
        <v>0.2979637833501016</v>
      </c>
      <c r="D210" s="199">
        <f t="shared" si="48"/>
        <v>0.25181149151478444</v>
      </c>
      <c r="E210" s="199">
        <f t="shared" si="48"/>
        <v>0.24939825233649579</v>
      </c>
      <c r="F210" s="199">
        <f t="shared" si="48"/>
        <v>0.26379835556052439</v>
      </c>
      <c r="G210" s="199">
        <f t="shared" si="48"/>
        <v>0.28077380932783841</v>
      </c>
      <c r="H210" s="199">
        <f t="shared" si="48"/>
        <v>0.29760043225046812</v>
      </c>
      <c r="I210" s="199">
        <f t="shared" si="48"/>
        <v>0.28655553793500116</v>
      </c>
      <c r="J210" s="199">
        <f t="shared" si="48"/>
        <v>0</v>
      </c>
      <c r="K210" s="199">
        <f t="shared" si="48"/>
        <v>0</v>
      </c>
      <c r="L210" s="199">
        <f t="shared" si="48"/>
        <v>0</v>
      </c>
      <c r="M210" s="199">
        <f t="shared" si="48"/>
        <v>0</v>
      </c>
      <c r="N210" s="199">
        <f t="shared" si="48"/>
        <v>0</v>
      </c>
      <c r="O210" s="199">
        <f t="shared" si="48"/>
        <v>0</v>
      </c>
      <c r="P210" s="199">
        <f t="shared" si="48"/>
        <v>0</v>
      </c>
      <c r="Q210" s="199">
        <f t="shared" si="48"/>
        <v>0</v>
      </c>
    </row>
    <row r="211" spans="1:17" x14ac:dyDescent="0.25">
      <c r="A211" s="142" t="s">
        <v>156</v>
      </c>
      <c r="B211" s="199">
        <f t="shared" ref="B211:Q211" si="49">IF(B$136=0,0,B$136/B$112)</f>
        <v>0.15355780578372649</v>
      </c>
      <c r="C211" s="199">
        <f t="shared" si="49"/>
        <v>0</v>
      </c>
      <c r="D211" s="199">
        <f t="shared" si="49"/>
        <v>3.540664533735087E-2</v>
      </c>
      <c r="E211" s="199">
        <f t="shared" si="49"/>
        <v>3.7794471733408844E-2</v>
      </c>
      <c r="F211" s="199">
        <f t="shared" si="49"/>
        <v>2.1734799346678067E-2</v>
      </c>
      <c r="G211" s="199">
        <f t="shared" si="49"/>
        <v>4.1925785138961242E-3</v>
      </c>
      <c r="H211" s="199">
        <f t="shared" si="49"/>
        <v>2.1848899467494724E-19</v>
      </c>
      <c r="I211" s="199">
        <f t="shared" si="49"/>
        <v>4.0095978608936838E-3</v>
      </c>
      <c r="J211" s="199">
        <f t="shared" si="49"/>
        <v>0</v>
      </c>
      <c r="K211" s="199">
        <f t="shared" si="49"/>
        <v>0</v>
      </c>
      <c r="L211" s="199">
        <f t="shared" si="49"/>
        <v>0</v>
      </c>
      <c r="M211" s="199">
        <f t="shared" si="49"/>
        <v>0</v>
      </c>
      <c r="N211" s="199">
        <f t="shared" si="49"/>
        <v>0</v>
      </c>
      <c r="O211" s="199">
        <f t="shared" si="49"/>
        <v>0</v>
      </c>
      <c r="P211" s="199">
        <f t="shared" si="49"/>
        <v>0</v>
      </c>
      <c r="Q211" s="199">
        <f t="shared" si="49"/>
        <v>0</v>
      </c>
    </row>
    <row r="212" spans="1:17" x14ac:dyDescent="0.25">
      <c r="A212" s="127" t="s">
        <v>144</v>
      </c>
      <c r="B212" s="200">
        <f t="shared" ref="B212:Q212" si="50">IF(B$137=0,0,B$137/B$112)</f>
        <v>0.18500338555748039</v>
      </c>
      <c r="C212" s="200">
        <f t="shared" si="50"/>
        <v>0.20105568985864997</v>
      </c>
      <c r="D212" s="200">
        <f t="shared" si="50"/>
        <v>0.18804270172894536</v>
      </c>
      <c r="E212" s="200">
        <f t="shared" si="50"/>
        <v>0.18797581873436106</v>
      </c>
      <c r="F212" s="200">
        <f t="shared" si="50"/>
        <v>0.18848203475274855</v>
      </c>
      <c r="G212" s="200">
        <f t="shared" si="50"/>
        <v>0.19134367542315417</v>
      </c>
      <c r="H212" s="200">
        <f t="shared" si="50"/>
        <v>0.20189208460738381</v>
      </c>
      <c r="I212" s="200">
        <f t="shared" si="50"/>
        <v>0.19567353625636794</v>
      </c>
      <c r="J212" s="200">
        <f t="shared" si="50"/>
        <v>0</v>
      </c>
      <c r="K212" s="200">
        <f t="shared" si="50"/>
        <v>0</v>
      </c>
      <c r="L212" s="200">
        <f t="shared" si="50"/>
        <v>0</v>
      </c>
      <c r="M212" s="200">
        <f t="shared" si="50"/>
        <v>0</v>
      </c>
      <c r="N212" s="200">
        <f t="shared" si="50"/>
        <v>0</v>
      </c>
      <c r="O212" s="200">
        <f t="shared" si="50"/>
        <v>0</v>
      </c>
      <c r="P212" s="200">
        <f t="shared" si="50"/>
        <v>0</v>
      </c>
      <c r="Q212" s="200">
        <f t="shared" si="50"/>
        <v>0</v>
      </c>
    </row>
    <row r="213" spans="1:17" x14ac:dyDescent="0.25">
      <c r="A213" s="142" t="s">
        <v>155</v>
      </c>
      <c r="B213" s="199">
        <f t="shared" ref="B213:Q213" si="51">IF(B$138=0,0,B$138/B$112)</f>
        <v>6.3106871161087777E-2</v>
      </c>
      <c r="C213" s="199">
        <f t="shared" si="51"/>
        <v>7.7012412428234575E-2</v>
      </c>
      <c r="D213" s="199">
        <f t="shared" si="51"/>
        <v>7.0660035909985333E-2</v>
      </c>
      <c r="E213" s="199">
        <f t="shared" si="51"/>
        <v>7.0399645662958935E-2</v>
      </c>
      <c r="F213" s="199">
        <f t="shared" si="51"/>
        <v>7.1620955804422834E-2</v>
      </c>
      <c r="G213" s="199">
        <f t="shared" si="51"/>
        <v>7.3232781284315818E-2</v>
      </c>
      <c r="H213" s="199">
        <f t="shared" si="51"/>
        <v>7.6918499857966491E-2</v>
      </c>
      <c r="I213" s="199">
        <f t="shared" si="51"/>
        <v>7.469450205054004E-2</v>
      </c>
      <c r="J213" s="199">
        <f t="shared" si="51"/>
        <v>0</v>
      </c>
      <c r="K213" s="199">
        <f t="shared" si="51"/>
        <v>0</v>
      </c>
      <c r="L213" s="199">
        <f t="shared" si="51"/>
        <v>0</v>
      </c>
      <c r="M213" s="199">
        <f t="shared" si="51"/>
        <v>0</v>
      </c>
      <c r="N213" s="199">
        <f t="shared" si="51"/>
        <v>0</v>
      </c>
      <c r="O213" s="199">
        <f t="shared" si="51"/>
        <v>0</v>
      </c>
      <c r="P213" s="199">
        <f t="shared" si="51"/>
        <v>0</v>
      </c>
      <c r="Q213" s="199">
        <f t="shared" si="51"/>
        <v>0</v>
      </c>
    </row>
    <row r="214" spans="1:17" x14ac:dyDescent="0.25">
      <c r="A214" s="142" t="s">
        <v>154</v>
      </c>
      <c r="B214" s="199">
        <f t="shared" ref="B214:Q214" si="52">IF(B$142=0,0,B$142/B$112)</f>
        <v>0.11282678563150428</v>
      </c>
      <c r="C214" s="199">
        <f t="shared" si="52"/>
        <v>0.12404327743041541</v>
      </c>
      <c r="D214" s="199">
        <f t="shared" si="52"/>
        <v>0.1151723316699171</v>
      </c>
      <c r="E214" s="199">
        <f t="shared" si="52"/>
        <v>0.11523121842295861</v>
      </c>
      <c r="F214" s="199">
        <f t="shared" si="52"/>
        <v>0.11551257956960749</v>
      </c>
      <c r="G214" s="199">
        <f t="shared" si="52"/>
        <v>0.1178507140887977</v>
      </c>
      <c r="H214" s="199">
        <f t="shared" si="52"/>
        <v>0.12497358474941733</v>
      </c>
      <c r="I214" s="199">
        <f t="shared" si="52"/>
        <v>0.12072930488544613</v>
      </c>
      <c r="J214" s="199">
        <f t="shared" si="52"/>
        <v>0</v>
      </c>
      <c r="K214" s="199">
        <f t="shared" si="52"/>
        <v>0</v>
      </c>
      <c r="L214" s="199">
        <f t="shared" si="52"/>
        <v>0</v>
      </c>
      <c r="M214" s="199">
        <f t="shared" si="52"/>
        <v>0</v>
      </c>
      <c r="N214" s="199">
        <f t="shared" si="52"/>
        <v>0</v>
      </c>
      <c r="O214" s="199">
        <f t="shared" si="52"/>
        <v>0</v>
      </c>
      <c r="P214" s="199">
        <f t="shared" si="52"/>
        <v>0</v>
      </c>
      <c r="Q214" s="199">
        <f t="shared" si="52"/>
        <v>0</v>
      </c>
    </row>
    <row r="215" spans="1:17" x14ac:dyDescent="0.25">
      <c r="A215" s="140" t="s">
        <v>153</v>
      </c>
      <c r="B215" s="198">
        <f t="shared" ref="B215:Q215" si="53">IF(B$153=0,0,B$153/B$112)</f>
        <v>9.0697287648883445E-3</v>
      </c>
      <c r="C215" s="198">
        <f t="shared" si="53"/>
        <v>0</v>
      </c>
      <c r="D215" s="198">
        <f t="shared" si="53"/>
        <v>2.2103341490428887E-3</v>
      </c>
      <c r="E215" s="198">
        <f t="shared" si="53"/>
        <v>2.3449546484435135E-3</v>
      </c>
      <c r="F215" s="198">
        <f t="shared" si="53"/>
        <v>1.3484993787182126E-3</v>
      </c>
      <c r="G215" s="198">
        <f t="shared" si="53"/>
        <v>2.6018005004067266E-4</v>
      </c>
      <c r="H215" s="198">
        <f t="shared" si="53"/>
        <v>2.0802340711296124E-20</v>
      </c>
      <c r="I215" s="198">
        <f t="shared" si="53"/>
        <v>2.4972932038173158E-4</v>
      </c>
      <c r="J215" s="198">
        <f t="shared" si="53"/>
        <v>0</v>
      </c>
      <c r="K215" s="198">
        <f t="shared" si="53"/>
        <v>0</v>
      </c>
      <c r="L215" s="198">
        <f t="shared" si="53"/>
        <v>0</v>
      </c>
      <c r="M215" s="198">
        <f t="shared" si="53"/>
        <v>0</v>
      </c>
      <c r="N215" s="198">
        <f t="shared" si="53"/>
        <v>0</v>
      </c>
      <c r="O215" s="198">
        <f t="shared" si="53"/>
        <v>0</v>
      </c>
      <c r="P215" s="198">
        <f t="shared" si="53"/>
        <v>0</v>
      </c>
      <c r="Q215" s="198">
        <f t="shared" si="53"/>
        <v>0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0.31185332156992096</v>
      </c>
      <c r="C220" s="170">
        <f>IF(C$5=0,0,C$5/NFM_fec!C$5)</f>
        <v>0.30588059909244453</v>
      </c>
      <c r="D220" s="170">
        <f>IF(D$5=0,0,D$5/NFM_fec!D$5)</f>
        <v>0.31178549415786738</v>
      </c>
      <c r="E220" s="170">
        <f>IF(E$5=0,0,E$5/NFM_fec!E$5)</f>
        <v>0.3114660657956943</v>
      </c>
      <c r="F220" s="170">
        <f>IF(F$5=0,0,F$5/NFM_fec!F$5)</f>
        <v>0.3118508311647738</v>
      </c>
      <c r="G220" s="170">
        <f>IF(G$5=0,0,G$5/NFM_fec!G$5)</f>
        <v>0.3127980749252437</v>
      </c>
      <c r="H220" s="170">
        <f>IF(H$5=0,0,H$5/NFM_fec!H$5)</f>
        <v>0.30641861233474832</v>
      </c>
      <c r="I220" s="170">
        <f>IF(I$5=0,0,I$5/NFM_fec!I$5)</f>
        <v>0.31276007769751396</v>
      </c>
      <c r="J220" s="170">
        <f>IF(J$5=0,0,J$5/NFM_fec!J$5)</f>
        <v>0.31275504280060124</v>
      </c>
      <c r="K220" s="170">
        <f>IF(K$5=0,0,K$5/NFM_fec!K$5)</f>
        <v>0.31316939482461642</v>
      </c>
      <c r="L220" s="170">
        <f>IF(L$5=0,0,L$5/NFM_fec!L$5)</f>
        <v>0.31298632600581067</v>
      </c>
      <c r="M220" s="170">
        <f>IF(M$5=0,0,M$5/NFM_fec!M$5)</f>
        <v>0.31254268051341189</v>
      </c>
      <c r="N220" s="170">
        <f>IF(N$5=0,0,N$5/NFM_fec!N$5)</f>
        <v>0.30590275326689859</v>
      </c>
      <c r="O220" s="170">
        <f>IF(O$5=0,0,O$5/NFM_fec!O$5)</f>
        <v>0.30349460497005892</v>
      </c>
      <c r="P220" s="170">
        <f>IF(P$5=0,0,P$5/NFM_fec!P$5)</f>
        <v>0.29689926399183542</v>
      </c>
      <c r="Q220" s="170">
        <f>IF(Q$5=0,0,Q$5/NFM_fec!Q$5)</f>
        <v>0.29537040584231022</v>
      </c>
    </row>
    <row r="221" spans="1:17" x14ac:dyDescent="0.25">
      <c r="A221" s="132" t="s">
        <v>83</v>
      </c>
      <c r="B221" s="169">
        <f>IF(B$6=0,0,B$6/NFM_fec!B$6)</f>
        <v>0.31575824750296067</v>
      </c>
      <c r="C221" s="169">
        <f>IF(C$6=0,0,C$6/NFM_fec!C$6)</f>
        <v>0.31575824750296061</v>
      </c>
      <c r="D221" s="169">
        <f>IF(D$6=0,0,D$6/NFM_fec!D$6)</f>
        <v>0.31575824750296067</v>
      </c>
      <c r="E221" s="169">
        <f>IF(E$6=0,0,E$6/NFM_fec!E$6)</f>
        <v>0.31575824750296061</v>
      </c>
      <c r="F221" s="169">
        <f>IF(F$6=0,0,F$6/NFM_fec!F$6)</f>
        <v>0.31575824750296067</v>
      </c>
      <c r="G221" s="169">
        <f>IF(G$6=0,0,G$6/NFM_fec!G$6)</f>
        <v>0.31575824750296061</v>
      </c>
      <c r="H221" s="169">
        <f>IF(H$6=0,0,H$6/NFM_fec!H$6)</f>
        <v>0.31575824750296061</v>
      </c>
      <c r="I221" s="169">
        <f>IF(I$6=0,0,I$6/NFM_fec!I$6)</f>
        <v>0.31575824750296067</v>
      </c>
      <c r="J221" s="169">
        <f>IF(J$6=0,0,J$6/NFM_fec!J$6)</f>
        <v>0.31575824750296067</v>
      </c>
      <c r="K221" s="169">
        <f>IF(K$6=0,0,K$6/NFM_fec!K$6)</f>
        <v>0.31575824750296067</v>
      </c>
      <c r="L221" s="169">
        <f>IF(L$6=0,0,L$6/NFM_fec!L$6)</f>
        <v>0.31575824750296067</v>
      </c>
      <c r="M221" s="169">
        <f>IF(M$6=0,0,M$6/NFM_fec!M$6)</f>
        <v>0.31575824750296061</v>
      </c>
      <c r="N221" s="169">
        <f>IF(N$6=0,0,N$6/NFM_fec!N$6)</f>
        <v>0.31575824750296067</v>
      </c>
      <c r="O221" s="169">
        <f>IF(O$6=0,0,O$6/NFM_fec!O$6)</f>
        <v>0.31575824750296067</v>
      </c>
      <c r="P221" s="169">
        <f>IF(P$6=0,0,P$6/NFM_fec!P$6)</f>
        <v>0.31575824750296061</v>
      </c>
      <c r="Q221" s="169">
        <f>IF(Q$6=0,0,Q$6/NFM_fec!Q$6)</f>
        <v>0.31575824750296061</v>
      </c>
    </row>
    <row r="222" spans="1:17" x14ac:dyDescent="0.25">
      <c r="A222" s="76" t="s">
        <v>82</v>
      </c>
      <c r="B222" s="168">
        <f>IF(B$7=0,0,B$7/NFM_fec!B$7)</f>
        <v>8.2055822781252147E-2</v>
      </c>
      <c r="C222" s="168">
        <f>IF(C$7=0,0,C$7/NFM_fec!C$7)</f>
        <v>8.2055822781252147E-2</v>
      </c>
      <c r="D222" s="168">
        <f>IF(D$7=0,0,D$7/NFM_fec!D$7)</f>
        <v>8.2055822781252161E-2</v>
      </c>
      <c r="E222" s="168">
        <f>IF(E$7=0,0,E$7/NFM_fec!E$7)</f>
        <v>8.2055822781252161E-2</v>
      </c>
      <c r="F222" s="168">
        <f>IF(F$7=0,0,F$7/NFM_fec!F$7)</f>
        <v>8.2055822781252161E-2</v>
      </c>
      <c r="G222" s="168">
        <f>IF(G$7=0,0,G$7/NFM_fec!G$7)</f>
        <v>8.2055822781252161E-2</v>
      </c>
      <c r="H222" s="168">
        <f>IF(H$7=0,0,H$7/NFM_fec!H$7)</f>
        <v>8.2055822781252161E-2</v>
      </c>
      <c r="I222" s="168">
        <f>IF(I$7=0,0,I$7/NFM_fec!I$7)</f>
        <v>8.2055822781252161E-2</v>
      </c>
      <c r="J222" s="168">
        <f>IF(J$7=0,0,J$7/NFM_fec!J$7)</f>
        <v>8.2055822781252147E-2</v>
      </c>
      <c r="K222" s="168">
        <f>IF(K$7=0,0,K$7/NFM_fec!K$7)</f>
        <v>8.2055822781252161E-2</v>
      </c>
      <c r="L222" s="168">
        <f>IF(L$7=0,0,L$7/NFM_fec!L$7)</f>
        <v>8.2055822781252161E-2</v>
      </c>
      <c r="M222" s="168">
        <f>IF(M$7=0,0,M$7/NFM_fec!M$7)</f>
        <v>8.2055822781252147E-2</v>
      </c>
      <c r="N222" s="168">
        <f>IF(N$7=0,0,N$7/NFM_fec!N$7)</f>
        <v>8.2055822781252161E-2</v>
      </c>
      <c r="O222" s="168">
        <f>IF(O$7=0,0,O$7/NFM_fec!O$7)</f>
        <v>8.2055822781252161E-2</v>
      </c>
      <c r="P222" s="168">
        <f>IF(P$7=0,0,P$7/NFM_fec!P$7)</f>
        <v>8.2055822781252161E-2</v>
      </c>
      <c r="Q222" s="168">
        <f>IF(Q$7=0,0,Q$7/NFM_fec!Q$7)</f>
        <v>8.2055822781252147E-2</v>
      </c>
    </row>
    <row r="223" spans="1:17" x14ac:dyDescent="0.25">
      <c r="A223" s="76" t="s">
        <v>81</v>
      </c>
      <c r="B223" s="168">
        <f>IF(B$8=0,0,B$8/NFM_fec!B$8)</f>
        <v>0.4514596613982777</v>
      </c>
      <c r="C223" s="168">
        <f>IF(C$8=0,0,C$8/NFM_fec!C$8)</f>
        <v>0.4514596613982777</v>
      </c>
      <c r="D223" s="168">
        <f>IF(D$8=0,0,D$8/NFM_fec!D$8)</f>
        <v>0.45145966139827765</v>
      </c>
      <c r="E223" s="168">
        <f>IF(E$8=0,0,E$8/NFM_fec!E$8)</f>
        <v>0.45145966139827765</v>
      </c>
      <c r="F223" s="168">
        <f>IF(F$8=0,0,F$8/NFM_fec!F$8)</f>
        <v>0.45145966139827765</v>
      </c>
      <c r="G223" s="168">
        <f>IF(G$8=0,0,G$8/NFM_fec!G$8)</f>
        <v>0.4514596613982777</v>
      </c>
      <c r="H223" s="168">
        <f>IF(H$8=0,0,H$8/NFM_fec!H$8)</f>
        <v>0.45145966139827765</v>
      </c>
      <c r="I223" s="168">
        <f>IF(I$8=0,0,I$8/NFM_fec!I$8)</f>
        <v>0.45145966139827765</v>
      </c>
      <c r="J223" s="168">
        <f>IF(J$8=0,0,J$8/NFM_fec!J$8)</f>
        <v>0.45145966139827759</v>
      </c>
      <c r="K223" s="168">
        <f>IF(K$8=0,0,K$8/NFM_fec!K$8)</f>
        <v>0.45145966139827759</v>
      </c>
      <c r="L223" s="168">
        <f>IF(L$8=0,0,L$8/NFM_fec!L$8)</f>
        <v>0.45145966139827759</v>
      </c>
      <c r="M223" s="168">
        <f>IF(M$8=0,0,M$8/NFM_fec!M$8)</f>
        <v>0.45145966139827765</v>
      </c>
      <c r="N223" s="168">
        <f>IF(N$8=0,0,N$8/NFM_fec!N$8)</f>
        <v>0.45145966139827765</v>
      </c>
      <c r="O223" s="168">
        <f>IF(O$8=0,0,O$8/NFM_fec!O$8)</f>
        <v>0.45145966139827765</v>
      </c>
      <c r="P223" s="168">
        <f>IF(P$8=0,0,P$8/NFM_fec!P$8)</f>
        <v>0.4514596613982777</v>
      </c>
      <c r="Q223" s="168">
        <f>IF(Q$8=0,0,Q$8/NFM_fec!Q$8)</f>
        <v>0.45145966139827765</v>
      </c>
    </row>
    <row r="224" spans="1:17" x14ac:dyDescent="0.25">
      <c r="A224" s="76" t="s">
        <v>80</v>
      </c>
      <c r="B224" s="168">
        <f>IF(B$9=0,0,B$9/NFM_fec!B$9)</f>
        <v>0.31322316229053015</v>
      </c>
      <c r="C224" s="168">
        <f>IF(C$9=0,0,C$9/NFM_fec!C$9)</f>
        <v>0.3132231622905301</v>
      </c>
      <c r="D224" s="168">
        <f>IF(D$9=0,0,D$9/NFM_fec!D$9)</f>
        <v>0.31322316229053004</v>
      </c>
      <c r="E224" s="168">
        <f>IF(E$9=0,0,E$9/NFM_fec!E$9)</f>
        <v>0.31322316229053004</v>
      </c>
      <c r="F224" s="168">
        <f>IF(F$9=0,0,F$9/NFM_fec!F$9)</f>
        <v>0.31322316229053004</v>
      </c>
      <c r="G224" s="168">
        <f>IF(G$9=0,0,G$9/NFM_fec!G$9)</f>
        <v>0.3132231622905301</v>
      </c>
      <c r="H224" s="168">
        <f>IF(H$9=0,0,H$9/NFM_fec!H$9)</f>
        <v>0.31322316229053004</v>
      </c>
      <c r="I224" s="168">
        <f>IF(I$9=0,0,I$9/NFM_fec!I$9)</f>
        <v>0.31322316229053004</v>
      </c>
      <c r="J224" s="168">
        <f>IF(J$9=0,0,J$9/NFM_fec!J$9)</f>
        <v>0.31322316229053004</v>
      </c>
      <c r="K224" s="168">
        <f>IF(K$9=0,0,K$9/NFM_fec!K$9)</f>
        <v>0.31322316229053004</v>
      </c>
      <c r="L224" s="168">
        <f>IF(L$9=0,0,L$9/NFM_fec!L$9)</f>
        <v>0.3132231622905301</v>
      </c>
      <c r="M224" s="168">
        <f>IF(M$9=0,0,M$9/NFM_fec!M$9)</f>
        <v>0.3132231622905301</v>
      </c>
      <c r="N224" s="168">
        <f>IF(N$9=0,0,N$9/NFM_fec!N$9)</f>
        <v>0.31322316229053004</v>
      </c>
      <c r="O224" s="168">
        <f>IF(O$9=0,0,O$9/NFM_fec!O$9)</f>
        <v>0.31322316229053004</v>
      </c>
      <c r="P224" s="168">
        <f>IF(P$9=0,0,P$9/NFM_fec!P$9)</f>
        <v>0.31322316229053004</v>
      </c>
      <c r="Q224" s="168">
        <f>IF(Q$9=0,0,Q$9/NFM_fec!Q$9)</f>
        <v>0.31322316229053004</v>
      </c>
    </row>
    <row r="225" spans="1:17" x14ac:dyDescent="0.25">
      <c r="A225" s="129" t="s">
        <v>79</v>
      </c>
      <c r="B225" s="167">
        <f>IF(B$10=0,0,B$10/NFM_fec!B$10)</f>
        <v>0.49503240408254967</v>
      </c>
      <c r="C225" s="167">
        <f>IF(C$10=0,0,C$10/NFM_fec!C$10)</f>
        <v>0.4950324040825495</v>
      </c>
      <c r="D225" s="167">
        <f>IF(D$10=0,0,D$10/NFM_fec!D$10)</f>
        <v>0.49503240408254962</v>
      </c>
      <c r="E225" s="167">
        <f>IF(E$10=0,0,E$10/NFM_fec!E$10)</f>
        <v>0.49503240408254956</v>
      </c>
      <c r="F225" s="167">
        <f>IF(F$10=0,0,F$10/NFM_fec!F$10)</f>
        <v>0.5259596523597645</v>
      </c>
      <c r="G225" s="167">
        <f>IF(G$10=0,0,G$10/NFM_fec!G$10)</f>
        <v>0.52595965235976461</v>
      </c>
      <c r="H225" s="167">
        <f>IF(H$10=0,0,H$10/NFM_fec!H$10)</f>
        <v>0.49503240408254956</v>
      </c>
      <c r="I225" s="167">
        <f>IF(I$10=0,0,I$10/NFM_fec!I$10)</f>
        <v>0.49503240408254956</v>
      </c>
      <c r="J225" s="167">
        <f>IF(J$10=0,0,J$10/NFM_fec!J$10)</f>
        <v>0.49503240408254956</v>
      </c>
      <c r="K225" s="167">
        <f>IF(K$10=0,0,K$10/NFM_fec!K$10)</f>
        <v>0.52595965235976438</v>
      </c>
      <c r="L225" s="167">
        <f>IF(L$10=0,0,L$10/NFM_fec!L$10)</f>
        <v>0.5259596523597645</v>
      </c>
      <c r="M225" s="167">
        <f>IF(M$10=0,0,M$10/NFM_fec!M$10)</f>
        <v>0.49503240408254945</v>
      </c>
      <c r="N225" s="167">
        <f>IF(N$10=0,0,N$10/NFM_fec!N$10)</f>
        <v>0.4950324040825495</v>
      </c>
      <c r="O225" s="167">
        <f>IF(O$10=0,0,O$10/NFM_fec!O$10)</f>
        <v>0.5259596523597645</v>
      </c>
      <c r="P225" s="167">
        <f>IF(P$10=0,0,P$10/NFM_fec!P$10)</f>
        <v>0.4950324040825495</v>
      </c>
      <c r="Q225" s="167">
        <f>IF(Q$10=0,0,Q$10/NFM_fec!Q$10)</f>
        <v>0.49503240408254962</v>
      </c>
    </row>
    <row r="226" spans="1:17" x14ac:dyDescent="0.25">
      <c r="A226" s="127" t="s">
        <v>152</v>
      </c>
      <c r="B226" s="166">
        <f>IF(B$15=0,0,B$15/NFM_fec!B$15)</f>
        <v>0.35034695481814188</v>
      </c>
      <c r="C226" s="166">
        <f>IF(C$15=0,0,C$15/NFM_fec!C$15)</f>
        <v>0.3524356488195855</v>
      </c>
      <c r="D226" s="166">
        <f>IF(D$15=0,0,D$15/NFM_fec!D$15)</f>
        <v>0.35017877994723001</v>
      </c>
      <c r="E226" s="166">
        <f>IF(E$15=0,0,E$15/NFM_fec!E$15)</f>
        <v>0.34938677238056021</v>
      </c>
      <c r="F226" s="166">
        <f>IF(F$15=0,0,F$15/NFM_fec!F$15)</f>
        <v>0.35029139444650442</v>
      </c>
      <c r="G226" s="166">
        <f>IF(G$15=0,0,G$15/NFM_fec!G$15)</f>
        <v>0.35264004069904437</v>
      </c>
      <c r="H226" s="166">
        <f>IF(H$15=0,0,H$15/NFM_fec!H$15)</f>
        <v>0.35361959125326514</v>
      </c>
      <c r="I226" s="166">
        <f>IF(I$15=0,0,I$15/NFM_fec!I$15)</f>
        <v>0.3525952138934853</v>
      </c>
      <c r="J226" s="166">
        <f>IF(J$15=0,0,J$15/NFM_fec!J$15)</f>
        <v>0.3525827301039271</v>
      </c>
      <c r="K226" s="166">
        <f>IF(K$15=0,0,K$15/NFM_fec!K$15)</f>
        <v>0.35356071088611718</v>
      </c>
      <c r="L226" s="166">
        <f>IF(L$15=0,0,L$15/NFM_fec!L$15)</f>
        <v>0.35310680037945752</v>
      </c>
      <c r="M226" s="166">
        <f>IF(M$15=0,0,M$15/NFM_fec!M$15)</f>
        <v>0.35205618782325732</v>
      </c>
      <c r="N226" s="166">
        <f>IF(N$15=0,0,N$15/NFM_fec!N$15)</f>
        <v>0.35529353325759994</v>
      </c>
      <c r="O226" s="166">
        <f>IF(O$15=0,0,O$15/NFM_fec!O$15)</f>
        <v>0.35478703061800093</v>
      </c>
      <c r="P226" s="166">
        <f>IF(P$15=0,0,P$15/NFM_fec!P$15)</f>
        <v>0.35123332648030092</v>
      </c>
      <c r="Q226" s="166">
        <f>IF(Q$15=0,0,Q$15/NFM_fec!Q$15)</f>
        <v>0.3479457886196754</v>
      </c>
    </row>
    <row r="227" spans="1:17" x14ac:dyDescent="0.25">
      <c r="A227" s="72" t="s">
        <v>151</v>
      </c>
      <c r="B227" s="165">
        <f>IF(B$26=0,0,B$26/NFM_fec!B$26)</f>
        <v>0.28222525941823495</v>
      </c>
      <c r="C227" s="165">
        <f>IF(C$26=0,0,C$26/NFM_fec!C$26)</f>
        <v>0.27051610197184012</v>
      </c>
      <c r="D227" s="165">
        <f>IF(D$26=0,0,D$26/NFM_fec!D$26)</f>
        <v>0.2822252594182349</v>
      </c>
      <c r="E227" s="165">
        <f>IF(E$26=0,0,E$26/NFM_fec!E$26)</f>
        <v>0.28222525941823501</v>
      </c>
      <c r="F227" s="165">
        <f>IF(F$26=0,0,F$26/NFM_fec!F$26)</f>
        <v>0.28222525941823495</v>
      </c>
      <c r="G227" s="165">
        <f>IF(G$26=0,0,G$26/NFM_fec!G$26)</f>
        <v>0.28222525941823495</v>
      </c>
      <c r="H227" s="165">
        <f>IF(H$26=0,0,H$26/NFM_fec!H$26)</f>
        <v>0.27062006804514271</v>
      </c>
      <c r="I227" s="165">
        <f>IF(I$26=0,0,I$26/NFM_fec!I$26)</f>
        <v>0.28222525941823501</v>
      </c>
      <c r="J227" s="165">
        <f>IF(J$26=0,0,J$26/NFM_fec!J$26)</f>
        <v>0.28222525941823495</v>
      </c>
      <c r="K227" s="165">
        <f>IF(K$26=0,0,K$26/NFM_fec!K$26)</f>
        <v>0.28222525941823501</v>
      </c>
      <c r="L227" s="165">
        <f>IF(L$26=0,0,L$26/NFM_fec!L$26)</f>
        <v>0.28222525941823501</v>
      </c>
      <c r="M227" s="165">
        <f>IF(M$26=0,0,M$26/NFM_fec!M$26)</f>
        <v>0.28222525941823495</v>
      </c>
      <c r="N227" s="165">
        <f>IF(N$26=0,0,N$26/NFM_fec!N$26)</f>
        <v>0.2822252594182349</v>
      </c>
      <c r="O227" s="165">
        <f>IF(O$26=0,0,O$26/NFM_fec!O$26)</f>
        <v>0.2822252594182349</v>
      </c>
      <c r="P227" s="165">
        <f>IF(P$26=0,0,P$26/NFM_fec!P$26)</f>
        <v>0.2819243115109531</v>
      </c>
      <c r="Q227" s="165">
        <f>IF(Q$26=0,0,Q$26/NFM_fec!Q$26)</f>
        <v>0.28222525941823495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0.49138742328244811</v>
      </c>
      <c r="C229" s="170">
        <f>IF(C$33=0,0,C$33/NFM_fec!C$33)</f>
        <v>0.45919505685866863</v>
      </c>
      <c r="D229" s="170">
        <f>IF(D$33=0,0,D$33/NFM_fec!D$33)</f>
        <v>0.48716450244347376</v>
      </c>
      <c r="E229" s="170">
        <f>IF(E$33=0,0,E$33/NFM_fec!E$33)</f>
        <v>0.48703003837817305</v>
      </c>
      <c r="F229" s="170">
        <f>IF(F$33=0,0,F$33/NFM_fec!F$33)</f>
        <v>0.4869702937792012</v>
      </c>
      <c r="G229" s="170">
        <f>IF(G$33=0,0,G$33/NFM_fec!G$33)</f>
        <v>0.48668561741190203</v>
      </c>
      <c r="H229" s="170">
        <f>IF(H$33=0,0,H$33/NFM_fec!H$33)</f>
        <v>0.47025495909662635</v>
      </c>
      <c r="I229" s="170">
        <f>IF(I$33=0,0,I$33/NFM_fec!I$33)</f>
        <v>0</v>
      </c>
      <c r="J229" s="170">
        <f>IF(J$33=0,0,J$33/NFM_fec!J$33)</f>
        <v>0</v>
      </c>
      <c r="K229" s="170">
        <f>IF(K$33=0,0,K$33/NFM_fec!K$33)</f>
        <v>0</v>
      </c>
      <c r="L229" s="170">
        <f>IF(L$33=0,0,L$33/NFM_fec!L$33)</f>
        <v>0</v>
      </c>
      <c r="M229" s="170">
        <f>IF(M$33=0,0,M$33/NFM_fec!M$33)</f>
        <v>0</v>
      </c>
      <c r="N229" s="170">
        <f>IF(N$33=0,0,N$33/NFM_fec!N$33)</f>
        <v>0</v>
      </c>
      <c r="O229" s="170">
        <f>IF(O$33=0,0,O$33/NFM_fec!O$33)</f>
        <v>0</v>
      </c>
      <c r="P229" s="170">
        <f>IF(P$33=0,0,P$33/NFM_fec!P$33)</f>
        <v>0</v>
      </c>
      <c r="Q229" s="170">
        <f>IF(Q$33=0,0,Q$33/NFM_fec!Q$33)</f>
        <v>0</v>
      </c>
    </row>
    <row r="230" spans="1:17" x14ac:dyDescent="0.25">
      <c r="A230" s="132" t="s">
        <v>83</v>
      </c>
      <c r="B230" s="169">
        <f>IF(B$34=0,0,B$34/NFM_fec!B$34)</f>
        <v>0.41173419625402186</v>
      </c>
      <c r="C230" s="169">
        <f>IF(C$34=0,0,C$34/NFM_fec!C$34)</f>
        <v>0.41173419625402186</v>
      </c>
      <c r="D230" s="169">
        <f>IF(D$34=0,0,D$34/NFM_fec!D$34)</f>
        <v>0.4117341962540218</v>
      </c>
      <c r="E230" s="169">
        <f>IF(E$34=0,0,E$34/NFM_fec!E$34)</f>
        <v>0.41173419625402186</v>
      </c>
      <c r="F230" s="169">
        <f>IF(F$34=0,0,F$34/NFM_fec!F$34)</f>
        <v>0.41173419625402186</v>
      </c>
      <c r="G230" s="169">
        <f>IF(G$34=0,0,G$34/NFM_fec!G$34)</f>
        <v>0.41173419625402186</v>
      </c>
      <c r="H230" s="169">
        <f>IF(H$34=0,0,H$34/NFM_fec!H$34)</f>
        <v>0.41173419625402174</v>
      </c>
      <c r="I230" s="169">
        <f>IF(I$34=0,0,I$34/NFM_fec!I$34)</f>
        <v>0</v>
      </c>
      <c r="J230" s="169">
        <f>IF(J$34=0,0,J$34/NFM_fec!J$34)</f>
        <v>0</v>
      </c>
      <c r="K230" s="169">
        <f>IF(K$34=0,0,K$34/NFM_fec!K$34)</f>
        <v>0</v>
      </c>
      <c r="L230" s="169">
        <f>IF(L$34=0,0,L$34/NFM_fec!L$34)</f>
        <v>0</v>
      </c>
      <c r="M230" s="169">
        <f>IF(M$34=0,0,M$34/NFM_fec!M$34)</f>
        <v>0</v>
      </c>
      <c r="N230" s="169">
        <f>IF(N$34=0,0,N$34/NFM_fec!N$34)</f>
        <v>0</v>
      </c>
      <c r="O230" s="169">
        <f>IF(O$34=0,0,O$34/NFM_fec!O$34)</f>
        <v>0</v>
      </c>
      <c r="P230" s="169">
        <f>IF(P$34=0,0,P$34/NFM_fec!P$34)</f>
        <v>0</v>
      </c>
      <c r="Q230" s="169">
        <f>IF(Q$34=0,0,Q$34/NFM_fec!Q$34)</f>
        <v>0</v>
      </c>
    </row>
    <row r="231" spans="1:17" x14ac:dyDescent="0.25">
      <c r="A231" s="76" t="s">
        <v>82</v>
      </c>
      <c r="B231" s="168">
        <f>IF(B$35=0,0,B$35/NFM_fec!B$35)</f>
        <v>0.10732070732946804</v>
      </c>
      <c r="C231" s="168">
        <f>IF(C$35=0,0,C$35/NFM_fec!C$35)</f>
        <v>0.10732070732946802</v>
      </c>
      <c r="D231" s="168">
        <f>IF(D$35=0,0,D$35/NFM_fec!D$35)</f>
        <v>0.10732070732946804</v>
      </c>
      <c r="E231" s="168">
        <f>IF(E$35=0,0,E$35/NFM_fec!E$35)</f>
        <v>0.10732070732946805</v>
      </c>
      <c r="F231" s="168">
        <f>IF(F$35=0,0,F$35/NFM_fec!F$35)</f>
        <v>0.10732070732946802</v>
      </c>
      <c r="G231" s="168">
        <f>IF(G$35=0,0,G$35/NFM_fec!G$35)</f>
        <v>0.10732070732946804</v>
      </c>
      <c r="H231" s="168">
        <f>IF(H$35=0,0,H$35/NFM_fec!H$35)</f>
        <v>0.10732070732946804</v>
      </c>
      <c r="I231" s="168">
        <f>IF(I$35=0,0,I$35/NFM_fec!I$35)</f>
        <v>0</v>
      </c>
      <c r="J231" s="168">
        <f>IF(J$35=0,0,J$35/NFM_fec!J$35)</f>
        <v>0</v>
      </c>
      <c r="K231" s="168">
        <f>IF(K$35=0,0,K$35/NFM_fec!K$35)</f>
        <v>0</v>
      </c>
      <c r="L231" s="168">
        <f>IF(L$35=0,0,L$35/NFM_fec!L$35)</f>
        <v>0</v>
      </c>
      <c r="M231" s="168">
        <f>IF(M$35=0,0,M$35/NFM_fec!M$35)</f>
        <v>0</v>
      </c>
      <c r="N231" s="168">
        <f>IF(N$35=0,0,N$35/NFM_fec!N$35)</f>
        <v>0</v>
      </c>
      <c r="O231" s="168">
        <f>IF(O$35=0,0,O$35/NFM_fec!O$35)</f>
        <v>0</v>
      </c>
      <c r="P231" s="168">
        <f>IF(P$35=0,0,P$35/NFM_fec!P$35)</f>
        <v>0</v>
      </c>
      <c r="Q231" s="168">
        <f>IF(Q$35=0,0,Q$35/NFM_fec!Q$35)</f>
        <v>0</v>
      </c>
    </row>
    <row r="232" spans="1:17" x14ac:dyDescent="0.25">
      <c r="A232" s="76" t="s">
        <v>81</v>
      </c>
      <c r="B232" s="168">
        <f>IF(B$36=0,0,B$36/NFM_fec!B$36)</f>
        <v>0.58920058695559252</v>
      </c>
      <c r="C232" s="168">
        <f>IF(C$36=0,0,C$36/NFM_fec!C$36)</f>
        <v>0.58920058695559252</v>
      </c>
      <c r="D232" s="168">
        <f>IF(D$36=0,0,D$36/NFM_fec!D$36)</f>
        <v>0.58920058695559252</v>
      </c>
      <c r="E232" s="168">
        <f>IF(E$36=0,0,E$36/NFM_fec!E$36)</f>
        <v>0.58920058695559252</v>
      </c>
      <c r="F232" s="168">
        <f>IF(F$36=0,0,F$36/NFM_fec!F$36)</f>
        <v>0.58920058695559252</v>
      </c>
      <c r="G232" s="168">
        <f>IF(G$36=0,0,G$36/NFM_fec!G$36)</f>
        <v>0.58920058695559252</v>
      </c>
      <c r="H232" s="168">
        <f>IF(H$36=0,0,H$36/NFM_fec!H$36)</f>
        <v>0.58920058695559252</v>
      </c>
      <c r="I232" s="168">
        <f>IF(I$36=0,0,I$36/NFM_fec!I$36)</f>
        <v>0</v>
      </c>
      <c r="J232" s="168">
        <f>IF(J$36=0,0,J$36/NFM_fec!J$36)</f>
        <v>0</v>
      </c>
      <c r="K232" s="168">
        <f>IF(K$36=0,0,K$36/NFM_fec!K$36)</f>
        <v>0</v>
      </c>
      <c r="L232" s="168">
        <f>IF(L$36=0,0,L$36/NFM_fec!L$36)</f>
        <v>0</v>
      </c>
      <c r="M232" s="168">
        <f>IF(M$36=0,0,M$36/NFM_fec!M$36)</f>
        <v>0</v>
      </c>
      <c r="N232" s="168">
        <f>IF(N$36=0,0,N$36/NFM_fec!N$36)</f>
        <v>0</v>
      </c>
      <c r="O232" s="168">
        <f>IF(O$36=0,0,O$36/NFM_fec!O$36)</f>
        <v>0</v>
      </c>
      <c r="P232" s="168">
        <f>IF(P$36=0,0,P$36/NFM_fec!P$36)</f>
        <v>0</v>
      </c>
      <c r="Q232" s="168">
        <f>IF(Q$36=0,0,Q$36/NFM_fec!Q$36)</f>
        <v>0</v>
      </c>
    </row>
    <row r="233" spans="1:17" x14ac:dyDescent="0.25">
      <c r="A233" s="76" t="s">
        <v>80</v>
      </c>
      <c r="B233" s="168">
        <f>IF(B$37=0,0,B$37/NFM_fec!B$37)</f>
        <v>0.40999854919624273</v>
      </c>
      <c r="C233" s="168">
        <f>IF(C$37=0,0,C$37/NFM_fec!C$37)</f>
        <v>0.40999854919624273</v>
      </c>
      <c r="D233" s="168">
        <f>IF(D$37=0,0,D$37/NFM_fec!D$37)</f>
        <v>0.40999854919624279</v>
      </c>
      <c r="E233" s="168">
        <f>IF(E$37=0,0,E$37/NFM_fec!E$37)</f>
        <v>0.40999854919624279</v>
      </c>
      <c r="F233" s="168">
        <f>IF(F$37=0,0,F$37/NFM_fec!F$37)</f>
        <v>0.40999854919624279</v>
      </c>
      <c r="G233" s="168">
        <f>IF(G$37=0,0,G$37/NFM_fec!G$37)</f>
        <v>0.40999854919624268</v>
      </c>
      <c r="H233" s="168">
        <f>IF(H$37=0,0,H$37/NFM_fec!H$37)</f>
        <v>0.40999854919624262</v>
      </c>
      <c r="I233" s="168">
        <f>IF(I$37=0,0,I$37/NFM_fec!I$37)</f>
        <v>0</v>
      </c>
      <c r="J233" s="168">
        <f>IF(J$37=0,0,J$37/NFM_fec!J$37)</f>
        <v>0</v>
      </c>
      <c r="K233" s="168">
        <f>IF(K$37=0,0,K$37/NFM_fec!K$37)</f>
        <v>0</v>
      </c>
      <c r="L233" s="168">
        <f>IF(L$37=0,0,L$37/NFM_fec!L$37)</f>
        <v>0</v>
      </c>
      <c r="M233" s="168">
        <f>IF(M$37=0,0,M$37/NFM_fec!M$37)</f>
        <v>0</v>
      </c>
      <c r="N233" s="168">
        <f>IF(N$37=0,0,N$37/NFM_fec!N$37)</f>
        <v>0</v>
      </c>
      <c r="O233" s="168">
        <f>IF(O$37=0,0,O$37/NFM_fec!O$37)</f>
        <v>0</v>
      </c>
      <c r="P233" s="168">
        <f>IF(P$37=0,0,P$37/NFM_fec!P$37)</f>
        <v>0</v>
      </c>
      <c r="Q233" s="168">
        <f>IF(Q$37=0,0,Q$37/NFM_fec!Q$37)</f>
        <v>0</v>
      </c>
    </row>
    <row r="234" spans="1:17" x14ac:dyDescent="0.25">
      <c r="A234" s="129" t="s">
        <v>79</v>
      </c>
      <c r="B234" s="167">
        <f>IF(B$38=0,0,B$38/NFM_fec!B$38)</f>
        <v>0.64531698593090125</v>
      </c>
      <c r="C234" s="167">
        <f>IF(C$38=0,0,C$38/NFM_fec!C$38)</f>
        <v>0.64531698593090114</v>
      </c>
      <c r="D234" s="167">
        <f>IF(D$38=0,0,D$38/NFM_fec!D$38)</f>
        <v>0.64531698593090137</v>
      </c>
      <c r="E234" s="167">
        <f>IF(E$38=0,0,E$38/NFM_fec!E$38)</f>
        <v>0.64531698593090114</v>
      </c>
      <c r="F234" s="167">
        <f>IF(F$38=0,0,F$38/NFM_fec!F$38)</f>
        <v>0.68563329346308644</v>
      </c>
      <c r="G234" s="167">
        <f>IF(G$38=0,0,G$38/NFM_fec!G$38)</f>
        <v>0.68563329346308632</v>
      </c>
      <c r="H234" s="167">
        <f>IF(H$38=0,0,H$38/NFM_fec!H$38)</f>
        <v>0.64531698593090125</v>
      </c>
      <c r="I234" s="167">
        <f>IF(I$38=0,0,I$38/NFM_fec!I$38)</f>
        <v>0</v>
      </c>
      <c r="J234" s="167">
        <f>IF(J$38=0,0,J$38/NFM_fec!J$38)</f>
        <v>0</v>
      </c>
      <c r="K234" s="167">
        <f>IF(K$38=0,0,K$38/NFM_fec!K$38)</f>
        <v>0</v>
      </c>
      <c r="L234" s="167">
        <f>IF(L$38=0,0,L$38/NFM_fec!L$38)</f>
        <v>0</v>
      </c>
      <c r="M234" s="167">
        <f>IF(M$38=0,0,M$38/NFM_fec!M$38)</f>
        <v>0</v>
      </c>
      <c r="N234" s="167">
        <f>IF(N$38=0,0,N$38/NFM_fec!N$38)</f>
        <v>0</v>
      </c>
      <c r="O234" s="167">
        <f>IF(O$38=0,0,O$38/NFM_fec!O$38)</f>
        <v>0</v>
      </c>
      <c r="P234" s="167">
        <f>IF(P$38=0,0,P$38/NFM_fec!P$38)</f>
        <v>0</v>
      </c>
      <c r="Q234" s="167">
        <f>IF(Q$38=0,0,Q$38/NFM_fec!Q$38)</f>
        <v>0</v>
      </c>
    </row>
    <row r="235" spans="1:17" x14ac:dyDescent="0.25">
      <c r="A235" s="127" t="s">
        <v>150</v>
      </c>
      <c r="B235" s="166">
        <f>IF(B$43=0,0,B$43/NFM_fec!B$43)</f>
        <v>0.50054569326839404</v>
      </c>
      <c r="C235" s="166">
        <f>IF(C$43=0,0,C$43/NFM_fec!C$43)</f>
        <v>0.50054569326839415</v>
      </c>
      <c r="D235" s="166">
        <f>IF(D$43=0,0,D$43/NFM_fec!D$43)</f>
        <v>0.50054569326839415</v>
      </c>
      <c r="E235" s="166">
        <f>IF(E$43=0,0,E$43/NFM_fec!E$43)</f>
        <v>0.50054569326839404</v>
      </c>
      <c r="F235" s="166">
        <f>IF(F$43=0,0,F$43/NFM_fec!F$43)</f>
        <v>0.50054569326839404</v>
      </c>
      <c r="G235" s="166">
        <f>IF(G$43=0,0,G$43/NFM_fec!G$43)</f>
        <v>0.50054569326839404</v>
      </c>
      <c r="H235" s="166">
        <f>IF(H$43=0,0,H$43/NFM_fec!H$43)</f>
        <v>0.50054569326839404</v>
      </c>
      <c r="I235" s="166">
        <f>IF(I$43=0,0,I$43/NFM_fec!I$43)</f>
        <v>0</v>
      </c>
      <c r="J235" s="166">
        <f>IF(J$43=0,0,J$43/NFM_fec!J$43)</f>
        <v>0</v>
      </c>
      <c r="K235" s="166">
        <f>IF(K$43=0,0,K$43/NFM_fec!K$43)</f>
        <v>0</v>
      </c>
      <c r="L235" s="166">
        <f>IF(L$43=0,0,L$43/NFM_fec!L$43)</f>
        <v>0</v>
      </c>
      <c r="M235" s="166">
        <f>IF(M$43=0,0,M$43/NFM_fec!M$43)</f>
        <v>0</v>
      </c>
      <c r="N235" s="166">
        <f>IF(N$43=0,0,N$43/NFM_fec!N$43)</f>
        <v>0</v>
      </c>
      <c r="O235" s="166">
        <f>IF(O$43=0,0,O$43/NFM_fec!O$43)</f>
        <v>0</v>
      </c>
      <c r="P235" s="166">
        <f>IF(P$43=0,0,P$43/NFM_fec!P$43)</f>
        <v>0</v>
      </c>
      <c r="Q235" s="166">
        <f>IF(Q$43=0,0,Q$43/NFM_fec!Q$43)</f>
        <v>0</v>
      </c>
    </row>
    <row r="236" spans="1:17" x14ac:dyDescent="0.25">
      <c r="A236" s="127" t="s">
        <v>148</v>
      </c>
      <c r="B236" s="166">
        <f>IF(B$44=0,0,B$44/NFM_fec!B$44)</f>
        <v>0.41093973341761741</v>
      </c>
      <c r="C236" s="166">
        <f>IF(C$44=0,0,C$44/NFM_fec!C$44)</f>
        <v>0.3717078466429653</v>
      </c>
      <c r="D236" s="166">
        <f>IF(D$44=0,0,D$44/NFM_fec!D$44)</f>
        <v>0.38075278969930559</v>
      </c>
      <c r="E236" s="166">
        <f>IF(E$44=0,0,E$44/NFM_fec!E$44)</f>
        <v>0.38000515758547909</v>
      </c>
      <c r="F236" s="166">
        <f>IF(F$44=0,0,F$44/NFM_fec!F$44)</f>
        <v>0.37812486434100795</v>
      </c>
      <c r="G236" s="166">
        <f>IF(G$44=0,0,G$44/NFM_fec!G$44)</f>
        <v>0.37359696759321387</v>
      </c>
      <c r="H236" s="166">
        <f>IF(H$44=0,0,H$44/NFM_fec!H$44)</f>
        <v>0.3702890493586265</v>
      </c>
      <c r="I236" s="166">
        <f>IF(I$44=0,0,I$44/NFM_fec!I$44)</f>
        <v>0</v>
      </c>
      <c r="J236" s="166">
        <f>IF(J$44=0,0,J$44/NFM_fec!J$44)</f>
        <v>0</v>
      </c>
      <c r="K236" s="166">
        <f>IF(K$44=0,0,K$44/NFM_fec!K$44)</f>
        <v>0</v>
      </c>
      <c r="L236" s="166">
        <f>IF(L$44=0,0,L$44/NFM_fec!L$44)</f>
        <v>0</v>
      </c>
      <c r="M236" s="166">
        <f>IF(M$44=0,0,M$44/NFM_fec!M$44)</f>
        <v>0</v>
      </c>
      <c r="N236" s="166">
        <f>IF(N$44=0,0,N$44/NFM_fec!N$44)</f>
        <v>0</v>
      </c>
      <c r="O236" s="166">
        <f>IF(O$44=0,0,O$44/NFM_fec!O$44)</f>
        <v>0</v>
      </c>
      <c r="P236" s="166">
        <f>IF(P$44=0,0,P$44/NFM_fec!P$44)</f>
        <v>0</v>
      </c>
      <c r="Q236" s="166">
        <f>IF(Q$44=0,0,Q$44/NFM_fec!Q$44)</f>
        <v>0</v>
      </c>
    </row>
    <row r="237" spans="1:17" x14ac:dyDescent="0.25">
      <c r="A237" s="72" t="s">
        <v>147</v>
      </c>
      <c r="B237" s="165">
        <f>IF(B$51=0,0,B$51/NFM_fec!B$51)</f>
        <v>0.46235064180672863</v>
      </c>
      <c r="C237" s="165">
        <f>IF(C$51=0,0,C$51/NFM_fec!C$51)</f>
        <v>0.46349739764440107</v>
      </c>
      <c r="D237" s="165">
        <f>IF(D$51=0,0,D$51/NFM_fec!D$51)</f>
        <v>0.46010988122220403</v>
      </c>
      <c r="E237" s="165">
        <f>IF(E$51=0,0,E$51/NFM_fec!E$51)</f>
        <v>0.45914790554424334</v>
      </c>
      <c r="F237" s="165">
        <f>IF(F$51=0,0,F$51/NFM_fec!F$51)</f>
        <v>0.46073754271335415</v>
      </c>
      <c r="G237" s="165">
        <f>IF(G$51=0,0,G$51/NFM_fec!G$51)</f>
        <v>0.46344832143088904</v>
      </c>
      <c r="H237" s="165">
        <f>IF(H$51=0,0,H$51/NFM_fec!H$51)</f>
        <v>0.47972728231392925</v>
      </c>
      <c r="I237" s="165">
        <f>IF(I$51=0,0,I$51/NFM_fec!I$51)</f>
        <v>0</v>
      </c>
      <c r="J237" s="165">
        <f>IF(J$51=0,0,J$51/NFM_fec!J$51)</f>
        <v>0</v>
      </c>
      <c r="K237" s="165">
        <f>IF(K$51=0,0,K$51/NFM_fec!K$51)</f>
        <v>0</v>
      </c>
      <c r="L237" s="165">
        <f>IF(L$51=0,0,L$51/NFM_fec!L$51)</f>
        <v>0</v>
      </c>
      <c r="M237" s="165">
        <f>IF(M$51=0,0,M$51/NFM_fec!M$51)</f>
        <v>0</v>
      </c>
      <c r="N237" s="165">
        <f>IF(N$51=0,0,N$51/NFM_fec!N$51)</f>
        <v>0</v>
      </c>
      <c r="O237" s="165">
        <f>IF(O$51=0,0,O$51/NFM_fec!O$51)</f>
        <v>0</v>
      </c>
      <c r="P237" s="165">
        <f>IF(P$51=0,0,P$51/NFM_fec!P$51)</f>
        <v>0</v>
      </c>
      <c r="Q237" s="16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0.49705314835555831</v>
      </c>
      <c r="C239" s="170">
        <f>IF(C$70=0,0,C$70/NFM_fec!C$70)</f>
        <v>0.46691981254148907</v>
      </c>
      <c r="D239" s="170">
        <f>IF(D$70=0,0,D$70/NFM_fec!D$70)</f>
        <v>0.4802066606775458</v>
      </c>
      <c r="E239" s="170">
        <f>IF(E$70=0,0,E$70/NFM_fec!E$70)</f>
        <v>0.47915468504081032</v>
      </c>
      <c r="F239" s="170">
        <f>IF(F$70=0,0,F$70/NFM_fec!F$70)</f>
        <v>0.47914851662415975</v>
      </c>
      <c r="G239" s="170">
        <f>IF(G$70=0,0,G$70/NFM_fec!G$70)</f>
        <v>0.47717123434789199</v>
      </c>
      <c r="H239" s="170">
        <f>IF(H$70=0,0,H$70/NFM_fec!H$70)</f>
        <v>0.46582713092443789</v>
      </c>
      <c r="I239" s="170">
        <f>IF(I$70=0,0,I$70/NFM_fec!I$70)</f>
        <v>0.47549584050668725</v>
      </c>
      <c r="J239" s="170">
        <f>IF(J$70=0,0,J$70/NFM_fec!J$70)</f>
        <v>0.5464007924906894</v>
      </c>
      <c r="K239" s="170">
        <f>IF(K$70=0,0,K$70/NFM_fec!K$70)</f>
        <v>0.56130512816792033</v>
      </c>
      <c r="L239" s="170">
        <f>IF(L$70=0,0,L$70/NFM_fec!L$70)</f>
        <v>0.57089603696007729</v>
      </c>
      <c r="M239" s="170">
        <f>IF(M$70=0,0,M$70/NFM_fec!M$70)</f>
        <v>0.57563380274856135</v>
      </c>
      <c r="N239" s="170">
        <f>IF(N$70=0,0,N$70/NFM_fec!N$70)</f>
        <v>0.61165868190022155</v>
      </c>
      <c r="O239" s="170">
        <f>IF(O$70=0,0,O$70/NFM_fec!O$70)</f>
        <v>0.57848692919004441</v>
      </c>
      <c r="P239" s="170">
        <f>IF(P$70=0,0,P$70/NFM_fec!P$70)</f>
        <v>0.53785454723228643</v>
      </c>
      <c r="Q239" s="170">
        <f>IF(Q$70=0,0,Q$70/NFM_fec!Q$70)</f>
        <v>0.55432405722401679</v>
      </c>
    </row>
    <row r="240" spans="1:17" x14ac:dyDescent="0.25">
      <c r="A240" s="132" t="s">
        <v>83</v>
      </c>
      <c r="B240" s="169">
        <f>IF(B$71=0,0,B$71/NFM_fec!B$71)</f>
        <v>0.45270839409066366</v>
      </c>
      <c r="C240" s="169">
        <f>IF(C$71=0,0,C$71/NFM_fec!C$71)</f>
        <v>0.45270839409066366</v>
      </c>
      <c r="D240" s="169">
        <f>IF(D$71=0,0,D$71/NFM_fec!D$71)</f>
        <v>0.45270839409066366</v>
      </c>
      <c r="E240" s="169">
        <f>IF(E$71=0,0,E$71/NFM_fec!E$71)</f>
        <v>0.4527083940906636</v>
      </c>
      <c r="F240" s="169">
        <f>IF(F$71=0,0,F$71/NFM_fec!F$71)</f>
        <v>0.45270839409066366</v>
      </c>
      <c r="G240" s="169">
        <f>IF(G$71=0,0,G$71/NFM_fec!G$71)</f>
        <v>0.4527083940906636</v>
      </c>
      <c r="H240" s="169">
        <f>IF(H$71=0,0,H$71/NFM_fec!H$71)</f>
        <v>0.45270839409066366</v>
      </c>
      <c r="I240" s="169">
        <f>IF(I$71=0,0,I$71/NFM_fec!I$71)</f>
        <v>0.45270839409066355</v>
      </c>
      <c r="J240" s="169">
        <f>IF(J$71=0,0,J$71/NFM_fec!J$71)</f>
        <v>0.51653246163503252</v>
      </c>
      <c r="K240" s="169">
        <f>IF(K$71=0,0,K$71/NFM_fec!K$71)</f>
        <v>0.51653246163503241</v>
      </c>
      <c r="L240" s="169">
        <f>IF(L$71=0,0,L$71/NFM_fec!L$71)</f>
        <v>0.52672800833939037</v>
      </c>
      <c r="M240" s="169">
        <f>IF(M$71=0,0,M$71/NFM_fec!M$71)</f>
        <v>0.52672800833939037</v>
      </c>
      <c r="N240" s="169">
        <f>IF(N$71=0,0,N$71/NFM_fec!N$71)</f>
        <v>0.52672800833939026</v>
      </c>
      <c r="O240" s="169">
        <f>IF(O$71=0,0,O$71/NFM_fec!O$71)</f>
        <v>0.52672800833939037</v>
      </c>
      <c r="P240" s="169">
        <f>IF(P$71=0,0,P$71/NFM_fec!P$71)</f>
        <v>0.52672800833939037</v>
      </c>
      <c r="Q240" s="169">
        <f>IF(Q$71=0,0,Q$71/NFM_fec!Q$71)</f>
        <v>0.52672800833939037</v>
      </c>
    </row>
    <row r="241" spans="1:17" x14ac:dyDescent="0.25">
      <c r="A241" s="76" t="s">
        <v>82</v>
      </c>
      <c r="B241" s="168">
        <f>IF(B$72=0,0,B$72/NFM_fec!B$72)</f>
        <v>0.1176537819336871</v>
      </c>
      <c r="C241" s="168">
        <f>IF(C$72=0,0,C$72/NFM_fec!C$72)</f>
        <v>0.11765378193368711</v>
      </c>
      <c r="D241" s="168">
        <f>IF(D$72=0,0,D$72/NFM_fec!D$72)</f>
        <v>0.11765378193368708</v>
      </c>
      <c r="E241" s="168">
        <f>IF(E$72=0,0,E$72/NFM_fec!E$72)</f>
        <v>0.1176537819336871</v>
      </c>
      <c r="F241" s="168">
        <f>IF(F$72=0,0,F$72/NFM_fec!F$72)</f>
        <v>0.1176537819336871</v>
      </c>
      <c r="G241" s="168">
        <f>IF(G$72=0,0,G$72/NFM_fec!G$72)</f>
        <v>0.11765378193368711</v>
      </c>
      <c r="H241" s="168">
        <f>IF(H$72=0,0,H$72/NFM_fec!H$72)</f>
        <v>0.11765378193368708</v>
      </c>
      <c r="I241" s="168">
        <f>IF(I$72=0,0,I$72/NFM_fec!I$72)</f>
        <v>0.1176537819336871</v>
      </c>
      <c r="J241" s="168">
        <f>IF(J$72=0,0,J$72/NFM_fec!J$72)</f>
        <v>0.13424093389067565</v>
      </c>
      <c r="K241" s="168">
        <f>IF(K$72=0,0,K$72/NFM_fec!K$72)</f>
        <v>0.13424093389067565</v>
      </c>
      <c r="L241" s="168">
        <f>IF(L$72=0,0,L$72/NFM_fec!L$72)</f>
        <v>0.13689064095223502</v>
      </c>
      <c r="M241" s="168">
        <f>IF(M$72=0,0,M$72/NFM_fec!M$72)</f>
        <v>0.13689064095223502</v>
      </c>
      <c r="N241" s="168">
        <f>IF(N$72=0,0,N$72/NFM_fec!N$72)</f>
        <v>0.13689064095223502</v>
      </c>
      <c r="O241" s="168">
        <f>IF(O$72=0,0,O$72/NFM_fec!O$72)</f>
        <v>0.13689064095223505</v>
      </c>
      <c r="P241" s="168">
        <f>IF(P$72=0,0,P$72/NFM_fec!P$72)</f>
        <v>0.13689064095223502</v>
      </c>
      <c r="Q241" s="168">
        <f>IF(Q$72=0,0,Q$72/NFM_fec!Q$72)</f>
        <v>0.13689064095223502</v>
      </c>
    </row>
    <row r="242" spans="1:17" x14ac:dyDescent="0.25">
      <c r="A242" s="76" t="s">
        <v>81</v>
      </c>
      <c r="B242" s="168">
        <f>IF(B$73=0,0,B$73/NFM_fec!B$73)</f>
        <v>0.64805515606021269</v>
      </c>
      <c r="C242" s="168">
        <f>IF(C$73=0,0,C$73/NFM_fec!C$73)</f>
        <v>0.6480551560602128</v>
      </c>
      <c r="D242" s="168">
        <f>IF(D$73=0,0,D$73/NFM_fec!D$73)</f>
        <v>0.6480551560602128</v>
      </c>
      <c r="E242" s="168">
        <f>IF(E$73=0,0,E$73/NFM_fec!E$73)</f>
        <v>0.6480551560602128</v>
      </c>
      <c r="F242" s="168">
        <f>IF(F$73=0,0,F$73/NFM_fec!F$73)</f>
        <v>0.64805515606021291</v>
      </c>
      <c r="G242" s="168">
        <f>IF(G$73=0,0,G$73/NFM_fec!G$73)</f>
        <v>0.6480551560602128</v>
      </c>
      <c r="H242" s="168">
        <f>IF(H$73=0,0,H$73/NFM_fec!H$73)</f>
        <v>0.6480551560602128</v>
      </c>
      <c r="I242" s="168">
        <f>IF(I$73=0,0,I$73/NFM_fec!I$73)</f>
        <v>0.6480551560602128</v>
      </c>
      <c r="J242" s="168">
        <f>IF(J$73=0,0,J$73/NFM_fec!J$73)</f>
        <v>0.73941974437526847</v>
      </c>
      <c r="K242" s="168">
        <f>IF(K$73=0,0,K$73/NFM_fec!K$73)</f>
        <v>0.73941974437526847</v>
      </c>
      <c r="L242" s="168">
        <f>IF(L$73=0,0,L$73/NFM_fec!L$73)</f>
        <v>0.75401473907132144</v>
      </c>
      <c r="M242" s="168">
        <f>IF(M$73=0,0,M$73/NFM_fec!M$73)</f>
        <v>0.75401473907132144</v>
      </c>
      <c r="N242" s="168">
        <f>IF(N$73=0,0,N$73/NFM_fec!N$73)</f>
        <v>0.75401473907132144</v>
      </c>
      <c r="O242" s="168">
        <f>IF(O$73=0,0,O$73/NFM_fec!O$73)</f>
        <v>0.75401473907132144</v>
      </c>
      <c r="P242" s="168">
        <f>IF(P$73=0,0,P$73/NFM_fec!P$73)</f>
        <v>0.75401473907132144</v>
      </c>
      <c r="Q242" s="168">
        <f>IF(Q$73=0,0,Q$73/NFM_fec!Q$73)</f>
        <v>0.75401473907132144</v>
      </c>
    </row>
    <row r="243" spans="1:17" x14ac:dyDescent="0.25">
      <c r="A243" s="76" t="s">
        <v>80</v>
      </c>
      <c r="B243" s="168">
        <f>IF(B$74=0,0,B$74/NFM_fec!B$74)</f>
        <v>0.44909334988949207</v>
      </c>
      <c r="C243" s="168">
        <f>IF(C$74=0,0,C$74/NFM_fec!C$74)</f>
        <v>0.44909334988949207</v>
      </c>
      <c r="D243" s="168">
        <f>IF(D$74=0,0,D$74/NFM_fec!D$74)</f>
        <v>0.44909334988949201</v>
      </c>
      <c r="E243" s="168">
        <f>IF(E$74=0,0,E$74/NFM_fec!E$74)</f>
        <v>0.44909334988949212</v>
      </c>
      <c r="F243" s="168">
        <f>IF(F$74=0,0,F$74/NFM_fec!F$74)</f>
        <v>0.44909334988949212</v>
      </c>
      <c r="G243" s="168">
        <f>IF(G$74=0,0,G$74/NFM_fec!G$74)</f>
        <v>0.44909334988949207</v>
      </c>
      <c r="H243" s="168">
        <f>IF(H$74=0,0,H$74/NFM_fec!H$74)</f>
        <v>0.44909334988949207</v>
      </c>
      <c r="I243" s="168">
        <f>IF(I$74=0,0,I$74/NFM_fec!I$74)</f>
        <v>0.44909334988949201</v>
      </c>
      <c r="J243" s="168">
        <f>IF(J$74=0,0,J$74/NFM_fec!J$74)</f>
        <v>0.5124077586153295</v>
      </c>
      <c r="K243" s="168">
        <f>IF(K$74=0,0,K$74/NFM_fec!K$74)</f>
        <v>0.51240775861532961</v>
      </c>
      <c r="L243" s="168">
        <f>IF(L$74=0,0,L$74/NFM_fec!L$74)</f>
        <v>0.52252189010302164</v>
      </c>
      <c r="M243" s="168">
        <f>IF(M$74=0,0,M$74/NFM_fec!M$74)</f>
        <v>0.52252189010302164</v>
      </c>
      <c r="N243" s="168">
        <f>IF(N$74=0,0,N$74/NFM_fec!N$74)</f>
        <v>0.52252189010302152</v>
      </c>
      <c r="O243" s="168">
        <f>IF(O$74=0,0,O$74/NFM_fec!O$74)</f>
        <v>0.52252189010302152</v>
      </c>
      <c r="P243" s="168">
        <f>IF(P$74=0,0,P$74/NFM_fec!P$74)</f>
        <v>0.52252189010302152</v>
      </c>
      <c r="Q243" s="168">
        <f>IF(Q$74=0,0,Q$74/NFM_fec!Q$74)</f>
        <v>0.52252189010302164</v>
      </c>
    </row>
    <row r="244" spans="1:17" x14ac:dyDescent="0.25">
      <c r="A244" s="129" t="s">
        <v>79</v>
      </c>
      <c r="B244" s="167">
        <f>IF(B$75=0,0,B$75/NFM_fec!B$75)</f>
        <v>0.70975186070273077</v>
      </c>
      <c r="C244" s="167">
        <f>IF(C$75=0,0,C$75/NFM_fec!C$75)</f>
        <v>0.70975186070273077</v>
      </c>
      <c r="D244" s="167">
        <f>IF(D$75=0,0,D$75/NFM_fec!D$75)</f>
        <v>0.70975186070273077</v>
      </c>
      <c r="E244" s="167">
        <f>IF(E$75=0,0,E$75/NFM_fec!E$75)</f>
        <v>0.70975186070273089</v>
      </c>
      <c r="F244" s="167">
        <f>IF(F$75=0,0,F$75/NFM_fec!F$75)</f>
        <v>0.75409374990057054</v>
      </c>
      <c r="G244" s="167">
        <f>IF(G$75=0,0,G$75/NFM_fec!G$75)</f>
        <v>0.75409374990057054</v>
      </c>
      <c r="H244" s="167">
        <f>IF(H$75=0,0,H$75/NFM_fec!H$75)</f>
        <v>0.70975186070273089</v>
      </c>
      <c r="I244" s="167">
        <f>IF(I$75=0,0,I$75/NFM_fec!I$75)</f>
        <v>0.70975186070273077</v>
      </c>
      <c r="J244" s="167">
        <f>IF(J$75=0,0,J$75/NFM_fec!J$75)</f>
        <v>0.80981461917714193</v>
      </c>
      <c r="K244" s="167">
        <f>IF(K$75=0,0,K$75/NFM_fec!K$75)</f>
        <v>0.86040794918798558</v>
      </c>
      <c r="L244" s="167">
        <f>IF(L$75=0,0,L$75/NFM_fec!L$75)</f>
        <v>0.87739106270417955</v>
      </c>
      <c r="M244" s="167">
        <f>IF(M$75=0,0,M$75/NFM_fec!M$75)</f>
        <v>0.8257990991177776</v>
      </c>
      <c r="N244" s="167">
        <f>IF(N$75=0,0,N$75/NFM_fec!N$75)</f>
        <v>0.82579909911777738</v>
      </c>
      <c r="O244" s="167">
        <f>IF(O$75=0,0,O$75/NFM_fec!O$75)</f>
        <v>0.87739106270417944</v>
      </c>
      <c r="P244" s="167">
        <f>IF(P$75=0,0,P$75/NFM_fec!P$75)</f>
        <v>0.82579909911777749</v>
      </c>
      <c r="Q244" s="167">
        <f>IF(Q$75=0,0,Q$75/NFM_fec!Q$75)</f>
        <v>0.8257990991177776</v>
      </c>
    </row>
    <row r="245" spans="1:17" x14ac:dyDescent="0.25">
      <c r="A245" s="127" t="s">
        <v>149</v>
      </c>
      <c r="B245" s="166">
        <f>IF(B$80=0,0,B$80/NFM_fec!B$80)</f>
        <v>0.46391256048334151</v>
      </c>
      <c r="C245" s="166">
        <f>IF(C$80=0,0,C$80/NFM_fec!C$80)</f>
        <v>0.43447339639686577</v>
      </c>
      <c r="D245" s="166">
        <f>IF(D$80=0,0,D$80/NFM_fec!D$80)</f>
        <v>0.46614212988721276</v>
      </c>
      <c r="E245" s="166">
        <f>IF(E$80=0,0,E$80/NFM_fec!E$80)</f>
        <v>0.46490222360004368</v>
      </c>
      <c r="F245" s="166">
        <f>IF(F$80=0,0,F$80/NFM_fec!F$80)</f>
        <v>0.46696356502744529</v>
      </c>
      <c r="G245" s="166">
        <f>IF(G$80=0,0,G$80/NFM_fec!G$80)</f>
        <v>0.46696356502744535</v>
      </c>
      <c r="H245" s="166">
        <f>IF(H$80=0,0,H$80/NFM_fec!H$80)</f>
        <v>0.43281502496216917</v>
      </c>
      <c r="I245" s="166">
        <f>IF(I$80=0,0,I$80/NFM_fec!I$80)</f>
        <v>0.46554007669140596</v>
      </c>
      <c r="J245" s="166">
        <f>IF(J$80=0,0,J$80/NFM_fec!J$80)</f>
        <v>0.53138960820663128</v>
      </c>
      <c r="K245" s="166">
        <f>IF(K$80=0,0,K$80/NFM_fec!K$80)</f>
        <v>0.53279736555799651</v>
      </c>
      <c r="L245" s="166">
        <f>IF(L$80=0,0,L$80/NFM_fec!L$80)</f>
        <v>0.54331395614614741</v>
      </c>
      <c r="M245" s="166">
        <f>IF(M$80=0,0,M$80/NFM_fec!M$80)</f>
        <v>0.54140803686876726</v>
      </c>
      <c r="N245" s="166">
        <f>IF(N$80=0,0,N$80/NFM_fec!N$80)</f>
        <v>0.54093363691740215</v>
      </c>
      <c r="O245" s="166">
        <f>IF(O$80=0,0,O$80/NFM_fec!O$80)</f>
        <v>0.54331395614614753</v>
      </c>
      <c r="P245" s="166">
        <f>IF(P$80=0,0,P$80/NFM_fec!P$80)</f>
        <v>0.50006427621920047</v>
      </c>
      <c r="Q245" s="166">
        <f>IF(Q$80=0,0,Q$80/NFM_fec!Q$80)</f>
        <v>0.53760074926044699</v>
      </c>
    </row>
    <row r="246" spans="1:17" x14ac:dyDescent="0.25">
      <c r="A246" s="127" t="s">
        <v>148</v>
      </c>
      <c r="B246" s="166">
        <f>IF(B$87=0,0,B$87/NFM_fec!B$87)</f>
        <v>0.49445721921839647</v>
      </c>
      <c r="C246" s="166">
        <f>IF(C$87=0,0,C$87/NFM_fec!C$87)</f>
        <v>0.44725202570265593</v>
      </c>
      <c r="D246" s="166">
        <f>IF(D$87=0,0,D$87/NFM_fec!D$87)</f>
        <v>0.4581352210423526</v>
      </c>
      <c r="E246" s="166">
        <f>IF(E$87=0,0,E$87/NFM_fec!E$87)</f>
        <v>0.45723564364464842</v>
      </c>
      <c r="F246" s="166">
        <f>IF(F$87=0,0,F$87/NFM_fec!F$87)</f>
        <v>0.45497320832050941</v>
      </c>
      <c r="G246" s="166">
        <f>IF(G$87=0,0,G$87/NFM_fec!G$87)</f>
        <v>0.44952508283455861</v>
      </c>
      <c r="H246" s="166">
        <f>IF(H$87=0,0,H$87/NFM_fec!H$87)</f>
        <v>0.44554487863752695</v>
      </c>
      <c r="I246" s="166">
        <f>IF(I$87=0,0,I$87/NFM_fec!I$87)</f>
        <v>0.44736933507358673</v>
      </c>
      <c r="J246" s="166">
        <f>IF(J$87=0,0,J$87/NFM_fec!J$87)</f>
        <v>0.51819387612337942</v>
      </c>
      <c r="K246" s="166">
        <f>IF(K$87=0,0,K$87/NFM_fec!K$87)</f>
        <v>0.54654709046693339</v>
      </c>
      <c r="L246" s="166">
        <f>IF(L$87=0,0,L$87/NFM_fec!L$87)</f>
        <v>0.55472276502231921</v>
      </c>
      <c r="M246" s="166">
        <f>IF(M$87=0,0,M$87/NFM_fec!M$87)</f>
        <v>0.56876236209491937</v>
      </c>
      <c r="N246" s="166">
        <f>IF(N$87=0,0,N$87/NFM_fec!N$87)</f>
        <v>0.57625142910257998</v>
      </c>
      <c r="O246" s="166">
        <f>IF(O$87=0,0,O$87/NFM_fec!O$87)</f>
        <v>0.57002483936547865</v>
      </c>
      <c r="P246" s="166">
        <f>IF(P$87=0,0,P$87/NFM_fec!P$87)</f>
        <v>0.51477204904917706</v>
      </c>
      <c r="Q246" s="166">
        <f>IF(Q$87=0,0,Q$87/NFM_fec!Q$87)</f>
        <v>0.53038450131060155</v>
      </c>
    </row>
    <row r="247" spans="1:17" x14ac:dyDescent="0.25">
      <c r="A247" s="72" t="s">
        <v>147</v>
      </c>
      <c r="B247" s="165">
        <f>IF(B$94=0,0,B$94/NFM_fec!B$94)</f>
        <v>0.52859339174030251</v>
      </c>
      <c r="C247" s="165">
        <f>IF(C$94=0,0,C$94/NFM_fec!C$94)</f>
        <v>0.52832930845698556</v>
      </c>
      <c r="D247" s="165">
        <f>IF(D$94=0,0,D$94/NFM_fec!D$94)</f>
        <v>0.52572812999929863</v>
      </c>
      <c r="E247" s="165">
        <f>IF(E$94=0,0,E$94/NFM_fec!E$94)</f>
        <v>0.52447411835473967</v>
      </c>
      <c r="F247" s="165">
        <f>IF(F$94=0,0,F$94/NFM_fec!F$94)</f>
        <v>0.52625334585373029</v>
      </c>
      <c r="G247" s="165">
        <f>IF(G$94=0,0,G$94/NFM_fec!G$94)</f>
        <v>0.52861231390843999</v>
      </c>
      <c r="H247" s="165">
        <f>IF(H$94=0,0,H$94/NFM_fec!H$94)</f>
        <v>0.52902660447594241</v>
      </c>
      <c r="I247" s="165">
        <f>IF(I$94=0,0,I$94/NFM_fec!I$94)</f>
        <v>0.5276344908006837</v>
      </c>
      <c r="J247" s="165">
        <f>IF(J$94=0,0,J$94/NFM_fec!J$94)</f>
        <v>0.60297502306674855</v>
      </c>
      <c r="K247" s="165">
        <f>IF(K$94=0,0,K$94/NFM_fec!K$94)</f>
        <v>0.608732520953567</v>
      </c>
      <c r="L247" s="165">
        <f>IF(L$94=0,0,L$94/NFM_fec!L$94)</f>
        <v>0.61953599430316419</v>
      </c>
      <c r="M247" s="165">
        <f>IF(M$94=0,0,M$94/NFM_fec!M$94)</f>
        <v>0.60833108431130523</v>
      </c>
      <c r="N247" s="165">
        <f>IF(N$94=0,0,N$94/NFM_fec!N$94)</f>
        <v>0.66859540564072562</v>
      </c>
      <c r="O247" s="165">
        <f>IF(O$94=0,0,O$94/NFM_fec!O$94)</f>
        <v>0.61556083129091155</v>
      </c>
      <c r="P247" s="165">
        <f>IF(P$94=0,0,P$94/NFM_fec!P$94)</f>
        <v>0.60911369417310679</v>
      </c>
      <c r="Q247" s="165">
        <f>IF(Q$94=0,0,Q$94/NFM_fec!Q$94)</f>
        <v>0.6037122608914629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0.33758219135398548</v>
      </c>
      <c r="C249" s="170">
        <f>IF(C$112=0,0,C$112/NFM_fec!C$112)</f>
        <v>0.3107651252587344</v>
      </c>
      <c r="D249" s="170">
        <f>IF(D$112=0,0,D$112/NFM_fec!D$112)</f>
        <v>0.33023664216340737</v>
      </c>
      <c r="E249" s="170">
        <f>IF(E$112=0,0,E$112/NFM_fec!E$112)</f>
        <v>0.32961736591584934</v>
      </c>
      <c r="F249" s="170">
        <f>IF(F$112=0,0,F$112/NFM_fec!F$112)</f>
        <v>0.32989271003910647</v>
      </c>
      <c r="G249" s="170">
        <f>IF(G$112=0,0,G$112/NFM_fec!G$112)</f>
        <v>0.32659063823031192</v>
      </c>
      <c r="H249" s="170">
        <f>IF(H$112=0,0,H$112/NFM_fec!H$112)</f>
        <v>0.30995692054272167</v>
      </c>
      <c r="I249" s="170">
        <f>IF(I$112=0,0,I$112/NFM_fec!I$112)</f>
        <v>0.31876171010238519</v>
      </c>
      <c r="J249" s="170">
        <f>IF(J$112=0,0,J$112/NFM_fec!J$112)</f>
        <v>0</v>
      </c>
      <c r="K249" s="170">
        <f>IF(K$112=0,0,K$112/NFM_fec!K$112)</f>
        <v>0</v>
      </c>
      <c r="L249" s="170">
        <f>IF(L$112=0,0,L$112/NFM_fec!L$112)</f>
        <v>0</v>
      </c>
      <c r="M249" s="170">
        <f>IF(M$112=0,0,M$112/NFM_fec!M$112)</f>
        <v>0</v>
      </c>
      <c r="N249" s="170">
        <f>IF(N$112=0,0,N$112/NFM_fec!N$112)</f>
        <v>0</v>
      </c>
      <c r="O249" s="170">
        <f>IF(O$112=0,0,O$112/NFM_fec!O$112)</f>
        <v>0</v>
      </c>
      <c r="P249" s="170">
        <f>IF(P$112=0,0,P$112/NFM_fec!P$112)</f>
        <v>0</v>
      </c>
      <c r="Q249" s="170">
        <f>IF(Q$112=0,0,Q$112/NFM_fec!Q$112)</f>
        <v>0</v>
      </c>
    </row>
    <row r="250" spans="1:17" x14ac:dyDescent="0.25">
      <c r="A250" s="132" t="s">
        <v>83</v>
      </c>
      <c r="B250" s="169">
        <f>IF(B$113=0,0,B$113/NFM_fec!B$113)</f>
        <v>0.37832512160555254</v>
      </c>
      <c r="C250" s="169">
        <f>IF(C$113=0,0,C$113/NFM_fec!C$113)</f>
        <v>0.37832512160555254</v>
      </c>
      <c r="D250" s="169">
        <f>IF(D$113=0,0,D$113/NFM_fec!D$113)</f>
        <v>0.37832512160555248</v>
      </c>
      <c r="E250" s="169">
        <f>IF(E$113=0,0,E$113/NFM_fec!E$113)</f>
        <v>0.37832512160555254</v>
      </c>
      <c r="F250" s="169">
        <f>IF(F$113=0,0,F$113/NFM_fec!F$113)</f>
        <v>0.37832512160555248</v>
      </c>
      <c r="G250" s="169">
        <f>IF(G$113=0,0,G$113/NFM_fec!G$113)</f>
        <v>0.37832512160555248</v>
      </c>
      <c r="H250" s="169">
        <f>IF(H$113=0,0,H$113/NFM_fec!H$113)</f>
        <v>0.37832512160555248</v>
      </c>
      <c r="I250" s="169">
        <f>IF(I$113=0,0,I$113/NFM_fec!I$113)</f>
        <v>0.37832512160555248</v>
      </c>
      <c r="J250" s="169">
        <f>IF(J$113=0,0,J$113/NFM_fec!J$113)</f>
        <v>0</v>
      </c>
      <c r="K250" s="169">
        <f>IF(K$113=0,0,K$113/NFM_fec!K$113)</f>
        <v>0</v>
      </c>
      <c r="L250" s="169">
        <f>IF(L$113=0,0,L$113/NFM_fec!L$113)</f>
        <v>0</v>
      </c>
      <c r="M250" s="169">
        <f>IF(M$113=0,0,M$113/NFM_fec!M$113)</f>
        <v>0</v>
      </c>
      <c r="N250" s="169">
        <f>IF(N$113=0,0,N$113/NFM_fec!N$113)</f>
        <v>0</v>
      </c>
      <c r="O250" s="169">
        <f>IF(O$113=0,0,O$113/NFM_fec!O$113)</f>
        <v>0</v>
      </c>
      <c r="P250" s="169">
        <f>IF(P$113=0,0,P$113/NFM_fec!P$113)</f>
        <v>0</v>
      </c>
      <c r="Q250" s="169">
        <f>IF(Q$113=0,0,Q$113/NFM_fec!Q$113)</f>
        <v>0</v>
      </c>
    </row>
    <row r="251" spans="1:17" x14ac:dyDescent="0.25">
      <c r="A251" s="76" t="s">
        <v>82</v>
      </c>
      <c r="B251" s="168">
        <f>IF(B$114=0,0,B$114/NFM_fec!B$114)</f>
        <v>9.843883068682141E-2</v>
      </c>
      <c r="C251" s="168">
        <f>IF(C$114=0,0,C$114/NFM_fec!C$114)</f>
        <v>9.8438830686821424E-2</v>
      </c>
      <c r="D251" s="168">
        <f>IF(D$114=0,0,D$114/NFM_fec!D$114)</f>
        <v>9.8438830686821424E-2</v>
      </c>
      <c r="E251" s="168">
        <f>IF(E$114=0,0,E$114/NFM_fec!E$114)</f>
        <v>9.8438830686821424E-2</v>
      </c>
      <c r="F251" s="168">
        <f>IF(F$114=0,0,F$114/NFM_fec!F$114)</f>
        <v>9.8438830686821424E-2</v>
      </c>
      <c r="G251" s="168">
        <f>IF(G$114=0,0,G$114/NFM_fec!G$114)</f>
        <v>9.8438830686821424E-2</v>
      </c>
      <c r="H251" s="168">
        <f>IF(H$114=0,0,H$114/NFM_fec!H$114)</f>
        <v>9.8438830686821424E-2</v>
      </c>
      <c r="I251" s="168">
        <f>IF(I$114=0,0,I$114/NFM_fec!I$114)</f>
        <v>9.8438830686821424E-2</v>
      </c>
      <c r="J251" s="168">
        <f>IF(J$114=0,0,J$114/NFM_fec!J$114)</f>
        <v>0</v>
      </c>
      <c r="K251" s="168">
        <f>IF(K$114=0,0,K$114/NFM_fec!K$114)</f>
        <v>0</v>
      </c>
      <c r="L251" s="168">
        <f>IF(L$114=0,0,L$114/NFM_fec!L$114)</f>
        <v>0</v>
      </c>
      <c r="M251" s="168">
        <f>IF(M$114=0,0,M$114/NFM_fec!M$114)</f>
        <v>0</v>
      </c>
      <c r="N251" s="168">
        <f>IF(N$114=0,0,N$114/NFM_fec!N$114)</f>
        <v>0</v>
      </c>
      <c r="O251" s="168">
        <f>IF(O$114=0,0,O$114/NFM_fec!O$114)</f>
        <v>0</v>
      </c>
      <c r="P251" s="168">
        <f>IF(P$114=0,0,P$114/NFM_fec!P$114)</f>
        <v>0</v>
      </c>
      <c r="Q251" s="168">
        <f>IF(Q$114=0,0,Q$114/NFM_fec!Q$114)</f>
        <v>0</v>
      </c>
    </row>
    <row r="252" spans="1:17" x14ac:dyDescent="0.25">
      <c r="A252" s="76" t="s">
        <v>81</v>
      </c>
      <c r="B252" s="168">
        <f>IF(B$115=0,0,B$115/NFM_fec!B$115)</f>
        <v>0.54154627371504471</v>
      </c>
      <c r="C252" s="168">
        <f>IF(C$115=0,0,C$115/NFM_fec!C$115)</f>
        <v>0.54154627371504471</v>
      </c>
      <c r="D252" s="168">
        <f>IF(D$115=0,0,D$115/NFM_fec!D$115)</f>
        <v>0.54154627371504482</v>
      </c>
      <c r="E252" s="168">
        <f>IF(E$115=0,0,E$115/NFM_fec!E$115)</f>
        <v>0.54154627371504482</v>
      </c>
      <c r="F252" s="168">
        <f>IF(F$115=0,0,F$115/NFM_fec!F$115)</f>
        <v>0.54154627371504482</v>
      </c>
      <c r="G252" s="168">
        <f>IF(G$115=0,0,G$115/NFM_fec!G$115)</f>
        <v>0.54154627371504482</v>
      </c>
      <c r="H252" s="168">
        <f>IF(H$115=0,0,H$115/NFM_fec!H$115)</f>
        <v>0.54154627371504493</v>
      </c>
      <c r="I252" s="168">
        <f>IF(I$115=0,0,I$115/NFM_fec!I$115)</f>
        <v>0.54154627371504482</v>
      </c>
      <c r="J252" s="168">
        <f>IF(J$115=0,0,J$115/NFM_fec!J$115)</f>
        <v>0</v>
      </c>
      <c r="K252" s="168">
        <f>IF(K$115=0,0,K$115/NFM_fec!K$115)</f>
        <v>0</v>
      </c>
      <c r="L252" s="168">
        <f>IF(L$115=0,0,L$115/NFM_fec!L$115)</f>
        <v>0</v>
      </c>
      <c r="M252" s="168">
        <f>IF(M$115=0,0,M$115/NFM_fec!M$115)</f>
        <v>0</v>
      </c>
      <c r="N252" s="168">
        <f>IF(N$115=0,0,N$115/NFM_fec!N$115)</f>
        <v>0</v>
      </c>
      <c r="O252" s="168">
        <f>IF(O$115=0,0,O$115/NFM_fec!O$115)</f>
        <v>0</v>
      </c>
      <c r="P252" s="168">
        <f>IF(P$115=0,0,P$115/NFM_fec!P$115)</f>
        <v>0</v>
      </c>
      <c r="Q252" s="168">
        <f>IF(Q$115=0,0,Q$115/NFM_fec!Q$115)</f>
        <v>0</v>
      </c>
    </row>
    <row r="253" spans="1:17" x14ac:dyDescent="0.25">
      <c r="A253" s="76" t="s">
        <v>80</v>
      </c>
      <c r="B253" s="168">
        <f>IF(B$116=0,0,B$116/NFM_fec!B$116)</f>
        <v>0.37587682505758707</v>
      </c>
      <c r="C253" s="168">
        <f>IF(C$116=0,0,C$116/NFM_fec!C$116)</f>
        <v>0.37587682505758707</v>
      </c>
      <c r="D253" s="168">
        <f>IF(D$116=0,0,D$116/NFM_fec!D$116)</f>
        <v>0.37587682505758713</v>
      </c>
      <c r="E253" s="168">
        <f>IF(E$116=0,0,E$116/NFM_fec!E$116)</f>
        <v>0.37587682505758707</v>
      </c>
      <c r="F253" s="168">
        <f>IF(F$116=0,0,F$116/NFM_fec!F$116)</f>
        <v>0.37587682505758702</v>
      </c>
      <c r="G253" s="168">
        <f>IF(G$116=0,0,G$116/NFM_fec!G$116)</f>
        <v>0.37587682505758713</v>
      </c>
      <c r="H253" s="168">
        <f>IF(H$116=0,0,H$116/NFM_fec!H$116)</f>
        <v>0.37587682505758707</v>
      </c>
      <c r="I253" s="168">
        <f>IF(I$116=0,0,I$116/NFM_fec!I$116)</f>
        <v>0.37587682505758707</v>
      </c>
      <c r="J253" s="168">
        <f>IF(J$116=0,0,J$116/NFM_fec!J$116)</f>
        <v>0</v>
      </c>
      <c r="K253" s="168">
        <f>IF(K$116=0,0,K$116/NFM_fec!K$116)</f>
        <v>0</v>
      </c>
      <c r="L253" s="168">
        <f>IF(L$116=0,0,L$116/NFM_fec!L$116)</f>
        <v>0</v>
      </c>
      <c r="M253" s="168">
        <f>IF(M$116=0,0,M$116/NFM_fec!M$116)</f>
        <v>0</v>
      </c>
      <c r="N253" s="168">
        <f>IF(N$116=0,0,N$116/NFM_fec!N$116)</f>
        <v>0</v>
      </c>
      <c r="O253" s="168">
        <f>IF(O$116=0,0,O$116/NFM_fec!O$116)</f>
        <v>0</v>
      </c>
      <c r="P253" s="168">
        <f>IF(P$116=0,0,P$116/NFM_fec!P$116)</f>
        <v>0</v>
      </c>
      <c r="Q253" s="168">
        <f>IF(Q$116=0,0,Q$116/NFM_fec!Q$116)</f>
        <v>0</v>
      </c>
    </row>
    <row r="254" spans="1:17" x14ac:dyDescent="0.25">
      <c r="A254" s="129" t="s">
        <v>79</v>
      </c>
      <c r="B254" s="167">
        <f>IF(B$117=0,0,B$117/NFM_fec!B$117)</f>
        <v>0.5930635991628409</v>
      </c>
      <c r="C254" s="167">
        <f>IF(C$117=0,0,C$117/NFM_fec!C$117)</f>
        <v>0.59306359916284068</v>
      </c>
      <c r="D254" s="167">
        <f>IF(D$117=0,0,D$117/NFM_fec!D$117)</f>
        <v>0.5930635991628409</v>
      </c>
      <c r="E254" s="167">
        <f>IF(E$117=0,0,E$117/NFM_fec!E$117)</f>
        <v>0.5930635991628409</v>
      </c>
      <c r="F254" s="167">
        <f>IF(F$117=0,0,F$117/NFM_fec!F$117)</f>
        <v>0.63011536592441486</v>
      </c>
      <c r="G254" s="167">
        <f>IF(G$117=0,0,G$117/NFM_fec!G$117)</f>
        <v>0.63011536592441475</v>
      </c>
      <c r="H254" s="167">
        <f>IF(H$117=0,0,H$117/NFM_fec!H$117)</f>
        <v>0.59306359916284079</v>
      </c>
      <c r="I254" s="167">
        <f>IF(I$117=0,0,I$117/NFM_fec!I$117)</f>
        <v>0.59306359916284079</v>
      </c>
      <c r="J254" s="167">
        <f>IF(J$117=0,0,J$117/NFM_fec!J$117)</f>
        <v>0</v>
      </c>
      <c r="K254" s="167">
        <f>IF(K$117=0,0,K$117/NFM_fec!K$117)</f>
        <v>0</v>
      </c>
      <c r="L254" s="167">
        <f>IF(L$117=0,0,L$117/NFM_fec!L$117)</f>
        <v>0</v>
      </c>
      <c r="M254" s="167">
        <f>IF(M$117=0,0,M$117/NFM_fec!M$117)</f>
        <v>0</v>
      </c>
      <c r="N254" s="167">
        <f>IF(N$117=0,0,N$117/NFM_fec!N$117)</f>
        <v>0</v>
      </c>
      <c r="O254" s="167">
        <f>IF(O$117=0,0,O$117/NFM_fec!O$117)</f>
        <v>0</v>
      </c>
      <c r="P254" s="167">
        <f>IF(P$117=0,0,P$117/NFM_fec!P$117)</f>
        <v>0</v>
      </c>
      <c r="Q254" s="167">
        <f>IF(Q$117=0,0,Q$117/NFM_fec!Q$117)</f>
        <v>0</v>
      </c>
    </row>
    <row r="255" spans="1:17" x14ac:dyDescent="0.25">
      <c r="A255" s="127" t="s">
        <v>146</v>
      </c>
      <c r="B255" s="166">
        <f>IF(B$122=0,0,B$122/NFM_fec!B$122)</f>
        <v>0.28798522553429723</v>
      </c>
      <c r="C255" s="166">
        <f>IF(C$122=0,0,C$122/NFM_fec!C$122)</f>
        <v>0.2575557723279342</v>
      </c>
      <c r="D255" s="166">
        <f>IF(D$122=0,0,D$122/NFM_fec!D$122)</f>
        <v>0.28892928871274176</v>
      </c>
      <c r="E255" s="166">
        <f>IF(E$122=0,0,E$122/NFM_fec!E$122)</f>
        <v>0.28840427708116573</v>
      </c>
      <c r="F255" s="166">
        <f>IF(F$122=0,0,F$122/NFM_fec!F$122)</f>
        <v>0.28927710774363952</v>
      </c>
      <c r="G255" s="166">
        <f>IF(G$122=0,0,G$122/NFM_fec!G$122)</f>
        <v>0.2848452283842654</v>
      </c>
      <c r="H255" s="166">
        <f>IF(H$122=0,0,H$122/NFM_fec!H$122)</f>
        <v>0.25657268995922744</v>
      </c>
      <c r="I255" s="166">
        <f>IF(I$122=0,0,I$122/NFM_fec!I$122)</f>
        <v>0.27195868651390515</v>
      </c>
      <c r="J255" s="166">
        <f>IF(J$122=0,0,J$122/NFM_fec!J$122)</f>
        <v>0</v>
      </c>
      <c r="K255" s="166">
        <f>IF(K$122=0,0,K$122/NFM_fec!K$122)</f>
        <v>0</v>
      </c>
      <c r="L255" s="166">
        <f>IF(L$122=0,0,L$122/NFM_fec!L$122)</f>
        <v>0</v>
      </c>
      <c r="M255" s="166">
        <f>IF(M$122=0,0,M$122/NFM_fec!M$122)</f>
        <v>0</v>
      </c>
      <c r="N255" s="166">
        <f>IF(N$122=0,0,N$122/NFM_fec!N$122)</f>
        <v>0</v>
      </c>
      <c r="O255" s="166">
        <f>IF(O$122=0,0,O$122/NFM_fec!O$122)</f>
        <v>0</v>
      </c>
      <c r="P255" s="166">
        <f>IF(P$122=0,0,P$122/NFM_fec!P$122)</f>
        <v>0</v>
      </c>
      <c r="Q255" s="166">
        <f>IF(Q$122=0,0,Q$122/NFM_fec!Q$122)</f>
        <v>0</v>
      </c>
    </row>
    <row r="256" spans="1:17" x14ac:dyDescent="0.25">
      <c r="A256" s="127" t="s">
        <v>145</v>
      </c>
      <c r="B256" s="166">
        <f>IF(B$130=0,0,B$130/NFM_fec!B$130)</f>
        <v>0.37965264522120501</v>
      </c>
      <c r="C256" s="166">
        <f>IF(C$130=0,0,C$130/NFM_fec!C$130)</f>
        <v>0.34340769643724567</v>
      </c>
      <c r="D256" s="166">
        <f>IF(D$130=0,0,D$130/NFM_fec!D$130)</f>
        <v>0.35176399853696266</v>
      </c>
      <c r="E256" s="166">
        <f>IF(E$130=0,0,E$130/NFM_fec!E$130)</f>
        <v>0.35107328774269125</v>
      </c>
      <c r="F256" s="166">
        <f>IF(F$130=0,0,F$130/NFM_fec!F$130)</f>
        <v>0.34933615150103814</v>
      </c>
      <c r="G256" s="166">
        <f>IF(G$130=0,0,G$130/NFM_fec!G$130)</f>
        <v>0.34515298828318114</v>
      </c>
      <c r="H256" s="166">
        <f>IF(H$130=0,0,H$130/NFM_fec!H$130)</f>
        <v>0.34209691994563662</v>
      </c>
      <c r="I256" s="166">
        <f>IF(I$130=0,0,I$130/NFM_fec!I$130)</f>
        <v>0.34349776856331055</v>
      </c>
      <c r="J256" s="166">
        <f>IF(J$130=0,0,J$130/NFM_fec!J$130)</f>
        <v>0</v>
      </c>
      <c r="K256" s="166">
        <f>IF(K$130=0,0,K$130/NFM_fec!K$130)</f>
        <v>0</v>
      </c>
      <c r="L256" s="166">
        <f>IF(L$130=0,0,L$130/NFM_fec!L$130)</f>
        <v>0</v>
      </c>
      <c r="M256" s="166">
        <f>IF(M$130=0,0,M$130/NFM_fec!M$130)</f>
        <v>0</v>
      </c>
      <c r="N256" s="166">
        <f>IF(N$130=0,0,N$130/NFM_fec!N$130)</f>
        <v>0</v>
      </c>
      <c r="O256" s="166">
        <f>IF(O$130=0,0,O$130/NFM_fec!O$130)</f>
        <v>0</v>
      </c>
      <c r="P256" s="166">
        <f>IF(P$130=0,0,P$130/NFM_fec!P$130)</f>
        <v>0</v>
      </c>
      <c r="Q256" s="166">
        <f>IF(Q$130=0,0,Q$130/NFM_fec!Q$130)</f>
        <v>0</v>
      </c>
    </row>
    <row r="257" spans="1:17" x14ac:dyDescent="0.25">
      <c r="A257" s="72" t="s">
        <v>144</v>
      </c>
      <c r="B257" s="165">
        <f>IF(B$137=0,0,B$137/NFM_fec!B$137)</f>
        <v>0.42311117135890813</v>
      </c>
      <c r="C257" s="165">
        <f>IF(C$137=0,0,C$137/NFM_fec!C$137)</f>
        <v>0.42329577289644466</v>
      </c>
      <c r="D257" s="165">
        <f>IF(D$137=0,0,D$137/NFM_fec!D$137)</f>
        <v>0.42070437672299171</v>
      </c>
      <c r="E257" s="165">
        <f>IF(E$137=0,0,E$137/NFM_fec!E$137)</f>
        <v>0.41976609540788568</v>
      </c>
      <c r="F257" s="165">
        <f>IF(F$137=0,0,F$137/NFM_fec!F$137)</f>
        <v>0.42124811279402657</v>
      </c>
      <c r="G257" s="165">
        <f>IF(G$137=0,0,G$137/NFM_fec!G$137)</f>
        <v>0.42336322556650036</v>
      </c>
      <c r="H257" s="165">
        <f>IF(H$137=0,0,H$137/NFM_fec!H$137)</f>
        <v>0.42395124779501892</v>
      </c>
      <c r="I257" s="165">
        <f>IF(I$137=0,0,I$137/NFM_fec!I$137)</f>
        <v>0.42256500700586536</v>
      </c>
      <c r="J257" s="165">
        <f>IF(J$137=0,0,J$137/NFM_fec!J$137)</f>
        <v>0</v>
      </c>
      <c r="K257" s="165">
        <f>IF(K$137=0,0,K$137/NFM_fec!K$137)</f>
        <v>0</v>
      </c>
      <c r="L257" s="165">
        <f>IF(L$137=0,0,L$137/NFM_fec!L$137)</f>
        <v>0</v>
      </c>
      <c r="M257" s="165">
        <f>IF(M$137=0,0,M$137/NFM_fec!M$137)</f>
        <v>0</v>
      </c>
      <c r="N257" s="165">
        <f>IF(N$137=0,0,N$137/NFM_fec!N$137)</f>
        <v>0</v>
      </c>
      <c r="O257" s="165">
        <f>IF(O$137=0,0,O$137/NFM_fec!O$137)</f>
        <v>0</v>
      </c>
      <c r="P257" s="165">
        <f>IF(P$137=0,0,P$137/NFM_fec!P$137)</f>
        <v>0</v>
      </c>
      <c r="Q257" s="165">
        <f>IF(Q$137=0,0,Q$137/NFM_fec!Q$137)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219.06667996973397</v>
      </c>
      <c r="C5" s="96">
        <v>204.27828313329161</v>
      </c>
      <c r="D5" s="96">
        <v>229.28437794054921</v>
      </c>
      <c r="E5" s="96">
        <v>229.4023666894177</v>
      </c>
      <c r="F5" s="96">
        <v>225.59168076946253</v>
      </c>
      <c r="G5" s="96">
        <v>191.2953650625106</v>
      </c>
      <c r="H5" s="96">
        <v>187.27792711009144</v>
      </c>
      <c r="I5" s="96">
        <v>189.44433557617029</v>
      </c>
      <c r="J5" s="96">
        <v>184.94898346704929</v>
      </c>
      <c r="K5" s="96">
        <v>119.71904715930764</v>
      </c>
      <c r="L5" s="96">
        <v>147.27869518958488</v>
      </c>
      <c r="M5" s="96">
        <v>164.8568304276516</v>
      </c>
      <c r="N5" s="96">
        <v>136.15990754369744</v>
      </c>
      <c r="O5" s="96">
        <v>161.17711775487427</v>
      </c>
      <c r="P5" s="96">
        <v>156.70809319707598</v>
      </c>
      <c r="Q5" s="96">
        <v>156.00804413293324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0.15781792021067209</v>
      </c>
      <c r="C10" s="158">
        <v>0.13338630654953351</v>
      </c>
      <c r="D10" s="158">
        <v>0.16213553080060766</v>
      </c>
      <c r="E10" s="158">
        <v>0.16234626993927298</v>
      </c>
      <c r="F10" s="158">
        <v>8.6814251287664193E-2</v>
      </c>
      <c r="G10" s="158">
        <v>7.9746258287948055E-2</v>
      </c>
      <c r="H10" s="158">
        <v>0.12622521285623173</v>
      </c>
      <c r="I10" s="158">
        <v>0.14834753119207331</v>
      </c>
      <c r="J10" s="158">
        <v>0.14470441381940888</v>
      </c>
      <c r="K10" s="158">
        <v>5.3243908177049173E-2</v>
      </c>
      <c r="L10" s="158">
        <v>6.3411061766290869E-2</v>
      </c>
      <c r="M10" s="158">
        <v>0.12463333260747687</v>
      </c>
      <c r="N10" s="158">
        <v>0.10987246867642832</v>
      </c>
      <c r="O10" s="158">
        <v>6.4760797300554673E-2</v>
      </c>
      <c r="P10" s="158">
        <v>9.769360745250999E-2</v>
      </c>
      <c r="Q10" s="158">
        <v>9.0377862732800476E-2</v>
      </c>
    </row>
    <row r="11" spans="1:17" x14ac:dyDescent="0.25">
      <c r="A11" s="92" t="s">
        <v>125</v>
      </c>
      <c r="B11" s="91">
        <v>7.3897680174475844E-2</v>
      </c>
      <c r="C11" s="91">
        <v>6.2457663919876352E-2</v>
      </c>
      <c r="D11" s="91">
        <v>7.5919385986256097E-2</v>
      </c>
      <c r="E11" s="91">
        <v>7.6018063838863364E-2</v>
      </c>
      <c r="F11" s="91">
        <v>0</v>
      </c>
      <c r="G11" s="91">
        <v>0</v>
      </c>
      <c r="H11" s="91">
        <v>5.9104507252112304E-2</v>
      </c>
      <c r="I11" s="91">
        <v>6.9463204179037175E-2</v>
      </c>
      <c r="J11" s="91">
        <v>6.7757327418756383E-2</v>
      </c>
      <c r="K11" s="91">
        <v>0</v>
      </c>
      <c r="L11" s="91">
        <v>0</v>
      </c>
      <c r="M11" s="91">
        <v>5.8359114983974947E-2</v>
      </c>
      <c r="N11" s="91">
        <v>5.1447392915787288E-2</v>
      </c>
      <c r="O11" s="91">
        <v>0</v>
      </c>
      <c r="P11" s="91">
        <v>4.574468443747861E-2</v>
      </c>
      <c r="Q11" s="91">
        <v>4.2319112976306576E-2</v>
      </c>
    </row>
    <row r="12" spans="1:17" x14ac:dyDescent="0.25">
      <c r="A12" s="92" t="s">
        <v>26</v>
      </c>
      <c r="B12" s="91">
        <v>8.3920240036196248E-2</v>
      </c>
      <c r="C12" s="91">
        <v>7.092864262965716E-2</v>
      </c>
      <c r="D12" s="91">
        <v>8.6216144814351567E-2</v>
      </c>
      <c r="E12" s="91">
        <v>8.6328206100409616E-2</v>
      </c>
      <c r="F12" s="91">
        <v>8.6814251287664193E-2</v>
      </c>
      <c r="G12" s="91">
        <v>7.9746258287948055E-2</v>
      </c>
      <c r="H12" s="91">
        <v>6.7120705604119438E-2</v>
      </c>
      <c r="I12" s="91">
        <v>7.8884327013036132E-2</v>
      </c>
      <c r="J12" s="91">
        <v>7.6947086400652495E-2</v>
      </c>
      <c r="K12" s="91">
        <v>5.3243908177049173E-2</v>
      </c>
      <c r="L12" s="91">
        <v>6.3411061766290869E-2</v>
      </c>
      <c r="M12" s="91">
        <v>6.6274217623501927E-2</v>
      </c>
      <c r="N12" s="91">
        <v>5.8425075760641029E-2</v>
      </c>
      <c r="O12" s="91">
        <v>6.4760797300554673E-2</v>
      </c>
      <c r="P12" s="91">
        <v>5.194892301503138E-2</v>
      </c>
      <c r="Q12" s="91">
        <v>4.80587497564939E-2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54.583599023843362</v>
      </c>
      <c r="C15" s="206">
        <v>25.429744290814405</v>
      </c>
      <c r="D15" s="206">
        <v>60.301339757804939</v>
      </c>
      <c r="E15" s="206">
        <v>60.199689173210679</v>
      </c>
      <c r="F15" s="206">
        <v>55.512804161467955</v>
      </c>
      <c r="G15" s="206">
        <v>35.063481217047595</v>
      </c>
      <c r="H15" s="206">
        <v>18.365863458451607</v>
      </c>
      <c r="I15" s="206">
        <v>34.831608779262602</v>
      </c>
      <c r="J15" s="206">
        <v>34.13323466163596</v>
      </c>
      <c r="K15" s="206">
        <v>15.408246171515211</v>
      </c>
      <c r="L15" s="206">
        <v>23.049297483964384</v>
      </c>
      <c r="M15" s="206">
        <v>34.959829450411178</v>
      </c>
      <c r="N15" s="206">
        <v>0.27313679881135389</v>
      </c>
      <c r="O15" s="206">
        <v>3.7691040209262465</v>
      </c>
      <c r="P15" s="206">
        <v>15.689577748389077</v>
      </c>
      <c r="Q15" s="206">
        <v>23.645316714542776</v>
      </c>
    </row>
    <row r="16" spans="1:17" x14ac:dyDescent="0.25">
      <c r="A16" s="88" t="s">
        <v>33</v>
      </c>
      <c r="B16" s="87">
        <v>2.3141043652719056</v>
      </c>
      <c r="C16" s="87">
        <v>0</v>
      </c>
      <c r="D16" s="87">
        <v>5.7075610013780942</v>
      </c>
      <c r="E16" s="87">
        <v>11.48614471661813</v>
      </c>
      <c r="F16" s="87">
        <v>7.9307425734822834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1.2441982046134028</v>
      </c>
      <c r="C19" s="87">
        <v>0.2473428145013607</v>
      </c>
      <c r="D19" s="87">
        <v>0.59439397694118334</v>
      </c>
      <c r="E19" s="87">
        <v>1.1241858445255528</v>
      </c>
      <c r="F19" s="87">
        <v>0</v>
      </c>
      <c r="G19" s="87">
        <v>0</v>
      </c>
      <c r="H19" s="87">
        <v>0.45549575505855333</v>
      </c>
      <c r="I19" s="87">
        <v>0.47440747023796564</v>
      </c>
      <c r="J19" s="87">
        <v>0.46253099814096249</v>
      </c>
      <c r="K19" s="87">
        <v>0</v>
      </c>
      <c r="L19" s="87">
        <v>0</v>
      </c>
      <c r="M19" s="87">
        <v>0.54808573371549862</v>
      </c>
      <c r="N19" s="87">
        <v>5.0812054009534077E-3</v>
      </c>
      <c r="O19" s="87">
        <v>0</v>
      </c>
      <c r="P19" s="87">
        <v>0.27948193467104337</v>
      </c>
      <c r="Q19" s="87">
        <v>0.42958630036338519</v>
      </c>
    </row>
    <row r="20" spans="1:17" x14ac:dyDescent="0.25">
      <c r="A20" s="88" t="s">
        <v>29</v>
      </c>
      <c r="B20" s="87">
        <v>2.9528080059167241</v>
      </c>
      <c r="C20" s="87">
        <v>3.0514989596320476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48.072488448041334</v>
      </c>
      <c r="C22" s="87">
        <v>22.130902516680997</v>
      </c>
      <c r="D22" s="87">
        <v>53.999384779485659</v>
      </c>
      <c r="E22" s="87">
        <v>47.589358612066995</v>
      </c>
      <c r="F22" s="87">
        <v>47.58206158798567</v>
      </c>
      <c r="G22" s="87">
        <v>35.063481217047595</v>
      </c>
      <c r="H22" s="87">
        <v>17.910367703393053</v>
      </c>
      <c r="I22" s="87">
        <v>34.357201309024639</v>
      </c>
      <c r="J22" s="87">
        <v>33.670703663494997</v>
      </c>
      <c r="K22" s="87">
        <v>15.408246171515211</v>
      </c>
      <c r="L22" s="87">
        <v>23.049297483964384</v>
      </c>
      <c r="M22" s="87">
        <v>34.411743716695682</v>
      </c>
      <c r="N22" s="87">
        <v>0.26805559341040047</v>
      </c>
      <c r="O22" s="87">
        <v>3.7691040209262465</v>
      </c>
      <c r="P22" s="87">
        <v>15.410095813718033</v>
      </c>
      <c r="Q22" s="87">
        <v>23.21573041417939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164.32526302567993</v>
      </c>
      <c r="C26" s="204">
        <v>178.71515253592767</v>
      </c>
      <c r="D26" s="204">
        <v>168.82090265194367</v>
      </c>
      <c r="E26" s="204">
        <v>169.04033124626775</v>
      </c>
      <c r="F26" s="204">
        <v>169.99206235670692</v>
      </c>
      <c r="G26" s="204">
        <v>156.15213758717505</v>
      </c>
      <c r="H26" s="204">
        <v>168.7858384387836</v>
      </c>
      <c r="I26" s="204">
        <v>154.46437926571562</v>
      </c>
      <c r="J26" s="204">
        <v>150.67104439159391</v>
      </c>
      <c r="K26" s="204">
        <v>104.25755707961538</v>
      </c>
      <c r="L26" s="204">
        <v>124.1659866438542</v>
      </c>
      <c r="M26" s="204">
        <v>129.77236764463294</v>
      </c>
      <c r="N26" s="204">
        <v>135.77689827620966</v>
      </c>
      <c r="O26" s="204">
        <v>157.34325293664747</v>
      </c>
      <c r="P26" s="204">
        <v>140.92082184123439</v>
      </c>
      <c r="Q26" s="204">
        <v>132.27234955565766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164.32526302567993</v>
      </c>
      <c r="C30" s="208">
        <v>178.71515253592767</v>
      </c>
      <c r="D30" s="208">
        <v>168.82090265194367</v>
      </c>
      <c r="E30" s="208">
        <v>169.04033124626775</v>
      </c>
      <c r="F30" s="208">
        <v>169.99206235670692</v>
      </c>
      <c r="G30" s="208">
        <v>156.15213758717505</v>
      </c>
      <c r="H30" s="208">
        <v>168.7858384387836</v>
      </c>
      <c r="I30" s="208">
        <v>154.46437926571562</v>
      </c>
      <c r="J30" s="208">
        <v>150.67104439159391</v>
      </c>
      <c r="K30" s="208">
        <v>104.25755707961538</v>
      </c>
      <c r="L30" s="208">
        <v>124.1659866438542</v>
      </c>
      <c r="M30" s="208">
        <v>129.77236764463294</v>
      </c>
      <c r="N30" s="208">
        <v>135.77689827620966</v>
      </c>
      <c r="O30" s="208">
        <v>157.34325293664747</v>
      </c>
      <c r="P30" s="208">
        <v>140.92082184123439</v>
      </c>
      <c r="Q30" s="208">
        <v>132.27234955565766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65.847713726815883</v>
      </c>
      <c r="C33" s="96">
        <v>93.167012485131238</v>
      </c>
      <c r="D33" s="96">
        <v>76.120444948164646</v>
      </c>
      <c r="E33" s="96">
        <v>75.07057019608466</v>
      </c>
      <c r="F33" s="96">
        <v>74.219385700141615</v>
      </c>
      <c r="G33" s="96">
        <v>67.064119187271885</v>
      </c>
      <c r="H33" s="96">
        <v>25.118731733024106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4.1061901105619011E-2</v>
      </c>
      <c r="C38" s="158">
        <v>4.148214349710222E-2</v>
      </c>
      <c r="D38" s="158">
        <v>5.2965270137847374E-2</v>
      </c>
      <c r="E38" s="158">
        <v>5.0488475466852686E-2</v>
      </c>
      <c r="F38" s="158">
        <v>2.7316213092922537E-2</v>
      </c>
      <c r="G38" s="158">
        <v>2.22415192637062E-2</v>
      </c>
      <c r="H38" s="158">
        <v>3.9584971693496562E-2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1.9227089238081318E-2</v>
      </c>
      <c r="C39" s="91">
        <v>1.9423866244140754E-2</v>
      </c>
      <c r="D39" s="91">
        <v>2.4800799476868817E-2</v>
      </c>
      <c r="E39" s="91">
        <v>2.3641049175948083E-2</v>
      </c>
      <c r="F39" s="91">
        <v>0</v>
      </c>
      <c r="G39" s="91">
        <v>0</v>
      </c>
      <c r="H39" s="91">
        <v>1.8535522290604078E-2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2.1834811867537694E-2</v>
      </c>
      <c r="C40" s="91">
        <v>2.2058277252961465E-2</v>
      </c>
      <c r="D40" s="91">
        <v>2.8164470660978557E-2</v>
      </c>
      <c r="E40" s="91">
        <v>2.6847426290904607E-2</v>
      </c>
      <c r="F40" s="91">
        <v>2.7316213092922537E-2</v>
      </c>
      <c r="G40" s="91">
        <v>2.22415192637062E-2</v>
      </c>
      <c r="H40" s="91">
        <v>2.1049449402892485E-2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4.9927068168782078</v>
      </c>
      <c r="C44" s="206">
        <v>31.413813777995667</v>
      </c>
      <c r="D44" s="206">
        <v>11.587108371321866</v>
      </c>
      <c r="E44" s="206">
        <v>11.148551248124571</v>
      </c>
      <c r="F44" s="206">
        <v>11.598061957213718</v>
      </c>
      <c r="G44" s="206">
        <v>9.9505000235906529</v>
      </c>
      <c r="H44" s="206">
        <v>21.810670205052627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4.9927068168782078</v>
      </c>
      <c r="C45" s="151">
        <v>31.413813777995667</v>
      </c>
      <c r="D45" s="151">
        <v>11.587108371321866</v>
      </c>
      <c r="E45" s="151">
        <v>11.148551248124571</v>
      </c>
      <c r="F45" s="151">
        <v>11.598061957213718</v>
      </c>
      <c r="G45" s="151">
        <v>9.9505000235906529</v>
      </c>
      <c r="H45" s="151">
        <v>21.810670205052627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0.82798154848729144</v>
      </c>
      <c r="C47" s="205">
        <v>1.1832709581798713</v>
      </c>
      <c r="D47" s="205">
        <v>0.53304892017147432</v>
      </c>
      <c r="E47" s="205">
        <v>1.2656759715937116</v>
      </c>
      <c r="F47" s="205">
        <v>0</v>
      </c>
      <c r="G47" s="205">
        <v>0</v>
      </c>
      <c r="H47" s="205">
        <v>2.2074895805201828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4.1647252683909164</v>
      </c>
      <c r="C49" s="205">
        <v>30.230542819815795</v>
      </c>
      <c r="D49" s="205">
        <v>11.054059451150392</v>
      </c>
      <c r="E49" s="205">
        <v>9.882875276530859</v>
      </c>
      <c r="F49" s="205">
        <v>11.598061957213718</v>
      </c>
      <c r="G49" s="205">
        <v>9.9505000235906529</v>
      </c>
      <c r="H49" s="205">
        <v>19.603180624532445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3.2686050088320551</v>
      </c>
      <c r="C51" s="206">
        <v>2.9071865636384606</v>
      </c>
      <c r="D51" s="206">
        <v>4.4810813067049313</v>
      </c>
      <c r="E51" s="206">
        <v>4.3072704724932365</v>
      </c>
      <c r="F51" s="206">
        <v>4.2000275298349807</v>
      </c>
      <c r="G51" s="206">
        <v>3.0611276444175162</v>
      </c>
      <c r="H51" s="206">
        <v>3.2684765562779798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2.0364711686454946</v>
      </c>
      <c r="C52" s="151">
        <v>2.221058921543948</v>
      </c>
      <c r="D52" s="151">
        <v>2.7720385189467622</v>
      </c>
      <c r="E52" s="151">
        <v>2.6830044037951941</v>
      </c>
      <c r="F52" s="151">
        <v>2.6845984586325891</v>
      </c>
      <c r="G52" s="151">
        <v>2.2126856674655402</v>
      </c>
      <c r="H52" s="151">
        <v>2.1530201244497786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0.33772472799016179</v>
      </c>
      <c r="C54" s="153">
        <v>8.3661109626560856E-2</v>
      </c>
      <c r="D54" s="153">
        <v>0.12752380420083503</v>
      </c>
      <c r="E54" s="153">
        <v>0.30459690501354952</v>
      </c>
      <c r="F54" s="153">
        <v>0</v>
      </c>
      <c r="G54" s="153">
        <v>0</v>
      </c>
      <c r="H54" s="153">
        <v>0.21791029100390172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1.6987464406553328</v>
      </c>
      <c r="C55" s="153">
        <v>2.1373978119173871</v>
      </c>
      <c r="D55" s="153">
        <v>2.6445147147459274</v>
      </c>
      <c r="E55" s="153">
        <v>2.3784074987816446</v>
      </c>
      <c r="F55" s="153">
        <v>2.6845984586325891</v>
      </c>
      <c r="G55" s="153">
        <v>2.2126856674655402</v>
      </c>
      <c r="H55" s="153">
        <v>1.9351098334458767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1.2321338401865602</v>
      </c>
      <c r="C56" s="151">
        <v>0.6861276420945126</v>
      </c>
      <c r="D56" s="151">
        <v>1.7090427877581689</v>
      </c>
      <c r="E56" s="151">
        <v>1.6242660686980424</v>
      </c>
      <c r="F56" s="151">
        <v>1.5154290712023915</v>
      </c>
      <c r="G56" s="151">
        <v>0.8484419769519761</v>
      </c>
      <c r="H56" s="151">
        <v>1.115456431828201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5.2237051956384332E-2</v>
      </c>
      <c r="C57" s="87">
        <v>0</v>
      </c>
      <c r="D57" s="87">
        <v>0.16176201066631332</v>
      </c>
      <c r="E57" s="87">
        <v>0.30991115368848826</v>
      </c>
      <c r="F57" s="87">
        <v>0.21649920290677155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2.8085702284561299E-2</v>
      </c>
      <c r="C60" s="87">
        <v>6.6736314829614818E-3</v>
      </c>
      <c r="D60" s="87">
        <v>1.6846138799872047E-2</v>
      </c>
      <c r="E60" s="87">
        <v>3.0331999172282804E-2</v>
      </c>
      <c r="F60" s="87">
        <v>0</v>
      </c>
      <c r="G60" s="87">
        <v>0</v>
      </c>
      <c r="H60" s="87">
        <v>2.7664676414475637E-2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6.665472289715671E-2</v>
      </c>
      <c r="C61" s="87">
        <v>8.2333418774583431E-2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1.085156363048458</v>
      </c>
      <c r="C63" s="87">
        <v>0.59712059183696764</v>
      </c>
      <c r="D63" s="87">
        <v>1.5304346382919836</v>
      </c>
      <c r="E63" s="87">
        <v>1.2840229158372714</v>
      </c>
      <c r="F63" s="87">
        <v>1.2989298682956198</v>
      </c>
      <c r="G63" s="87">
        <v>0.8484419769519761</v>
      </c>
      <c r="H63" s="87">
        <v>1.0877917554137253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57.545340000000003</v>
      </c>
      <c r="C68" s="176">
        <v>58.80453</v>
      </c>
      <c r="D68" s="176">
        <v>59.999290000000002</v>
      </c>
      <c r="E68" s="176">
        <v>59.564259999999997</v>
      </c>
      <c r="F68" s="176">
        <v>58.393979999999999</v>
      </c>
      <c r="G68" s="176">
        <v>54.030250000000002</v>
      </c>
      <c r="H68" s="176">
        <v>0</v>
      </c>
      <c r="I68" s="176">
        <v>0</v>
      </c>
      <c r="J68" s="176">
        <v>0</v>
      </c>
      <c r="K68" s="176">
        <v>0</v>
      </c>
      <c r="L68" s="176">
        <v>0</v>
      </c>
      <c r="M68" s="176">
        <v>0</v>
      </c>
      <c r="N68" s="176">
        <v>0</v>
      </c>
      <c r="O68" s="176">
        <v>0</v>
      </c>
      <c r="P68" s="176">
        <v>0</v>
      </c>
      <c r="Q68" s="176">
        <v>0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10.311233600933299</v>
      </c>
      <c r="C70" s="96">
        <v>20.723715866746883</v>
      </c>
      <c r="D70" s="96">
        <v>22.128598086577341</v>
      </c>
      <c r="E70" s="96">
        <v>14.640136576087505</v>
      </c>
      <c r="F70" s="96">
        <v>14.690836096006455</v>
      </c>
      <c r="G70" s="96">
        <v>13.475651121123772</v>
      </c>
      <c r="H70" s="96">
        <v>12.976747213890258</v>
      </c>
      <c r="I70" s="96">
        <v>13.77646324582653</v>
      </c>
      <c r="J70" s="96">
        <v>38.386460738606743</v>
      </c>
      <c r="K70" s="96">
        <v>32.929573163704362</v>
      </c>
      <c r="L70" s="96">
        <v>42.056489446690172</v>
      </c>
      <c r="M70" s="96">
        <v>28.765445098727287</v>
      </c>
      <c r="N70" s="96">
        <v>27.007960986537075</v>
      </c>
      <c r="O70" s="96">
        <v>10.992401266797472</v>
      </c>
      <c r="P70" s="96">
        <v>13.696881047833253</v>
      </c>
      <c r="Q70" s="96">
        <v>11.089063190412098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1.1874237723842577E-2</v>
      </c>
      <c r="C75" s="158">
        <v>1.6502834140558951E-2</v>
      </c>
      <c r="D75" s="158">
        <v>2.0199800528044681E-2</v>
      </c>
      <c r="E75" s="158">
        <v>1.3214356359732829E-2</v>
      </c>
      <c r="F75" s="158">
        <v>7.0663431568074057E-3</v>
      </c>
      <c r="G75" s="158">
        <v>6.3846255297280484E-3</v>
      </c>
      <c r="H75" s="158">
        <v>1.024010879133273E-2</v>
      </c>
      <c r="I75" s="158">
        <v>1.2034797359087666E-2</v>
      </c>
      <c r="J75" s="158">
        <v>3.4905860006592682E-2</v>
      </c>
      <c r="K75" s="158">
        <v>1.9097898402708653E-2</v>
      </c>
      <c r="L75" s="158">
        <v>2.3833924290084105E-2</v>
      </c>
      <c r="M75" s="158">
        <v>3.1747198990588928E-2</v>
      </c>
      <c r="N75" s="158">
        <v>5.2058938103433497E-2</v>
      </c>
      <c r="O75" s="158">
        <v>6.9105619927184577E-3</v>
      </c>
      <c r="P75" s="158">
        <v>1.0236040981675732E-2</v>
      </c>
      <c r="Q75" s="158">
        <v>9.4183543299272265E-3</v>
      </c>
    </row>
    <row r="76" spans="1:17" x14ac:dyDescent="0.25">
      <c r="A76" s="92" t="s">
        <v>125</v>
      </c>
      <c r="B76" s="91">
        <v>5.5600696071831596E-3</v>
      </c>
      <c r="C76" s="91">
        <v>7.7273934269536703E-3</v>
      </c>
      <c r="D76" s="91">
        <v>9.4584847970180796E-3</v>
      </c>
      <c r="E76" s="91">
        <v>6.1875753949839031E-3</v>
      </c>
      <c r="F76" s="91">
        <v>0</v>
      </c>
      <c r="G76" s="91">
        <v>0</v>
      </c>
      <c r="H76" s="91">
        <v>4.7948945430505863E-3</v>
      </c>
      <c r="I76" s="91">
        <v>5.6352510856770678E-3</v>
      </c>
      <c r="J76" s="91">
        <v>1.6344544875124916E-2</v>
      </c>
      <c r="K76" s="91">
        <v>0</v>
      </c>
      <c r="L76" s="91">
        <v>0</v>
      </c>
      <c r="M76" s="91">
        <v>1.4865513081849222E-2</v>
      </c>
      <c r="N76" s="91">
        <v>2.4376412723313881E-2</v>
      </c>
      <c r="O76" s="91">
        <v>0</v>
      </c>
      <c r="P76" s="91">
        <v>4.7929898056377363E-3</v>
      </c>
      <c r="Q76" s="91">
        <v>4.4101109374256398E-3</v>
      </c>
    </row>
    <row r="77" spans="1:17" x14ac:dyDescent="0.25">
      <c r="A77" s="92" t="s">
        <v>26</v>
      </c>
      <c r="B77" s="91">
        <v>6.3141681166594176E-3</v>
      </c>
      <c r="C77" s="91">
        <v>8.7754407136052814E-3</v>
      </c>
      <c r="D77" s="91">
        <v>1.0741315731026603E-2</v>
      </c>
      <c r="E77" s="91">
        <v>7.0267809647489255E-3</v>
      </c>
      <c r="F77" s="91">
        <v>7.0663431568074057E-3</v>
      </c>
      <c r="G77" s="91">
        <v>6.3846255297280484E-3</v>
      </c>
      <c r="H77" s="91">
        <v>5.4452142482821434E-3</v>
      </c>
      <c r="I77" s="91">
        <v>6.399546273410597E-3</v>
      </c>
      <c r="J77" s="91">
        <v>1.8561315131467766E-2</v>
      </c>
      <c r="K77" s="91">
        <v>1.9097898402708653E-2</v>
      </c>
      <c r="L77" s="91">
        <v>2.3833924290084105E-2</v>
      </c>
      <c r="M77" s="91">
        <v>1.6881685908739705E-2</v>
      </c>
      <c r="N77" s="91">
        <v>2.7682525380119616E-2</v>
      </c>
      <c r="O77" s="91">
        <v>6.9105619927184577E-3</v>
      </c>
      <c r="P77" s="91">
        <v>5.4430511760379958E-3</v>
      </c>
      <c r="Q77" s="91">
        <v>5.0082433925015867E-3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3.4918525791522406</v>
      </c>
      <c r="C80" s="204">
        <v>6.7149870974817381</v>
      </c>
      <c r="D80" s="204">
        <v>5.7652780888051698</v>
      </c>
      <c r="E80" s="204">
        <v>3.8351622891689998</v>
      </c>
      <c r="F80" s="204">
        <v>3.7503945052936816</v>
      </c>
      <c r="G80" s="204">
        <v>3.3885793505488624</v>
      </c>
      <c r="H80" s="204">
        <v>4.2326277833830268</v>
      </c>
      <c r="I80" s="204">
        <v>3.463016349151613</v>
      </c>
      <c r="J80" s="204">
        <v>10.018463632353638</v>
      </c>
      <c r="K80" s="204">
        <v>10.13602816092726</v>
      </c>
      <c r="L80" s="204">
        <v>12.649628911809339</v>
      </c>
      <c r="M80" s="204">
        <v>9.1617185759523529</v>
      </c>
      <c r="N80" s="204">
        <v>15.105769116092141</v>
      </c>
      <c r="O80" s="204">
        <v>3.6677151322625812</v>
      </c>
      <c r="P80" s="204">
        <v>4.3511095842596834</v>
      </c>
      <c r="Q80" s="204">
        <v>2.8376474100815523</v>
      </c>
    </row>
    <row r="81" spans="1:17" x14ac:dyDescent="0.25">
      <c r="A81" s="152" t="s">
        <v>166</v>
      </c>
      <c r="B81" s="151">
        <v>3.4918525791522406</v>
      </c>
      <c r="C81" s="151">
        <v>6.7149870974817381</v>
      </c>
      <c r="D81" s="151">
        <v>5.7652780888051698</v>
      </c>
      <c r="E81" s="151">
        <v>3.8351622891689998</v>
      </c>
      <c r="F81" s="151">
        <v>3.7503945052936816</v>
      </c>
      <c r="G81" s="151">
        <v>3.3885793505488624</v>
      </c>
      <c r="H81" s="151">
        <v>4.2326277833830268</v>
      </c>
      <c r="I81" s="151">
        <v>3.463016349151613</v>
      </c>
      <c r="J81" s="151">
        <v>10.018463632353638</v>
      </c>
      <c r="K81" s="151">
        <v>10.13602816092726</v>
      </c>
      <c r="L81" s="151">
        <v>12.649628911809339</v>
      </c>
      <c r="M81" s="151">
        <v>9.1617185759523529</v>
      </c>
      <c r="N81" s="151">
        <v>15.105769116092141</v>
      </c>
      <c r="O81" s="151">
        <v>3.6677151322625812</v>
      </c>
      <c r="P81" s="151">
        <v>4.3511095842596834</v>
      </c>
      <c r="Q81" s="151">
        <v>2.8376474100815523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0.57908257216344838</v>
      </c>
      <c r="C83" s="153">
        <v>0.25293487995934927</v>
      </c>
      <c r="D83" s="153">
        <v>0.26522365729589409</v>
      </c>
      <c r="E83" s="153">
        <v>0.4353994208332761</v>
      </c>
      <c r="F83" s="153">
        <v>0</v>
      </c>
      <c r="G83" s="153">
        <v>0</v>
      </c>
      <c r="H83" s="153">
        <v>0.42839039984538269</v>
      </c>
      <c r="I83" s="153">
        <v>0.27383225067510936</v>
      </c>
      <c r="J83" s="153">
        <v>0.68839700890094657</v>
      </c>
      <c r="K83" s="153">
        <v>0</v>
      </c>
      <c r="L83" s="153">
        <v>0</v>
      </c>
      <c r="M83" s="153">
        <v>0.83125439186581906</v>
      </c>
      <c r="N83" s="153">
        <v>1.7023723078115269</v>
      </c>
      <c r="O83" s="153">
        <v>0</v>
      </c>
      <c r="P83" s="153">
        <v>0.92289199015305345</v>
      </c>
      <c r="Q83" s="153">
        <v>0.73922902739066132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2.9127700069887923</v>
      </c>
      <c r="C85" s="153">
        <v>6.4620522175223885</v>
      </c>
      <c r="D85" s="153">
        <v>5.5000544315092759</v>
      </c>
      <c r="E85" s="153">
        <v>3.3997628683357237</v>
      </c>
      <c r="F85" s="153">
        <v>3.7503945052936816</v>
      </c>
      <c r="G85" s="153">
        <v>3.3885793505488624</v>
      </c>
      <c r="H85" s="153">
        <v>3.8042373835376444</v>
      </c>
      <c r="I85" s="153">
        <v>3.1891840984765039</v>
      </c>
      <c r="J85" s="153">
        <v>9.3300666234526926</v>
      </c>
      <c r="K85" s="153">
        <v>10.13602816092726</v>
      </c>
      <c r="L85" s="153">
        <v>12.649628911809339</v>
      </c>
      <c r="M85" s="153">
        <v>8.3304641840865337</v>
      </c>
      <c r="N85" s="153">
        <v>13.403396808280613</v>
      </c>
      <c r="O85" s="153">
        <v>3.6677151322625812</v>
      </c>
      <c r="P85" s="153">
        <v>3.4282175941066302</v>
      </c>
      <c r="Q85" s="153">
        <v>2.0984183826908911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4.543403100173947</v>
      </c>
      <c r="C87" s="206">
        <v>11.119635533988514</v>
      </c>
      <c r="D87" s="206">
        <v>12.254263563552414</v>
      </c>
      <c r="E87" s="206">
        <v>8.0914890520758611</v>
      </c>
      <c r="F87" s="206">
        <v>8.3198580229225687</v>
      </c>
      <c r="G87" s="206">
        <v>7.92085648531034</v>
      </c>
      <c r="H87" s="206">
        <v>7.0089901319249757</v>
      </c>
      <c r="I87" s="206">
        <v>8.1013360398810086</v>
      </c>
      <c r="J87" s="206">
        <v>22.032571574975751</v>
      </c>
      <c r="K87" s="206">
        <v>17.157767168564998</v>
      </c>
      <c r="L87" s="206">
        <v>22.033639445949486</v>
      </c>
      <c r="M87" s="206">
        <v>12.218677951252774</v>
      </c>
      <c r="N87" s="206">
        <v>10.356703662206408</v>
      </c>
      <c r="O87" s="206">
        <v>4.9729244099654322</v>
      </c>
      <c r="P87" s="206">
        <v>7.205189234623627</v>
      </c>
      <c r="Q87" s="206">
        <v>5.8501164458415502</v>
      </c>
    </row>
    <row r="88" spans="1:17" x14ac:dyDescent="0.25">
      <c r="A88" s="152" t="s">
        <v>164</v>
      </c>
      <c r="B88" s="151">
        <v>4.543403100173947</v>
      </c>
      <c r="C88" s="151">
        <v>11.119635533988514</v>
      </c>
      <c r="D88" s="151">
        <v>12.254263563552414</v>
      </c>
      <c r="E88" s="151">
        <v>8.0914890520758611</v>
      </c>
      <c r="F88" s="151">
        <v>8.3198580229225687</v>
      </c>
      <c r="G88" s="151">
        <v>7.92085648531034</v>
      </c>
      <c r="H88" s="151">
        <v>7.0089901319249757</v>
      </c>
      <c r="I88" s="151">
        <v>8.1013360398810086</v>
      </c>
      <c r="J88" s="151">
        <v>22.032571574975751</v>
      </c>
      <c r="K88" s="151">
        <v>17.157767168564998</v>
      </c>
      <c r="L88" s="151">
        <v>22.033639445949486</v>
      </c>
      <c r="M88" s="151">
        <v>12.218677951252774</v>
      </c>
      <c r="N88" s="151">
        <v>10.356703662206408</v>
      </c>
      <c r="O88" s="151">
        <v>4.9729244099654322</v>
      </c>
      <c r="P88" s="151">
        <v>7.205189234623627</v>
      </c>
      <c r="Q88" s="151">
        <v>5.8501164458415502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0.75346982553967812</v>
      </c>
      <c r="C90" s="205">
        <v>0.41884573092267935</v>
      </c>
      <c r="D90" s="205">
        <v>0.56374047352618883</v>
      </c>
      <c r="E90" s="205">
        <v>0.91861292464783606</v>
      </c>
      <c r="F90" s="205">
        <v>0</v>
      </c>
      <c r="G90" s="205">
        <v>0</v>
      </c>
      <c r="H90" s="205">
        <v>0.70939006187021614</v>
      </c>
      <c r="I90" s="205">
        <v>0.64059965579413736</v>
      </c>
      <c r="J90" s="205">
        <v>1.5139203901113629</v>
      </c>
      <c r="K90" s="205">
        <v>0</v>
      </c>
      <c r="L90" s="205">
        <v>0</v>
      </c>
      <c r="M90" s="205">
        <v>1.1086162083642832</v>
      </c>
      <c r="N90" s="205">
        <v>1.1671676813839416</v>
      </c>
      <c r="O90" s="205">
        <v>0</v>
      </c>
      <c r="P90" s="205">
        <v>1.5282564834097478</v>
      </c>
      <c r="Q90" s="205">
        <v>1.5240004360715398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3.7899332746342691</v>
      </c>
      <c r="C92" s="205">
        <v>10.700789803065835</v>
      </c>
      <c r="D92" s="205">
        <v>11.690523090026225</v>
      </c>
      <c r="E92" s="205">
        <v>7.1728761274280242</v>
      </c>
      <c r="F92" s="205">
        <v>8.3198580229225687</v>
      </c>
      <c r="G92" s="205">
        <v>7.92085648531034</v>
      </c>
      <c r="H92" s="205">
        <v>6.2996000700547592</v>
      </c>
      <c r="I92" s="205">
        <v>7.4607363840868715</v>
      </c>
      <c r="J92" s="205">
        <v>20.518651184864389</v>
      </c>
      <c r="K92" s="205">
        <v>17.157767168564998</v>
      </c>
      <c r="L92" s="205">
        <v>22.033639445949486</v>
      </c>
      <c r="M92" s="205">
        <v>11.11006174288849</v>
      </c>
      <c r="N92" s="205">
        <v>9.1895359808224661</v>
      </c>
      <c r="O92" s="205">
        <v>4.9729244099654322</v>
      </c>
      <c r="P92" s="205">
        <v>5.6769327512138794</v>
      </c>
      <c r="Q92" s="205">
        <v>4.3261160097700104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2.2641036838832678</v>
      </c>
      <c r="C94" s="206">
        <v>2.8725904011360726</v>
      </c>
      <c r="D94" s="206">
        <v>4.0888566336917096</v>
      </c>
      <c r="E94" s="206">
        <v>2.7002708784829146</v>
      </c>
      <c r="F94" s="206">
        <v>2.613517224633398</v>
      </c>
      <c r="G94" s="206">
        <v>2.1598306597348405</v>
      </c>
      <c r="H94" s="206">
        <v>1.7248891897909222</v>
      </c>
      <c r="I94" s="206">
        <v>2.2000760594348208</v>
      </c>
      <c r="J94" s="206">
        <v>6.300519671270763</v>
      </c>
      <c r="K94" s="206">
        <v>5.6166799358093904</v>
      </c>
      <c r="L94" s="206">
        <v>7.3493871646412687</v>
      </c>
      <c r="M94" s="206">
        <v>7.3533013725315719</v>
      </c>
      <c r="N94" s="206">
        <v>1.4934292701350969</v>
      </c>
      <c r="O94" s="206">
        <v>2.3448511625767403</v>
      </c>
      <c r="P94" s="206">
        <v>2.1303461879682652</v>
      </c>
      <c r="Q94" s="206">
        <v>2.3918809801590699</v>
      </c>
    </row>
    <row r="95" spans="1:17" x14ac:dyDescent="0.25">
      <c r="A95" s="152" t="s">
        <v>162</v>
      </c>
      <c r="B95" s="151">
        <v>1.5498316171019606</v>
      </c>
      <c r="C95" s="151">
        <v>2.3253963644549502</v>
      </c>
      <c r="D95" s="151">
        <v>2.7822407920446071</v>
      </c>
      <c r="E95" s="151">
        <v>1.8480542113813909</v>
      </c>
      <c r="F95" s="151">
        <v>1.8276504270852361</v>
      </c>
      <c r="G95" s="151">
        <v>1.6715919354811695</v>
      </c>
      <c r="H95" s="151">
        <v>1.4657566897278318</v>
      </c>
      <c r="I95" s="151">
        <v>1.7086207088813885</v>
      </c>
      <c r="J95" s="151">
        <v>4.8685095560948612</v>
      </c>
      <c r="K95" s="151">
        <v>4.6554640577578361</v>
      </c>
      <c r="L95" s="151">
        <v>5.8426402932759363</v>
      </c>
      <c r="M95" s="151">
        <v>5.8045111921567969</v>
      </c>
      <c r="N95" s="151">
        <v>1.419399849261479</v>
      </c>
      <c r="O95" s="151">
        <v>2.2376488024459817</v>
      </c>
      <c r="P95" s="151">
        <v>1.5067868726623541</v>
      </c>
      <c r="Q95" s="151">
        <v>1.3584164293933947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0.25702129712175054</v>
      </c>
      <c r="C97" s="153">
        <v>8.7591210789057031E-2</v>
      </c>
      <c r="D97" s="153">
        <v>0.12799314568654693</v>
      </c>
      <c r="E97" s="153">
        <v>0.20980643650370889</v>
      </c>
      <c r="F97" s="153">
        <v>0</v>
      </c>
      <c r="G97" s="153">
        <v>0</v>
      </c>
      <c r="H97" s="153">
        <v>0.14835136150022454</v>
      </c>
      <c r="I97" s="153">
        <v>0.13510633710340791</v>
      </c>
      <c r="J97" s="153">
        <v>0.33452907942872029</v>
      </c>
      <c r="K97" s="153">
        <v>0</v>
      </c>
      <c r="L97" s="153">
        <v>0</v>
      </c>
      <c r="M97" s="153">
        <v>0.52665069125560693</v>
      </c>
      <c r="N97" s="153">
        <v>0.15996186480306368</v>
      </c>
      <c r="O97" s="153">
        <v>0</v>
      </c>
      <c r="P97" s="153">
        <v>0.3195969921507868</v>
      </c>
      <c r="Q97" s="153">
        <v>0.35387795267457678</v>
      </c>
    </row>
    <row r="98" spans="1:17" x14ac:dyDescent="0.25">
      <c r="A98" s="154" t="s">
        <v>26</v>
      </c>
      <c r="B98" s="153">
        <v>1.2928103199802101</v>
      </c>
      <c r="C98" s="153">
        <v>2.2378051536658932</v>
      </c>
      <c r="D98" s="153">
        <v>2.6542476463580602</v>
      </c>
      <c r="E98" s="153">
        <v>1.638247774877682</v>
      </c>
      <c r="F98" s="153">
        <v>1.8276504270852361</v>
      </c>
      <c r="G98" s="153">
        <v>1.6715919354811695</v>
      </c>
      <c r="H98" s="153">
        <v>1.3174053282276073</v>
      </c>
      <c r="I98" s="153">
        <v>1.5735143717779807</v>
      </c>
      <c r="J98" s="153">
        <v>4.5339804766661409</v>
      </c>
      <c r="K98" s="153">
        <v>4.6554640577578361</v>
      </c>
      <c r="L98" s="153">
        <v>5.8426402932759363</v>
      </c>
      <c r="M98" s="153">
        <v>5.2778605009011903</v>
      </c>
      <c r="N98" s="153">
        <v>1.2594379844584154</v>
      </c>
      <c r="O98" s="153">
        <v>2.2376488024459817</v>
      </c>
      <c r="P98" s="153">
        <v>1.1871898805115673</v>
      </c>
      <c r="Q98" s="153">
        <v>1.0045384767188179</v>
      </c>
    </row>
    <row r="99" spans="1:17" x14ac:dyDescent="0.25">
      <c r="A99" s="152" t="s">
        <v>161</v>
      </c>
      <c r="B99" s="151">
        <v>0.71427206678130695</v>
      </c>
      <c r="C99" s="151">
        <v>0.54719403668112232</v>
      </c>
      <c r="D99" s="151">
        <v>1.3066158416471025</v>
      </c>
      <c r="E99" s="151">
        <v>0.85221666710152344</v>
      </c>
      <c r="F99" s="151">
        <v>0.78586679754816169</v>
      </c>
      <c r="G99" s="151">
        <v>0.48823872425367087</v>
      </c>
      <c r="H99" s="151">
        <v>0.25913250006309047</v>
      </c>
      <c r="I99" s="151">
        <v>0.49145535055343237</v>
      </c>
      <c r="J99" s="151">
        <v>1.4320101151759013</v>
      </c>
      <c r="K99" s="151">
        <v>0.96121587805155406</v>
      </c>
      <c r="L99" s="151">
        <v>1.5067468713653323</v>
      </c>
      <c r="M99" s="151">
        <v>1.5487901803747754</v>
      </c>
      <c r="N99" s="151">
        <v>7.4029420873617968E-2</v>
      </c>
      <c r="O99" s="151">
        <v>0.10720236013075861</v>
      </c>
      <c r="P99" s="151">
        <v>0.62355931530591113</v>
      </c>
      <c r="Q99" s="151">
        <v>1.0334645507656752</v>
      </c>
    </row>
    <row r="100" spans="1:17" x14ac:dyDescent="0.25">
      <c r="A100" s="150" t="s">
        <v>33</v>
      </c>
      <c r="B100" s="87">
        <v>3.0281991977267449E-2</v>
      </c>
      <c r="C100" s="87">
        <v>0</v>
      </c>
      <c r="D100" s="87">
        <v>0.1236720386565303</v>
      </c>
      <c r="E100" s="87">
        <v>0.16260356328547476</v>
      </c>
      <c r="F100" s="87">
        <v>0.1122715265882288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1.628137460680458E-2</v>
      </c>
      <c r="C103" s="87">
        <v>5.3222915481677888E-3</v>
      </c>
      <c r="D103" s="87">
        <v>1.2879391893617916E-2</v>
      </c>
      <c r="E103" s="87">
        <v>1.591453256291259E-2</v>
      </c>
      <c r="F103" s="87">
        <v>0</v>
      </c>
      <c r="G103" s="87">
        <v>0</v>
      </c>
      <c r="H103" s="87">
        <v>6.4268012251899424E-3</v>
      </c>
      <c r="I103" s="87">
        <v>6.6936354007792768E-3</v>
      </c>
      <c r="J103" s="87">
        <v>1.9404813944126759E-2</v>
      </c>
      <c r="K103" s="87">
        <v>0</v>
      </c>
      <c r="L103" s="87">
        <v>0</v>
      </c>
      <c r="M103" s="87">
        <v>2.4281291291370539E-2</v>
      </c>
      <c r="N103" s="87">
        <v>1.3771805732858441E-3</v>
      </c>
      <c r="O103" s="87">
        <v>0</v>
      </c>
      <c r="P103" s="87">
        <v>1.1107600639012782E-2</v>
      </c>
      <c r="Q103" s="87">
        <v>1.8775904686744185E-2</v>
      </c>
    </row>
    <row r="104" spans="1:17" x14ac:dyDescent="0.25">
      <c r="A104" s="150" t="s">
        <v>29</v>
      </c>
      <c r="B104" s="87">
        <v>3.8639963558892869E-2</v>
      </c>
      <c r="C104" s="87">
        <v>6.5661770505983721E-2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0.62906873663834206</v>
      </c>
      <c r="C106" s="87">
        <v>0.47620997462697084</v>
      </c>
      <c r="D106" s="87">
        <v>1.1700644110969542</v>
      </c>
      <c r="E106" s="87">
        <v>0.67369857125313604</v>
      </c>
      <c r="F106" s="87">
        <v>0.67359527095993288</v>
      </c>
      <c r="G106" s="87">
        <v>0.48823872425367087</v>
      </c>
      <c r="H106" s="87">
        <v>0.25270569883790051</v>
      </c>
      <c r="I106" s="87">
        <v>0.48476171515265309</v>
      </c>
      <c r="J106" s="87">
        <v>1.4126053012317745</v>
      </c>
      <c r="K106" s="87">
        <v>0.96121587805155406</v>
      </c>
      <c r="L106" s="87">
        <v>1.5067468713653323</v>
      </c>
      <c r="M106" s="87">
        <v>1.5245088890834049</v>
      </c>
      <c r="N106" s="87">
        <v>7.2652240300332127E-2</v>
      </c>
      <c r="O106" s="87">
        <v>0.10720236013075861</v>
      </c>
      <c r="P106" s="87">
        <v>0.61245171466689841</v>
      </c>
      <c r="Q106" s="87">
        <v>1.0146886460789311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13.979758702647656</v>
      </c>
      <c r="C112" s="96">
        <v>20.178435947198317</v>
      </c>
      <c r="D112" s="96">
        <v>16.912437876412167</v>
      </c>
      <c r="E112" s="96">
        <v>16.808311161506449</v>
      </c>
      <c r="F112" s="96">
        <v>16.739701154033433</v>
      </c>
      <c r="G112" s="96">
        <v>16.2461155056697</v>
      </c>
      <c r="H112" s="96">
        <v>19.2554642104434</v>
      </c>
      <c r="I112" s="96">
        <v>19.290122573007196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1.413605016036827E-2</v>
      </c>
      <c r="C117" s="158">
        <v>1.1848100361017163E-2</v>
      </c>
      <c r="D117" s="158">
        <v>1.4695677040414842E-2</v>
      </c>
      <c r="E117" s="158">
        <v>1.4420482501050508E-2</v>
      </c>
      <c r="F117" s="158">
        <v>7.7113160160923516E-3</v>
      </c>
      <c r="G117" s="158">
        <v>6.9673753469945768E-3</v>
      </c>
      <c r="H117" s="158">
        <v>1.1174763689909484E-2</v>
      </c>
      <c r="I117" s="158">
        <v>1.3133260523323812E-2</v>
      </c>
      <c r="J117" s="158">
        <v>0</v>
      </c>
      <c r="K117" s="158">
        <v>0</v>
      </c>
      <c r="L117" s="158">
        <v>0</v>
      </c>
      <c r="M117" s="158">
        <v>0</v>
      </c>
      <c r="N117" s="158">
        <v>0</v>
      </c>
      <c r="O117" s="158">
        <v>0</v>
      </c>
      <c r="P117" s="158">
        <v>0</v>
      </c>
      <c r="Q117" s="158">
        <v>0</v>
      </c>
    </row>
    <row r="118" spans="1:17" x14ac:dyDescent="0.25">
      <c r="A118" s="92" t="s">
        <v>125</v>
      </c>
      <c r="B118" s="91">
        <v>6.6191552409686502E-3</v>
      </c>
      <c r="C118" s="91">
        <v>5.5478308799454768E-3</v>
      </c>
      <c r="D118" s="91">
        <v>6.8811985383553853E-3</v>
      </c>
      <c r="E118" s="91">
        <v>6.7523396734776786E-3</v>
      </c>
      <c r="F118" s="91">
        <v>0</v>
      </c>
      <c r="G118" s="91">
        <v>0</v>
      </c>
      <c r="H118" s="91">
        <v>5.2325433770761005E-3</v>
      </c>
      <c r="I118" s="91">
        <v>6.1496025578407247E-3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7.5168949193996195E-3</v>
      </c>
      <c r="C119" s="91">
        <v>6.3002694810716858E-3</v>
      </c>
      <c r="D119" s="91">
        <v>7.8144785020594562E-3</v>
      </c>
      <c r="E119" s="91">
        <v>7.668142827572829E-3</v>
      </c>
      <c r="F119" s="91">
        <v>7.7113160160923516E-3</v>
      </c>
      <c r="G119" s="91">
        <v>6.9673753469945768E-3</v>
      </c>
      <c r="H119" s="91">
        <v>5.9422203128333849E-3</v>
      </c>
      <c r="I119" s="91">
        <v>6.9836579654830883E-3</v>
      </c>
      <c r="J119" s="91">
        <v>0</v>
      </c>
      <c r="K119" s="91">
        <v>0</v>
      </c>
      <c r="L119" s="91">
        <v>0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7.6811406919408682</v>
      </c>
      <c r="C122" s="206">
        <v>12.471275958089025</v>
      </c>
      <c r="D122" s="206">
        <v>7.7501527145307625</v>
      </c>
      <c r="E122" s="206">
        <v>7.7333026182512903</v>
      </c>
      <c r="F122" s="206">
        <v>7.5623750601561444</v>
      </c>
      <c r="G122" s="206">
        <v>7.8048521726708318</v>
      </c>
      <c r="H122" s="206">
        <v>11.948664664455736</v>
      </c>
      <c r="I122" s="206">
        <v>10.658586708633107</v>
      </c>
      <c r="J122" s="206">
        <v>0</v>
      </c>
      <c r="K122" s="206">
        <v>0</v>
      </c>
      <c r="L122" s="206">
        <v>0</v>
      </c>
      <c r="M122" s="206">
        <v>0</v>
      </c>
      <c r="N122" s="206">
        <v>0</v>
      </c>
      <c r="O122" s="206">
        <v>0</v>
      </c>
      <c r="P122" s="206">
        <v>0</v>
      </c>
      <c r="Q122" s="206">
        <v>0</v>
      </c>
    </row>
    <row r="123" spans="1:17" x14ac:dyDescent="0.25">
      <c r="A123" s="152" t="s">
        <v>159</v>
      </c>
      <c r="B123" s="151">
        <v>7.6811406919408682</v>
      </c>
      <c r="C123" s="151">
        <v>12.471275958089025</v>
      </c>
      <c r="D123" s="151">
        <v>7.7501527145307625</v>
      </c>
      <c r="E123" s="151">
        <v>7.7333026182512903</v>
      </c>
      <c r="F123" s="151">
        <v>7.5623750601561444</v>
      </c>
      <c r="G123" s="151">
        <v>7.8048521726708318</v>
      </c>
      <c r="H123" s="151">
        <v>11.948664664455736</v>
      </c>
      <c r="I123" s="151">
        <v>10.658586708633107</v>
      </c>
      <c r="J123" s="151">
        <v>0</v>
      </c>
      <c r="K123" s="151">
        <v>0</v>
      </c>
      <c r="L123" s="151">
        <v>0</v>
      </c>
      <c r="M123" s="151">
        <v>0</v>
      </c>
      <c r="N123" s="151">
        <v>0</v>
      </c>
      <c r="O123" s="151">
        <v>0</v>
      </c>
      <c r="P123" s="151">
        <v>0</v>
      </c>
      <c r="Q123" s="151">
        <v>0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1.2738266029885905</v>
      </c>
      <c r="C126" s="153">
        <v>0.46975826484940542</v>
      </c>
      <c r="D126" s="153">
        <v>0.35653507357102165</v>
      </c>
      <c r="E126" s="153">
        <v>0.87794863091560205</v>
      </c>
      <c r="F126" s="153">
        <v>0</v>
      </c>
      <c r="G126" s="153">
        <v>0</v>
      </c>
      <c r="H126" s="153">
        <v>1.2093416891795177</v>
      </c>
      <c r="I126" s="153">
        <v>0.84280999370847287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6.4073140889522779</v>
      </c>
      <c r="C128" s="153">
        <v>12.00151769323962</v>
      </c>
      <c r="D128" s="153">
        <v>7.3936176409597412</v>
      </c>
      <c r="E128" s="153">
        <v>6.8553539873356879</v>
      </c>
      <c r="F128" s="153">
        <v>7.5623750601561444</v>
      </c>
      <c r="G128" s="153">
        <v>7.8048521726708318</v>
      </c>
      <c r="H128" s="153">
        <v>10.739322975276218</v>
      </c>
      <c r="I128" s="153">
        <v>9.8157767149246347</v>
      </c>
      <c r="J128" s="153">
        <v>0</v>
      </c>
      <c r="K128" s="153">
        <v>0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4.0611564514084142</v>
      </c>
      <c r="C130" s="206">
        <v>5.9941396158631148</v>
      </c>
      <c r="D130" s="206">
        <v>6.6938480148800004</v>
      </c>
      <c r="E130" s="206">
        <v>6.6299208003520258</v>
      </c>
      <c r="F130" s="206">
        <v>6.8170394110585892</v>
      </c>
      <c r="G130" s="206">
        <v>6.4901096486177208</v>
      </c>
      <c r="H130" s="206">
        <v>5.742954005874835</v>
      </c>
      <c r="I130" s="206">
        <v>6.6379891236049984</v>
      </c>
      <c r="J130" s="206">
        <v>0</v>
      </c>
      <c r="K130" s="206">
        <v>0</v>
      </c>
      <c r="L130" s="206">
        <v>0</v>
      </c>
      <c r="M130" s="206">
        <v>0</v>
      </c>
      <c r="N130" s="206">
        <v>0</v>
      </c>
      <c r="O130" s="206">
        <v>0</v>
      </c>
      <c r="P130" s="206">
        <v>0</v>
      </c>
      <c r="Q130" s="206">
        <v>0</v>
      </c>
    </row>
    <row r="131" spans="1:17" x14ac:dyDescent="0.25">
      <c r="A131" s="152" t="s">
        <v>157</v>
      </c>
      <c r="B131" s="151">
        <v>4.0611564514084142</v>
      </c>
      <c r="C131" s="151">
        <v>5.9941396158631148</v>
      </c>
      <c r="D131" s="151">
        <v>6.6938480148800004</v>
      </c>
      <c r="E131" s="151">
        <v>6.6299208003520258</v>
      </c>
      <c r="F131" s="151">
        <v>6.8170394110585892</v>
      </c>
      <c r="G131" s="151">
        <v>6.4901096486177208</v>
      </c>
      <c r="H131" s="151">
        <v>5.742954005874835</v>
      </c>
      <c r="I131" s="151">
        <v>6.6379891236049984</v>
      </c>
      <c r="J131" s="151">
        <v>0</v>
      </c>
      <c r="K131" s="151">
        <v>0</v>
      </c>
      <c r="L131" s="151">
        <v>0</v>
      </c>
      <c r="M131" s="151">
        <v>0</v>
      </c>
      <c r="N131" s="151">
        <v>0</v>
      </c>
      <c r="O131" s="151">
        <v>0</v>
      </c>
      <c r="P131" s="151">
        <v>0</v>
      </c>
      <c r="Q131" s="151">
        <v>0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0.67349490579316718</v>
      </c>
      <c r="C133" s="205">
        <v>0.22578256103671399</v>
      </c>
      <c r="D133" s="205">
        <v>0.30794123449772254</v>
      </c>
      <c r="E133" s="205">
        <v>0.75268357868350955</v>
      </c>
      <c r="F133" s="205">
        <v>0</v>
      </c>
      <c r="G133" s="205">
        <v>0</v>
      </c>
      <c r="H133" s="205">
        <v>0.58125270843068766</v>
      </c>
      <c r="I133" s="205">
        <v>0.52488793537430489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3.3876615456152472</v>
      </c>
      <c r="C135" s="205">
        <v>5.7683570548264012</v>
      </c>
      <c r="D135" s="205">
        <v>6.3859067803822782</v>
      </c>
      <c r="E135" s="205">
        <v>5.8772372216685165</v>
      </c>
      <c r="F135" s="205">
        <v>6.8170394110585892</v>
      </c>
      <c r="G135" s="205">
        <v>6.4901096486177208</v>
      </c>
      <c r="H135" s="205">
        <v>5.1617012974441474</v>
      </c>
      <c r="I135" s="205">
        <v>6.1131011882306936</v>
      </c>
      <c r="J135" s="205">
        <v>0</v>
      </c>
      <c r="K135" s="205">
        <v>0</v>
      </c>
      <c r="L135" s="205">
        <v>0</v>
      </c>
      <c r="M135" s="205">
        <v>0</v>
      </c>
      <c r="N135" s="205">
        <v>0</v>
      </c>
      <c r="O135" s="205">
        <v>0</v>
      </c>
      <c r="P135" s="205">
        <v>0</v>
      </c>
      <c r="Q135" s="205">
        <v>0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2.2233255091380055</v>
      </c>
      <c r="C137" s="204">
        <v>1.701172272885161</v>
      </c>
      <c r="D137" s="204">
        <v>2.4537414699609901</v>
      </c>
      <c r="E137" s="204">
        <v>2.4306672604020818</v>
      </c>
      <c r="F137" s="204">
        <v>2.3525753668026059</v>
      </c>
      <c r="G137" s="204">
        <v>1.9441863090341498</v>
      </c>
      <c r="H137" s="204">
        <v>1.552670776422918</v>
      </c>
      <c r="I137" s="204">
        <v>1.9804134802457627</v>
      </c>
      <c r="J137" s="204">
        <v>0</v>
      </c>
      <c r="K137" s="204">
        <v>0</v>
      </c>
      <c r="L137" s="204">
        <v>0</v>
      </c>
      <c r="M137" s="204">
        <v>0</v>
      </c>
      <c r="N137" s="204">
        <v>0</v>
      </c>
      <c r="O137" s="204">
        <v>0</v>
      </c>
      <c r="P137" s="204">
        <v>0</v>
      </c>
      <c r="Q137" s="204">
        <v>0</v>
      </c>
    </row>
    <row r="138" spans="1:17" x14ac:dyDescent="0.25">
      <c r="A138" s="152" t="s">
        <v>155</v>
      </c>
      <c r="B138" s="151">
        <v>1.5219180083048938</v>
      </c>
      <c r="C138" s="151">
        <v>1.3771193474413235</v>
      </c>
      <c r="D138" s="151">
        <v>1.669635358355217</v>
      </c>
      <c r="E138" s="151">
        <v>1.6635386111991346</v>
      </c>
      <c r="F138" s="151">
        <v>1.6451720055107393</v>
      </c>
      <c r="G138" s="151">
        <v>1.5046948892064391</v>
      </c>
      <c r="H138" s="151">
        <v>1.3194108879322608</v>
      </c>
      <c r="I138" s="151">
        <v>1.5380265923011014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0.25239215427732548</v>
      </c>
      <c r="C140" s="153">
        <v>5.1872254075573304E-2</v>
      </c>
      <c r="D140" s="153">
        <v>7.6809269088576784E-2</v>
      </c>
      <c r="E140" s="153">
        <v>0.18885869573118833</v>
      </c>
      <c r="F140" s="153">
        <v>0</v>
      </c>
      <c r="G140" s="153">
        <v>0</v>
      </c>
      <c r="H140" s="153">
        <v>0.13353949054076378</v>
      </c>
      <c r="I140" s="153">
        <v>0.1216168914337228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1.2695258540275682</v>
      </c>
      <c r="C141" s="153">
        <v>1.3252470933657501</v>
      </c>
      <c r="D141" s="153">
        <v>1.5928260892666402</v>
      </c>
      <c r="E141" s="153">
        <v>1.4746799154679462</v>
      </c>
      <c r="F141" s="153">
        <v>1.6451720055107393</v>
      </c>
      <c r="G141" s="153">
        <v>1.5046948892064391</v>
      </c>
      <c r="H141" s="153">
        <v>1.1858713973914969</v>
      </c>
      <c r="I141" s="153">
        <v>1.4164097008673786</v>
      </c>
      <c r="J141" s="153">
        <v>0</v>
      </c>
      <c r="K141" s="153">
        <v>0</v>
      </c>
      <c r="L141" s="153">
        <v>0</v>
      </c>
      <c r="M141" s="153">
        <v>0</v>
      </c>
      <c r="N141" s="153">
        <v>0</v>
      </c>
      <c r="O141" s="153">
        <v>0</v>
      </c>
      <c r="P141" s="153">
        <v>0</v>
      </c>
      <c r="Q141" s="153">
        <v>0</v>
      </c>
    </row>
    <row r="142" spans="1:17" x14ac:dyDescent="0.25">
      <c r="A142" s="152" t="s">
        <v>154</v>
      </c>
      <c r="B142" s="151">
        <v>0.70140750083311187</v>
      </c>
      <c r="C142" s="151">
        <v>0.32405292544383762</v>
      </c>
      <c r="D142" s="151">
        <v>0.78410611160577326</v>
      </c>
      <c r="E142" s="151">
        <v>0.76712864920294699</v>
      </c>
      <c r="F142" s="151">
        <v>0.70740336129186654</v>
      </c>
      <c r="G142" s="151">
        <v>0.43949141982771073</v>
      </c>
      <c r="H142" s="151">
        <v>0.23325988849065718</v>
      </c>
      <c r="I142" s="151">
        <v>0.44238688794466136</v>
      </c>
      <c r="J142" s="151">
        <v>0</v>
      </c>
      <c r="K142" s="151">
        <v>0</v>
      </c>
      <c r="L142" s="151">
        <v>0</v>
      </c>
      <c r="M142" s="151">
        <v>0</v>
      </c>
      <c r="N142" s="151">
        <v>0</v>
      </c>
      <c r="O142" s="151">
        <v>0</v>
      </c>
      <c r="P142" s="151">
        <v>0</v>
      </c>
      <c r="Q142" s="151">
        <v>0</v>
      </c>
    </row>
    <row r="143" spans="1:17" x14ac:dyDescent="0.25">
      <c r="A143" s="150" t="s">
        <v>33</v>
      </c>
      <c r="B143" s="87">
        <v>2.9736591000592349E-2</v>
      </c>
      <c r="C143" s="87">
        <v>0</v>
      </c>
      <c r="D143" s="87">
        <v>7.4216153099054147E-2</v>
      </c>
      <c r="E143" s="87">
        <v>0.14636870724790965</v>
      </c>
      <c r="F143" s="87">
        <v>0.10106198090270498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1.5988135059722259E-2</v>
      </c>
      <c r="C146" s="87">
        <v>3.1519059613835955E-3</v>
      </c>
      <c r="D146" s="87">
        <v>7.7289816759157273E-3</v>
      </c>
      <c r="E146" s="87">
        <v>1.4325575101934806E-2</v>
      </c>
      <c r="F146" s="87">
        <v>0</v>
      </c>
      <c r="G146" s="87">
        <v>0</v>
      </c>
      <c r="H146" s="87">
        <v>5.7851289852659899E-3</v>
      </c>
      <c r="I146" s="87">
        <v>6.0253215895449156E-3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3.7944029358806863E-2</v>
      </c>
      <c r="C147" s="87">
        <v>3.8885454511423376E-2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0.61773874541399043</v>
      </c>
      <c r="C149" s="87">
        <v>0.28201556497103064</v>
      </c>
      <c r="D149" s="87">
        <v>0.70216097683080336</v>
      </c>
      <c r="E149" s="87">
        <v>0.60643436685310248</v>
      </c>
      <c r="F149" s="87">
        <v>0.60634138038916152</v>
      </c>
      <c r="G149" s="87">
        <v>0.43949141982771073</v>
      </c>
      <c r="H149" s="87">
        <v>0.2274747595053912</v>
      </c>
      <c r="I149" s="87">
        <v>0.43636156635511641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0</v>
      </c>
      <c r="C154" s="176">
        <v>0</v>
      </c>
      <c r="D154" s="176">
        <v>0</v>
      </c>
      <c r="E154" s="176">
        <v>0</v>
      </c>
      <c r="F154" s="176">
        <v>0</v>
      </c>
      <c r="G154" s="176">
        <v>0</v>
      </c>
      <c r="H154" s="176">
        <v>0</v>
      </c>
      <c r="I154" s="176">
        <v>0</v>
      </c>
      <c r="J154" s="176">
        <v>0</v>
      </c>
      <c r="K154" s="176">
        <v>0</v>
      </c>
      <c r="L154" s="176">
        <v>0</v>
      </c>
      <c r="M154" s="176">
        <v>0</v>
      </c>
      <c r="N154" s="176">
        <v>0</v>
      </c>
      <c r="O154" s="176">
        <v>0</v>
      </c>
      <c r="P154" s="176">
        <v>0</v>
      </c>
      <c r="Q154" s="176">
        <v>0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1</v>
      </c>
      <c r="C158" s="77">
        <f t="shared" si="0"/>
        <v>1</v>
      </c>
      <c r="D158" s="77">
        <f t="shared" si="0"/>
        <v>1</v>
      </c>
      <c r="E158" s="77">
        <f t="shared" si="0"/>
        <v>1</v>
      </c>
      <c r="F158" s="77">
        <f t="shared" si="0"/>
        <v>1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</v>
      </c>
      <c r="K158" s="77">
        <f t="shared" si="0"/>
        <v>1</v>
      </c>
      <c r="L158" s="77">
        <f t="shared" si="0"/>
        <v>1</v>
      </c>
      <c r="M158" s="77">
        <f t="shared" si="0"/>
        <v>1</v>
      </c>
      <c r="N158" s="77">
        <f t="shared" si="0"/>
        <v>1</v>
      </c>
      <c r="O158" s="77">
        <f t="shared" si="0"/>
        <v>1</v>
      </c>
      <c r="P158" s="77">
        <f t="shared" si="0"/>
        <v>0.99999999999999989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7.2041042586885439E-4</v>
      </c>
      <c r="C163" s="201">
        <f t="shared" si="5"/>
        <v>6.529637145153552E-4</v>
      </c>
      <c r="D163" s="201">
        <f t="shared" si="5"/>
        <v>7.0713727754556199E-4</v>
      </c>
      <c r="E163" s="201">
        <f t="shared" si="5"/>
        <v>7.0769221905661356E-4</v>
      </c>
      <c r="F163" s="201">
        <f t="shared" si="5"/>
        <v>3.8482913461858429E-4</v>
      </c>
      <c r="G163" s="201">
        <f t="shared" si="5"/>
        <v>4.168750155650083E-4</v>
      </c>
      <c r="H163" s="201">
        <f t="shared" si="5"/>
        <v>6.7399941255239415E-4</v>
      </c>
      <c r="I163" s="201">
        <f t="shared" si="5"/>
        <v>7.8306659706078624E-4</v>
      </c>
      <c r="J163" s="201">
        <f t="shared" si="5"/>
        <v>7.8240177970585907E-4</v>
      </c>
      <c r="K163" s="201">
        <f t="shared" si="5"/>
        <v>4.4474049401845489E-4</v>
      </c>
      <c r="L163" s="201">
        <f t="shared" si="5"/>
        <v>4.3055149072759516E-4</v>
      </c>
      <c r="M163" s="201">
        <f t="shared" si="5"/>
        <v>7.5600951616119384E-4</v>
      </c>
      <c r="N163" s="201">
        <f t="shared" si="5"/>
        <v>8.0693701000911179E-4</v>
      </c>
      <c r="O163" s="201">
        <f t="shared" si="5"/>
        <v>4.0179895386295426E-4</v>
      </c>
      <c r="P163" s="201">
        <f t="shared" si="5"/>
        <v>6.2341137244041752E-4</v>
      </c>
      <c r="Q163" s="201">
        <f t="shared" si="5"/>
        <v>5.7931540155576982E-4</v>
      </c>
    </row>
    <row r="164" spans="1:17" x14ac:dyDescent="0.25">
      <c r="A164" s="127" t="s">
        <v>152</v>
      </c>
      <c r="B164" s="200">
        <f t="shared" ref="B164:Q164" si="6">IF(B$15=0,0,B$15/B$5)</f>
        <v>0.24916431394945401</v>
      </c>
      <c r="C164" s="200">
        <f t="shared" si="6"/>
        <v>0.12448579408816303</v>
      </c>
      <c r="D164" s="200">
        <f t="shared" si="6"/>
        <v>0.26299803021660889</v>
      </c>
      <c r="E164" s="200">
        <f t="shared" si="6"/>
        <v>0.26241965173233622</v>
      </c>
      <c r="F164" s="200">
        <f t="shared" si="6"/>
        <v>0.24607646865399174</v>
      </c>
      <c r="G164" s="200">
        <f t="shared" si="6"/>
        <v>0.18329498577024966</v>
      </c>
      <c r="H164" s="200">
        <f t="shared" si="6"/>
        <v>9.8067421729071264E-2</v>
      </c>
      <c r="I164" s="200">
        <f t="shared" si="6"/>
        <v>0.18386197018415357</v>
      </c>
      <c r="J164" s="200">
        <f t="shared" si="6"/>
        <v>0.18455486492423556</v>
      </c>
      <c r="K164" s="200">
        <f t="shared" si="6"/>
        <v>0.12870338126740835</v>
      </c>
      <c r="L164" s="200">
        <f t="shared" si="6"/>
        <v>0.15650123362577403</v>
      </c>
      <c r="M164" s="200">
        <f t="shared" si="6"/>
        <v>0.21206175904099714</v>
      </c>
      <c r="N164" s="200">
        <f t="shared" si="6"/>
        <v>2.0060001783101739E-3</v>
      </c>
      <c r="O164" s="200">
        <f t="shared" si="6"/>
        <v>2.3384858058192088E-2</v>
      </c>
      <c r="P164" s="200">
        <f t="shared" si="6"/>
        <v>0.1001197668116469</v>
      </c>
      <c r="Q164" s="200">
        <f t="shared" si="6"/>
        <v>0.15156472761362733</v>
      </c>
    </row>
    <row r="165" spans="1:17" x14ac:dyDescent="0.25">
      <c r="A165" s="72" t="s">
        <v>151</v>
      </c>
      <c r="B165" s="71">
        <f t="shared" ref="B165:Q165" si="7">IF(B$26=0,0,B$26/B$5)</f>
        <v>0.75011527562467717</v>
      </c>
      <c r="C165" s="71">
        <f t="shared" si="7"/>
        <v>0.87486124219732164</v>
      </c>
      <c r="D165" s="71">
        <f t="shared" si="7"/>
        <v>0.7362948325058456</v>
      </c>
      <c r="E165" s="71">
        <f t="shared" si="7"/>
        <v>0.73687265604860719</v>
      </c>
      <c r="F165" s="71">
        <f t="shared" si="7"/>
        <v>0.75353870221138974</v>
      </c>
      <c r="G165" s="71">
        <f t="shared" si="7"/>
        <v>0.8162881392141853</v>
      </c>
      <c r="H165" s="71">
        <f t="shared" si="7"/>
        <v>0.90125857885837635</v>
      </c>
      <c r="I165" s="71">
        <f t="shared" si="7"/>
        <v>0.81535496321878564</v>
      </c>
      <c r="J165" s="71">
        <f t="shared" si="7"/>
        <v>0.81466273329605854</v>
      </c>
      <c r="K165" s="71">
        <f t="shared" si="7"/>
        <v>0.87085187823857324</v>
      </c>
      <c r="L165" s="71">
        <f t="shared" si="7"/>
        <v>0.84306821488349837</v>
      </c>
      <c r="M165" s="71">
        <f t="shared" si="7"/>
        <v>0.78718223144284161</v>
      </c>
      <c r="N165" s="71">
        <f t="shared" si="7"/>
        <v>0.99718706281168079</v>
      </c>
      <c r="O165" s="71">
        <f t="shared" si="7"/>
        <v>0.97621334298794493</v>
      </c>
      <c r="P165" s="71">
        <f t="shared" si="7"/>
        <v>0.8992568218159126</v>
      </c>
      <c r="Q165" s="71">
        <f t="shared" si="7"/>
        <v>0.84785595698481686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1</v>
      </c>
      <c r="C167" s="77">
        <f t="shared" si="8"/>
        <v>1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0.99999999999999989</v>
      </c>
      <c r="H167" s="77">
        <f t="shared" si="8"/>
        <v>0.99999999999999989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6.235888656054724E-4</v>
      </c>
      <c r="C172" s="201">
        <f t="shared" si="13"/>
        <v>4.4524496804834718E-4</v>
      </c>
      <c r="D172" s="201">
        <f t="shared" si="13"/>
        <v>6.9580873015015693E-4</v>
      </c>
      <c r="E172" s="201">
        <f t="shared" si="13"/>
        <v>6.7254684938420695E-4</v>
      </c>
      <c r="F172" s="201">
        <f t="shared" si="13"/>
        <v>3.6804687663792422E-4</v>
      </c>
      <c r="G172" s="201">
        <f t="shared" si="13"/>
        <v>3.3164558833015173E-4</v>
      </c>
      <c r="H172" s="201">
        <f t="shared" si="13"/>
        <v>1.5759144257053949E-3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7.5822022273872414E-2</v>
      </c>
      <c r="C174" s="200">
        <f t="shared" si="15"/>
        <v>0.33717742943629408</v>
      </c>
      <c r="D174" s="200">
        <f t="shared" si="15"/>
        <v>0.15222071257219111</v>
      </c>
      <c r="E174" s="200">
        <f t="shared" si="15"/>
        <v>0.14850761382262725</v>
      </c>
      <c r="F174" s="200">
        <f t="shared" si="15"/>
        <v>0.15626728580147206</v>
      </c>
      <c r="G174" s="200">
        <f t="shared" si="15"/>
        <v>0.14837293241419564</v>
      </c>
      <c r="H174" s="200">
        <f t="shared" si="15"/>
        <v>0.86830300338681898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7.5822022273872414E-2</v>
      </c>
      <c r="C175" s="199">
        <f t="shared" si="16"/>
        <v>0.33717742943629408</v>
      </c>
      <c r="D175" s="199">
        <f t="shared" si="16"/>
        <v>0.15222071257219111</v>
      </c>
      <c r="E175" s="199">
        <f t="shared" si="16"/>
        <v>0.14850761382262725</v>
      </c>
      <c r="F175" s="199">
        <f t="shared" si="16"/>
        <v>0.15626728580147206</v>
      </c>
      <c r="G175" s="199">
        <f t="shared" si="16"/>
        <v>0.14837293241419564</v>
      </c>
      <c r="H175" s="199">
        <f t="shared" si="16"/>
        <v>0.86830300338681898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4.9638853406400736E-2</v>
      </c>
      <c r="C177" s="200">
        <f t="shared" si="18"/>
        <v>3.1204033338542717E-2</v>
      </c>
      <c r="D177" s="200">
        <f t="shared" si="18"/>
        <v>5.8868301541805106E-2</v>
      </c>
      <c r="E177" s="200">
        <f t="shared" si="18"/>
        <v>5.7376285556944982E-2</v>
      </c>
      <c r="F177" s="200">
        <f t="shared" si="18"/>
        <v>5.6589359912028576E-2</v>
      </c>
      <c r="G177" s="200">
        <f t="shared" si="18"/>
        <v>4.5644790113019008E-2</v>
      </c>
      <c r="H177" s="200">
        <f t="shared" si="18"/>
        <v>0.13012108218747556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3.0926983692922967E-2</v>
      </c>
      <c r="C178" s="199">
        <f t="shared" si="19"/>
        <v>2.3839542154455284E-2</v>
      </c>
      <c r="D178" s="199">
        <f t="shared" si="19"/>
        <v>3.6416478133232448E-2</v>
      </c>
      <c r="E178" s="199">
        <f t="shared" si="19"/>
        <v>3.5739763222620728E-2</v>
      </c>
      <c r="F178" s="199">
        <f t="shared" si="19"/>
        <v>3.6171122049956102E-2</v>
      </c>
      <c r="G178" s="199">
        <f t="shared" si="19"/>
        <v>3.2993584263542916E-2</v>
      </c>
      <c r="H178" s="199">
        <f t="shared" si="19"/>
        <v>8.5713727402055073E-2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1.8711869713477765E-2</v>
      </c>
      <c r="C179" s="199">
        <f t="shared" si="20"/>
        <v>7.364491184087431E-3</v>
      </c>
      <c r="D179" s="199">
        <f t="shared" si="20"/>
        <v>2.2451823408572651E-2</v>
      </c>
      <c r="E179" s="199">
        <f t="shared" si="20"/>
        <v>2.1636522334324254E-2</v>
      </c>
      <c r="F179" s="199">
        <f t="shared" si="20"/>
        <v>2.0418237862072468E-2</v>
      </c>
      <c r="G179" s="199">
        <f t="shared" si="20"/>
        <v>1.2651205849476096E-2</v>
      </c>
      <c r="H179" s="199">
        <f t="shared" si="20"/>
        <v>4.4407354785420468E-2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0.87391553545412137</v>
      </c>
      <c r="C181" s="209">
        <f t="shared" si="22"/>
        <v>0.63117329225711483</v>
      </c>
      <c r="D181" s="209">
        <f t="shared" si="22"/>
        <v>0.78821517715585365</v>
      </c>
      <c r="E181" s="209">
        <f t="shared" si="22"/>
        <v>0.79344355377104359</v>
      </c>
      <c r="F181" s="209">
        <f t="shared" si="22"/>
        <v>0.78677530740986157</v>
      </c>
      <c r="G181" s="209">
        <f t="shared" si="22"/>
        <v>0.80565063188445507</v>
      </c>
      <c r="H181" s="209">
        <f t="shared" si="22"/>
        <v>0</v>
      </c>
      <c r="I181" s="209">
        <f t="shared" si="22"/>
        <v>0</v>
      </c>
      <c r="J181" s="209">
        <f t="shared" si="22"/>
        <v>0</v>
      </c>
      <c r="K181" s="209">
        <f t="shared" si="22"/>
        <v>0</v>
      </c>
      <c r="L181" s="209">
        <f t="shared" si="22"/>
        <v>0</v>
      </c>
      <c r="M181" s="209">
        <f t="shared" si="22"/>
        <v>0</v>
      </c>
      <c r="N181" s="209">
        <f t="shared" si="22"/>
        <v>0</v>
      </c>
      <c r="O181" s="209">
        <f t="shared" si="22"/>
        <v>0</v>
      </c>
      <c r="P181" s="209">
        <f t="shared" si="22"/>
        <v>0</v>
      </c>
      <c r="Q181" s="209">
        <f t="shared" si="22"/>
        <v>0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0.99999999999999989</v>
      </c>
      <c r="C183" s="77">
        <f t="shared" si="23"/>
        <v>1</v>
      </c>
      <c r="D183" s="77">
        <f t="shared" si="23"/>
        <v>0.99999999999999978</v>
      </c>
      <c r="E183" s="77">
        <f t="shared" si="23"/>
        <v>1.0000000000000002</v>
      </c>
      <c r="F183" s="77">
        <f t="shared" si="23"/>
        <v>1</v>
      </c>
      <c r="G183" s="77">
        <f t="shared" si="23"/>
        <v>1</v>
      </c>
      <c r="H183" s="77">
        <f t="shared" si="23"/>
        <v>1</v>
      </c>
      <c r="I183" s="77">
        <f t="shared" si="23"/>
        <v>1</v>
      </c>
      <c r="J183" s="77">
        <f t="shared" si="23"/>
        <v>1</v>
      </c>
      <c r="K183" s="77">
        <f t="shared" si="23"/>
        <v>0.99999999999999989</v>
      </c>
      <c r="L183" s="77">
        <f t="shared" si="23"/>
        <v>1.0000000000000002</v>
      </c>
      <c r="M183" s="77">
        <f t="shared" si="23"/>
        <v>1</v>
      </c>
      <c r="N183" s="77">
        <f t="shared" si="23"/>
        <v>1.0000000000000002</v>
      </c>
      <c r="O183" s="77">
        <f t="shared" si="23"/>
        <v>0.99999999999999989</v>
      </c>
      <c r="P183" s="77">
        <f t="shared" si="23"/>
        <v>0.99999999999999989</v>
      </c>
      <c r="Q183" s="77">
        <f t="shared" si="23"/>
        <v>1.0000000000000002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1.1515826508641804E-3</v>
      </c>
      <c r="C188" s="201">
        <f t="shared" si="28"/>
        <v>7.9632601830057284E-4</v>
      </c>
      <c r="D188" s="201">
        <f t="shared" si="28"/>
        <v>9.1283688415387597E-4</v>
      </c>
      <c r="E188" s="201">
        <f t="shared" si="28"/>
        <v>9.0261154949309165E-4</v>
      </c>
      <c r="F188" s="201">
        <f t="shared" si="28"/>
        <v>4.8100347118625297E-4</v>
      </c>
      <c r="G188" s="201">
        <f t="shared" si="28"/>
        <v>4.7378976142531783E-4</v>
      </c>
      <c r="H188" s="201">
        <f t="shared" si="28"/>
        <v>7.8911214209149104E-4</v>
      </c>
      <c r="I188" s="201">
        <f t="shared" si="28"/>
        <v>8.7357670429190251E-4</v>
      </c>
      <c r="J188" s="201">
        <f t="shared" si="28"/>
        <v>9.0932738613973111E-4</v>
      </c>
      <c r="K188" s="201">
        <f t="shared" si="28"/>
        <v>5.7996191774993132E-4</v>
      </c>
      <c r="L188" s="201">
        <f t="shared" si="28"/>
        <v>5.6671216745980268E-4</v>
      </c>
      <c r="M188" s="201">
        <f t="shared" si="28"/>
        <v>1.1036574918840232E-3</v>
      </c>
      <c r="N188" s="201">
        <f t="shared" si="28"/>
        <v>1.9275404807265468E-3</v>
      </c>
      <c r="O188" s="201">
        <f t="shared" si="28"/>
        <v>6.2866718790477536E-4</v>
      </c>
      <c r="P188" s="201">
        <f t="shared" si="28"/>
        <v>7.4732641292048012E-4</v>
      </c>
      <c r="Q188" s="201">
        <f t="shared" si="28"/>
        <v>8.4933724050473345E-4</v>
      </c>
    </row>
    <row r="189" spans="1:17" x14ac:dyDescent="0.25">
      <c r="A189" s="127" t="s">
        <v>149</v>
      </c>
      <c r="B189" s="200">
        <f t="shared" ref="B189:Q189" si="29">IF(B$80=0,0,B$80/B$70)</f>
        <v>0.33864547291763258</v>
      </c>
      <c r="C189" s="200">
        <f t="shared" si="29"/>
        <v>0.32402427926820571</v>
      </c>
      <c r="D189" s="200">
        <f t="shared" si="29"/>
        <v>0.26053517110522445</v>
      </c>
      <c r="E189" s="200">
        <f t="shared" si="29"/>
        <v>0.26196219340147203</v>
      </c>
      <c r="F189" s="200">
        <f t="shared" si="29"/>
        <v>0.25528802314479471</v>
      </c>
      <c r="G189" s="200">
        <f t="shared" si="29"/>
        <v>0.25145941521423709</v>
      </c>
      <c r="H189" s="200">
        <f t="shared" si="29"/>
        <v>0.32617016526702769</v>
      </c>
      <c r="I189" s="200">
        <f t="shared" si="29"/>
        <v>0.25137194411640496</v>
      </c>
      <c r="J189" s="200">
        <f t="shared" si="29"/>
        <v>0.26098951139503423</v>
      </c>
      <c r="K189" s="200">
        <f t="shared" si="29"/>
        <v>0.30780927862433988</v>
      </c>
      <c r="L189" s="200">
        <f t="shared" si="29"/>
        <v>0.3007770995209601</v>
      </c>
      <c r="M189" s="200">
        <f t="shared" si="29"/>
        <v>0.31849736878772333</v>
      </c>
      <c r="N189" s="200">
        <f t="shared" si="29"/>
        <v>0.55930801749980541</v>
      </c>
      <c r="O189" s="200">
        <f t="shared" si="29"/>
        <v>0.33365913809395842</v>
      </c>
      <c r="P189" s="200">
        <f t="shared" si="29"/>
        <v>0.31767156107032096</v>
      </c>
      <c r="Q189" s="200">
        <f t="shared" si="29"/>
        <v>0.25589604472044658</v>
      </c>
    </row>
    <row r="190" spans="1:17" x14ac:dyDescent="0.25">
      <c r="A190" s="142" t="s">
        <v>166</v>
      </c>
      <c r="B190" s="199">
        <f t="shared" ref="B190:Q190" si="30">IF(B$81=0,0,B$81/B$70)</f>
        <v>0.33864547291763258</v>
      </c>
      <c r="C190" s="199">
        <f t="shared" si="30"/>
        <v>0.32402427926820571</v>
      </c>
      <c r="D190" s="199">
        <f t="shared" si="30"/>
        <v>0.26053517110522445</v>
      </c>
      <c r="E190" s="199">
        <f t="shared" si="30"/>
        <v>0.26196219340147203</v>
      </c>
      <c r="F190" s="199">
        <f t="shared" si="30"/>
        <v>0.25528802314479471</v>
      </c>
      <c r="G190" s="199">
        <f t="shared" si="30"/>
        <v>0.25145941521423709</v>
      </c>
      <c r="H190" s="199">
        <f t="shared" si="30"/>
        <v>0.32617016526702769</v>
      </c>
      <c r="I190" s="199">
        <f t="shared" si="30"/>
        <v>0.25137194411640496</v>
      </c>
      <c r="J190" s="199">
        <f t="shared" si="30"/>
        <v>0.26098951139503423</v>
      </c>
      <c r="K190" s="199">
        <f t="shared" si="30"/>
        <v>0.30780927862433988</v>
      </c>
      <c r="L190" s="199">
        <f t="shared" si="30"/>
        <v>0.3007770995209601</v>
      </c>
      <c r="M190" s="199">
        <f t="shared" si="30"/>
        <v>0.31849736878772333</v>
      </c>
      <c r="N190" s="199">
        <f t="shared" si="30"/>
        <v>0.55930801749980541</v>
      </c>
      <c r="O190" s="199">
        <f t="shared" si="30"/>
        <v>0.33365913809395842</v>
      </c>
      <c r="P190" s="199">
        <f t="shared" si="30"/>
        <v>0.31767156107032096</v>
      </c>
      <c r="Q190" s="199">
        <f t="shared" si="30"/>
        <v>0.25589604472044658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0.44062653180146266</v>
      </c>
      <c r="C192" s="200">
        <f t="shared" si="32"/>
        <v>0.5365657204281109</v>
      </c>
      <c r="D192" s="200">
        <f t="shared" si="32"/>
        <v>0.55377496195683296</v>
      </c>
      <c r="E192" s="200">
        <f t="shared" si="32"/>
        <v>0.55269218357512528</v>
      </c>
      <c r="F192" s="200">
        <f t="shared" si="32"/>
        <v>0.56632978331194039</v>
      </c>
      <c r="G192" s="200">
        <f t="shared" si="32"/>
        <v>0.58779026067942597</v>
      </c>
      <c r="H192" s="200">
        <f t="shared" si="32"/>
        <v>0.54011918521635227</v>
      </c>
      <c r="I192" s="200">
        <f t="shared" si="32"/>
        <v>0.58805630264612685</v>
      </c>
      <c r="J192" s="200">
        <f t="shared" si="32"/>
        <v>0.57396725697132955</v>
      </c>
      <c r="K192" s="200">
        <f t="shared" si="32"/>
        <v>0.52104432338882045</v>
      </c>
      <c r="L192" s="200">
        <f t="shared" si="32"/>
        <v>0.52390581657745861</v>
      </c>
      <c r="M192" s="200">
        <f t="shared" si="32"/>
        <v>0.42476929904322541</v>
      </c>
      <c r="N192" s="200">
        <f t="shared" si="32"/>
        <v>0.38346855089760445</v>
      </c>
      <c r="O192" s="200">
        <f t="shared" si="32"/>
        <v>0.45239655005918872</v>
      </c>
      <c r="P192" s="200">
        <f t="shared" si="32"/>
        <v>0.5260459815239058</v>
      </c>
      <c r="Q192" s="200">
        <f t="shared" si="32"/>
        <v>0.52755731889955482</v>
      </c>
    </row>
    <row r="193" spans="1:17" x14ac:dyDescent="0.25">
      <c r="A193" s="142" t="s">
        <v>164</v>
      </c>
      <c r="B193" s="199">
        <f t="shared" ref="B193:Q193" si="33">IF(B$88=0,0,B$88/B$70)</f>
        <v>0.44062653180146266</v>
      </c>
      <c r="C193" s="199">
        <f t="shared" si="33"/>
        <v>0.5365657204281109</v>
      </c>
      <c r="D193" s="199">
        <f t="shared" si="33"/>
        <v>0.55377496195683296</v>
      </c>
      <c r="E193" s="199">
        <f t="shared" si="33"/>
        <v>0.55269218357512528</v>
      </c>
      <c r="F193" s="199">
        <f t="shared" si="33"/>
        <v>0.56632978331194039</v>
      </c>
      <c r="G193" s="199">
        <f t="shared" si="33"/>
        <v>0.58779026067942597</v>
      </c>
      <c r="H193" s="199">
        <f t="shared" si="33"/>
        <v>0.54011918521635227</v>
      </c>
      <c r="I193" s="199">
        <f t="shared" si="33"/>
        <v>0.58805630264612685</v>
      </c>
      <c r="J193" s="199">
        <f t="shared" si="33"/>
        <v>0.57396725697132955</v>
      </c>
      <c r="K193" s="199">
        <f t="shared" si="33"/>
        <v>0.52104432338882045</v>
      </c>
      <c r="L193" s="199">
        <f t="shared" si="33"/>
        <v>0.52390581657745861</v>
      </c>
      <c r="M193" s="199">
        <f t="shared" si="33"/>
        <v>0.42476929904322541</v>
      </c>
      <c r="N193" s="199">
        <f t="shared" si="33"/>
        <v>0.38346855089760445</v>
      </c>
      <c r="O193" s="199">
        <f t="shared" si="33"/>
        <v>0.45239655005918872</v>
      </c>
      <c r="P193" s="199">
        <f t="shared" si="33"/>
        <v>0.5260459815239058</v>
      </c>
      <c r="Q193" s="199">
        <f t="shared" si="33"/>
        <v>0.52755731889955482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0.21957641263004044</v>
      </c>
      <c r="C195" s="200">
        <f t="shared" si="35"/>
        <v>0.13861367428538282</v>
      </c>
      <c r="D195" s="200">
        <f t="shared" si="35"/>
        <v>0.18477703005378857</v>
      </c>
      <c r="E195" s="200">
        <f t="shared" si="35"/>
        <v>0.18444301147390982</v>
      </c>
      <c r="F195" s="200">
        <f t="shared" si="35"/>
        <v>0.17790119007207864</v>
      </c>
      <c r="G195" s="200">
        <f t="shared" si="35"/>
        <v>0.1602765343449116</v>
      </c>
      <c r="H195" s="200">
        <f t="shared" si="35"/>
        <v>0.13292153737452847</v>
      </c>
      <c r="I195" s="200">
        <f t="shared" si="35"/>
        <v>0.15969817653317633</v>
      </c>
      <c r="J195" s="200">
        <f t="shared" si="35"/>
        <v>0.16413390424749649</v>
      </c>
      <c r="K195" s="200">
        <f t="shared" si="35"/>
        <v>0.17056643606908967</v>
      </c>
      <c r="L195" s="200">
        <f t="shared" si="35"/>
        <v>0.17475037173412158</v>
      </c>
      <c r="M195" s="200">
        <f t="shared" si="35"/>
        <v>0.25562967467716724</v>
      </c>
      <c r="N195" s="200">
        <f t="shared" si="35"/>
        <v>5.5295891121863706E-2</v>
      </c>
      <c r="O195" s="200">
        <f t="shared" si="35"/>
        <v>0.21331564465894809</v>
      </c>
      <c r="P195" s="200">
        <f t="shared" si="35"/>
        <v>0.1555351309928526</v>
      </c>
      <c r="Q195" s="200">
        <f t="shared" si="35"/>
        <v>0.21569729913949398</v>
      </c>
    </row>
    <row r="196" spans="1:17" x14ac:dyDescent="0.25">
      <c r="A196" s="142" t="s">
        <v>162</v>
      </c>
      <c r="B196" s="199">
        <f t="shared" ref="B196:Q196" si="36">IF(B$95=0,0,B$95/B$70)</f>
        <v>0.15030516008886471</v>
      </c>
      <c r="C196" s="199">
        <f t="shared" si="36"/>
        <v>0.11220943094410321</v>
      </c>
      <c r="D196" s="199">
        <f t="shared" si="36"/>
        <v>0.12573054927199592</v>
      </c>
      <c r="E196" s="199">
        <f t="shared" si="36"/>
        <v>0.12623203354536416</v>
      </c>
      <c r="F196" s="199">
        <f t="shared" si="36"/>
        <v>0.12440751602844871</v>
      </c>
      <c r="G196" s="199">
        <f t="shared" si="36"/>
        <v>0.12404535561631332</v>
      </c>
      <c r="H196" s="199">
        <f t="shared" si="36"/>
        <v>0.11295255009351586</v>
      </c>
      <c r="I196" s="199">
        <f t="shared" si="36"/>
        <v>0.12402462652371983</v>
      </c>
      <c r="J196" s="199">
        <f t="shared" si="36"/>
        <v>0.1268288209545303</v>
      </c>
      <c r="K196" s="199">
        <f t="shared" si="36"/>
        <v>0.14137638634469707</v>
      </c>
      <c r="L196" s="199">
        <f t="shared" si="36"/>
        <v>0.13892363271741764</v>
      </c>
      <c r="M196" s="199">
        <f t="shared" si="36"/>
        <v>0.20178763694546881</v>
      </c>
      <c r="N196" s="199">
        <f t="shared" si="36"/>
        <v>5.2554868913244554E-2</v>
      </c>
      <c r="O196" s="199">
        <f t="shared" si="36"/>
        <v>0.20356323865330461</v>
      </c>
      <c r="P196" s="199">
        <f t="shared" si="36"/>
        <v>0.11000948810172494</v>
      </c>
      <c r="Q196" s="199">
        <f t="shared" si="36"/>
        <v>0.12250055807851451</v>
      </c>
    </row>
    <row r="197" spans="1:17" x14ac:dyDescent="0.25">
      <c r="A197" s="142" t="s">
        <v>161</v>
      </c>
      <c r="B197" s="199">
        <f t="shared" ref="B197:Q197" si="37">IF(B$99=0,0,B$99/B$70)</f>
        <v>6.9271252541175693E-2</v>
      </c>
      <c r="C197" s="199">
        <f t="shared" si="37"/>
        <v>2.6404243341279627E-2</v>
      </c>
      <c r="D197" s="199">
        <f t="shared" si="37"/>
        <v>5.904648078179265E-2</v>
      </c>
      <c r="E197" s="199">
        <f t="shared" si="37"/>
        <v>5.821097792854564E-2</v>
      </c>
      <c r="F197" s="199">
        <f t="shared" si="37"/>
        <v>5.3493674043629896E-2</v>
      </c>
      <c r="G197" s="199">
        <f t="shared" si="37"/>
        <v>3.6231178728598261E-2</v>
      </c>
      <c r="H197" s="199">
        <f t="shared" si="37"/>
        <v>1.9968987281012616E-2</v>
      </c>
      <c r="I197" s="199">
        <f t="shared" si="37"/>
        <v>3.5673550009456517E-2</v>
      </c>
      <c r="J197" s="199">
        <f t="shared" si="37"/>
        <v>3.7305083292966196E-2</v>
      </c>
      <c r="K197" s="199">
        <f t="shared" si="37"/>
        <v>2.9190049724392587E-2</v>
      </c>
      <c r="L197" s="199">
        <f t="shared" si="37"/>
        <v>3.582673901670394E-2</v>
      </c>
      <c r="M197" s="199">
        <f t="shared" si="37"/>
        <v>5.3842037731698468E-2</v>
      </c>
      <c r="N197" s="199">
        <f t="shared" si="37"/>
        <v>2.7410222086191602E-3</v>
      </c>
      <c r="O197" s="199">
        <f t="shared" si="37"/>
        <v>9.7524060056434752E-3</v>
      </c>
      <c r="P197" s="199">
        <f t="shared" si="37"/>
        <v>4.5525642891127663E-2</v>
      </c>
      <c r="Q197" s="199">
        <f t="shared" si="37"/>
        <v>9.3196741060979471E-2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1</v>
      </c>
      <c r="C200" s="77">
        <f t="shared" si="39"/>
        <v>1.0000000000000002</v>
      </c>
      <c r="D200" s="77">
        <f t="shared" si="39"/>
        <v>1</v>
      </c>
      <c r="E200" s="77">
        <f t="shared" si="39"/>
        <v>0.99999999999999989</v>
      </c>
      <c r="F200" s="77">
        <f t="shared" si="39"/>
        <v>0.99999999999999989</v>
      </c>
      <c r="G200" s="77">
        <f t="shared" si="39"/>
        <v>0.99999999999999989</v>
      </c>
      <c r="H200" s="77">
        <f t="shared" si="39"/>
        <v>0.99999999999999989</v>
      </c>
      <c r="I200" s="77">
        <f t="shared" si="39"/>
        <v>0.99999999999999989</v>
      </c>
      <c r="J200" s="77">
        <f t="shared" si="39"/>
        <v>0</v>
      </c>
      <c r="K200" s="77">
        <f t="shared" si="39"/>
        <v>0</v>
      </c>
      <c r="L200" s="77">
        <f t="shared" si="39"/>
        <v>0</v>
      </c>
      <c r="M200" s="77">
        <f t="shared" si="39"/>
        <v>0</v>
      </c>
      <c r="N200" s="77">
        <f t="shared" si="39"/>
        <v>0</v>
      </c>
      <c r="O200" s="77">
        <f t="shared" si="39"/>
        <v>0</v>
      </c>
      <c r="P200" s="77">
        <f t="shared" si="39"/>
        <v>0</v>
      </c>
      <c r="Q200" s="77">
        <f t="shared" si="39"/>
        <v>0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1.0111798394410779E-3</v>
      </c>
      <c r="C205" s="201">
        <f t="shared" si="44"/>
        <v>5.8716643807381992E-4</v>
      </c>
      <c r="D205" s="201">
        <f t="shared" si="44"/>
        <v>8.6892718529425924E-4</v>
      </c>
      <c r="E205" s="201">
        <f t="shared" si="44"/>
        <v>8.5793762160207832E-4</v>
      </c>
      <c r="F205" s="201">
        <f t="shared" si="44"/>
        <v>4.6066031556568794E-4</v>
      </c>
      <c r="G205" s="201">
        <f t="shared" si="44"/>
        <v>4.2886407797378064E-4</v>
      </c>
      <c r="H205" s="201">
        <f t="shared" si="44"/>
        <v>5.8034247150732078E-4</v>
      </c>
      <c r="I205" s="201">
        <f t="shared" si="44"/>
        <v>6.8082825672146198E-4</v>
      </c>
      <c r="J205" s="201">
        <f t="shared" si="44"/>
        <v>0</v>
      </c>
      <c r="K205" s="201">
        <f t="shared" si="44"/>
        <v>0</v>
      </c>
      <c r="L205" s="201">
        <f t="shared" si="44"/>
        <v>0</v>
      </c>
      <c r="M205" s="201">
        <f t="shared" si="44"/>
        <v>0</v>
      </c>
      <c r="N205" s="201">
        <f t="shared" si="44"/>
        <v>0</v>
      </c>
      <c r="O205" s="201">
        <f t="shared" si="44"/>
        <v>0</v>
      </c>
      <c r="P205" s="201">
        <f t="shared" si="44"/>
        <v>0</v>
      </c>
      <c r="Q205" s="201">
        <f t="shared" si="44"/>
        <v>0</v>
      </c>
    </row>
    <row r="206" spans="1:17" x14ac:dyDescent="0.25">
      <c r="A206" s="127" t="s">
        <v>146</v>
      </c>
      <c r="B206" s="200">
        <f t="shared" ref="B206:Q206" si="45">IF(B$122=0,0,B$122/B$112)</f>
        <v>0.54944730129613184</v>
      </c>
      <c r="C206" s="200">
        <f t="shared" si="45"/>
        <v>0.61804968386663317</v>
      </c>
      <c r="D206" s="200">
        <f t="shared" si="45"/>
        <v>0.45825165899588766</v>
      </c>
      <c r="E206" s="200">
        <f t="shared" si="45"/>
        <v>0.46008802097629609</v>
      </c>
      <c r="F206" s="200">
        <f t="shared" si="45"/>
        <v>0.45176284753052409</v>
      </c>
      <c r="G206" s="200">
        <f t="shared" si="45"/>
        <v>0.48041343605780912</v>
      </c>
      <c r="H206" s="200">
        <f t="shared" si="45"/>
        <v>0.62053371104786215</v>
      </c>
      <c r="I206" s="200">
        <f t="shared" si="45"/>
        <v>0.55254116029038314</v>
      </c>
      <c r="J206" s="200">
        <f t="shared" si="45"/>
        <v>0</v>
      </c>
      <c r="K206" s="200">
        <f t="shared" si="45"/>
        <v>0</v>
      </c>
      <c r="L206" s="200">
        <f t="shared" si="45"/>
        <v>0</v>
      </c>
      <c r="M206" s="200">
        <f t="shared" si="45"/>
        <v>0</v>
      </c>
      <c r="N206" s="200">
        <f t="shared" si="45"/>
        <v>0</v>
      </c>
      <c r="O206" s="200">
        <f t="shared" si="45"/>
        <v>0</v>
      </c>
      <c r="P206" s="200">
        <f t="shared" si="45"/>
        <v>0</v>
      </c>
      <c r="Q206" s="200">
        <f t="shared" si="45"/>
        <v>0</v>
      </c>
    </row>
    <row r="207" spans="1:17" x14ac:dyDescent="0.25">
      <c r="A207" s="142" t="s">
        <v>159</v>
      </c>
      <c r="B207" s="199">
        <f t="shared" ref="B207:Q207" si="46">IF(B$123=0,0,B$123/B$112)</f>
        <v>0.54944730129613184</v>
      </c>
      <c r="C207" s="199">
        <f t="shared" si="46"/>
        <v>0.61804968386663317</v>
      </c>
      <c r="D207" s="199">
        <f t="shared" si="46"/>
        <v>0.45825165899588766</v>
      </c>
      <c r="E207" s="199">
        <f t="shared" si="46"/>
        <v>0.46008802097629609</v>
      </c>
      <c r="F207" s="199">
        <f t="shared" si="46"/>
        <v>0.45176284753052409</v>
      </c>
      <c r="G207" s="199">
        <f t="shared" si="46"/>
        <v>0.48041343605780912</v>
      </c>
      <c r="H207" s="199">
        <f t="shared" si="46"/>
        <v>0.62053371104786215</v>
      </c>
      <c r="I207" s="199">
        <f t="shared" si="46"/>
        <v>0.55254116029038314</v>
      </c>
      <c r="J207" s="199">
        <f t="shared" si="46"/>
        <v>0</v>
      </c>
      <c r="K207" s="199">
        <f t="shared" si="46"/>
        <v>0</v>
      </c>
      <c r="L207" s="199">
        <f t="shared" si="46"/>
        <v>0</v>
      </c>
      <c r="M207" s="199">
        <f t="shared" si="46"/>
        <v>0</v>
      </c>
      <c r="N207" s="199">
        <f t="shared" si="46"/>
        <v>0</v>
      </c>
      <c r="O207" s="199">
        <f t="shared" si="46"/>
        <v>0</v>
      </c>
      <c r="P207" s="199">
        <f t="shared" si="46"/>
        <v>0</v>
      </c>
      <c r="Q207" s="199">
        <f t="shared" si="46"/>
        <v>0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0.29050261437196789</v>
      </c>
      <c r="C209" s="200">
        <f t="shared" si="48"/>
        <v>0.29705670110152288</v>
      </c>
      <c r="D209" s="200">
        <f t="shared" si="48"/>
        <v>0.39579438894589719</v>
      </c>
      <c r="E209" s="200">
        <f t="shared" si="48"/>
        <v>0.39444300719131958</v>
      </c>
      <c r="F209" s="200">
        <f t="shared" si="48"/>
        <v>0.40723782033683575</v>
      </c>
      <c r="G209" s="200">
        <f t="shared" si="48"/>
        <v>0.39948685864954919</v>
      </c>
      <c r="H209" s="200">
        <f t="shared" si="48"/>
        <v>0.2982506130784468</v>
      </c>
      <c r="I209" s="200">
        <f t="shared" si="48"/>
        <v>0.3441133719333429</v>
      </c>
      <c r="J209" s="200">
        <f t="shared" si="48"/>
        <v>0</v>
      </c>
      <c r="K209" s="200">
        <f t="shared" si="48"/>
        <v>0</v>
      </c>
      <c r="L209" s="200">
        <f t="shared" si="48"/>
        <v>0</v>
      </c>
      <c r="M209" s="200">
        <f t="shared" si="48"/>
        <v>0</v>
      </c>
      <c r="N209" s="200">
        <f t="shared" si="48"/>
        <v>0</v>
      </c>
      <c r="O209" s="200">
        <f t="shared" si="48"/>
        <v>0</v>
      </c>
      <c r="P209" s="200">
        <f t="shared" si="48"/>
        <v>0</v>
      </c>
      <c r="Q209" s="200">
        <f t="shared" si="48"/>
        <v>0</v>
      </c>
    </row>
    <row r="210" spans="1:17" x14ac:dyDescent="0.25">
      <c r="A210" s="142" t="s">
        <v>157</v>
      </c>
      <c r="B210" s="199">
        <f t="shared" ref="B210:Q210" si="49">IF(B$131=0,0,B$131/B$112)</f>
        <v>0.29050261437196789</v>
      </c>
      <c r="C210" s="199">
        <f t="shared" si="49"/>
        <v>0.29705670110152288</v>
      </c>
      <c r="D210" s="199">
        <f t="shared" si="49"/>
        <v>0.39579438894589719</v>
      </c>
      <c r="E210" s="199">
        <f t="shared" si="49"/>
        <v>0.39444300719131958</v>
      </c>
      <c r="F210" s="199">
        <f t="shared" si="49"/>
        <v>0.40723782033683575</v>
      </c>
      <c r="G210" s="199">
        <f t="shared" si="49"/>
        <v>0.39948685864954919</v>
      </c>
      <c r="H210" s="199">
        <f t="shared" si="49"/>
        <v>0.2982506130784468</v>
      </c>
      <c r="I210" s="199">
        <f t="shared" si="49"/>
        <v>0.3441133719333429</v>
      </c>
      <c r="J210" s="199">
        <f t="shared" si="49"/>
        <v>0</v>
      </c>
      <c r="K210" s="199">
        <f t="shared" si="49"/>
        <v>0</v>
      </c>
      <c r="L210" s="199">
        <f t="shared" si="49"/>
        <v>0</v>
      </c>
      <c r="M210" s="199">
        <f t="shared" si="49"/>
        <v>0</v>
      </c>
      <c r="N210" s="199">
        <f t="shared" si="49"/>
        <v>0</v>
      </c>
      <c r="O210" s="199">
        <f t="shared" si="49"/>
        <v>0</v>
      </c>
      <c r="P210" s="199">
        <f t="shared" si="49"/>
        <v>0</v>
      </c>
      <c r="Q210" s="199">
        <f t="shared" si="49"/>
        <v>0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0.15903890449245917</v>
      </c>
      <c r="C212" s="200">
        <f t="shared" si="51"/>
        <v>8.4306448593770275E-2</v>
      </c>
      <c r="D212" s="200">
        <f t="shared" si="51"/>
        <v>0.14508502487292099</v>
      </c>
      <c r="E212" s="200">
        <f t="shared" si="51"/>
        <v>0.14461103421078222</v>
      </c>
      <c r="F212" s="200">
        <f t="shared" si="51"/>
        <v>0.14053867181707438</v>
      </c>
      <c r="G212" s="200">
        <f t="shared" si="51"/>
        <v>0.11967084121466771</v>
      </c>
      <c r="H212" s="200">
        <f t="shared" si="51"/>
        <v>8.0635333402183623E-2</v>
      </c>
      <c r="I212" s="200">
        <f t="shared" si="51"/>
        <v>0.10266463951955232</v>
      </c>
      <c r="J212" s="200">
        <f t="shared" si="51"/>
        <v>0</v>
      </c>
      <c r="K212" s="200">
        <f t="shared" si="51"/>
        <v>0</v>
      </c>
      <c r="L212" s="200">
        <f t="shared" si="51"/>
        <v>0</v>
      </c>
      <c r="M212" s="200">
        <f t="shared" si="51"/>
        <v>0</v>
      </c>
      <c r="N212" s="200">
        <f t="shared" si="51"/>
        <v>0</v>
      </c>
      <c r="O212" s="200">
        <f t="shared" si="51"/>
        <v>0</v>
      </c>
      <c r="P212" s="200">
        <f t="shared" si="51"/>
        <v>0</v>
      </c>
      <c r="Q212" s="200">
        <f t="shared" si="51"/>
        <v>0</v>
      </c>
    </row>
    <row r="213" spans="1:17" x14ac:dyDescent="0.25">
      <c r="A213" s="142" t="s">
        <v>155</v>
      </c>
      <c r="B213" s="199">
        <f t="shared" ref="B213:Q213" si="52">IF(B$138=0,0,B$138/B$112)</f>
        <v>0.10886582813597881</v>
      </c>
      <c r="C213" s="199">
        <f t="shared" si="52"/>
        <v>6.8247080747233541E-2</v>
      </c>
      <c r="D213" s="199">
        <f t="shared" si="52"/>
        <v>9.8722335038632314E-2</v>
      </c>
      <c r="E213" s="199">
        <f t="shared" si="52"/>
        <v>9.8971193192144563E-2</v>
      </c>
      <c r="F213" s="199">
        <f t="shared" si="52"/>
        <v>9.8279652090105252E-2</v>
      </c>
      <c r="G213" s="199">
        <f t="shared" si="52"/>
        <v>9.261874868988336E-2</v>
      </c>
      <c r="H213" s="199">
        <f t="shared" si="52"/>
        <v>6.8521375206143542E-2</v>
      </c>
      <c r="I213" s="199">
        <f t="shared" si="52"/>
        <v>7.9731302197803181E-2</v>
      </c>
      <c r="J213" s="199">
        <f t="shared" si="52"/>
        <v>0</v>
      </c>
      <c r="K213" s="199">
        <f t="shared" si="52"/>
        <v>0</v>
      </c>
      <c r="L213" s="199">
        <f t="shared" si="52"/>
        <v>0</v>
      </c>
      <c r="M213" s="199">
        <f t="shared" si="52"/>
        <v>0</v>
      </c>
      <c r="N213" s="199">
        <f t="shared" si="52"/>
        <v>0</v>
      </c>
      <c r="O213" s="199">
        <f t="shared" si="52"/>
        <v>0</v>
      </c>
      <c r="P213" s="199">
        <f t="shared" si="52"/>
        <v>0</v>
      </c>
      <c r="Q213" s="199">
        <f t="shared" si="52"/>
        <v>0</v>
      </c>
    </row>
    <row r="214" spans="1:17" x14ac:dyDescent="0.25">
      <c r="A214" s="142" t="s">
        <v>154</v>
      </c>
      <c r="B214" s="199">
        <f t="shared" ref="B214:Q214" si="53">IF(B$142=0,0,B$142/B$112)</f>
        <v>5.0173076356480377E-2</v>
      </c>
      <c r="C214" s="199">
        <f t="shared" si="53"/>
        <v>1.6059367846536731E-2</v>
      </c>
      <c r="D214" s="199">
        <f t="shared" si="53"/>
        <v>4.6362689834288685E-2</v>
      </c>
      <c r="E214" s="199">
        <f t="shared" si="53"/>
        <v>4.5639841018637647E-2</v>
      </c>
      <c r="F214" s="199">
        <f t="shared" si="53"/>
        <v>4.2259019726969119E-2</v>
      </c>
      <c r="G214" s="199">
        <f t="shared" si="53"/>
        <v>2.7052092524784369E-2</v>
      </c>
      <c r="H214" s="199">
        <f t="shared" si="53"/>
        <v>1.2113958196040076E-2</v>
      </c>
      <c r="I214" s="199">
        <f t="shared" si="53"/>
        <v>2.2933337321749132E-2</v>
      </c>
      <c r="J214" s="199">
        <f t="shared" si="53"/>
        <v>0</v>
      </c>
      <c r="K214" s="199">
        <f t="shared" si="53"/>
        <v>0</v>
      </c>
      <c r="L214" s="199">
        <f t="shared" si="53"/>
        <v>0</v>
      </c>
      <c r="M214" s="199">
        <f t="shared" si="53"/>
        <v>0</v>
      </c>
      <c r="N214" s="199">
        <f t="shared" si="53"/>
        <v>0</v>
      </c>
      <c r="O214" s="199">
        <f t="shared" si="53"/>
        <v>0</v>
      </c>
      <c r="P214" s="199">
        <f t="shared" si="53"/>
        <v>0</v>
      </c>
      <c r="Q214" s="199">
        <f t="shared" si="53"/>
        <v>0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</v>
      </c>
      <c r="C216" s="209">
        <f t="shared" si="55"/>
        <v>0</v>
      </c>
      <c r="D216" s="209">
        <f t="shared" si="55"/>
        <v>0</v>
      </c>
      <c r="E216" s="209">
        <f t="shared" si="55"/>
        <v>0</v>
      </c>
      <c r="F216" s="209">
        <f t="shared" si="55"/>
        <v>0</v>
      </c>
      <c r="G216" s="209">
        <f t="shared" si="55"/>
        <v>0</v>
      </c>
      <c r="H216" s="209">
        <f t="shared" si="55"/>
        <v>0</v>
      </c>
      <c r="I216" s="209">
        <f t="shared" si="55"/>
        <v>0</v>
      </c>
      <c r="J216" s="209">
        <f t="shared" si="55"/>
        <v>0</v>
      </c>
      <c r="K216" s="209">
        <f t="shared" si="55"/>
        <v>0</v>
      </c>
      <c r="L216" s="209">
        <f t="shared" si="55"/>
        <v>0</v>
      </c>
      <c r="M216" s="209">
        <f t="shared" si="55"/>
        <v>0</v>
      </c>
      <c r="N216" s="209">
        <f t="shared" si="55"/>
        <v>0</v>
      </c>
      <c r="O216" s="209">
        <f t="shared" si="55"/>
        <v>0</v>
      </c>
      <c r="P216" s="209">
        <f t="shared" si="55"/>
        <v>0</v>
      </c>
      <c r="Q216" s="209">
        <f t="shared" si="55"/>
        <v>0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1.1846185197356129</v>
      </c>
      <c r="C220" s="133">
        <f>IF(C$5=0,0,C$5/NFM_fec!C$5)</f>
        <v>1.3069815570506649</v>
      </c>
      <c r="D220" s="133">
        <f>IF(D$5=0,0,D$5/NFM_fec!D$5)</f>
        <v>1.2068541136128668</v>
      </c>
      <c r="E220" s="133">
        <f>IF(E$5=0,0,E$5/NFM_fec!E$5)</f>
        <v>1.2059077510171046</v>
      </c>
      <c r="F220" s="133">
        <f>IF(F$5=0,0,F$5/NFM_fec!F$5)</f>
        <v>1.1792366401802914</v>
      </c>
      <c r="G220" s="133">
        <f>IF(G$5=0,0,G$5/NFM_fec!G$5)</f>
        <v>1.0885867437655088</v>
      </c>
      <c r="H220" s="133">
        <f>IF(H$5=0,0,H$5/NFM_fec!H$5)</f>
        <v>1.2661903206459009</v>
      </c>
      <c r="I220" s="133">
        <f>IF(I$5=0,0,I$5/NFM_fec!I$5)</f>
        <v>1.089832634284384</v>
      </c>
      <c r="J220" s="133">
        <f>IF(J$5=0,0,J$5/NFM_fec!J$5)</f>
        <v>1.0907586797868758</v>
      </c>
      <c r="K220" s="133">
        <f>IF(K$5=0,0,K$5/NFM_fec!K$5)</f>
        <v>1.0203806980802543</v>
      </c>
      <c r="L220" s="133">
        <f>IF(L$5=0,0,L$5/NFM_fec!L$5)</f>
        <v>1.0540077680005644</v>
      </c>
      <c r="M220" s="133">
        <f>IF(M$5=0,0,M$5/NFM_fec!M$5)</f>
        <v>1.1288370239415124</v>
      </c>
      <c r="N220" s="133">
        <f>IF(N$5=0,0,N$5/NFM_fec!N$5)</f>
        <v>1.0575937423978463</v>
      </c>
      <c r="O220" s="133">
        <f>IF(O$5=0,0,O$5/NFM_fec!O$5)</f>
        <v>1.1294320490089977</v>
      </c>
      <c r="P220" s="133">
        <f>IF(P$5=0,0,P$5/NFM_fec!P$5)</f>
        <v>1.3689380239473088</v>
      </c>
      <c r="Q220" s="133">
        <f>IF(Q$5=0,0,Q$5/NFM_fec!Q$5)</f>
        <v>1.4731380004795338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1.3251221999999998</v>
      </c>
      <c r="C225" s="128">
        <f>IF(C$10=0,0,C$10/NFM_fec!C$10)</f>
        <v>1.3251222</v>
      </c>
      <c r="D225" s="128">
        <f>IF(D$10=0,0,D$10/NFM_fec!D$10)</f>
        <v>1.3251222</v>
      </c>
      <c r="E225" s="128">
        <f>IF(E$10=0,0,E$10/NFM_fec!E$10)</f>
        <v>1.3251222000000002</v>
      </c>
      <c r="F225" s="128">
        <f>IF(F$10=0,0,F$10/NFM_fec!F$10)</f>
        <v>0.7046384400000002</v>
      </c>
      <c r="G225" s="128">
        <f>IF(G$10=0,0,G$10/NFM_fec!G$10)</f>
        <v>0.70463843999999998</v>
      </c>
      <c r="H225" s="128">
        <f>IF(H$10=0,0,H$10/NFM_fec!H$10)</f>
        <v>1.3251222</v>
      </c>
      <c r="I225" s="128">
        <f>IF(I$10=0,0,I$10/NFM_fec!I$10)</f>
        <v>1.3251222</v>
      </c>
      <c r="J225" s="128">
        <f>IF(J$10=0,0,J$10/NFM_fec!J$10)</f>
        <v>1.3251222</v>
      </c>
      <c r="K225" s="128">
        <f>IF(K$10=0,0,K$10/NFM_fec!K$10)</f>
        <v>0.70463843999999998</v>
      </c>
      <c r="L225" s="128">
        <f>IF(L$10=0,0,L$10/NFM_fec!L$10)</f>
        <v>0.70463843999999998</v>
      </c>
      <c r="M225" s="128">
        <f>IF(M$10=0,0,M$10/NFM_fec!M$10)</f>
        <v>1.3251222</v>
      </c>
      <c r="N225" s="128">
        <f>IF(N$10=0,0,N$10/NFM_fec!N$10)</f>
        <v>1.3251222000000002</v>
      </c>
      <c r="O225" s="128">
        <f>IF(O$10=0,0,O$10/NFM_fec!O$10)</f>
        <v>0.70463843999999998</v>
      </c>
      <c r="P225" s="128">
        <f>IF(P$10=0,0,P$10/NFM_fec!P$10)</f>
        <v>1.3251221999999998</v>
      </c>
      <c r="Q225" s="128">
        <f>IF(Q$10=0,0,Q$10/NFM_fec!Q$10)</f>
        <v>1.3251222000000002</v>
      </c>
    </row>
    <row r="226" spans="1:17" x14ac:dyDescent="0.25">
      <c r="A226" s="127" t="s">
        <v>152</v>
      </c>
      <c r="B226" s="126">
        <f>IF(B$15=0,0,B$15/NFM_fec!B$15)</f>
        <v>0.73184686277203059</v>
      </c>
      <c r="C226" s="126">
        <f>IF(C$15=0,0,C$15/NFM_fec!C$15)</f>
        <v>0.40340855996585728</v>
      </c>
      <c r="D226" s="126">
        <f>IF(D$15=0,0,D$15/NFM_fec!D$15)</f>
        <v>0.78697896964059921</v>
      </c>
      <c r="E226" s="126">
        <f>IF(E$15=0,0,E$15/NFM_fec!E$15)</f>
        <v>0.78463250819441555</v>
      </c>
      <c r="F226" s="126">
        <f>IF(F$15=0,0,F$15/NFM_fec!F$15)</f>
        <v>0.71949355262048875</v>
      </c>
      <c r="G226" s="126">
        <f>IF(G$15=0,0,G$15/NFM_fec!G$15)</f>
        <v>0.49473140755014899</v>
      </c>
      <c r="H226" s="126">
        <f>IF(H$15=0,0,H$15/NFM_fec!H$15)</f>
        <v>0.30787867072772518</v>
      </c>
      <c r="I226" s="126">
        <f>IF(I$15=0,0,I$15/NFM_fec!I$15)</f>
        <v>0.49682972784968421</v>
      </c>
      <c r="J226" s="126">
        <f>IF(J$15=0,0,J$15/NFM_fec!J$15)</f>
        <v>0.49912581402081818</v>
      </c>
      <c r="K226" s="126">
        <f>IF(K$15=0,0,K$15/NFM_fec!K$15)</f>
        <v>0.32561773239670067</v>
      </c>
      <c r="L226" s="126">
        <f>IF(L$15=0,0,L$15/NFM_fec!L$15)</f>
        <v>0.4089944671381931</v>
      </c>
      <c r="M226" s="126">
        <f>IF(M$15=0,0,M$15/NFM_fec!M$15)</f>
        <v>0.59353927340042723</v>
      </c>
      <c r="N226" s="126">
        <f>IF(N$15=0,0,N$15/NFM_fec!N$15)</f>
        <v>7.202070108914941E-3</v>
      </c>
      <c r="O226" s="126">
        <f>IF(O$15=0,0,O$15/NFM_fec!O$15)</f>
        <v>0.10036069715866457</v>
      </c>
      <c r="P226" s="126">
        <f>IF(P$15=0,0,P$15/NFM_fec!P$15)</f>
        <v>0.74115329530610219</v>
      </c>
      <c r="Q226" s="126">
        <f>IF(Q$15=0,0,Q$15/NFM_fec!Q$15)</f>
        <v>1.3350048627475746</v>
      </c>
    </row>
    <row r="227" spans="1:17" x14ac:dyDescent="0.25">
      <c r="A227" s="72" t="s">
        <v>151</v>
      </c>
      <c r="B227" s="125">
        <f>IF(B$26=0,0,B$26/NFM_fec!B$26)</f>
        <v>1.5267166200000002</v>
      </c>
      <c r="C227" s="125">
        <f>IF(C$26=0,0,C$26/NFM_fec!C$26)</f>
        <v>1.9645384897842169</v>
      </c>
      <c r="D227" s="125">
        <f>IF(D$26=0,0,D$26/NFM_fec!D$26)</f>
        <v>1.5267166200000004</v>
      </c>
      <c r="E227" s="125">
        <f>IF(E$26=0,0,E$26/NFM_fec!E$26)</f>
        <v>1.5267166200000002</v>
      </c>
      <c r="F227" s="125">
        <f>IF(F$26=0,0,F$26/NFM_fec!F$26)</f>
        <v>1.5267166200000004</v>
      </c>
      <c r="G227" s="125">
        <f>IF(G$26=0,0,G$26/NFM_fec!G$26)</f>
        <v>1.5267166200000002</v>
      </c>
      <c r="H227" s="125">
        <f>IF(H$26=0,0,H$26/NFM_fec!H$26)</f>
        <v>1.9606510520402263</v>
      </c>
      <c r="I227" s="125">
        <f>IF(I$26=0,0,I$26/NFM_fec!I$26)</f>
        <v>1.5267166200000002</v>
      </c>
      <c r="J227" s="125">
        <f>IF(J$26=0,0,J$26/NFM_fec!J$26)</f>
        <v>1.5267166200000002</v>
      </c>
      <c r="K227" s="125">
        <f>IF(K$26=0,0,K$26/NFM_fec!K$26)</f>
        <v>1.5267166200000002</v>
      </c>
      <c r="L227" s="125">
        <f>IF(L$26=0,0,L$26/NFM_fec!L$26)</f>
        <v>1.5267166200000002</v>
      </c>
      <c r="M227" s="125">
        <f>IF(M$26=0,0,M$26/NFM_fec!M$26)</f>
        <v>1.5267166200000002</v>
      </c>
      <c r="N227" s="125">
        <f>IF(N$26=0,0,N$26/NFM_fec!N$26)</f>
        <v>1.5267166200000002</v>
      </c>
      <c r="O227" s="125">
        <f>IF(O$26=0,0,O$26/NFM_fec!O$26)</f>
        <v>1.5267166200000002</v>
      </c>
      <c r="P227" s="125">
        <f>IF(P$26=0,0,P$26/NFM_fec!P$26)</f>
        <v>1.5379694856375987</v>
      </c>
      <c r="Q227" s="125">
        <f>IF(Q$26=0,0,Q$26/NFM_fec!Q$26)</f>
        <v>1.5267166200000004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0.19728895474135233</v>
      </c>
      <c r="C229" s="133">
        <f>IF(C$33=0,0,(C$33-C$68)/NFM_fec!C$33)</f>
        <v>0.80828196305521471</v>
      </c>
      <c r="D229" s="133">
        <f>IF(D$33=0,0,(D$33-D$68)/NFM_fec!D$33)</f>
        <v>0.29699183254646611</v>
      </c>
      <c r="E229" s="133">
        <f>IF(E$33=0,0,(E$33-E$68)/NFM_fec!E$33)</f>
        <v>0.29967861717531014</v>
      </c>
      <c r="F229" s="133">
        <f>IF(F$33=0,0,(F$33-F$68)/NFM_fec!F$33)</f>
        <v>0.30059676858595707</v>
      </c>
      <c r="G229" s="133">
        <f>IF(G$33=0,0,(G$33-G$68)/NFM_fec!G$33)</f>
        <v>0.30405969505512104</v>
      </c>
      <c r="H229" s="133">
        <f>IF(H$33=0,0,(H$33-H$68)/NFM_fec!H$33)</f>
        <v>0.61916573545907827</v>
      </c>
      <c r="I229" s="133">
        <f>IF(I$33=0,0,(I$33-I$68)/NFM_fec!I$33)</f>
        <v>0</v>
      </c>
      <c r="J229" s="133">
        <f>IF(J$33=0,0,(J$33-J$68)/NFM_fec!J$33)</f>
        <v>0</v>
      </c>
      <c r="K229" s="133">
        <f>IF(K$33=0,0,(K$33-K$68)/NFM_fec!K$33)</f>
        <v>0</v>
      </c>
      <c r="L229" s="133">
        <f>IF(L$33=0,0,(L$33-L$68)/NFM_fec!L$33)</f>
        <v>0</v>
      </c>
      <c r="M229" s="133">
        <f>IF(M$33=0,0,(M$33-M$68)/NFM_fec!M$33)</f>
        <v>0</v>
      </c>
      <c r="N229" s="133">
        <f>IF(N$33=0,0,(N$33-N$68)/NFM_fec!N$33)</f>
        <v>0</v>
      </c>
      <c r="O229" s="133">
        <f>IF(O$33=0,0,(O$33-O$68)/NFM_fec!O$33)</f>
        <v>0</v>
      </c>
      <c r="P229" s="133">
        <f>IF(P$33=0,0,(P$33-P$68)/NFM_fec!P$33)</f>
        <v>0</v>
      </c>
      <c r="Q229" s="133">
        <f>IF(Q$33=0,0,(Q$33-Q$68)/NFM_fec!Q$33)</f>
        <v>0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1.3251222000000002</v>
      </c>
      <c r="C234" s="128">
        <f>IF(C$38=0,0,C$38/NFM_fec!C$38)</f>
        <v>1.3251222</v>
      </c>
      <c r="D234" s="128">
        <f>IF(D$38=0,0,D$38/NFM_fec!D$38)</f>
        <v>1.3251222</v>
      </c>
      <c r="E234" s="128">
        <f>IF(E$38=0,0,E$38/NFM_fec!E$38)</f>
        <v>1.3251221999999998</v>
      </c>
      <c r="F234" s="128">
        <f>IF(F$38=0,0,F$38/NFM_fec!F$38)</f>
        <v>0.70463844000000009</v>
      </c>
      <c r="G234" s="128">
        <f>IF(G$38=0,0,G$38/NFM_fec!G$38)</f>
        <v>0.70463843999999998</v>
      </c>
      <c r="H234" s="128">
        <f>IF(H$38=0,0,H$38/NFM_fec!H$38)</f>
        <v>1.3251222000000002</v>
      </c>
      <c r="I234" s="128">
        <f>IF(I$38=0,0,I$38/NFM_fec!I$38)</f>
        <v>0</v>
      </c>
      <c r="J234" s="128">
        <f>IF(J$38=0,0,J$38/NFM_fec!J$38)</f>
        <v>0</v>
      </c>
      <c r="K234" s="128">
        <f>IF(K$38=0,0,K$38/NFM_fec!K$38)</f>
        <v>0</v>
      </c>
      <c r="L234" s="128">
        <f>IF(L$38=0,0,L$38/NFM_fec!L$38)</f>
        <v>0</v>
      </c>
      <c r="M234" s="128">
        <f>IF(M$38=0,0,M$38/NFM_fec!M$38)</f>
        <v>0</v>
      </c>
      <c r="N234" s="128">
        <f>IF(N$38=0,0,N$38/NFM_fec!N$38)</f>
        <v>0</v>
      </c>
      <c r="O234" s="128">
        <f>IF(O$38=0,0,O$38/NFM_fec!O$38)</f>
        <v>0</v>
      </c>
      <c r="P234" s="128">
        <f>IF(P$38=0,0,P$38/NFM_fec!P$38)</f>
        <v>0</v>
      </c>
      <c r="Q234" s="128">
        <f>IF(Q$38=0,0,Q$38/NFM_fec!Q$38)</f>
        <v>0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1.3461102954092021</v>
      </c>
      <c r="C236" s="126">
        <f>IF(C$44=0,0,C$44/NFM_fec!C$44)</f>
        <v>2.370484571194007</v>
      </c>
      <c r="D236" s="126">
        <f>IF(D$44=0,0,D$44/NFM_fec!D$44)</f>
        <v>2.1342498087220827</v>
      </c>
      <c r="E236" s="126">
        <f>IF(E$44=0,0,E$44/NFM_fec!E$44)</f>
        <v>2.1542075888001913</v>
      </c>
      <c r="F236" s="126">
        <f>IF(F$44=0,0,F$44/NFM_fec!F$44)</f>
        <v>2.2026054428234576</v>
      </c>
      <c r="G236" s="126">
        <f>IF(G$44=0,0,G$44/NFM_fec!G$44)</f>
        <v>2.3208775691103849</v>
      </c>
      <c r="H236" s="126">
        <f>IF(H$44=0,0,H$44/NFM_fec!H$44)</f>
        <v>2.4079972857054188</v>
      </c>
      <c r="I236" s="126">
        <f>IF(I$44=0,0,I$44/NFM_fec!I$44)</f>
        <v>0</v>
      </c>
      <c r="J236" s="126">
        <f>IF(J$44=0,0,J$44/NFM_fec!J$44)</f>
        <v>0</v>
      </c>
      <c r="K236" s="126">
        <f>IF(K$44=0,0,K$44/NFM_fec!K$44)</f>
        <v>0</v>
      </c>
      <c r="L236" s="126">
        <f>IF(L$44=0,0,L$44/NFM_fec!L$44)</f>
        <v>0</v>
      </c>
      <c r="M236" s="126">
        <f>IF(M$44=0,0,M$44/NFM_fec!M$44)</f>
        <v>0</v>
      </c>
      <c r="N236" s="126">
        <f>IF(N$44=0,0,N$44/NFM_fec!N$44)</f>
        <v>0</v>
      </c>
      <c r="O236" s="126">
        <f>IF(O$44=0,0,O$44/NFM_fec!O$44)</f>
        <v>0</v>
      </c>
      <c r="P236" s="126">
        <f>IF(P$44=0,0,P$44/NFM_fec!P$44)</f>
        <v>0</v>
      </c>
      <c r="Q236" s="126">
        <f>IF(Q$44=0,0,Q$44/NFM_fec!Q$44)</f>
        <v>0</v>
      </c>
    </row>
    <row r="237" spans="1:17" x14ac:dyDescent="0.25">
      <c r="A237" s="72" t="s">
        <v>147</v>
      </c>
      <c r="B237" s="125">
        <f>IF(B$51=0,0,B$51/NFM_fec!B$51)</f>
        <v>1.2518272391412069</v>
      </c>
      <c r="C237" s="125">
        <f>IF(C$51=0,0,C$51/NFM_fec!C$51)</f>
        <v>1.1021297395502696</v>
      </c>
      <c r="D237" s="125">
        <f>IF(D$51=0,0,D$51/NFM_fec!D$51)</f>
        <v>1.330493142600508</v>
      </c>
      <c r="E237" s="125">
        <f>IF(E$51=0,0,E$51/NFM_fec!E$51)</f>
        <v>1.3416242357130852</v>
      </c>
      <c r="F237" s="125">
        <f>IF(F$51=0,0,F$51/NFM_fec!F$51)</f>
        <v>1.2857693084962776</v>
      </c>
      <c r="G237" s="125">
        <f>IF(G$51=0,0,G$51/NFM_fec!G$51)</f>
        <v>1.1509286463029895</v>
      </c>
      <c r="H237" s="125">
        <f>IF(H$51=0,0,H$51/NFM_fec!H$51)</f>
        <v>0.72357029863629763</v>
      </c>
      <c r="I237" s="125">
        <f>IF(I$51=0,0,I$51/NFM_fec!I$51)</f>
        <v>0</v>
      </c>
      <c r="J237" s="125">
        <f>IF(J$51=0,0,J$51/NFM_fec!J$51)</f>
        <v>0</v>
      </c>
      <c r="K237" s="125">
        <f>IF(K$51=0,0,K$51/NFM_fec!K$51)</f>
        <v>0</v>
      </c>
      <c r="L237" s="125">
        <f>IF(L$51=0,0,L$51/NFM_fec!L$51)</f>
        <v>0</v>
      </c>
      <c r="M237" s="125">
        <f>IF(M$51=0,0,M$51/NFM_fec!M$51)</f>
        <v>0</v>
      </c>
      <c r="N237" s="125">
        <f>IF(N$51=0,0,N$51/NFM_fec!N$51)</f>
        <v>0</v>
      </c>
      <c r="O237" s="125">
        <f>IF(O$51=0,0,O$51/NFM_fec!O$51)</f>
        <v>0</v>
      </c>
      <c r="P237" s="125">
        <f>IF(P$51=0,0,P$51/NFM_fec!P$51)</f>
        <v>0</v>
      </c>
      <c r="Q237" s="12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1.4137687530251184</v>
      </c>
      <c r="C239" s="133">
        <f>IF(C$70=0,0,C$70/NFM_fec!C$70)</f>
        <v>2.0444786819750722</v>
      </c>
      <c r="D239" s="133">
        <f>IF(D$70=0,0,D$70/NFM_fec!D$70)</f>
        <v>1.7835295621590705</v>
      </c>
      <c r="E239" s="133">
        <f>IF(E$70=0,0,E$70/NFM_fec!E$70)</f>
        <v>1.803734473851947</v>
      </c>
      <c r="F239" s="133">
        <f>IF(F$70=0,0,F$70/NFM_fec!F$70)</f>
        <v>1.7998473925813143</v>
      </c>
      <c r="G239" s="133">
        <f>IF(G$70=0,0,G$70/NFM_fec!G$70)</f>
        <v>1.8272510592730511</v>
      </c>
      <c r="H239" s="133">
        <f>IF(H$70=0,0,H$70/NFM_fec!H$70)</f>
        <v>2.06316882161072</v>
      </c>
      <c r="I239" s="133">
        <f>IF(I$70=0,0,I$70/NFM_fec!I$70)</f>
        <v>1.8636847346304675</v>
      </c>
      <c r="J239" s="133">
        <f>IF(J$70=0,0,J$70/NFM_fec!J$70)</f>
        <v>1.7904129944101739</v>
      </c>
      <c r="K239" s="133">
        <f>IF(K$70=0,0,K$70/NFM_fec!K$70)</f>
        <v>1.4927408454608682</v>
      </c>
      <c r="L239" s="133">
        <f>IF(L$70=0,0,L$70/NFM_fec!L$70)</f>
        <v>1.5276411786209712</v>
      </c>
      <c r="M239" s="133">
        <f>IF(M$70=0,0,M$70/NFM_fec!M$70)</f>
        <v>1.4751601654407984</v>
      </c>
      <c r="N239" s="133">
        <f>IF(N$70=0,0,N$70/NFM_fec!N$70)</f>
        <v>0.84463677136572746</v>
      </c>
      <c r="O239" s="133">
        <f>IF(O$70=0,0,O$70/NFM_fec!O$70)</f>
        <v>1.3770924586066891</v>
      </c>
      <c r="P239" s="133">
        <f>IF(P$70=0,0,P$70/NFM_fec!P$70)</f>
        <v>2.1785280704254317</v>
      </c>
      <c r="Q239" s="133">
        <f>IF(Q$70=0,0,Q$70/NFM_fec!Q$70)</f>
        <v>1.9168729341834854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1.3251222</v>
      </c>
      <c r="C244" s="128">
        <f>IF(C$75=0,0,C$75/NFM_fec!C$75)</f>
        <v>1.3251222000000002</v>
      </c>
      <c r="D244" s="128">
        <f>IF(D$75=0,0,D$75/NFM_fec!D$75)</f>
        <v>1.3251222</v>
      </c>
      <c r="E244" s="128">
        <f>IF(E$75=0,0,E$75/NFM_fec!E$75)</f>
        <v>1.3251222000000002</v>
      </c>
      <c r="F244" s="128">
        <f>IF(F$75=0,0,F$75/NFM_fec!F$75)</f>
        <v>0.70463844000000009</v>
      </c>
      <c r="G244" s="128">
        <f>IF(G$75=0,0,G$75/NFM_fec!G$75)</f>
        <v>0.70463843999999998</v>
      </c>
      <c r="H244" s="128">
        <f>IF(H$75=0,0,H$75/NFM_fec!H$75)</f>
        <v>1.3251222</v>
      </c>
      <c r="I244" s="128">
        <f>IF(I$75=0,0,I$75/NFM_fec!I$75)</f>
        <v>1.3251222</v>
      </c>
      <c r="J244" s="128">
        <f>IF(J$75=0,0,J$75/NFM_fec!J$75)</f>
        <v>1.3251222</v>
      </c>
      <c r="K244" s="128">
        <f>IF(K$75=0,0,K$75/NFM_fec!K$75)</f>
        <v>0.70463844000000009</v>
      </c>
      <c r="L244" s="128">
        <f>IF(L$75=0,0,L$75/NFM_fec!L$75)</f>
        <v>0.70463844000000009</v>
      </c>
      <c r="M244" s="128">
        <f>IF(M$75=0,0,M$75/NFM_fec!M$75)</f>
        <v>1.3251222</v>
      </c>
      <c r="N244" s="128">
        <f>IF(N$75=0,0,N$75/NFM_fec!N$75)</f>
        <v>1.3251222</v>
      </c>
      <c r="O244" s="128">
        <f>IF(O$75=0,0,O$75/NFM_fec!O$75)</f>
        <v>0.70463843999999998</v>
      </c>
      <c r="P244" s="128">
        <f>IF(P$75=0,0,P$75/NFM_fec!P$75)</f>
        <v>1.3251222</v>
      </c>
      <c r="Q244" s="128">
        <f>IF(Q$75=0,0,Q$75/NFM_fec!Q$75)</f>
        <v>1.3251222000000002</v>
      </c>
    </row>
    <row r="245" spans="1:17" x14ac:dyDescent="0.25">
      <c r="A245" s="127" t="s">
        <v>149</v>
      </c>
      <c r="B245" s="126">
        <f>IF(B$80=0,0,B$80/NFM_fec!B$80)</f>
        <v>1.713170731594571</v>
      </c>
      <c r="C245" s="126">
        <f>IF(C$80=0,0,C$80/NFM_fec!C$80)</f>
        <v>2.3704845711940075</v>
      </c>
      <c r="D245" s="126">
        <f>IF(D$80=0,0,D$80/NFM_fec!D$80)</f>
        <v>1.6627373975531567</v>
      </c>
      <c r="E245" s="126">
        <f>IF(E$80=0,0,E$80/NFM_fec!E$80)</f>
        <v>1.6907843414393962</v>
      </c>
      <c r="F245" s="126">
        <f>IF(F$80=0,0,F$80/NFM_fec!F$80)</f>
        <v>1.6441563600000002</v>
      </c>
      <c r="G245" s="126">
        <f>IF(G$80=0,0,G$80/NFM_fec!G$80)</f>
        <v>1.6441563600000002</v>
      </c>
      <c r="H245" s="126">
        <f>IF(H$80=0,0,H$80/NFM_fec!H$80)</f>
        <v>2.4079972857054139</v>
      </c>
      <c r="I245" s="126">
        <f>IF(I$80=0,0,I$80/NFM_fec!I$80)</f>
        <v>1.6763559688710543</v>
      </c>
      <c r="J245" s="126">
        <f>IF(J$80=0,0,J$80/NFM_fec!J$80)</f>
        <v>1.6720654331843705</v>
      </c>
      <c r="K245" s="126">
        <f>IF(K$80=0,0,K$80/NFM_fec!K$80)</f>
        <v>1.6441563600000002</v>
      </c>
      <c r="L245" s="126">
        <f>IF(L$80=0,0,L$80/NFM_fec!L$80)</f>
        <v>1.6441563600000002</v>
      </c>
      <c r="M245" s="126">
        <f>IF(M$80=0,0,M$80/NFM_fec!M$80)</f>
        <v>1.6812102084710867</v>
      </c>
      <c r="N245" s="126">
        <f>IF(N$80=0,0,N$80/NFM_fec!N$80)</f>
        <v>1.6904332349240903</v>
      </c>
      <c r="O245" s="126">
        <f>IF(O$80=0,0,O$80/NFM_fec!O$80)</f>
        <v>1.6441563600000004</v>
      </c>
      <c r="P245" s="126">
        <f>IF(P$80=0,0,P$80/NFM_fec!P$80)</f>
        <v>2.4763868582115292</v>
      </c>
      <c r="Q245" s="126">
        <f>IF(Q$80=0,0,Q$80/NFM_fec!Q$80)</f>
        <v>1.7552294283818344</v>
      </c>
    </row>
    <row r="246" spans="1:17" x14ac:dyDescent="0.25">
      <c r="A246" s="127" t="s">
        <v>148</v>
      </c>
      <c r="B246" s="126">
        <f>IF(B$87=0,0,B$87/NFM_fec!B$87)</f>
        <v>1.3461102954092019</v>
      </c>
      <c r="C246" s="126">
        <f>IF(C$87=0,0,C$87/NFM_fec!C$87)</f>
        <v>2.3704845711940075</v>
      </c>
      <c r="D246" s="126">
        <f>IF(D$87=0,0,D$87/NFM_fec!D$87)</f>
        <v>2.1342498087220831</v>
      </c>
      <c r="E246" s="126">
        <f>IF(E$87=0,0,E$87/NFM_fec!E$87)</f>
        <v>2.1542075888001917</v>
      </c>
      <c r="F246" s="126">
        <f>IF(F$87=0,0,F$87/NFM_fec!F$87)</f>
        <v>2.2026054428234572</v>
      </c>
      <c r="G246" s="126">
        <f>IF(G$87=0,0,G$87/NFM_fec!G$87)</f>
        <v>2.3208775691103849</v>
      </c>
      <c r="H246" s="126">
        <f>IF(H$87=0,0,H$87/NFM_fec!H$87)</f>
        <v>2.4079972857054188</v>
      </c>
      <c r="I246" s="126">
        <f>IF(I$87=0,0,I$87/NFM_fec!I$87)</f>
        <v>2.3682251012773841</v>
      </c>
      <c r="J246" s="126">
        <f>IF(J$87=0,0,J$87/NFM_fec!J$87)</f>
        <v>2.2206083177146265</v>
      </c>
      <c r="K246" s="126">
        <f>IF(K$87=0,0,K$87/NFM_fec!K$87)</f>
        <v>1.6807019666727137</v>
      </c>
      <c r="L246" s="126">
        <f>IF(L$87=0,0,L$87/NFM_fec!L$87)</f>
        <v>1.7294427885860995</v>
      </c>
      <c r="M246" s="126">
        <f>IF(M$87=0,0,M$87/NFM_fec!M$87)</f>
        <v>1.4678809434930862</v>
      </c>
      <c r="N246" s="126">
        <f>IF(N$87=0,0,N$87/NFM_fec!N$87)</f>
        <v>1.328197541726071</v>
      </c>
      <c r="O246" s="126">
        <f>IF(O$87=0,0,O$87/NFM_fec!O$87)</f>
        <v>1.4439351413911341</v>
      </c>
      <c r="P246" s="126">
        <f>IF(P$87=0,0,P$87/NFM_fec!P$87)</f>
        <v>2.4763868582115296</v>
      </c>
      <c r="Q246" s="126">
        <f>IF(Q$87=0,0,Q$87/NFM_fec!Q$87)</f>
        <v>2.1852171525504209</v>
      </c>
    </row>
    <row r="247" spans="1:17" x14ac:dyDescent="0.25">
      <c r="A247" s="72" t="s">
        <v>147</v>
      </c>
      <c r="B247" s="125">
        <f>IF(B$94=0,0,B$94/NFM_fec!B$94)</f>
        <v>1.3462167670384493</v>
      </c>
      <c r="C247" s="125">
        <f>IF(C$94=0,0,C$94/NFM_fec!C$94)</f>
        <v>1.2289652227146433</v>
      </c>
      <c r="D247" s="125">
        <f>IF(D$94=0,0,D$94/NFM_fec!D$94)</f>
        <v>1.4291546470006711</v>
      </c>
      <c r="E247" s="125">
        <f>IF(E$94=0,0,E$94/NFM_fec!E$94)</f>
        <v>1.442732255539261</v>
      </c>
      <c r="F247" s="125">
        <f>IF(F$94=0,0,F$94/NFM_fec!F$94)</f>
        <v>1.3885626131782631</v>
      </c>
      <c r="G247" s="125">
        <f>IF(G$94=0,0,G$94/NFM_fec!G$94)</f>
        <v>1.2700449637414388</v>
      </c>
      <c r="H247" s="125">
        <f>IF(H$94=0,0,H$94/NFM_fec!H$94)</f>
        <v>1.1892716139903017</v>
      </c>
      <c r="I247" s="125">
        <f>IF(I$94=0,0,I$94/NFM_fec!I$94)</f>
        <v>1.2906941346146181</v>
      </c>
      <c r="J247" s="125">
        <f>IF(J$94=0,0,J$94/NFM_fec!J$94)</f>
        <v>1.2743902865615406</v>
      </c>
      <c r="K247" s="125">
        <f>IF(K$94=0,0,K$94/NFM_fec!K$94)</f>
        <v>1.1041521508957997</v>
      </c>
      <c r="L247" s="125">
        <f>IF(L$94=0,0,L$94/NFM_fec!L$94)</f>
        <v>1.1576849729038858</v>
      </c>
      <c r="M247" s="125">
        <f>IF(M$94=0,0,M$94/NFM_fec!M$94)</f>
        <v>1.4150308302556658</v>
      </c>
      <c r="N247" s="125">
        <f>IF(N$94=0,0,N$94/NFM_fec!N$94)</f>
        <v>0.10390191772215629</v>
      </c>
      <c r="O247" s="125">
        <f>IF(O$94=0,0,O$94/NFM_fec!O$94)</f>
        <v>1.1215728757223138</v>
      </c>
      <c r="P247" s="125">
        <f>IF(P$94=0,0,P$94/NFM_fec!P$94)</f>
        <v>1.4694086454323454</v>
      </c>
      <c r="Q247" s="125">
        <f>IF(Q$94=0,0,Q$94/NFM_fec!Q$94)</f>
        <v>1.7930358115037321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1.2494426649270751</v>
      </c>
      <c r="C249" s="133">
        <f>IF(C$112=0,0,(C$112-C$154)/NFM_fec!C$112)</f>
        <v>2.1517088705825409</v>
      </c>
      <c r="D249" s="133">
        <f>IF(D$112=0,0,(D$112-D$154)/NFM_fec!D$112)</f>
        <v>1.4539897642676958</v>
      </c>
      <c r="E249" s="133">
        <f>IF(E$112=0,0,(E$112-E$154)/NFM_fec!E$112)</f>
        <v>1.4726143270795713</v>
      </c>
      <c r="F249" s="133">
        <f>IF(F$112=0,0,(F$112-F$154)/NFM_fec!F$112)</f>
        <v>1.4583922066018944</v>
      </c>
      <c r="G249" s="133">
        <f>IF(G$112=0,0,(G$112-G$154)/NFM_fec!G$112)</f>
        <v>1.5665182714436652</v>
      </c>
      <c r="H249" s="133">
        <f>IF(H$112=0,0,(H$112-H$154)/NFM_fec!H$112)</f>
        <v>2.1770097749874142</v>
      </c>
      <c r="I249" s="133">
        <f>IF(I$112=0,0,(I$112-I$154)/NFM_fec!I$112)</f>
        <v>1.8556974109678801</v>
      </c>
      <c r="J249" s="133">
        <f>IF(J$112=0,0,(J$112-J$154)/NFM_fec!J$112)</f>
        <v>0</v>
      </c>
      <c r="K249" s="133">
        <f>IF(K$112=0,0,(K$112-K$154)/NFM_fec!K$112)</f>
        <v>0</v>
      </c>
      <c r="L249" s="133">
        <f>IF(L$112=0,0,(L$112-L$154)/NFM_fec!L$112)</f>
        <v>0</v>
      </c>
      <c r="M249" s="133">
        <f>IF(M$112=0,0,(M$112-M$154)/NFM_fec!M$112)</f>
        <v>0</v>
      </c>
      <c r="N249" s="133">
        <f>IF(N$112=0,0,(N$112-N$154)/NFM_fec!N$112)</f>
        <v>0</v>
      </c>
      <c r="O249" s="133">
        <f>IF(O$112=0,0,(O$112-O$154)/NFM_fec!O$112)</f>
        <v>0</v>
      </c>
      <c r="P249" s="133">
        <f>IF(P$112=0,0,(P$112-P$154)/NFM_fec!P$112)</f>
        <v>0</v>
      </c>
      <c r="Q249" s="133">
        <f>IF(Q$112=0,0,(Q$112-Q$154)/NFM_fec!Q$112)</f>
        <v>0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1.3251222000000002</v>
      </c>
      <c r="C254" s="128">
        <f>IF(C$117=0,0,C$117/NFM_fec!C$117)</f>
        <v>1.3251222</v>
      </c>
      <c r="D254" s="128">
        <f>IF(D$117=0,0,D$117/NFM_fec!D$117)</f>
        <v>1.3251222000000002</v>
      </c>
      <c r="E254" s="128">
        <f>IF(E$117=0,0,E$117/NFM_fec!E$117)</f>
        <v>1.3251222000000002</v>
      </c>
      <c r="F254" s="128">
        <f>IF(F$117=0,0,F$117/NFM_fec!F$117)</f>
        <v>0.7046384400000002</v>
      </c>
      <c r="G254" s="128">
        <f>IF(G$117=0,0,G$117/NFM_fec!G$117)</f>
        <v>0.70463843999999998</v>
      </c>
      <c r="H254" s="128">
        <f>IF(H$117=0,0,H$117/NFM_fec!H$117)</f>
        <v>1.3251222</v>
      </c>
      <c r="I254" s="128">
        <f>IF(I$117=0,0,I$117/NFM_fec!I$117)</f>
        <v>1.3251221999999998</v>
      </c>
      <c r="J254" s="128">
        <f>IF(J$117=0,0,J$117/NFM_fec!J$117)</f>
        <v>0</v>
      </c>
      <c r="K254" s="128">
        <f>IF(K$117=0,0,K$117/NFM_fec!K$117)</f>
        <v>0</v>
      </c>
      <c r="L254" s="128">
        <f>IF(L$117=0,0,L$117/NFM_fec!L$117)</f>
        <v>0</v>
      </c>
      <c r="M254" s="128">
        <f>IF(M$117=0,0,M$117/NFM_fec!M$117)</f>
        <v>0</v>
      </c>
      <c r="N254" s="128">
        <f>IF(N$117=0,0,N$117/NFM_fec!N$117)</f>
        <v>0</v>
      </c>
      <c r="O254" s="128">
        <f>IF(O$117=0,0,O$117/NFM_fec!O$117)</f>
        <v>0</v>
      </c>
      <c r="P254" s="128">
        <f>IF(P$117=0,0,P$117/NFM_fec!P$117)</f>
        <v>0</v>
      </c>
      <c r="Q254" s="128">
        <f>IF(Q$117=0,0,Q$117/NFM_fec!Q$117)</f>
        <v>0</v>
      </c>
    </row>
    <row r="255" spans="1:17" x14ac:dyDescent="0.25">
      <c r="A255" s="127" t="s">
        <v>146</v>
      </c>
      <c r="B255" s="126">
        <f>IF(B$122=0,0,B$122/NFM_fec!B$122)</f>
        <v>1.2236933797104079</v>
      </c>
      <c r="C255" s="126">
        <f>IF(C$122=0,0,C$122/NFM_fec!C$122)</f>
        <v>2.3704845711940075</v>
      </c>
      <c r="D255" s="126">
        <f>IF(D$122=0,0,D$122/NFM_fec!D$122)</f>
        <v>1.1876695696808262</v>
      </c>
      <c r="E255" s="126">
        <f>IF(E$122=0,0,E$122/NFM_fec!E$122)</f>
        <v>1.2077031010281398</v>
      </c>
      <c r="F255" s="126">
        <f>IF(F$122=0,0,F$122/NFM_fec!F$122)</f>
        <v>1.1743974000000001</v>
      </c>
      <c r="G255" s="126">
        <f>IF(G$122=0,0,G$122/NFM_fec!G$122)</f>
        <v>1.3414696267598076</v>
      </c>
      <c r="H255" s="126">
        <f>IF(H$122=0,0,H$122/NFM_fec!H$122)</f>
        <v>2.4079972857054188</v>
      </c>
      <c r="I255" s="126">
        <f>IF(I$122=0,0,I$122/NFM_fec!I$122)</f>
        <v>1.827687877206587</v>
      </c>
      <c r="J255" s="126">
        <f>IF(J$122=0,0,J$122/NFM_fec!J$122)</f>
        <v>0</v>
      </c>
      <c r="K255" s="126">
        <f>IF(K$122=0,0,K$122/NFM_fec!K$122)</f>
        <v>0</v>
      </c>
      <c r="L255" s="126">
        <f>IF(L$122=0,0,L$122/NFM_fec!L$122)</f>
        <v>0</v>
      </c>
      <c r="M255" s="126">
        <f>IF(M$122=0,0,M$122/NFM_fec!M$122)</f>
        <v>0</v>
      </c>
      <c r="N255" s="126">
        <f>IF(N$122=0,0,N$122/NFM_fec!N$122)</f>
        <v>0</v>
      </c>
      <c r="O255" s="126">
        <f>IF(O$122=0,0,O$122/NFM_fec!O$122)</f>
        <v>0</v>
      </c>
      <c r="P255" s="126">
        <f>IF(P$122=0,0,P$122/NFM_fec!P$122)</f>
        <v>0</v>
      </c>
      <c r="Q255" s="126">
        <f>IF(Q$122=0,0,Q$122/NFM_fec!Q$122)</f>
        <v>0</v>
      </c>
    </row>
    <row r="256" spans="1:17" x14ac:dyDescent="0.25">
      <c r="A256" s="127" t="s">
        <v>145</v>
      </c>
      <c r="B256" s="126">
        <f>IF(B$130=0,0,B$130/NFM_fec!B$130)</f>
        <v>1.3461102954092021</v>
      </c>
      <c r="C256" s="126">
        <f>IF(C$130=0,0,C$130/NFM_fec!C$130)</f>
        <v>2.3704845711940075</v>
      </c>
      <c r="D256" s="126">
        <f>IF(D$130=0,0,D$130/NFM_fec!D$130)</f>
        <v>2.1342498087220831</v>
      </c>
      <c r="E256" s="126">
        <f>IF(E$130=0,0,E$130/NFM_fec!E$130)</f>
        <v>2.1542075888001913</v>
      </c>
      <c r="F256" s="126">
        <f>IF(F$130=0,0,F$130/NFM_fec!F$130)</f>
        <v>2.2026054428234576</v>
      </c>
      <c r="G256" s="126">
        <f>IF(G$130=0,0,G$130/NFM_fec!G$130)</f>
        <v>2.3208775691103853</v>
      </c>
      <c r="H256" s="126">
        <f>IF(H$130=0,0,H$130/NFM_fec!H$130)</f>
        <v>2.4079972857054188</v>
      </c>
      <c r="I256" s="126">
        <f>IF(I$130=0,0,I$130/NFM_fec!I$130)</f>
        <v>2.3682251012773841</v>
      </c>
      <c r="J256" s="126">
        <f>IF(J$130=0,0,J$130/NFM_fec!J$130)</f>
        <v>0</v>
      </c>
      <c r="K256" s="126">
        <f>IF(K$130=0,0,K$130/NFM_fec!K$130)</f>
        <v>0</v>
      </c>
      <c r="L256" s="126">
        <f>IF(L$130=0,0,L$130/NFM_fec!L$130)</f>
        <v>0</v>
      </c>
      <c r="M256" s="126">
        <f>IF(M$130=0,0,M$130/NFM_fec!M$130)</f>
        <v>0</v>
      </c>
      <c r="N256" s="126">
        <f>IF(N$130=0,0,N$130/NFM_fec!N$130)</f>
        <v>0</v>
      </c>
      <c r="O256" s="126">
        <f>IF(O$130=0,0,O$130/NFM_fec!O$130)</f>
        <v>0</v>
      </c>
      <c r="P256" s="126">
        <f>IF(P$130=0,0,P$130/NFM_fec!P$130)</f>
        <v>0</v>
      </c>
      <c r="Q256" s="126">
        <f>IF(Q$130=0,0,Q$130/NFM_fec!Q$130)</f>
        <v>0</v>
      </c>
    </row>
    <row r="257" spans="1:17" x14ac:dyDescent="0.25">
      <c r="A257" s="72" t="s">
        <v>144</v>
      </c>
      <c r="B257" s="125">
        <f>IF(B$137=0,0,B$137/NFM_fec!B$137)</f>
        <v>1.3462167670384491</v>
      </c>
      <c r="C257" s="125">
        <f>IF(C$137=0,0,C$137/NFM_fec!C$137)</f>
        <v>1.2289652227146433</v>
      </c>
      <c r="D257" s="125">
        <f>IF(D$137=0,0,D$137/NFM_fec!D$137)</f>
        <v>1.4291546470006713</v>
      </c>
      <c r="E257" s="125">
        <f>IF(E$137=0,0,E$137/NFM_fec!E$137)</f>
        <v>1.4427322555392612</v>
      </c>
      <c r="F257" s="125">
        <f>IF(F$137=0,0,F$137/NFM_fec!F$137)</f>
        <v>1.3885626131782629</v>
      </c>
      <c r="G257" s="125">
        <f>IF(G$137=0,0,G$137/NFM_fec!G$137)</f>
        <v>1.2700449637414388</v>
      </c>
      <c r="H257" s="125">
        <f>IF(H$137=0,0,H$137/NFM_fec!H$137)</f>
        <v>1.1892716139903015</v>
      </c>
      <c r="I257" s="125">
        <f>IF(I$137=0,0,I$137/NFM_fec!I$137)</f>
        <v>1.2906941346146181</v>
      </c>
      <c r="J257" s="125">
        <f>IF(J$137=0,0,J$137/NFM_fec!J$137)</f>
        <v>0</v>
      </c>
      <c r="K257" s="125">
        <f>IF(K$137=0,0,K$137/NFM_fec!K$137)</f>
        <v>0</v>
      </c>
      <c r="L257" s="125">
        <f>IF(L$137=0,0,L$137/NFM_fec!L$137)</f>
        <v>0</v>
      </c>
      <c r="M257" s="125">
        <f>IF(M$137=0,0,M$137/NFM_fec!M$137)</f>
        <v>0</v>
      </c>
      <c r="N257" s="125">
        <f>IF(N$137=0,0,N$137/NFM_fec!N$137)</f>
        <v>0</v>
      </c>
      <c r="O257" s="125">
        <f>IF(O$137=0,0,O$137/NFM_fec!O$137)</f>
        <v>0</v>
      </c>
      <c r="P257" s="125">
        <f>IF(P$137=0,0,P$137/NFM_fec!P$137)</f>
        <v>0</v>
      </c>
      <c r="Q257" s="125">
        <f>IF(Q$137=0,0,Q$137/NFM_fec!Q$137)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1490.3861184930436</v>
      </c>
      <c r="C3" s="46">
        <f t="shared" ref="C3:Q3" si="0">SUM(C4,C7)</f>
        <v>1690.9628980106318</v>
      </c>
      <c r="D3" s="46">
        <f t="shared" si="0"/>
        <v>1603.3876066082187</v>
      </c>
      <c r="E3" s="46">
        <f t="shared" si="0"/>
        <v>1702.9858939780893</v>
      </c>
      <c r="F3" s="46">
        <f t="shared" si="0"/>
        <v>1743.3260468224394</v>
      </c>
      <c r="G3" s="46">
        <f t="shared" si="0"/>
        <v>1764.7631829595637</v>
      </c>
      <c r="H3" s="46">
        <f t="shared" si="0"/>
        <v>2006.1448685926484</v>
      </c>
      <c r="I3" s="46">
        <f t="shared" si="0"/>
        <v>1989.012536977039</v>
      </c>
      <c r="J3" s="46">
        <f t="shared" si="0"/>
        <v>1827.2584876469064</v>
      </c>
      <c r="K3" s="46">
        <f t="shared" si="0"/>
        <v>1607.5706507648433</v>
      </c>
      <c r="L3" s="46">
        <f t="shared" si="0"/>
        <v>1889.9</v>
      </c>
      <c r="M3" s="46">
        <f t="shared" si="0"/>
        <v>1960.0451199240085</v>
      </c>
      <c r="N3" s="46">
        <f t="shared" si="0"/>
        <v>2086.9417218145231</v>
      </c>
      <c r="O3" s="46">
        <f t="shared" si="0"/>
        <v>2021.3809533342678</v>
      </c>
      <c r="P3" s="46">
        <f t="shared" si="0"/>
        <v>2319.2822758878201</v>
      </c>
      <c r="Q3" s="46">
        <f t="shared" si="0"/>
        <v>2725.0477018211604</v>
      </c>
    </row>
    <row r="4" spans="1:17" x14ac:dyDescent="0.25">
      <c r="A4" s="110" t="s">
        <v>178</v>
      </c>
      <c r="B4" s="120">
        <f>SUM(B5:B6)</f>
        <v>659.05893387525407</v>
      </c>
      <c r="C4" s="120">
        <f t="shared" ref="C4:Q4" si="1">SUM(C5:C6)</f>
        <v>736.83345207431353</v>
      </c>
      <c r="D4" s="120">
        <f t="shared" si="1"/>
        <v>661.06041629391075</v>
      </c>
      <c r="E4" s="120">
        <f t="shared" si="1"/>
        <v>621.882235004893</v>
      </c>
      <c r="F4" s="120">
        <f t="shared" si="1"/>
        <v>650.23615091005877</v>
      </c>
      <c r="G4" s="120">
        <f t="shared" si="1"/>
        <v>616.07065546800595</v>
      </c>
      <c r="H4" s="120">
        <f t="shared" si="1"/>
        <v>724.67452089918436</v>
      </c>
      <c r="I4" s="120">
        <f t="shared" si="1"/>
        <v>826.27331817358584</v>
      </c>
      <c r="J4" s="120">
        <f t="shared" si="1"/>
        <v>708.80139915243649</v>
      </c>
      <c r="K4" s="120">
        <f t="shared" si="1"/>
        <v>447.29064039408865</v>
      </c>
      <c r="L4" s="120">
        <f t="shared" si="1"/>
        <v>500.7</v>
      </c>
      <c r="M4" s="120">
        <f t="shared" si="1"/>
        <v>555.3906435526003</v>
      </c>
      <c r="N4" s="120">
        <f t="shared" si="1"/>
        <v>637.64604587367228</v>
      </c>
      <c r="O4" s="120">
        <f t="shared" si="1"/>
        <v>725.41090268463097</v>
      </c>
      <c r="P4" s="120">
        <f t="shared" si="1"/>
        <v>944.78812404759265</v>
      </c>
      <c r="Q4" s="120">
        <f t="shared" si="1"/>
        <v>1264.9224283473691</v>
      </c>
    </row>
    <row r="5" spans="1:17" x14ac:dyDescent="0.25">
      <c r="A5" s="179" t="s">
        <v>61</v>
      </c>
      <c r="B5" s="189">
        <v>532.04370998527668</v>
      </c>
      <c r="C5" s="189">
        <v>511.54886327227882</v>
      </c>
      <c r="D5" s="189">
        <v>538.3956542314088</v>
      </c>
      <c r="E5" s="189">
        <v>522.03684830750319</v>
      </c>
      <c r="F5" s="189">
        <v>381.21735149809706</v>
      </c>
      <c r="G5" s="189">
        <v>337.27656495556607</v>
      </c>
      <c r="H5" s="189">
        <v>365.69783311377284</v>
      </c>
      <c r="I5" s="189">
        <v>390.32304725710128</v>
      </c>
      <c r="J5" s="189">
        <v>401.66378156574518</v>
      </c>
      <c r="K5" s="189">
        <v>195.45473361758499</v>
      </c>
      <c r="L5" s="189">
        <v>260.83168485476097</v>
      </c>
      <c r="M5" s="189">
        <v>388.93423553988026</v>
      </c>
      <c r="N5" s="189">
        <v>343.92632609250307</v>
      </c>
      <c r="O5" s="189">
        <v>431.29296452469913</v>
      </c>
      <c r="P5" s="189">
        <v>579.98784105234108</v>
      </c>
      <c r="Q5" s="189">
        <v>937.72944572259826</v>
      </c>
    </row>
    <row r="6" spans="1:17" x14ac:dyDescent="0.25">
      <c r="A6" s="179" t="s">
        <v>40</v>
      </c>
      <c r="B6" s="189">
        <v>127.01522388997739</v>
      </c>
      <c r="C6" s="189">
        <v>225.2845888020347</v>
      </c>
      <c r="D6" s="189">
        <v>122.66476206250195</v>
      </c>
      <c r="E6" s="189">
        <v>99.845386697389813</v>
      </c>
      <c r="F6" s="189">
        <v>269.01879941196171</v>
      </c>
      <c r="G6" s="189">
        <v>278.79409051243988</v>
      </c>
      <c r="H6" s="189">
        <v>358.97668778541151</v>
      </c>
      <c r="I6" s="189">
        <v>435.95027091648456</v>
      </c>
      <c r="J6" s="189">
        <v>307.13761758669131</v>
      </c>
      <c r="K6" s="189">
        <v>251.83590677650366</v>
      </c>
      <c r="L6" s="189">
        <v>239.86831514523902</v>
      </c>
      <c r="M6" s="189">
        <v>166.45640801272003</v>
      </c>
      <c r="N6" s="189">
        <v>293.7197197811692</v>
      </c>
      <c r="O6" s="189">
        <v>294.11793815993184</v>
      </c>
      <c r="P6" s="189">
        <v>364.80028299525156</v>
      </c>
      <c r="Q6" s="189">
        <v>327.19298262477082</v>
      </c>
    </row>
    <row r="7" spans="1:17" x14ac:dyDescent="0.25">
      <c r="A7" s="223" t="s">
        <v>39</v>
      </c>
      <c r="B7" s="118">
        <v>831.3271846177895</v>
      </c>
      <c r="C7" s="118">
        <v>954.12944593631835</v>
      </c>
      <c r="D7" s="118">
        <v>942.32719031430793</v>
      </c>
      <c r="E7" s="118">
        <v>1081.1036589731962</v>
      </c>
      <c r="F7" s="118">
        <v>1093.0898959123806</v>
      </c>
      <c r="G7" s="118">
        <v>1148.6925274915577</v>
      </c>
      <c r="H7" s="118">
        <v>1281.470347693464</v>
      </c>
      <c r="I7" s="118">
        <v>1162.739218803453</v>
      </c>
      <c r="J7" s="118">
        <v>1118.4570884944699</v>
      </c>
      <c r="K7" s="118">
        <v>1160.2800103707546</v>
      </c>
      <c r="L7" s="118">
        <v>1389.2</v>
      </c>
      <c r="M7" s="118">
        <v>1404.6544763714082</v>
      </c>
      <c r="N7" s="118">
        <v>1449.295675940851</v>
      </c>
      <c r="O7" s="118">
        <v>1295.9700506496367</v>
      </c>
      <c r="P7" s="118">
        <v>1374.4941518402277</v>
      </c>
      <c r="Q7" s="118">
        <v>1460.1252734737916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777.38883169491237</v>
      </c>
      <c r="C10" s="215">
        <v>703.68113718499944</v>
      </c>
      <c r="D10" s="215">
        <v>740.19067431838414</v>
      </c>
      <c r="E10" s="215">
        <v>656.7584364759241</v>
      </c>
      <c r="F10" s="215">
        <v>415.7692072184999</v>
      </c>
      <c r="G10" s="215">
        <v>486.55357918467104</v>
      </c>
      <c r="H10" s="215">
        <v>503.33309991977001</v>
      </c>
      <c r="I10" s="215">
        <v>526.01774624134464</v>
      </c>
      <c r="J10" s="215">
        <v>568.7967642019853</v>
      </c>
      <c r="K10" s="215">
        <v>360.23981618488796</v>
      </c>
      <c r="L10" s="215">
        <v>422.75003751607994</v>
      </c>
      <c r="M10" s="215">
        <v>988.34084563771876</v>
      </c>
      <c r="N10" s="215">
        <v>766.64844926944795</v>
      </c>
      <c r="O10" s="215">
        <v>1021.9936868641892</v>
      </c>
      <c r="P10" s="215">
        <v>1176.2971289540594</v>
      </c>
      <c r="Q10" s="215">
        <v>1850.0841317972036</v>
      </c>
    </row>
    <row r="11" spans="1:17" x14ac:dyDescent="0.25">
      <c r="A11" s="222" t="s">
        <v>176</v>
      </c>
      <c r="B11" s="214">
        <v>102.82439423207197</v>
      </c>
      <c r="C11" s="214">
        <v>171.69975160804566</v>
      </c>
      <c r="D11" s="214">
        <v>93.435363987395107</v>
      </c>
      <c r="E11" s="214">
        <v>69.595619048494527</v>
      </c>
      <c r="F11" s="214">
        <v>162.55925094426945</v>
      </c>
      <c r="G11" s="214">
        <v>222.83195327381472</v>
      </c>
      <c r="H11" s="214">
        <v>273.74660886784136</v>
      </c>
      <c r="I11" s="214">
        <v>325.50866209750274</v>
      </c>
      <c r="J11" s="214">
        <v>240.97769903412043</v>
      </c>
      <c r="K11" s="214">
        <v>282.80678738274315</v>
      </c>
      <c r="L11" s="214">
        <v>241.4193578061755</v>
      </c>
      <c r="M11" s="214">
        <v>78.798292277105716</v>
      </c>
      <c r="N11" s="214">
        <v>331.56029996329852</v>
      </c>
      <c r="O11" s="214">
        <v>434.30306392557679</v>
      </c>
      <c r="P11" s="214">
        <v>386.32857640501527</v>
      </c>
      <c r="Q11" s="214">
        <v>425.3907523854927</v>
      </c>
    </row>
    <row r="12" spans="1:17" x14ac:dyDescent="0.25">
      <c r="A12" s="221" t="s">
        <v>175</v>
      </c>
      <c r="B12" s="213">
        <v>25.132328423086509</v>
      </c>
      <c r="C12" s="213">
        <v>27.978053748853281</v>
      </c>
      <c r="D12" s="213">
        <v>27.620651545352395</v>
      </c>
      <c r="E12" s="213">
        <v>30.327270353195139</v>
      </c>
      <c r="F12" s="213">
        <v>28.124911545734388</v>
      </c>
      <c r="G12" s="213">
        <v>38.010933932214833</v>
      </c>
      <c r="H12" s="213">
        <v>41.01561647370081</v>
      </c>
      <c r="I12" s="213">
        <v>35.900458387087383</v>
      </c>
      <c r="J12" s="213">
        <v>36.099606262837327</v>
      </c>
      <c r="K12" s="213">
        <v>48.382998824062213</v>
      </c>
      <c r="L12" s="213">
        <v>50.285811248038598</v>
      </c>
      <c r="M12" s="213">
        <v>67.976918890277773</v>
      </c>
      <c r="N12" s="213">
        <v>64.065914239815456</v>
      </c>
      <c r="O12" s="213">
        <v>71.391961286773721</v>
      </c>
      <c r="P12" s="213">
        <v>63.316805200014024</v>
      </c>
      <c r="Q12" s="213">
        <v>75.437851761543939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863.76536854990263</v>
      </c>
      <c r="C15" s="120">
        <v>863.76536854990263</v>
      </c>
      <c r="D15" s="120">
        <v>788.39613323159278</v>
      </c>
      <c r="E15" s="120">
        <v>713.02689791328271</v>
      </c>
      <c r="F15" s="120">
        <v>713.02689791328271</v>
      </c>
      <c r="G15" s="120">
        <v>637.65766259497275</v>
      </c>
      <c r="H15" s="120">
        <v>637.65766259497275</v>
      </c>
      <c r="I15" s="120">
        <v>562.28842727666279</v>
      </c>
      <c r="J15" s="120">
        <v>637.65766259497275</v>
      </c>
      <c r="K15" s="120">
        <v>562.28842727666279</v>
      </c>
      <c r="L15" s="120">
        <v>486.91919195835288</v>
      </c>
      <c r="M15" s="120">
        <v>1089.8730745048322</v>
      </c>
      <c r="N15" s="120">
        <v>1014.5038391865222</v>
      </c>
      <c r="O15" s="120">
        <v>1089.8730745048322</v>
      </c>
      <c r="P15" s="120">
        <v>1240.6115451414521</v>
      </c>
      <c r="Q15" s="120">
        <v>1994.3038983245513</v>
      </c>
    </row>
    <row r="16" spans="1:17" x14ac:dyDescent="0.25">
      <c r="A16" s="180" t="s">
        <v>176</v>
      </c>
      <c r="B16" s="189">
        <v>158.69377136896884</v>
      </c>
      <c r="C16" s="189">
        <v>187.68482465412455</v>
      </c>
      <c r="D16" s="189">
        <v>173.1892980115467</v>
      </c>
      <c r="E16" s="189">
        <v>173.1892980115467</v>
      </c>
      <c r="F16" s="189">
        <v>173.1892980115467</v>
      </c>
      <c r="G16" s="189">
        <v>245.66693122443601</v>
      </c>
      <c r="H16" s="189">
        <v>289.15351115216959</v>
      </c>
      <c r="I16" s="189">
        <v>347.13561772248102</v>
      </c>
      <c r="J16" s="189">
        <v>347.13561772248102</v>
      </c>
      <c r="K16" s="189">
        <v>332.64009107990313</v>
      </c>
      <c r="L16" s="189">
        <v>332.64009107990313</v>
      </c>
      <c r="M16" s="189">
        <v>318.14456443732524</v>
      </c>
      <c r="N16" s="189">
        <v>361.63114436505884</v>
      </c>
      <c r="O16" s="189">
        <v>463.09983086310393</v>
      </c>
      <c r="P16" s="189">
        <v>463.09983086310393</v>
      </c>
      <c r="Q16" s="189">
        <v>448.60430422052599</v>
      </c>
    </row>
    <row r="17" spans="1:17" x14ac:dyDescent="0.25">
      <c r="A17" s="108" t="s">
        <v>175</v>
      </c>
      <c r="B17" s="118">
        <v>27.924809358985009</v>
      </c>
      <c r="C17" s="118">
        <v>30.551878149219863</v>
      </c>
      <c r="D17" s="118">
        <v>30.551878149219863</v>
      </c>
      <c r="E17" s="118">
        <v>33.178946939454718</v>
      </c>
      <c r="F17" s="118">
        <v>30.551878149219863</v>
      </c>
      <c r="G17" s="118">
        <v>41.060153310159279</v>
      </c>
      <c r="H17" s="118">
        <v>43.687222100394138</v>
      </c>
      <c r="I17" s="118">
        <v>41.060153310159279</v>
      </c>
      <c r="J17" s="118">
        <v>41.060153310159279</v>
      </c>
      <c r="K17" s="118">
        <v>51.568428471098699</v>
      </c>
      <c r="L17" s="118">
        <v>54.195497261333564</v>
      </c>
      <c r="M17" s="118">
        <v>72.584978792977537</v>
      </c>
      <c r="N17" s="118">
        <v>72.584978792977537</v>
      </c>
      <c r="O17" s="118">
        <v>75.212047583212396</v>
      </c>
      <c r="P17" s="118">
        <v>75.212047583212396</v>
      </c>
      <c r="Q17" s="118">
        <v>80.466185163682098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0</v>
      </c>
      <c r="I19" s="120">
        <v>0</v>
      </c>
      <c r="J19" s="120">
        <v>75.369235318309961</v>
      </c>
      <c r="K19" s="120">
        <v>0</v>
      </c>
      <c r="L19" s="120">
        <v>0</v>
      </c>
      <c r="M19" s="120">
        <v>602.95388254647935</v>
      </c>
      <c r="N19" s="120">
        <v>0</v>
      </c>
      <c r="O19" s="120">
        <v>75.369235318309961</v>
      </c>
      <c r="P19" s="120">
        <v>226.10770595492977</v>
      </c>
      <c r="Q19" s="120">
        <v>753.69235318309916</v>
      </c>
    </row>
    <row r="20" spans="1:17" x14ac:dyDescent="0.25">
      <c r="A20" s="179" t="s">
        <v>176</v>
      </c>
      <c r="B20" s="189"/>
      <c r="C20" s="189">
        <v>28.991053285155726</v>
      </c>
      <c r="D20" s="189">
        <v>0</v>
      </c>
      <c r="E20" s="189">
        <v>0</v>
      </c>
      <c r="F20" s="189">
        <v>14.495526642577863</v>
      </c>
      <c r="G20" s="189">
        <v>72.477633212889316</v>
      </c>
      <c r="H20" s="189">
        <v>57.982106570311451</v>
      </c>
      <c r="I20" s="189">
        <v>72.477633212889316</v>
      </c>
      <c r="J20" s="189">
        <v>0</v>
      </c>
      <c r="K20" s="189">
        <v>0</v>
      </c>
      <c r="L20" s="189">
        <v>0</v>
      </c>
      <c r="M20" s="189">
        <v>0</v>
      </c>
      <c r="N20" s="189">
        <v>43.486579927733601</v>
      </c>
      <c r="O20" s="189">
        <v>115.96421314062292</v>
      </c>
      <c r="P20" s="189">
        <v>0</v>
      </c>
      <c r="Q20" s="189">
        <v>0</v>
      </c>
    </row>
    <row r="21" spans="1:17" x14ac:dyDescent="0.25">
      <c r="A21" s="119" t="s">
        <v>175</v>
      </c>
      <c r="B21" s="118"/>
      <c r="C21" s="118">
        <v>2.6270687902348548</v>
      </c>
      <c r="D21" s="118">
        <v>2.6270687902348548</v>
      </c>
      <c r="E21" s="118">
        <v>2.6270687902348548</v>
      </c>
      <c r="F21" s="118">
        <v>0</v>
      </c>
      <c r="G21" s="118">
        <v>10.508275160939419</v>
      </c>
      <c r="H21" s="118">
        <v>5.2541375804697097</v>
      </c>
      <c r="I21" s="118">
        <v>0</v>
      </c>
      <c r="J21" s="118">
        <v>0</v>
      </c>
      <c r="K21" s="118">
        <v>13.135343951174274</v>
      </c>
      <c r="L21" s="118">
        <v>2.6270687902348655</v>
      </c>
      <c r="M21" s="118">
        <v>21.016550321878839</v>
      </c>
      <c r="N21" s="118">
        <v>0</v>
      </c>
      <c r="O21" s="118">
        <v>5.2541375804697097</v>
      </c>
      <c r="P21" s="118">
        <v>0</v>
      </c>
      <c r="Q21" s="118">
        <v>7.8812063707045636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0</v>
      </c>
      <c r="D23" s="120">
        <f t="shared" ref="D23:Q23" si="2">C15+D19-D15</f>
        <v>75.369235318309848</v>
      </c>
      <c r="E23" s="120">
        <f t="shared" si="2"/>
        <v>75.369235318310075</v>
      </c>
      <c r="F23" s="120">
        <f t="shared" si="2"/>
        <v>0</v>
      </c>
      <c r="G23" s="120">
        <f t="shared" si="2"/>
        <v>75.369235318309961</v>
      </c>
      <c r="H23" s="120">
        <f t="shared" si="2"/>
        <v>0</v>
      </c>
      <c r="I23" s="120">
        <f t="shared" si="2"/>
        <v>75.369235318309961</v>
      </c>
      <c r="J23" s="120">
        <f t="shared" si="2"/>
        <v>0</v>
      </c>
      <c r="K23" s="120">
        <f t="shared" si="2"/>
        <v>75.369235318309961</v>
      </c>
      <c r="L23" s="120">
        <f t="shared" si="2"/>
        <v>75.369235318309904</v>
      </c>
      <c r="M23" s="120">
        <f t="shared" si="2"/>
        <v>0</v>
      </c>
      <c r="N23" s="120">
        <f t="shared" si="2"/>
        <v>75.369235318309961</v>
      </c>
      <c r="O23" s="120">
        <f t="shared" si="2"/>
        <v>0</v>
      </c>
      <c r="P23" s="120">
        <f t="shared" si="2"/>
        <v>75.369235318309848</v>
      </c>
      <c r="Q23" s="120">
        <f t="shared" si="2"/>
        <v>0</v>
      </c>
    </row>
    <row r="24" spans="1:17" x14ac:dyDescent="0.25">
      <c r="A24" s="179" t="s">
        <v>176</v>
      </c>
      <c r="B24" s="189"/>
      <c r="C24" s="189">
        <f t="shared" ref="C24:Q24" si="3">B16+C20-C16</f>
        <v>0</v>
      </c>
      <c r="D24" s="189">
        <f t="shared" si="3"/>
        <v>14.495526642577858</v>
      </c>
      <c r="E24" s="189">
        <f t="shared" si="3"/>
        <v>0</v>
      </c>
      <c r="F24" s="189">
        <f t="shared" si="3"/>
        <v>14.495526642577858</v>
      </c>
      <c r="G24" s="189">
        <f t="shared" si="3"/>
        <v>0</v>
      </c>
      <c r="H24" s="189">
        <f t="shared" si="3"/>
        <v>14.495526642577886</v>
      </c>
      <c r="I24" s="189">
        <f t="shared" si="3"/>
        <v>14.495526642577886</v>
      </c>
      <c r="J24" s="189">
        <f t="shared" si="3"/>
        <v>0</v>
      </c>
      <c r="K24" s="189">
        <f t="shared" si="3"/>
        <v>14.495526642577886</v>
      </c>
      <c r="L24" s="189">
        <f t="shared" si="3"/>
        <v>0</v>
      </c>
      <c r="M24" s="189">
        <f t="shared" si="3"/>
        <v>14.495526642577886</v>
      </c>
      <c r="N24" s="189">
        <f t="shared" si="3"/>
        <v>0</v>
      </c>
      <c r="O24" s="189">
        <f t="shared" si="3"/>
        <v>14.495526642577829</v>
      </c>
      <c r="P24" s="189">
        <f t="shared" si="3"/>
        <v>0</v>
      </c>
      <c r="Q24" s="189">
        <f t="shared" si="3"/>
        <v>14.495526642577943</v>
      </c>
    </row>
    <row r="25" spans="1:17" x14ac:dyDescent="0.25">
      <c r="A25" s="119" t="s">
        <v>175</v>
      </c>
      <c r="B25" s="118"/>
      <c r="C25" s="118">
        <f t="shared" ref="C25:Q25" si="4">B17+C21-C17</f>
        <v>0</v>
      </c>
      <c r="D25" s="118">
        <f t="shared" si="4"/>
        <v>2.6270687902348548</v>
      </c>
      <c r="E25" s="118">
        <f t="shared" si="4"/>
        <v>0</v>
      </c>
      <c r="F25" s="118">
        <f t="shared" si="4"/>
        <v>2.6270687902348548</v>
      </c>
      <c r="G25" s="118">
        <f t="shared" si="4"/>
        <v>0</v>
      </c>
      <c r="H25" s="118">
        <f t="shared" si="4"/>
        <v>2.6270687902348513</v>
      </c>
      <c r="I25" s="118">
        <f t="shared" si="4"/>
        <v>2.6270687902348584</v>
      </c>
      <c r="J25" s="118">
        <f t="shared" si="4"/>
        <v>0</v>
      </c>
      <c r="K25" s="118">
        <f t="shared" si="4"/>
        <v>2.6270687902348584</v>
      </c>
      <c r="L25" s="118">
        <f t="shared" si="4"/>
        <v>0</v>
      </c>
      <c r="M25" s="118">
        <f t="shared" si="4"/>
        <v>2.6270687902348726</v>
      </c>
      <c r="N25" s="118">
        <f t="shared" si="4"/>
        <v>0</v>
      </c>
      <c r="O25" s="118">
        <f t="shared" si="4"/>
        <v>2.6270687902348442</v>
      </c>
      <c r="P25" s="118">
        <f t="shared" si="4"/>
        <v>0</v>
      </c>
      <c r="Q25" s="118">
        <f t="shared" si="4"/>
        <v>2.6270687902348584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86.376536854990263</v>
      </c>
      <c r="C27" s="120">
        <f t="shared" ref="C27:Q27" si="5">C15-C10</f>
        <v>160.08423136490319</v>
      </c>
      <c r="D27" s="120">
        <f t="shared" si="5"/>
        <v>48.205458913208645</v>
      </c>
      <c r="E27" s="120">
        <f t="shared" si="5"/>
        <v>56.26846143735861</v>
      </c>
      <c r="F27" s="120">
        <f t="shared" si="5"/>
        <v>297.25769069478281</v>
      </c>
      <c r="G27" s="120">
        <f t="shared" si="5"/>
        <v>151.10408341030171</v>
      </c>
      <c r="H27" s="120">
        <f t="shared" si="5"/>
        <v>134.32456267520274</v>
      </c>
      <c r="I27" s="120">
        <f t="shared" si="5"/>
        <v>36.270681035318148</v>
      </c>
      <c r="J27" s="120">
        <f t="shared" si="5"/>
        <v>68.860898392987451</v>
      </c>
      <c r="K27" s="120">
        <f t="shared" si="5"/>
        <v>202.04861109177483</v>
      </c>
      <c r="L27" s="120">
        <f t="shared" si="5"/>
        <v>64.169154442272941</v>
      </c>
      <c r="M27" s="120">
        <f t="shared" si="5"/>
        <v>101.53222886711342</v>
      </c>
      <c r="N27" s="120">
        <f t="shared" si="5"/>
        <v>247.85538991707426</v>
      </c>
      <c r="O27" s="120">
        <f t="shared" si="5"/>
        <v>67.879387640643017</v>
      </c>
      <c r="P27" s="120">
        <f t="shared" si="5"/>
        <v>64.314416187392681</v>
      </c>
      <c r="Q27" s="120">
        <f t="shared" si="5"/>
        <v>144.2197665273477</v>
      </c>
    </row>
    <row r="28" spans="1:17" x14ac:dyDescent="0.25">
      <c r="A28" s="180" t="s">
        <v>176</v>
      </c>
      <c r="B28" s="189">
        <f t="shared" ref="B28:Q28" si="6">B16-B11</f>
        <v>55.869377136896873</v>
      </c>
      <c r="C28" s="189">
        <f t="shared" si="6"/>
        <v>15.985073046078895</v>
      </c>
      <c r="D28" s="189">
        <f t="shared" si="6"/>
        <v>79.75393402415159</v>
      </c>
      <c r="E28" s="189">
        <f t="shared" si="6"/>
        <v>103.59367896305217</v>
      </c>
      <c r="F28" s="189">
        <f t="shared" si="6"/>
        <v>10.630047067277246</v>
      </c>
      <c r="G28" s="189">
        <f t="shared" si="6"/>
        <v>22.834977950621294</v>
      </c>
      <c r="H28" s="189">
        <f t="shared" si="6"/>
        <v>15.406902284328226</v>
      </c>
      <c r="I28" s="189">
        <f t="shared" si="6"/>
        <v>21.62695562497828</v>
      </c>
      <c r="J28" s="189">
        <f t="shared" si="6"/>
        <v>106.15791868836058</v>
      </c>
      <c r="K28" s="189">
        <f t="shared" si="6"/>
        <v>49.833303697159977</v>
      </c>
      <c r="L28" s="189">
        <f t="shared" si="6"/>
        <v>91.220733273727632</v>
      </c>
      <c r="M28" s="189">
        <f t="shared" si="6"/>
        <v>239.34627216021954</v>
      </c>
      <c r="N28" s="189">
        <f t="shared" si="6"/>
        <v>30.070844401760326</v>
      </c>
      <c r="O28" s="189">
        <f t="shared" si="6"/>
        <v>28.796766937527138</v>
      </c>
      <c r="P28" s="189">
        <f t="shared" si="6"/>
        <v>76.771254458088663</v>
      </c>
      <c r="Q28" s="189">
        <f t="shared" si="6"/>
        <v>23.213551835033286</v>
      </c>
    </row>
    <row r="29" spans="1:17" x14ac:dyDescent="0.25">
      <c r="A29" s="108" t="s">
        <v>175</v>
      </c>
      <c r="B29" s="118">
        <f t="shared" ref="B29:Q29" si="7">B17-B12</f>
        <v>2.7924809358984994</v>
      </c>
      <c r="C29" s="118">
        <f t="shared" si="7"/>
        <v>2.5738244003665827</v>
      </c>
      <c r="D29" s="118">
        <f t="shared" si="7"/>
        <v>2.9312266038674686</v>
      </c>
      <c r="E29" s="118">
        <f t="shared" si="7"/>
        <v>2.851676586259579</v>
      </c>
      <c r="F29" s="118">
        <f t="shared" si="7"/>
        <v>2.4269666034854751</v>
      </c>
      <c r="G29" s="118">
        <f t="shared" si="7"/>
        <v>3.0492193779444463</v>
      </c>
      <c r="H29" s="118">
        <f t="shared" si="7"/>
        <v>2.6716056266933279</v>
      </c>
      <c r="I29" s="118">
        <f t="shared" si="7"/>
        <v>5.1596949230718963</v>
      </c>
      <c r="J29" s="118">
        <f t="shared" si="7"/>
        <v>4.9605470473219526</v>
      </c>
      <c r="K29" s="118">
        <f t="shared" si="7"/>
        <v>3.1854296470364858</v>
      </c>
      <c r="L29" s="118">
        <f t="shared" si="7"/>
        <v>3.9096860132949658</v>
      </c>
      <c r="M29" s="118">
        <f t="shared" si="7"/>
        <v>4.6080599026997646</v>
      </c>
      <c r="N29" s="118">
        <f t="shared" si="7"/>
        <v>8.5190645531620817</v>
      </c>
      <c r="O29" s="118">
        <f t="shared" si="7"/>
        <v>3.8200862964386744</v>
      </c>
      <c r="P29" s="118">
        <f t="shared" si="7"/>
        <v>11.895242383198372</v>
      </c>
      <c r="Q29" s="118">
        <f t="shared" si="7"/>
        <v>5.0283334021381592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828.57731583875568</v>
      </c>
      <c r="C32" s="38">
        <v>809.04106999999999</v>
      </c>
      <c r="D32" s="38">
        <v>766.12772000000007</v>
      </c>
      <c r="E32" s="38">
        <v>651.28260999999998</v>
      </c>
      <c r="F32" s="38">
        <v>503.16259000000008</v>
      </c>
      <c r="G32" s="38">
        <v>586.39338586305325</v>
      </c>
      <c r="H32" s="38">
        <v>622.89687000000015</v>
      </c>
      <c r="I32" s="38">
        <v>665.06813</v>
      </c>
      <c r="J32" s="38">
        <v>626.84933000000001</v>
      </c>
      <c r="K32" s="38">
        <v>493.46016999999995</v>
      </c>
      <c r="L32" s="38">
        <v>510.88542557889201</v>
      </c>
      <c r="M32" s="38">
        <v>591.85160247849467</v>
      </c>
      <c r="N32" s="38">
        <v>617.07053504057876</v>
      </c>
      <c r="O32" s="38">
        <v>821.17252233843374</v>
      </c>
      <c r="P32" s="38">
        <v>867.7079618272827</v>
      </c>
      <c r="Q32" s="38">
        <v>870.39160960593529</v>
      </c>
    </row>
    <row r="33" spans="1:17" x14ac:dyDescent="0.25">
      <c r="A33" s="55" t="s">
        <v>33</v>
      </c>
      <c r="B33" s="54">
        <v>0</v>
      </c>
      <c r="C33" s="54">
        <v>0.29975000000000002</v>
      </c>
      <c r="D33" s="54">
        <v>0.39600000000000002</v>
      </c>
      <c r="E33" s="54">
        <v>0</v>
      </c>
      <c r="F33" s="54">
        <v>0</v>
      </c>
      <c r="G33" s="54">
        <v>0</v>
      </c>
      <c r="H33" s="54">
        <v>0</v>
      </c>
      <c r="I33" s="54">
        <v>0.89998999999999996</v>
      </c>
      <c r="J33" s="54">
        <v>0.90014000000000005</v>
      </c>
      <c r="K33" s="54">
        <v>0</v>
      </c>
      <c r="L33" s="54">
        <v>0.90757230522404919</v>
      </c>
      <c r="M33" s="54">
        <v>0.90761321160052222</v>
      </c>
      <c r="N33" s="54">
        <v>0.9075694780023954</v>
      </c>
      <c r="O33" s="54">
        <v>0.89563867939967967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40.126716176497737</v>
      </c>
      <c r="C34" s="51">
        <v>36.274979999999999</v>
      </c>
      <c r="D34" s="51">
        <v>20.065710000000024</v>
      </c>
      <c r="E34" s="51">
        <v>22.903990000000022</v>
      </c>
      <c r="F34" s="51">
        <v>9.5815800000000309</v>
      </c>
      <c r="G34" s="51">
        <v>24.838815875582036</v>
      </c>
      <c r="H34" s="51">
        <v>26.706610000000001</v>
      </c>
      <c r="I34" s="51">
        <v>24.744610000000002</v>
      </c>
      <c r="J34" s="51">
        <v>13.883789999999999</v>
      </c>
      <c r="K34" s="51">
        <v>0</v>
      </c>
      <c r="L34" s="51">
        <v>0.95533989239902528</v>
      </c>
      <c r="M34" s="51">
        <v>89.948514332065443</v>
      </c>
      <c r="N34" s="51">
        <v>81.543173521705967</v>
      </c>
      <c r="O34" s="51">
        <v>91.742105613080213</v>
      </c>
      <c r="P34" s="51">
        <v>148.25306001220247</v>
      </c>
      <c r="Q34" s="51">
        <v>138.81834743305541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53.883300928700059</v>
      </c>
      <c r="N36" s="51">
        <v>58.375606644445156</v>
      </c>
      <c r="O36" s="51">
        <v>68.477971373681058</v>
      </c>
      <c r="P36" s="51">
        <v>129.09725157453383</v>
      </c>
      <c r="Q36" s="51">
        <v>116.74898770144779</v>
      </c>
    </row>
    <row r="37" spans="1:17" x14ac:dyDescent="0.25">
      <c r="A37" s="53" t="s">
        <v>76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16.04999528527048</v>
      </c>
      <c r="N37" s="51">
        <v>5.0149478651531663</v>
      </c>
      <c r="O37" s="51">
        <v>6.0191948090206431</v>
      </c>
      <c r="P37" s="51">
        <v>1.0030472595339943</v>
      </c>
      <c r="Q37" s="51">
        <v>3.0094571807333037</v>
      </c>
    </row>
    <row r="38" spans="1:17" x14ac:dyDescent="0.25">
      <c r="A38" s="53" t="s">
        <v>29</v>
      </c>
      <c r="B38" s="51">
        <v>40.126716176497737</v>
      </c>
      <c r="C38" s="51">
        <v>36.274979999999999</v>
      </c>
      <c r="D38" s="51">
        <v>20.065710000000024</v>
      </c>
      <c r="E38" s="51">
        <v>22.903990000000022</v>
      </c>
      <c r="F38" s="51">
        <v>9.5815800000000309</v>
      </c>
      <c r="G38" s="51">
        <v>24.838815875582036</v>
      </c>
      <c r="H38" s="51">
        <v>26.706610000000001</v>
      </c>
      <c r="I38" s="51">
        <v>24.744610000000002</v>
      </c>
      <c r="J38" s="51">
        <v>4.7839099999999988</v>
      </c>
      <c r="K38" s="51">
        <v>0</v>
      </c>
      <c r="L38" s="51">
        <v>0.95533989239902528</v>
      </c>
      <c r="M38" s="51">
        <v>0.95540384834892489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9.0998800000000006</v>
      </c>
      <c r="K39" s="51">
        <v>0</v>
      </c>
      <c r="L39" s="51">
        <v>0</v>
      </c>
      <c r="M39" s="51">
        <v>19.059814269745985</v>
      </c>
      <c r="N39" s="51">
        <v>18.152619012107635</v>
      </c>
      <c r="O39" s="51">
        <v>17.244939430378501</v>
      </c>
      <c r="P39" s="51">
        <v>18.152761178134668</v>
      </c>
      <c r="Q39" s="51">
        <v>19.059902550874305</v>
      </c>
    </row>
    <row r="40" spans="1:17" x14ac:dyDescent="0.25">
      <c r="A40" s="52" t="s">
        <v>27</v>
      </c>
      <c r="B40" s="51">
        <v>245.2006171367579</v>
      </c>
      <c r="C40" s="51">
        <v>244.90746999999999</v>
      </c>
      <c r="D40" s="51">
        <v>224.06495000000001</v>
      </c>
      <c r="E40" s="51">
        <v>193.40362999999999</v>
      </c>
      <c r="F40" s="51">
        <v>152.10732999999999</v>
      </c>
      <c r="G40" s="51">
        <v>197.21657430394407</v>
      </c>
      <c r="H40" s="51">
        <v>189.57552999999999</v>
      </c>
      <c r="I40" s="51">
        <v>215.69338999999999</v>
      </c>
      <c r="J40" s="51">
        <v>189.59635</v>
      </c>
      <c r="K40" s="51">
        <v>128.75445999999999</v>
      </c>
      <c r="L40" s="51">
        <v>156.14823754453212</v>
      </c>
      <c r="M40" s="51">
        <v>157.13223062445539</v>
      </c>
      <c r="N40" s="51">
        <v>106.6912207400749</v>
      </c>
      <c r="O40" s="51">
        <v>240.25316033776639</v>
      </c>
      <c r="P40" s="51">
        <v>229.15272770150085</v>
      </c>
      <c r="Q40" s="51">
        <v>231.47206349573341</v>
      </c>
    </row>
    <row r="41" spans="1:17" x14ac:dyDescent="0.25">
      <c r="A41" s="53" t="s">
        <v>66</v>
      </c>
      <c r="B41" s="51">
        <v>245.2006171367579</v>
      </c>
      <c r="C41" s="51">
        <v>244.90746999999999</v>
      </c>
      <c r="D41" s="51">
        <v>224.06495000000001</v>
      </c>
      <c r="E41" s="51">
        <v>193.40362999999999</v>
      </c>
      <c r="F41" s="51">
        <v>152.10732999999999</v>
      </c>
      <c r="G41" s="51">
        <v>197.21657430394407</v>
      </c>
      <c r="H41" s="51">
        <v>189.57552999999999</v>
      </c>
      <c r="I41" s="51">
        <v>215.69338999999999</v>
      </c>
      <c r="J41" s="51">
        <v>189.59635</v>
      </c>
      <c r="K41" s="51">
        <v>128.75445999999999</v>
      </c>
      <c r="L41" s="51">
        <v>156.14823754453212</v>
      </c>
      <c r="M41" s="51">
        <v>157.13223062445539</v>
      </c>
      <c r="N41" s="51">
        <v>106.6912207400749</v>
      </c>
      <c r="O41" s="51">
        <v>240.25316033776639</v>
      </c>
      <c r="P41" s="51">
        <v>229.15272770150085</v>
      </c>
      <c r="Q41" s="51">
        <v>231.47206349573341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1.30015999999992</v>
      </c>
      <c r="F43" s="51">
        <v>1.3015800000000723</v>
      </c>
      <c r="G43" s="51">
        <v>0</v>
      </c>
      <c r="H43" s="51">
        <v>0.59656999999999982</v>
      </c>
      <c r="I43" s="51">
        <v>0.29846000000000217</v>
      </c>
      <c r="J43" s="51">
        <v>0.29857999999999763</v>
      </c>
      <c r="K43" s="51">
        <v>0.29993999999999943</v>
      </c>
      <c r="L43" s="51">
        <v>0.28658613820851286</v>
      </c>
      <c r="M43" s="51">
        <v>0.28661469840017162</v>
      </c>
      <c r="N43" s="51">
        <v>0.11941581536104451</v>
      </c>
      <c r="O43" s="51">
        <v>0.90762799689325391</v>
      </c>
      <c r="P43" s="51">
        <v>1.2897841879578635</v>
      </c>
      <c r="Q43" s="51">
        <v>1.3614348171082393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1.30015999999992</v>
      </c>
      <c r="F44" s="51">
        <v>1.3015800000000723</v>
      </c>
      <c r="G44" s="51">
        <v>0</v>
      </c>
      <c r="H44" s="51">
        <v>0.59656999999999982</v>
      </c>
      <c r="I44" s="51">
        <v>0.29846000000000217</v>
      </c>
      <c r="J44" s="51">
        <v>0.29857999999999763</v>
      </c>
      <c r="K44" s="51">
        <v>0.29993999999999943</v>
      </c>
      <c r="L44" s="51">
        <v>0.28658613820851286</v>
      </c>
      <c r="M44" s="51">
        <v>0.28661469840017162</v>
      </c>
      <c r="N44" s="51">
        <v>0.11941581536104451</v>
      </c>
      <c r="O44" s="51">
        <v>0.90762799689325391</v>
      </c>
      <c r="P44" s="51">
        <v>1.2897841879578635</v>
      </c>
      <c r="Q44" s="51">
        <v>1.3614348171082393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302.21563147091729</v>
      </c>
      <c r="C49" s="51">
        <v>264.66890999999998</v>
      </c>
      <c r="D49" s="51">
        <v>259.54262</v>
      </c>
      <c r="E49" s="51">
        <v>257.39508999999998</v>
      </c>
      <c r="F49" s="51">
        <v>159.46465000000001</v>
      </c>
      <c r="G49" s="51">
        <v>181.44962200974297</v>
      </c>
      <c r="H49" s="51">
        <v>199.14814000000001</v>
      </c>
      <c r="I49" s="51">
        <v>196.50702000000001</v>
      </c>
      <c r="J49" s="51">
        <v>188.24451999999999</v>
      </c>
      <c r="K49" s="51">
        <v>178.37505999999999</v>
      </c>
      <c r="L49" s="51">
        <v>153.54960460076583</v>
      </c>
      <c r="M49" s="51">
        <v>142.54344198374957</v>
      </c>
      <c r="N49" s="51">
        <v>184.6492402085955</v>
      </c>
      <c r="O49" s="51">
        <v>225.11265814840564</v>
      </c>
      <c r="P49" s="51">
        <v>214.12742287637056</v>
      </c>
      <c r="Q49" s="51">
        <v>216.96927681104287</v>
      </c>
    </row>
    <row r="50" spans="1:17" x14ac:dyDescent="0.25">
      <c r="A50" s="63" t="s">
        <v>21</v>
      </c>
      <c r="B50" s="62">
        <v>241.03435105458274</v>
      </c>
      <c r="C50" s="62">
        <v>262.88995999999997</v>
      </c>
      <c r="D50" s="62">
        <v>262.05844000000002</v>
      </c>
      <c r="E50" s="62">
        <v>176.27974</v>
      </c>
      <c r="F50" s="62">
        <v>180.70744999999999</v>
      </c>
      <c r="G50" s="62">
        <v>182.88837367378417</v>
      </c>
      <c r="H50" s="62">
        <v>206.87002000000001</v>
      </c>
      <c r="I50" s="62">
        <v>226.92465999999999</v>
      </c>
      <c r="J50" s="62">
        <v>233.92595</v>
      </c>
      <c r="K50" s="62">
        <v>186.03071</v>
      </c>
      <c r="L50" s="62">
        <v>199.03808509776249</v>
      </c>
      <c r="M50" s="62">
        <v>201.03318762822357</v>
      </c>
      <c r="N50" s="62">
        <v>243.15991527683894</v>
      </c>
      <c r="O50" s="62">
        <v>262.26133156288853</v>
      </c>
      <c r="P50" s="62">
        <v>274.88496704925103</v>
      </c>
      <c r="Q50" s="62">
        <v>281.77048704899539</v>
      </c>
    </row>
    <row r="51" spans="1:17" x14ac:dyDescent="0.25">
      <c r="A51" s="191" t="s">
        <v>105</v>
      </c>
      <c r="B51" s="190">
        <f t="shared" ref="B51:Q51" si="8">SUM(B52:B54)</f>
        <v>828.57731583875557</v>
      </c>
      <c r="C51" s="190">
        <f t="shared" si="8"/>
        <v>809.0410700000001</v>
      </c>
      <c r="D51" s="190">
        <f t="shared" si="8"/>
        <v>766.12772000000007</v>
      </c>
      <c r="E51" s="190">
        <f t="shared" si="8"/>
        <v>651.28260999999986</v>
      </c>
      <c r="F51" s="190">
        <f t="shared" si="8"/>
        <v>503.16259000000014</v>
      </c>
      <c r="G51" s="190">
        <f t="shared" si="8"/>
        <v>586.39338586305325</v>
      </c>
      <c r="H51" s="190">
        <f t="shared" si="8"/>
        <v>622.89687000000015</v>
      </c>
      <c r="I51" s="190">
        <f t="shared" si="8"/>
        <v>665.06813000000011</v>
      </c>
      <c r="J51" s="190">
        <f t="shared" si="8"/>
        <v>626.84933000000012</v>
      </c>
      <c r="K51" s="190">
        <f t="shared" si="8"/>
        <v>493.46016999999995</v>
      </c>
      <c r="L51" s="190">
        <f t="shared" si="8"/>
        <v>510.88542557889207</v>
      </c>
      <c r="M51" s="190">
        <f t="shared" si="8"/>
        <v>591.85160247849467</v>
      </c>
      <c r="N51" s="190">
        <f t="shared" si="8"/>
        <v>617.07053504057887</v>
      </c>
      <c r="O51" s="190">
        <f t="shared" si="8"/>
        <v>821.17252233843374</v>
      </c>
      <c r="P51" s="190">
        <f t="shared" si="8"/>
        <v>867.7079618272827</v>
      </c>
      <c r="Q51" s="190">
        <f t="shared" si="8"/>
        <v>870.39160960593529</v>
      </c>
    </row>
    <row r="52" spans="1:17" x14ac:dyDescent="0.25">
      <c r="A52" s="216" t="s">
        <v>41</v>
      </c>
      <c r="B52" s="220">
        <v>722.84207496818658</v>
      </c>
      <c r="C52" s="220">
        <v>647.18629612255359</v>
      </c>
      <c r="D52" s="220">
        <v>673.10873091504754</v>
      </c>
      <c r="E52" s="220">
        <v>579.63723103916345</v>
      </c>
      <c r="F52" s="220">
        <v>360.54257394774976</v>
      </c>
      <c r="G52" s="220">
        <v>408.08760386525222</v>
      </c>
      <c r="H52" s="220">
        <v>415.0258098768071</v>
      </c>
      <c r="I52" s="220">
        <v>430.11228042081558</v>
      </c>
      <c r="J52" s="220">
        <v>449.83550467662826</v>
      </c>
      <c r="K52" s="220">
        <v>284.38023083274146</v>
      </c>
      <c r="L52" s="220">
        <v>330.68653495383978</v>
      </c>
      <c r="M52" s="220">
        <v>530.11928525519227</v>
      </c>
      <c r="N52" s="220">
        <v>417.8106275353947</v>
      </c>
      <c r="O52" s="220">
        <v>561.42031378769161</v>
      </c>
      <c r="P52" s="220">
        <v>639.83095068991815</v>
      </c>
      <c r="Q52" s="220">
        <v>696.23767960296209</v>
      </c>
    </row>
    <row r="53" spans="1:17" x14ac:dyDescent="0.25">
      <c r="A53" s="179" t="s">
        <v>40</v>
      </c>
      <c r="B53" s="219">
        <v>92.648669435718503</v>
      </c>
      <c r="C53" s="219">
        <v>147.72258669141064</v>
      </c>
      <c r="D53" s="219">
        <v>79.483453782713241</v>
      </c>
      <c r="E53" s="219">
        <v>57.458773145484024</v>
      </c>
      <c r="F53" s="219">
        <v>129.69324774503983</v>
      </c>
      <c r="G53" s="219">
        <v>162.21030574853415</v>
      </c>
      <c r="H53" s="219">
        <v>191.06392054406302</v>
      </c>
      <c r="I53" s="219">
        <v>220.36749236680666</v>
      </c>
      <c r="J53" s="219">
        <v>162.41021090454745</v>
      </c>
      <c r="K53" s="219">
        <v>190.25557082199407</v>
      </c>
      <c r="L53" s="219">
        <v>160.93289013380939</v>
      </c>
      <c r="M53" s="219">
        <v>41.796579209989915</v>
      </c>
      <c r="N53" s="219">
        <v>180.1695425426802</v>
      </c>
      <c r="O53" s="219">
        <v>238.27103463401926</v>
      </c>
      <c r="P53" s="219">
        <v>209.0833278311066</v>
      </c>
      <c r="Q53" s="219">
        <v>158.66620237121057</v>
      </c>
    </row>
    <row r="54" spans="1:17" x14ac:dyDescent="0.25">
      <c r="A54" s="119" t="s">
        <v>39</v>
      </c>
      <c r="B54" s="218">
        <v>13.086571434850496</v>
      </c>
      <c r="C54" s="218">
        <v>14.132187186035859</v>
      </c>
      <c r="D54" s="218">
        <v>13.535535302239259</v>
      </c>
      <c r="E54" s="218">
        <v>14.186605815352488</v>
      </c>
      <c r="F54" s="218">
        <v>12.926768307210518</v>
      </c>
      <c r="G54" s="218">
        <v>16.095476249266916</v>
      </c>
      <c r="H54" s="218">
        <v>16.807139579129949</v>
      </c>
      <c r="I54" s="218">
        <v>14.588357212377902</v>
      </c>
      <c r="J54" s="218">
        <v>14.603614418824348</v>
      </c>
      <c r="K54" s="218">
        <v>18.824368345264407</v>
      </c>
      <c r="L54" s="218">
        <v>19.266000491242892</v>
      </c>
      <c r="M54" s="218">
        <v>19.935738013312495</v>
      </c>
      <c r="N54" s="218">
        <v>19.090364962503923</v>
      </c>
      <c r="O54" s="218">
        <v>21.481173916722856</v>
      </c>
      <c r="P54" s="218">
        <v>18.793683306257979</v>
      </c>
      <c r="Q54" s="218">
        <v>15.487727631762585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1374.4401049191952</v>
      </c>
      <c r="C57" s="38">
        <v>1161.3149499999997</v>
      </c>
      <c r="D57" s="38">
        <v>1262.0726100000002</v>
      </c>
      <c r="E57" s="38">
        <v>1128.2968700000015</v>
      </c>
      <c r="F57" s="38">
        <v>1287.2966699999997</v>
      </c>
      <c r="G57" s="38">
        <v>1826.5107187349297</v>
      </c>
      <c r="H57" s="38">
        <v>1804.5840699999999</v>
      </c>
      <c r="I57" s="38">
        <v>1958.4255699999992</v>
      </c>
      <c r="J57" s="38">
        <v>1721.9688199999998</v>
      </c>
      <c r="K57" s="38">
        <v>1628.5556299999985</v>
      </c>
      <c r="L57" s="38">
        <v>1727.4398277034975</v>
      </c>
      <c r="M57" s="38">
        <v>1761.3156151277387</v>
      </c>
      <c r="N57" s="38">
        <v>1681.8651957049847</v>
      </c>
      <c r="O57" s="38">
        <v>1612.8375004225088</v>
      </c>
      <c r="P57" s="38">
        <v>1790.5683743789282</v>
      </c>
      <c r="Q57" s="38">
        <v>1935.9899215694795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0.89570300739503905</v>
      </c>
      <c r="P58" s="54">
        <v>5.3983368110031442</v>
      </c>
      <c r="Q58" s="54">
        <v>13.519392796072236</v>
      </c>
    </row>
    <row r="59" spans="1:17" x14ac:dyDescent="0.25">
      <c r="A59" s="52" t="s">
        <v>32</v>
      </c>
      <c r="B59" s="51">
        <v>1047.9841374977109</v>
      </c>
      <c r="C59" s="51">
        <v>830.11406000000056</v>
      </c>
      <c r="D59" s="51">
        <v>1053.98711</v>
      </c>
      <c r="E59" s="51">
        <v>909.29434000000094</v>
      </c>
      <c r="F59" s="51">
        <v>965.99100999999973</v>
      </c>
      <c r="G59" s="51">
        <v>1466.9235808411697</v>
      </c>
      <c r="H59" s="51">
        <v>1465.5960699999996</v>
      </c>
      <c r="I59" s="51">
        <v>1566.5265899999984</v>
      </c>
      <c r="J59" s="51">
        <v>1370.4634400000002</v>
      </c>
      <c r="K59" s="51">
        <v>1305.2718599999994</v>
      </c>
      <c r="L59" s="51">
        <v>1365.6139846643796</v>
      </c>
      <c r="M59" s="51">
        <v>1352.0765742098481</v>
      </c>
      <c r="N59" s="51">
        <v>1228.0579921127428</v>
      </c>
      <c r="O59" s="51">
        <v>1219.6374122044517</v>
      </c>
      <c r="P59" s="51">
        <v>1291.762184314844</v>
      </c>
      <c r="Q59" s="51">
        <v>1480.6056200125402</v>
      </c>
    </row>
    <row r="60" spans="1:17" x14ac:dyDescent="0.25">
      <c r="A60" s="53" t="s">
        <v>31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3.4393809114359399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53" t="s">
        <v>30</v>
      </c>
      <c r="B61" s="51">
        <v>8.7894931166825927</v>
      </c>
      <c r="C61" s="51">
        <v>15.400330000000508</v>
      </c>
      <c r="D61" s="51">
        <v>2.1998499999999694</v>
      </c>
      <c r="E61" s="51">
        <v>3.2999900000009461</v>
      </c>
      <c r="F61" s="51">
        <v>66.213160000000016</v>
      </c>
      <c r="G61" s="51">
        <v>99.910050799810335</v>
      </c>
      <c r="H61" s="51">
        <v>114.49722999999997</v>
      </c>
      <c r="I61" s="51">
        <v>141.39935</v>
      </c>
      <c r="J61" s="51">
        <v>144.83784999999997</v>
      </c>
      <c r="K61" s="51">
        <v>151.54528000000002</v>
      </c>
      <c r="L61" s="51">
        <v>177.36462586042799</v>
      </c>
      <c r="M61" s="51">
        <v>127.97377298597851</v>
      </c>
      <c r="N61" s="51">
        <v>122.36292978506543</v>
      </c>
      <c r="O61" s="51">
        <v>204.3060685240041</v>
      </c>
      <c r="P61" s="51">
        <v>200.93582652820425</v>
      </c>
      <c r="Q61" s="51">
        <v>289.62453425050199</v>
      </c>
    </row>
    <row r="62" spans="1:17" x14ac:dyDescent="0.25">
      <c r="A62" s="53" t="s">
        <v>76</v>
      </c>
      <c r="B62" s="51">
        <v>135.25846400460682</v>
      </c>
      <c r="C62" s="51">
        <v>65.598220000000083</v>
      </c>
      <c r="D62" s="51">
        <v>99.39334000000008</v>
      </c>
      <c r="E62" s="51">
        <v>66.596950000000106</v>
      </c>
      <c r="F62" s="51">
        <v>99.388510000000224</v>
      </c>
      <c r="G62" s="51">
        <v>296.12406792232196</v>
      </c>
      <c r="H62" s="51">
        <v>129.0955100000001</v>
      </c>
      <c r="I62" s="51">
        <v>203.60019000000011</v>
      </c>
      <c r="J62" s="51">
        <v>60.197070000000167</v>
      </c>
      <c r="K62" s="51">
        <v>53.198460000000068</v>
      </c>
      <c r="L62" s="51">
        <v>177.74573017149532</v>
      </c>
      <c r="M62" s="51">
        <v>48.939639963521131</v>
      </c>
      <c r="N62" s="51">
        <v>16.981439236066308</v>
      </c>
      <c r="O62" s="51">
        <v>33.93924017117115</v>
      </c>
      <c r="P62" s="51">
        <v>5.9947411778985042</v>
      </c>
      <c r="Q62" s="51">
        <v>11.98997082939286</v>
      </c>
    </row>
    <row r="63" spans="1:17" x14ac:dyDescent="0.25">
      <c r="A63" s="53" t="s">
        <v>29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</row>
    <row r="64" spans="1:17" x14ac:dyDescent="0.25">
      <c r="A64" s="53" t="s">
        <v>28</v>
      </c>
      <c r="B64" s="51">
        <v>302.8088277443386</v>
      </c>
      <c r="C64" s="51">
        <v>207.90377999999998</v>
      </c>
      <c r="D64" s="51">
        <v>153.69999999999993</v>
      </c>
      <c r="E64" s="51">
        <v>93.199709999999868</v>
      </c>
      <c r="F64" s="51">
        <v>119.29950999999949</v>
      </c>
      <c r="G64" s="51">
        <v>103.42027323970558</v>
      </c>
      <c r="H64" s="51">
        <v>161.70009999999957</v>
      </c>
      <c r="I64" s="51">
        <v>110.03592999999842</v>
      </c>
      <c r="J64" s="51">
        <v>114.15960000000018</v>
      </c>
      <c r="K64" s="51">
        <v>133.47174999999925</v>
      </c>
      <c r="L64" s="51">
        <v>81.588945135775475</v>
      </c>
      <c r="M64" s="51">
        <v>174.01799635919929</v>
      </c>
      <c r="N64" s="51">
        <v>195.90117831386488</v>
      </c>
      <c r="O64" s="51">
        <v>81.565471157488219</v>
      </c>
      <c r="P64" s="51">
        <v>209.08394881121319</v>
      </c>
      <c r="Q64" s="51">
        <v>236.02751504729292</v>
      </c>
    </row>
    <row r="65" spans="1:17" x14ac:dyDescent="0.25">
      <c r="A65" s="53" t="s">
        <v>67</v>
      </c>
      <c r="B65" s="51">
        <v>601.12735263208299</v>
      </c>
      <c r="C65" s="51">
        <v>541.21172999999999</v>
      </c>
      <c r="D65" s="51">
        <v>798.69392000000005</v>
      </c>
      <c r="E65" s="51">
        <v>746.19768999999997</v>
      </c>
      <c r="F65" s="51">
        <v>681.08983000000001</v>
      </c>
      <c r="G65" s="51">
        <v>964.02980796789586</v>
      </c>
      <c r="H65" s="51">
        <v>1060.30323</v>
      </c>
      <c r="I65" s="51">
        <v>1111.4911199999999</v>
      </c>
      <c r="J65" s="51">
        <v>1051.26892</v>
      </c>
      <c r="K65" s="51">
        <v>967.05637000000002</v>
      </c>
      <c r="L65" s="51">
        <v>928.91468349668071</v>
      </c>
      <c r="M65" s="51">
        <v>1001.1451649011492</v>
      </c>
      <c r="N65" s="51">
        <v>892.81244477774612</v>
      </c>
      <c r="O65" s="51">
        <v>899.82663235178825</v>
      </c>
      <c r="P65" s="51">
        <v>875.74766779752815</v>
      </c>
      <c r="Q65" s="51">
        <v>942.96359988535244</v>
      </c>
    </row>
    <row r="66" spans="1:17" x14ac:dyDescent="0.25">
      <c r="A66" s="52" t="s">
        <v>27</v>
      </c>
      <c r="B66" s="51">
        <v>326.45596742148427</v>
      </c>
      <c r="C66" s="51">
        <v>331.20088999999916</v>
      </c>
      <c r="D66" s="51">
        <v>208.08550000000014</v>
      </c>
      <c r="E66" s="51">
        <v>219.00253000000066</v>
      </c>
      <c r="F66" s="51">
        <v>321.30565999999999</v>
      </c>
      <c r="G66" s="51">
        <v>359.58713789375997</v>
      </c>
      <c r="H66" s="51">
        <v>338.98800000000028</v>
      </c>
      <c r="I66" s="51">
        <v>391.89898000000085</v>
      </c>
      <c r="J66" s="51">
        <v>351.5053799999996</v>
      </c>
      <c r="K66" s="51">
        <v>323.28376999999909</v>
      </c>
      <c r="L66" s="51">
        <v>361.8258430391179</v>
      </c>
      <c r="M66" s="51">
        <v>409.23904091789063</v>
      </c>
      <c r="N66" s="51">
        <v>453.80720359224199</v>
      </c>
      <c r="O66" s="51">
        <v>392.30438521066202</v>
      </c>
      <c r="P66" s="51">
        <v>493.40785325308099</v>
      </c>
      <c r="Q66" s="51">
        <v>441.86490876086702</v>
      </c>
    </row>
    <row r="67" spans="1:17" x14ac:dyDescent="0.25">
      <c r="A67" s="53" t="s">
        <v>66</v>
      </c>
      <c r="B67" s="51">
        <v>326.45596742148427</v>
      </c>
      <c r="C67" s="51">
        <v>331.20088999999916</v>
      </c>
      <c r="D67" s="51">
        <v>208.08550000000014</v>
      </c>
      <c r="E67" s="51">
        <v>219.00253000000066</v>
      </c>
      <c r="F67" s="51">
        <v>321.30565999999999</v>
      </c>
      <c r="G67" s="51">
        <v>359.58713789375997</v>
      </c>
      <c r="H67" s="51">
        <v>338.98800000000028</v>
      </c>
      <c r="I67" s="51">
        <v>391.89898000000085</v>
      </c>
      <c r="J67" s="51">
        <v>351.5053799999996</v>
      </c>
      <c r="K67" s="51">
        <v>323.28376999999909</v>
      </c>
      <c r="L67" s="51">
        <v>361.8258430391179</v>
      </c>
      <c r="M67" s="51">
        <v>409.23904091789063</v>
      </c>
      <c r="N67" s="51">
        <v>453.80720359224199</v>
      </c>
      <c r="O67" s="51">
        <v>392.30438521066202</v>
      </c>
      <c r="P67" s="51">
        <v>493.40785325308099</v>
      </c>
      <c r="Q67" s="51">
        <v>441.86490876086702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1374.4401049191952</v>
      </c>
      <c r="C70" s="190">
        <f t="shared" si="9"/>
        <v>1161.3149499999997</v>
      </c>
      <c r="D70" s="190">
        <f t="shared" si="9"/>
        <v>1262.0726100000002</v>
      </c>
      <c r="E70" s="190">
        <f t="shared" si="9"/>
        <v>1128.2968700000015</v>
      </c>
      <c r="F70" s="190">
        <f t="shared" si="9"/>
        <v>1287.2966699999997</v>
      </c>
      <c r="G70" s="190">
        <f t="shared" si="9"/>
        <v>1826.5107187349297</v>
      </c>
      <c r="H70" s="190">
        <f t="shared" si="9"/>
        <v>1804.5840699999999</v>
      </c>
      <c r="I70" s="190">
        <f t="shared" si="9"/>
        <v>1958.4255699999992</v>
      </c>
      <c r="J70" s="190">
        <f t="shared" si="9"/>
        <v>1721.9688199999998</v>
      </c>
      <c r="K70" s="190">
        <f t="shared" si="9"/>
        <v>1628.5556299999985</v>
      </c>
      <c r="L70" s="190">
        <f t="shared" si="9"/>
        <v>1727.4398277034975</v>
      </c>
      <c r="M70" s="190">
        <f t="shared" si="9"/>
        <v>1761.3156151277387</v>
      </c>
      <c r="N70" s="190">
        <f t="shared" si="9"/>
        <v>1681.8651957049847</v>
      </c>
      <c r="O70" s="190">
        <f t="shared" si="9"/>
        <v>1612.8375004225088</v>
      </c>
      <c r="P70" s="190">
        <f t="shared" si="9"/>
        <v>1790.5683743789282</v>
      </c>
      <c r="Q70" s="190">
        <f t="shared" si="9"/>
        <v>1935.9899215694795</v>
      </c>
    </row>
    <row r="71" spans="1:17" x14ac:dyDescent="0.25">
      <c r="A71" s="216" t="str">
        <f>A52</f>
        <v>Basic chemicals</v>
      </c>
      <c r="B71" s="215">
        <v>1374.4401049191952</v>
      </c>
      <c r="C71" s="215">
        <v>1161.3149499999997</v>
      </c>
      <c r="D71" s="215">
        <v>1262.0726100000002</v>
      </c>
      <c r="E71" s="215">
        <v>1128.2968700000015</v>
      </c>
      <c r="F71" s="215">
        <v>1287.2966699999997</v>
      </c>
      <c r="G71" s="215">
        <v>1826.5107187349297</v>
      </c>
      <c r="H71" s="215">
        <v>1804.5840699999999</v>
      </c>
      <c r="I71" s="215">
        <v>1958.4255699999992</v>
      </c>
      <c r="J71" s="215">
        <v>1721.9688199999998</v>
      </c>
      <c r="K71" s="215">
        <v>1628.5556299999985</v>
      </c>
      <c r="L71" s="215">
        <v>1727.4398277034975</v>
      </c>
      <c r="M71" s="215">
        <v>1761.3156151277387</v>
      </c>
      <c r="N71" s="215">
        <v>1681.8651957049847</v>
      </c>
      <c r="O71" s="215">
        <v>1612.8375004225088</v>
      </c>
      <c r="P71" s="215">
        <v>1790.5683743789282</v>
      </c>
      <c r="Q71" s="215">
        <v>1935.9899215694795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2533.9913068003348</v>
      </c>
      <c r="C75" s="70">
        <f t="shared" si="10"/>
        <v>2430.220866018492</v>
      </c>
      <c r="D75" s="70">
        <f t="shared" si="10"/>
        <v>2164.334884672332</v>
      </c>
      <c r="E75" s="70">
        <f t="shared" si="10"/>
        <v>2087.8901956520922</v>
      </c>
      <c r="F75" s="70">
        <f t="shared" si="10"/>
        <v>2151.1176729233403</v>
      </c>
      <c r="G75" s="70">
        <f t="shared" si="10"/>
        <v>2838.6725736332219</v>
      </c>
      <c r="H75" s="70">
        <f t="shared" si="10"/>
        <v>2784.7254093308761</v>
      </c>
      <c r="I75" s="70">
        <f t="shared" si="10"/>
        <v>3039.3601763644879</v>
      </c>
      <c r="J75" s="70">
        <f t="shared" si="10"/>
        <v>2637.7310444729483</v>
      </c>
      <c r="K75" s="70">
        <f t="shared" si="10"/>
        <v>2386.2230940973677</v>
      </c>
      <c r="L75" s="70">
        <f t="shared" si="10"/>
        <v>2680.1814212735976</v>
      </c>
      <c r="M75" s="70">
        <f t="shared" si="10"/>
        <v>3072.6505210792361</v>
      </c>
      <c r="N75" s="70">
        <f t="shared" si="10"/>
        <v>2630.0916772498517</v>
      </c>
      <c r="O75" s="70">
        <f t="shared" si="10"/>
        <v>2969.3506522695434</v>
      </c>
      <c r="P75" s="70">
        <f t="shared" si="10"/>
        <v>3343.7244489083332</v>
      </c>
      <c r="Q75" s="70">
        <f t="shared" si="10"/>
        <v>3245.6510671573651</v>
      </c>
    </row>
    <row r="76" spans="1:17" x14ac:dyDescent="0.25">
      <c r="A76" s="55" t="s">
        <v>343</v>
      </c>
      <c r="B76" s="54">
        <v>705.95989680033472</v>
      </c>
      <c r="C76" s="54">
        <v>694.05702601849202</v>
      </c>
      <c r="D76" s="54">
        <v>592.98174467233218</v>
      </c>
      <c r="E76" s="54">
        <v>528.48772565209219</v>
      </c>
      <c r="F76" s="54">
        <v>388.31881292334015</v>
      </c>
      <c r="G76" s="54">
        <v>543.71351363322196</v>
      </c>
      <c r="H76" s="54">
        <v>535.39074933087602</v>
      </c>
      <c r="I76" s="54">
        <v>591.63423636448817</v>
      </c>
      <c r="J76" s="54">
        <v>493.58140447294807</v>
      </c>
      <c r="K76" s="54">
        <v>304.21358409736803</v>
      </c>
      <c r="L76" s="54">
        <v>374.63831127359771</v>
      </c>
      <c r="M76" s="54">
        <v>627.58968107923613</v>
      </c>
      <c r="N76" s="54">
        <v>479.15052724985168</v>
      </c>
      <c r="O76" s="54">
        <v>819.8389422695434</v>
      </c>
      <c r="P76" s="54">
        <v>938.11231890833312</v>
      </c>
      <c r="Q76" s="54">
        <v>919.94611715736505</v>
      </c>
    </row>
    <row r="77" spans="1:17" x14ac:dyDescent="0.25">
      <c r="A77" s="52" t="s">
        <v>106</v>
      </c>
      <c r="B77" s="51">
        <v>1828.0314100000001</v>
      </c>
      <c r="C77" s="51">
        <v>1736.1638399999999</v>
      </c>
      <c r="D77" s="51">
        <v>1571.3531399999999</v>
      </c>
      <c r="E77" s="51">
        <v>1559.40247</v>
      </c>
      <c r="F77" s="51">
        <v>1762.7988600000001</v>
      </c>
      <c r="G77" s="51">
        <v>2294.9590600000001</v>
      </c>
      <c r="H77" s="51">
        <v>2249.33466</v>
      </c>
      <c r="I77" s="51">
        <v>2447.7259399999998</v>
      </c>
      <c r="J77" s="51">
        <v>2144.1496400000001</v>
      </c>
      <c r="K77" s="51">
        <v>2082.0095099999999</v>
      </c>
      <c r="L77" s="51">
        <v>2305.5431100000001</v>
      </c>
      <c r="M77" s="51">
        <v>2445.0608400000001</v>
      </c>
      <c r="N77" s="51">
        <v>2150.9411500000001</v>
      </c>
      <c r="O77" s="51">
        <v>2149.5117100000002</v>
      </c>
      <c r="P77" s="51">
        <v>2405.61213</v>
      </c>
      <c r="Q77" s="51">
        <v>2325.7049499999998</v>
      </c>
    </row>
    <row r="78" spans="1:17" x14ac:dyDescent="0.25">
      <c r="A78" s="50" t="s">
        <v>105</v>
      </c>
      <c r="B78" s="38">
        <f t="shared" ref="B78:Q78" si="11">SUM(B79:B81)</f>
        <v>2533.9913068003348</v>
      </c>
      <c r="C78" s="38">
        <f t="shared" si="11"/>
        <v>2430.220866018492</v>
      </c>
      <c r="D78" s="38">
        <f t="shared" si="11"/>
        <v>2164.334884672332</v>
      </c>
      <c r="E78" s="38">
        <f t="shared" si="11"/>
        <v>2087.8901956520922</v>
      </c>
      <c r="F78" s="38">
        <f t="shared" si="11"/>
        <v>2151.1176729233403</v>
      </c>
      <c r="G78" s="38">
        <f t="shared" si="11"/>
        <v>2838.6725736332219</v>
      </c>
      <c r="H78" s="38">
        <f t="shared" si="11"/>
        <v>2784.7254093308761</v>
      </c>
      <c r="I78" s="38">
        <f t="shared" si="11"/>
        <v>3039.3601763644879</v>
      </c>
      <c r="J78" s="38">
        <f t="shared" si="11"/>
        <v>2637.7310444729483</v>
      </c>
      <c r="K78" s="38">
        <f t="shared" si="11"/>
        <v>2386.2230940973677</v>
      </c>
      <c r="L78" s="38">
        <f t="shared" si="11"/>
        <v>2680.1814212735981</v>
      </c>
      <c r="M78" s="38">
        <f t="shared" si="11"/>
        <v>3072.6505210792361</v>
      </c>
      <c r="N78" s="38">
        <f t="shared" si="11"/>
        <v>2630.0916772498522</v>
      </c>
      <c r="O78" s="38">
        <f t="shared" si="11"/>
        <v>2969.3506522695438</v>
      </c>
      <c r="P78" s="38">
        <f t="shared" si="11"/>
        <v>3343.7244489083328</v>
      </c>
      <c r="Q78" s="38">
        <f t="shared" si="11"/>
        <v>3245.6510671573642</v>
      </c>
    </row>
    <row r="79" spans="1:17" x14ac:dyDescent="0.25">
      <c r="A79" s="121" t="s">
        <v>41</v>
      </c>
      <c r="B79" s="120">
        <f>CHI_emi!B$5</f>
        <v>2445.3796405402827</v>
      </c>
      <c r="C79" s="120">
        <f>CHI_emi!C$5</f>
        <v>2298.286779203911</v>
      </c>
      <c r="D79" s="120">
        <f>CHI_emi!D$5</f>
        <v>2116.6770222549972</v>
      </c>
      <c r="E79" s="120">
        <f>CHI_emi!E$5</f>
        <v>2022.6854058426165</v>
      </c>
      <c r="F79" s="120">
        <f>CHI_emi!F$5</f>
        <v>2034.8946038137731</v>
      </c>
      <c r="G79" s="120">
        <f>CHI_emi!G$5</f>
        <v>2647.7143122606258</v>
      </c>
      <c r="H79" s="120">
        <f>CHI_emi!H$5</f>
        <v>2571.4283262563454</v>
      </c>
      <c r="I79" s="120">
        <f>CHI_emi!I$5</f>
        <v>2800.2811262153223</v>
      </c>
      <c r="J79" s="120">
        <f>CHI_emi!J$5</f>
        <v>2505.5506405230317</v>
      </c>
      <c r="K79" s="120">
        <f>CHI_emi!K$5</f>
        <v>2183.0959001885608</v>
      </c>
      <c r="L79" s="120">
        <f>CHI_emi!L$5</f>
        <v>2535.0441259854306</v>
      </c>
      <c r="M79" s="120">
        <f>CHI_emi!M$5</f>
        <v>3037.4534916896937</v>
      </c>
      <c r="N79" s="120">
        <f>CHI_emi!N$5</f>
        <v>2481.5086536704548</v>
      </c>
      <c r="O79" s="120">
        <f>CHI_emi!O$5</f>
        <v>2681.3470493906962</v>
      </c>
      <c r="P79" s="120">
        <f>CHI_emi!P$5</f>
        <v>3086.5081275684861</v>
      </c>
      <c r="Q79" s="120">
        <f>CHI_emi!Q$5</f>
        <v>3071.3137340941421</v>
      </c>
    </row>
    <row r="80" spans="1:17" x14ac:dyDescent="0.25">
      <c r="A80" s="179" t="s">
        <v>40</v>
      </c>
      <c r="B80" s="189">
        <f>CHI_emi!B$60</f>
        <v>79.235354136037131</v>
      </c>
      <c r="C80" s="189">
        <f>CHI_emi!C$60</f>
        <v>122.04357602881544</v>
      </c>
      <c r="D80" s="189">
        <f>CHI_emi!D$60</f>
        <v>40.625065257950943</v>
      </c>
      <c r="E80" s="189">
        <f>CHI_emi!E$60</f>
        <v>54.309934990916716</v>
      </c>
      <c r="F80" s="189">
        <f>CHI_emi!F$60</f>
        <v>107.17467632537026</v>
      </c>
      <c r="G80" s="189">
        <f>CHI_emi!G$60</f>
        <v>177.23941005430652</v>
      </c>
      <c r="H80" s="189">
        <f>CHI_emi!H$60</f>
        <v>199.44104156374075</v>
      </c>
      <c r="I80" s="189">
        <f>CHI_emi!I$60</f>
        <v>227.16086561481379</v>
      </c>
      <c r="J80" s="189">
        <f>CHI_emi!J$60</f>
        <v>122.55784209705803</v>
      </c>
      <c r="K80" s="189">
        <f>CHI_emi!K$60</f>
        <v>188.19694292243534</v>
      </c>
      <c r="L80" s="189">
        <f>CHI_emi!L$60</f>
        <v>131.73742610646005</v>
      </c>
      <c r="M80" s="189">
        <f>CHI_emi!M$60</f>
        <v>24.864621943983416</v>
      </c>
      <c r="N80" s="189">
        <f>CHI_emi!N$60</f>
        <v>137.29952082113806</v>
      </c>
      <c r="O80" s="189">
        <f>CHI_emi!O$60</f>
        <v>269.21570962670768</v>
      </c>
      <c r="P80" s="189">
        <f>CHI_emi!P$60</f>
        <v>242.82346314005144</v>
      </c>
      <c r="Q80" s="189">
        <f>CHI_emi!Q$60</f>
        <v>163.4419965403919</v>
      </c>
    </row>
    <row r="81" spans="1:17" x14ac:dyDescent="0.25">
      <c r="A81" s="119" t="s">
        <v>39</v>
      </c>
      <c r="B81" s="118">
        <f>CHI_emi!B$108</f>
        <v>9.3763121240150262</v>
      </c>
      <c r="C81" s="118">
        <f>CHI_emi!C$108</f>
        <v>9.8905107857655494</v>
      </c>
      <c r="D81" s="118">
        <f>CHI_emi!D$108</f>
        <v>7.0327971593836986</v>
      </c>
      <c r="E81" s="118">
        <f>CHI_emi!E$108</f>
        <v>10.894854818558798</v>
      </c>
      <c r="F81" s="118">
        <f>CHI_emi!F$108</f>
        <v>9.0483927841969987</v>
      </c>
      <c r="G81" s="118">
        <f>CHI_emi!G$108</f>
        <v>13.718851318289751</v>
      </c>
      <c r="H81" s="118">
        <f>CHI_emi!H$108</f>
        <v>13.856041510789876</v>
      </c>
      <c r="I81" s="118">
        <f>CHI_emi!I$108</f>
        <v>11.91818453435193</v>
      </c>
      <c r="J81" s="118">
        <f>CHI_emi!J$108</f>
        <v>9.622561852858615</v>
      </c>
      <c r="K81" s="118">
        <f>CHI_emi!K$108</f>
        <v>14.930250986371496</v>
      </c>
      <c r="L81" s="118">
        <f>CHI_emi!L$108</f>
        <v>13.399869181707228</v>
      </c>
      <c r="M81" s="118">
        <f>CHI_emi!M$108</f>
        <v>10.332407445559245</v>
      </c>
      <c r="N81" s="118">
        <f>CHI_emi!N$108</f>
        <v>11.283502758258992</v>
      </c>
      <c r="O81" s="118">
        <f>CHI_emi!O$108</f>
        <v>18.787893252140034</v>
      </c>
      <c r="P81" s="118">
        <f>CHI_emi!P$108</f>
        <v>14.392858199795269</v>
      </c>
      <c r="Q81" s="118">
        <f>CHI_emi!Q$108</f>
        <v>10.895336522830352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>
        <f t="shared" ref="B84:Q84" si="12">IF(B$5=0,"",B$5/B$10*1000)</f>
        <v>684.39844810386751</v>
      </c>
      <c r="C84" s="187">
        <f t="shared" si="12"/>
        <v>726.96117067834859</v>
      </c>
      <c r="D84" s="187">
        <f t="shared" si="12"/>
        <v>727.37427383450699</v>
      </c>
      <c r="E84" s="187">
        <f t="shared" si="12"/>
        <v>794.86888833690739</v>
      </c>
      <c r="F84" s="187">
        <f t="shared" si="12"/>
        <v>916.89654952670719</v>
      </c>
      <c r="G84" s="187">
        <f t="shared" si="12"/>
        <v>693.19511639550194</v>
      </c>
      <c r="H84" s="187">
        <f t="shared" si="12"/>
        <v>726.55232324689973</v>
      </c>
      <c r="I84" s="187">
        <f t="shared" si="12"/>
        <v>742.03399038559314</v>
      </c>
      <c r="J84" s="187">
        <f t="shared" si="12"/>
        <v>706.16397076251724</v>
      </c>
      <c r="K84" s="187">
        <f t="shared" si="12"/>
        <v>542.56838038488968</v>
      </c>
      <c r="L84" s="187">
        <f t="shared" si="12"/>
        <v>616.98796382682724</v>
      </c>
      <c r="M84" s="187">
        <f t="shared" si="12"/>
        <v>393.52237363915043</v>
      </c>
      <c r="N84" s="187">
        <f t="shared" si="12"/>
        <v>448.61021556912584</v>
      </c>
      <c r="O84" s="187">
        <f t="shared" si="12"/>
        <v>422.01137841472092</v>
      </c>
      <c r="P84" s="187">
        <f t="shared" si="12"/>
        <v>493.06236220099845</v>
      </c>
      <c r="Q84" s="187">
        <f t="shared" si="12"/>
        <v>506.8577312814806</v>
      </c>
    </row>
    <row r="85" spans="1:17" x14ac:dyDescent="0.25">
      <c r="A85" s="180" t="s">
        <v>40</v>
      </c>
      <c r="B85" s="186">
        <f t="shared" ref="B85:Q85" si="13">IF(B$6=0,"",B$6/B$11*1000)</f>
        <v>1235.2635270897617</v>
      </c>
      <c r="C85" s="186">
        <f t="shared" si="13"/>
        <v>1312.0845353132015</v>
      </c>
      <c r="D85" s="186">
        <f t="shared" si="13"/>
        <v>1312.8301408345778</v>
      </c>
      <c r="E85" s="186">
        <f t="shared" si="13"/>
        <v>1434.6504573487177</v>
      </c>
      <c r="F85" s="186">
        <f t="shared" si="13"/>
        <v>1654.8968935898333</v>
      </c>
      <c r="G85" s="186">
        <f t="shared" si="13"/>
        <v>1251.1405407368088</v>
      </c>
      <c r="H85" s="186">
        <f t="shared" si="13"/>
        <v>1311.3466109043832</v>
      </c>
      <c r="I85" s="186">
        <f t="shared" si="13"/>
        <v>1339.2893083315253</v>
      </c>
      <c r="J85" s="186">
        <f t="shared" si="13"/>
        <v>1274.5478889447077</v>
      </c>
      <c r="K85" s="186">
        <f t="shared" si="13"/>
        <v>890.48749185667759</v>
      </c>
      <c r="L85" s="186">
        <f t="shared" si="13"/>
        <v>993.5753177581488</v>
      </c>
      <c r="M85" s="186">
        <f t="shared" si="13"/>
        <v>2112.4367445344087</v>
      </c>
      <c r="N85" s="186">
        <f t="shared" si="13"/>
        <v>885.87119692460772</v>
      </c>
      <c r="O85" s="186">
        <f t="shared" si="13"/>
        <v>677.2181975910089</v>
      </c>
      <c r="P85" s="186">
        <f t="shared" si="13"/>
        <v>944.27465446616588</v>
      </c>
      <c r="Q85" s="186">
        <f t="shared" si="13"/>
        <v>769.15866362855434</v>
      </c>
    </row>
    <row r="86" spans="1:17" x14ac:dyDescent="0.25">
      <c r="A86" s="108" t="s">
        <v>39</v>
      </c>
      <c r="B86" s="185">
        <f t="shared" ref="B86:Q86" si="14">IF(B$7=0,"",B$7/B$12*1000)</f>
        <v>33078.000996283889</v>
      </c>
      <c r="C86" s="185">
        <f t="shared" si="14"/>
        <v>34102.781219205594</v>
      </c>
      <c r="D86" s="185">
        <f t="shared" si="14"/>
        <v>34116.76182826575</v>
      </c>
      <c r="E86" s="185">
        <f t="shared" si="14"/>
        <v>35647.90521476313</v>
      </c>
      <c r="F86" s="185">
        <f t="shared" si="14"/>
        <v>38865.540755030954</v>
      </c>
      <c r="G86" s="185">
        <f t="shared" si="14"/>
        <v>30220.055354073364</v>
      </c>
      <c r="H86" s="185">
        <f t="shared" si="14"/>
        <v>31243.474019588175</v>
      </c>
      <c r="I86" s="185">
        <f t="shared" si="14"/>
        <v>32387.865532704873</v>
      </c>
      <c r="J86" s="185">
        <f t="shared" si="14"/>
        <v>30982.528738709912</v>
      </c>
      <c r="K86" s="185">
        <f t="shared" si="14"/>
        <v>23981.151201271034</v>
      </c>
      <c r="L86" s="185">
        <f t="shared" si="14"/>
        <v>27626.083094248297</v>
      </c>
      <c r="M86" s="185">
        <f t="shared" si="14"/>
        <v>20663.697315241297</v>
      </c>
      <c r="N86" s="185">
        <f t="shared" si="14"/>
        <v>22621.946367857308</v>
      </c>
      <c r="O86" s="185">
        <f t="shared" si="14"/>
        <v>18152.884824719498</v>
      </c>
      <c r="P86" s="185">
        <f t="shared" si="14"/>
        <v>21708.204441116104</v>
      </c>
      <c r="Q86" s="185">
        <f t="shared" si="14"/>
        <v>19355.340049835853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>
        <f t="shared" ref="B88:Q88" si="15">IF(SUM(B89,B90)=0,"",SUM(B89,B90))</f>
        <v>2.6978547856350783</v>
      </c>
      <c r="C88" s="113">
        <f t="shared" si="15"/>
        <v>2.5700578721738481</v>
      </c>
      <c r="D88" s="113">
        <f t="shared" si="15"/>
        <v>2.6144362635980101</v>
      </c>
      <c r="E88" s="113">
        <f t="shared" si="15"/>
        <v>2.6005514450696756</v>
      </c>
      <c r="F88" s="113">
        <f t="shared" si="15"/>
        <v>3.9633508574908909</v>
      </c>
      <c r="G88" s="113">
        <f t="shared" si="15"/>
        <v>4.592707603435473</v>
      </c>
      <c r="H88" s="113">
        <f t="shared" si="15"/>
        <v>4.4098229983893509</v>
      </c>
      <c r="I88" s="113">
        <f t="shared" si="15"/>
        <v>4.540793285945373</v>
      </c>
      <c r="J88" s="113">
        <f t="shared" si="15"/>
        <v>3.818243107841238</v>
      </c>
      <c r="K88" s="113">
        <f t="shared" si="15"/>
        <v>5.3101733203498886</v>
      </c>
      <c r="L88" s="113">
        <f t="shared" si="15"/>
        <v>4.868423843910489</v>
      </c>
      <c r="M88" s="113">
        <f t="shared" si="15"/>
        <v>2.3184662563494496</v>
      </c>
      <c r="N88" s="113">
        <f t="shared" si="15"/>
        <v>2.7387726737609595</v>
      </c>
      <c r="O88" s="113">
        <f t="shared" si="15"/>
        <v>2.1274669718181278</v>
      </c>
      <c r="P88" s="113">
        <f t="shared" si="15"/>
        <v>2.0661440593924687</v>
      </c>
      <c r="Q88" s="113">
        <f t="shared" si="15"/>
        <v>1.4227610279622529</v>
      </c>
    </row>
    <row r="89" spans="1:17" x14ac:dyDescent="0.25">
      <c r="A89" s="179" t="s">
        <v>173</v>
      </c>
      <c r="B89" s="182">
        <f t="shared" ref="B89:Q89" si="16">IF(B$71=0,"",B$71/B$10)</f>
        <v>1.7680214184741423</v>
      </c>
      <c r="C89" s="182">
        <f t="shared" si="16"/>
        <v>1.650342589323504</v>
      </c>
      <c r="D89" s="182">
        <f t="shared" si="16"/>
        <v>1.70506418655193</v>
      </c>
      <c r="E89" s="182">
        <f t="shared" si="16"/>
        <v>1.7179784945805769</v>
      </c>
      <c r="F89" s="182">
        <f t="shared" si="16"/>
        <v>3.0961808802821813</v>
      </c>
      <c r="G89" s="182">
        <f t="shared" si="16"/>
        <v>3.7539765338807198</v>
      </c>
      <c r="H89" s="182">
        <f t="shared" si="16"/>
        <v>3.5852680268546733</v>
      </c>
      <c r="I89" s="182">
        <f t="shared" si="16"/>
        <v>3.7231169176209598</v>
      </c>
      <c r="J89" s="182">
        <f t="shared" si="16"/>
        <v>3.0273885654323305</v>
      </c>
      <c r="K89" s="182">
        <f t="shared" si="16"/>
        <v>4.5207541111007163</v>
      </c>
      <c r="L89" s="182">
        <f t="shared" si="16"/>
        <v>4.0861967460802218</v>
      </c>
      <c r="M89" s="182">
        <f t="shared" si="16"/>
        <v>1.7820933161891781</v>
      </c>
      <c r="N89" s="182">
        <f t="shared" si="16"/>
        <v>2.1937893402219255</v>
      </c>
      <c r="O89" s="182">
        <f t="shared" si="16"/>
        <v>1.5781286334274938</v>
      </c>
      <c r="P89" s="182">
        <f t="shared" si="16"/>
        <v>1.5222075530959316</v>
      </c>
      <c r="Q89" s="182">
        <f t="shared" si="16"/>
        <v>1.0464334504014288</v>
      </c>
    </row>
    <row r="90" spans="1:17" x14ac:dyDescent="0.25">
      <c r="A90" s="179" t="s">
        <v>172</v>
      </c>
      <c r="B90" s="182">
        <f t="shared" ref="B90:Q90" si="17">IF(B$52=0,"",B$52/B$10)</f>
        <v>0.92983336716093601</v>
      </c>
      <c r="C90" s="182">
        <f t="shared" si="17"/>
        <v>0.9197152828503441</v>
      </c>
      <c r="D90" s="182">
        <f t="shared" si="17"/>
        <v>0.90937207704608003</v>
      </c>
      <c r="E90" s="182">
        <f t="shared" si="17"/>
        <v>0.88257295048909845</v>
      </c>
      <c r="F90" s="182">
        <f t="shared" si="17"/>
        <v>0.86716997720870947</v>
      </c>
      <c r="G90" s="182">
        <f t="shared" si="17"/>
        <v>0.83873106955475274</v>
      </c>
      <c r="H90" s="182">
        <f t="shared" si="17"/>
        <v>0.82455497153467783</v>
      </c>
      <c r="I90" s="182">
        <f t="shared" si="17"/>
        <v>0.81767636832441348</v>
      </c>
      <c r="J90" s="182">
        <f t="shared" si="17"/>
        <v>0.7908545424089074</v>
      </c>
      <c r="K90" s="182">
        <f t="shared" si="17"/>
        <v>0.78941920924917242</v>
      </c>
      <c r="L90" s="182">
        <f t="shared" si="17"/>
        <v>0.78222709783026723</v>
      </c>
      <c r="M90" s="182">
        <f t="shared" si="17"/>
        <v>0.53637294016027148</v>
      </c>
      <c r="N90" s="182">
        <f t="shared" si="17"/>
        <v>0.54498333353903394</v>
      </c>
      <c r="O90" s="182">
        <f t="shared" si="17"/>
        <v>0.54933833839063406</v>
      </c>
      <c r="P90" s="182">
        <f t="shared" si="17"/>
        <v>0.543936506296537</v>
      </c>
      <c r="Q90" s="182">
        <f t="shared" si="17"/>
        <v>0.37632757756082413</v>
      </c>
    </row>
    <row r="91" spans="1:17" x14ac:dyDescent="0.25">
      <c r="A91" s="180" t="s">
        <v>40</v>
      </c>
      <c r="B91" s="182">
        <f t="shared" ref="B91:Q91" si="18">IF(B$53=0,"",B$53/B$11)</f>
        <v>0.90103783375190993</v>
      </c>
      <c r="C91" s="182">
        <f t="shared" si="18"/>
        <v>0.86035410830779868</v>
      </c>
      <c r="D91" s="182">
        <f t="shared" si="18"/>
        <v>0.85067848393501155</v>
      </c>
      <c r="E91" s="182">
        <f t="shared" si="18"/>
        <v>0.82560905314236088</v>
      </c>
      <c r="F91" s="182">
        <f t="shared" si="18"/>
        <v>0.79782139122616191</v>
      </c>
      <c r="G91" s="182">
        <f t="shared" si="18"/>
        <v>0.72794903677575806</v>
      </c>
      <c r="H91" s="182">
        <f t="shared" si="18"/>
        <v>0.69795904078689186</v>
      </c>
      <c r="I91" s="182">
        <f t="shared" si="18"/>
        <v>0.67699424939050579</v>
      </c>
      <c r="J91" s="182">
        <f t="shared" si="18"/>
        <v>0.6739636553735685</v>
      </c>
      <c r="K91" s="182">
        <f t="shared" si="18"/>
        <v>0.67274046914760666</v>
      </c>
      <c r="L91" s="182">
        <f t="shared" si="18"/>
        <v>0.66661137531073633</v>
      </c>
      <c r="M91" s="182">
        <f t="shared" si="18"/>
        <v>0.53042493691368509</v>
      </c>
      <c r="N91" s="182">
        <f t="shared" si="18"/>
        <v>0.5433990214227209</v>
      </c>
      <c r="O91" s="182">
        <f t="shared" si="18"/>
        <v>0.54862849108255418</v>
      </c>
      <c r="P91" s="182">
        <f t="shared" si="18"/>
        <v>0.54120595938497162</v>
      </c>
      <c r="Q91" s="182">
        <f t="shared" si="18"/>
        <v>0.37298930802197111</v>
      </c>
    </row>
    <row r="92" spans="1:17" x14ac:dyDescent="0.25">
      <c r="A92" s="108" t="s">
        <v>39</v>
      </c>
      <c r="B92" s="112">
        <f t="shared" ref="B92:Q92" si="19">IF(B$54=0,"",B$54/B$12)</f>
        <v>0.52070668561012423</v>
      </c>
      <c r="C92" s="112">
        <f t="shared" si="19"/>
        <v>0.50511687885420142</v>
      </c>
      <c r="D92" s="112">
        <f t="shared" si="19"/>
        <v>0.49005126761815376</v>
      </c>
      <c r="E92" s="112">
        <f t="shared" si="19"/>
        <v>0.46778380151373739</v>
      </c>
      <c r="F92" s="112">
        <f t="shared" si="19"/>
        <v>0.45961987422396278</v>
      </c>
      <c r="G92" s="112">
        <f t="shared" si="19"/>
        <v>0.42344332496460341</v>
      </c>
      <c r="H92" s="112">
        <f t="shared" si="19"/>
        <v>0.40977415492234959</v>
      </c>
      <c r="I92" s="112">
        <f t="shared" si="19"/>
        <v>0.40635573660599883</v>
      </c>
      <c r="J92" s="112">
        <f t="shared" si="19"/>
        <v>0.40453666758847762</v>
      </c>
      <c r="K92" s="112">
        <f t="shared" si="19"/>
        <v>0.38906989650882334</v>
      </c>
      <c r="L92" s="112">
        <f t="shared" si="19"/>
        <v>0.38312995282529849</v>
      </c>
      <c r="M92" s="112">
        <f t="shared" si="19"/>
        <v>0.29327216265113415</v>
      </c>
      <c r="N92" s="112">
        <f t="shared" si="19"/>
        <v>0.29798005989649501</v>
      </c>
      <c r="O92" s="112">
        <f t="shared" si="19"/>
        <v>0.30089065392720232</v>
      </c>
      <c r="P92" s="112">
        <f t="shared" si="19"/>
        <v>0.29681982922053396</v>
      </c>
      <c r="Q92" s="112">
        <f t="shared" si="19"/>
        <v>0.20530446281422063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>
        <f t="shared" ref="B94:Q94" si="20">IF(SUM(B95,B96)=0,"",SUM(B95,B96))</f>
        <v>2.2729459108964942</v>
      </c>
      <c r="C94" s="113">
        <f t="shared" si="20"/>
        <v>2.1498688560017403</v>
      </c>
      <c r="D94" s="113">
        <f t="shared" si="20"/>
        <v>2.2116809656247405</v>
      </c>
      <c r="E94" s="113">
        <f t="shared" si="20"/>
        <v>2.2086014872036976</v>
      </c>
      <c r="F94" s="113">
        <f t="shared" si="20"/>
        <v>3.583905402982003</v>
      </c>
      <c r="G94" s="113">
        <f t="shared" si="20"/>
        <v>4.2261146355894459</v>
      </c>
      <c r="H94" s="113">
        <f t="shared" si="20"/>
        <v>4.0509236746139905</v>
      </c>
      <c r="I94" s="113">
        <f t="shared" si="20"/>
        <v>4.1894506566975069</v>
      </c>
      <c r="J94" s="113">
        <f t="shared" si="20"/>
        <v>3.5014319689355</v>
      </c>
      <c r="K94" s="113">
        <f t="shared" si="20"/>
        <v>4.9990660603202537</v>
      </c>
      <c r="L94" s="113">
        <f t="shared" si="20"/>
        <v>4.579196785583032</v>
      </c>
      <c r="M94" s="113">
        <f t="shared" si="20"/>
        <v>2.1257035517853486</v>
      </c>
      <c r="N94" s="113">
        <f t="shared" si="20"/>
        <v>2.5406723559750892</v>
      </c>
      <c r="O94" s="113">
        <f t="shared" si="20"/>
        <v>1.9257208153894589</v>
      </c>
      <c r="P94" s="113">
        <f t="shared" si="20"/>
        <v>1.8681714872576316</v>
      </c>
      <c r="Q94" s="113">
        <f t="shared" si="20"/>
        <v>1.296236729654082</v>
      </c>
    </row>
    <row r="95" spans="1:17" x14ac:dyDescent="0.25">
      <c r="A95" s="179" t="s">
        <v>173</v>
      </c>
      <c r="B95" s="182">
        <f>IF(CHI_ued!B$15=0,"",CHI_ued!B$15/B$10)</f>
        <v>1.7680214184741423</v>
      </c>
      <c r="C95" s="182">
        <f>IF(CHI_ued!C$15=0,"",CHI_ued!C$15/C$10)</f>
        <v>1.650342589323504</v>
      </c>
      <c r="D95" s="182">
        <f>IF(CHI_ued!D$15=0,"",CHI_ued!D$15/D$10)</f>
        <v>1.70506418655193</v>
      </c>
      <c r="E95" s="182">
        <f>IF(CHI_ued!E$15=0,"",CHI_ued!E$15/E$10)</f>
        <v>1.7179784945805769</v>
      </c>
      <c r="F95" s="182">
        <f>IF(CHI_ued!F$15=0,"",CHI_ued!F$15/F$10)</f>
        <v>3.0961808802821813</v>
      </c>
      <c r="G95" s="182">
        <f>IF(CHI_ued!G$15=0,"",CHI_ued!G$15/G$10)</f>
        <v>3.7539765338807198</v>
      </c>
      <c r="H95" s="182">
        <f>IF(CHI_ued!H$15=0,"",CHI_ued!H$15/H$10)</f>
        <v>3.5852680268546733</v>
      </c>
      <c r="I95" s="182">
        <f>IF(CHI_ued!I$15=0,"",CHI_ued!I$15/I$10)</f>
        <v>3.7231169176209602</v>
      </c>
      <c r="J95" s="182">
        <f>IF(CHI_ued!J$15=0,"",CHI_ued!J$15/J$10)</f>
        <v>3.0273885654323309</v>
      </c>
      <c r="K95" s="182">
        <f>IF(CHI_ued!K$15=0,"",CHI_ued!K$15/K$10)</f>
        <v>4.5207541111007163</v>
      </c>
      <c r="L95" s="182">
        <f>IF(CHI_ued!L$15=0,"",CHI_ued!L$15/L$10)</f>
        <v>4.0861967460802218</v>
      </c>
      <c r="M95" s="182">
        <f>IF(CHI_ued!M$15=0,"",CHI_ued!M$15/M$10)</f>
        <v>1.7820933161891781</v>
      </c>
      <c r="N95" s="182">
        <f>IF(CHI_ued!N$15=0,"",CHI_ued!N$15/N$10)</f>
        <v>2.1937893402219255</v>
      </c>
      <c r="O95" s="182">
        <f>IF(CHI_ued!O$15=0,"",CHI_ued!O$15/O$10)</f>
        <v>1.5781286334274938</v>
      </c>
      <c r="P95" s="182">
        <f>IF(CHI_ued!P$15=0,"",CHI_ued!P$15/P$10)</f>
        <v>1.5222075530959316</v>
      </c>
      <c r="Q95" s="182">
        <f>IF(CHI_ued!Q$15=0,"",CHI_ued!Q$15/Q$10)</f>
        <v>1.0464334504014288</v>
      </c>
    </row>
    <row r="96" spans="1:17" x14ac:dyDescent="0.25">
      <c r="A96" s="179" t="s">
        <v>172</v>
      </c>
      <c r="B96" s="182">
        <f>IF((CHI_ued!B$5-CHI_ued!B$15)=0,"",(CHI_ued!B$5-CHI_ued!B$15)/B$10)</f>
        <v>0.50492449242235216</v>
      </c>
      <c r="C96" s="182">
        <f>IF((CHI_ued!C$5-CHI_ued!C$15)=0,"",(CHI_ued!C$5-CHI_ued!C$15)/C$10)</f>
        <v>0.49952626667823607</v>
      </c>
      <c r="D96" s="182">
        <f>IF((CHI_ued!D$5-CHI_ued!D$15)=0,"",(CHI_ued!D$5-CHI_ued!D$15)/D$10)</f>
        <v>0.50661677907281033</v>
      </c>
      <c r="E96" s="182">
        <f>IF((CHI_ued!E$5-CHI_ued!E$15)=0,"",(CHI_ued!E$5-CHI_ued!E$15)/E$10)</f>
        <v>0.49062299262312081</v>
      </c>
      <c r="F96" s="182">
        <f>IF((CHI_ued!F$5-CHI_ued!F$15)=0,"",(CHI_ued!F$5-CHI_ued!F$15)/F$10)</f>
        <v>0.48772452269982158</v>
      </c>
      <c r="G96" s="182">
        <f>IF((CHI_ued!G$5-CHI_ued!G$15)=0,"",(CHI_ued!G$5-CHI_ued!G$15)/G$10)</f>
        <v>0.47213810170872633</v>
      </c>
      <c r="H96" s="182">
        <f>IF((CHI_ued!H$5-CHI_ued!H$15)=0,"",(CHI_ued!H$5-CHI_ued!H$15)/H$10)</f>
        <v>0.46565564775931756</v>
      </c>
      <c r="I96" s="182">
        <f>IF((CHI_ued!I$5-CHI_ued!I$15)=0,"",(CHI_ued!I$5-CHI_ued!I$15)/I$10)</f>
        <v>0.46633373907654646</v>
      </c>
      <c r="J96" s="182">
        <f>IF((CHI_ued!J$5-CHI_ued!J$15)=0,"",(CHI_ued!J$5-CHI_ued!J$15)/J$10)</f>
        <v>0.47404340350316898</v>
      </c>
      <c r="K96" s="182">
        <f>IF((CHI_ued!K$5-CHI_ued!K$15)=0,"",(CHI_ued!K$5-CHI_ued!K$15)/K$10)</f>
        <v>0.47831194921953718</v>
      </c>
      <c r="L96" s="182">
        <f>IF((CHI_ued!L$5-CHI_ued!L$15)=0,"",(CHI_ued!L$5-CHI_ued!L$15)/L$10)</f>
        <v>0.49300003950281057</v>
      </c>
      <c r="M96" s="182">
        <f>IF((CHI_ued!M$5-CHI_ued!M$15)=0,"",(CHI_ued!M$5-CHI_ued!M$15)/M$10)</f>
        <v>0.34361023559617071</v>
      </c>
      <c r="N96" s="182">
        <f>IF((CHI_ued!N$5-CHI_ued!N$15)=0,"",(CHI_ued!N$5-CHI_ued!N$15)/N$10)</f>
        <v>0.34688301575316355</v>
      </c>
      <c r="O96" s="182">
        <f>IF((CHI_ued!O$5-CHI_ued!O$15)=0,"",(CHI_ued!O$5-CHI_ued!O$15)/O$10)</f>
        <v>0.34759218196196512</v>
      </c>
      <c r="P96" s="182">
        <f>IF((CHI_ued!P$5-CHI_ued!P$15)=0,"",(CHI_ued!P$5-CHI_ued!P$15)/P$10)</f>
        <v>0.34596393416170002</v>
      </c>
      <c r="Q96" s="182">
        <f>IF((CHI_ued!Q$5-CHI_ued!Q$15)=0,"",(CHI_ued!Q$5-CHI_ued!Q$15)/Q$10)</f>
        <v>0.24980327925265333</v>
      </c>
    </row>
    <row r="97" spans="1:17" x14ac:dyDescent="0.25">
      <c r="A97" s="180" t="s">
        <v>40</v>
      </c>
      <c r="B97" s="182">
        <f>IF(CHI_ued!B$60=0,"",CHI_ued!B$60/B$11)</f>
        <v>0.46295805723344424</v>
      </c>
      <c r="C97" s="182">
        <f>IF(CHI_ued!C$60=0,"",CHI_ued!C$60/C$11)</f>
        <v>0.44341088780701521</v>
      </c>
      <c r="D97" s="182">
        <f>IF(CHI_ued!D$60=0,"",CHI_ued!D$60/D$11)</f>
        <v>0.45547574641495597</v>
      </c>
      <c r="E97" s="182">
        <f>IF(CHI_ued!E$60=0,"",CHI_ued!E$60/E$11)</f>
        <v>0.42876039467929078</v>
      </c>
      <c r="F97" s="182">
        <f>IF(CHI_ued!F$60=0,"",CHI_ued!F$60/F$11)</f>
        <v>0.4195783426151859</v>
      </c>
      <c r="G97" s="182">
        <f>IF(CHI_ued!G$60=0,"",CHI_ued!G$60/G$11)</f>
        <v>0.37650350636209906</v>
      </c>
      <c r="H97" s="182">
        <f>IF(CHI_ued!H$60=0,"",CHI_ued!H$60/H$11)</f>
        <v>0.3678936225620576</v>
      </c>
      <c r="I97" s="182">
        <f>IF(CHI_ued!I$60=0,"",CHI_ued!I$60/I$11)</f>
        <v>0.35734357170792463</v>
      </c>
      <c r="J97" s="182">
        <f>IF(CHI_ued!J$60=0,"",CHI_ued!J$60/J$11)</f>
        <v>0.3663158310901613</v>
      </c>
      <c r="K97" s="182">
        <f>IF(CHI_ued!K$60=0,"",CHI_ued!K$60/K$11)</f>
        <v>0.3886669221095424</v>
      </c>
      <c r="L97" s="182">
        <f>IF(CHI_ued!L$60=0,"",CHI_ued!L$60/L$11)</f>
        <v>0.3921631750849302</v>
      </c>
      <c r="M97" s="182">
        <f>IF(CHI_ued!M$60=0,"",CHI_ued!M$60/M$11)</f>
        <v>0.32018236024408125</v>
      </c>
      <c r="N97" s="182">
        <f>IF(CHI_ued!N$60=0,"",CHI_ued!N$60/N$11)</f>
        <v>0.3226361912844794</v>
      </c>
      <c r="O97" s="182">
        <f>IF(CHI_ued!O$60=0,"",CHI_ued!O$60/O$11)</f>
        <v>0.31016556849810589</v>
      </c>
      <c r="P97" s="182">
        <f>IF(CHI_ued!P$60=0,"",CHI_ued!P$60/P$11)</f>
        <v>0.30865879090413428</v>
      </c>
      <c r="Q97" s="182">
        <f>IF(CHI_ued!Q$60=0,"",CHI_ued!Q$60/Q$11)</f>
        <v>0.21564040228351675</v>
      </c>
    </row>
    <row r="98" spans="1:17" x14ac:dyDescent="0.25">
      <c r="A98" s="108" t="s">
        <v>39</v>
      </c>
      <c r="B98" s="112">
        <f>IF(CHI_ued!B$108=0,"",CHI_ued!B$108/B$12)</f>
        <v>0.25758991002151255</v>
      </c>
      <c r="C98" s="112">
        <f>IF(CHI_ued!C$108=0,"",CHI_ued!C$108/C$12)</f>
        <v>0.2504226875040837</v>
      </c>
      <c r="D98" s="112">
        <f>IF(CHI_ued!D$108=0,"",CHI_ued!D$108/D$12)</f>
        <v>0.24868606625720246</v>
      </c>
      <c r="E98" s="112">
        <f>IF(CHI_ued!E$108=0,"",CHI_ued!E$108/E$12)</f>
        <v>0.23306851824019459</v>
      </c>
      <c r="F98" s="112">
        <f>IF(CHI_ued!F$108=0,"",CHI_ued!F$108/F$12)</f>
        <v>0.2310571882800419</v>
      </c>
      <c r="G98" s="112">
        <f>IF(CHI_ued!G$108=0,"",CHI_ued!G$108/G$12)</f>
        <v>0.21724670443972718</v>
      </c>
      <c r="H98" s="112">
        <f>IF(CHI_ued!H$108=0,"",CHI_ued!H$108/H$12)</f>
        <v>0.21101787685999002</v>
      </c>
      <c r="I98" s="112">
        <f>IF(CHI_ued!I$108=0,"",CHI_ued!I$108/I$12)</f>
        <v>0.20946490444687371</v>
      </c>
      <c r="J98" s="112">
        <f>IF(CHI_ued!J$108=0,"",CHI_ued!J$108/J$12)</f>
        <v>0.2129079156063326</v>
      </c>
      <c r="K98" s="112">
        <f>IF(CHI_ued!K$108=0,"",CHI_ued!K$108/K$12)</f>
        <v>0.21804734479436508</v>
      </c>
      <c r="L98" s="112">
        <f>IF(CHI_ued!L$108=0,"",CHI_ued!L$108/L$12)</f>
        <v>0.2174955708632085</v>
      </c>
      <c r="M98" s="112">
        <f>IF(CHI_ued!M$108=0,"",CHI_ued!M$108/M$12)</f>
        <v>0.17154874519143506</v>
      </c>
      <c r="N98" s="112">
        <f>IF(CHI_ued!N$108=0,"",CHI_ued!N$108/N$12)</f>
        <v>0.18145635150385001</v>
      </c>
      <c r="O98" s="112">
        <f>IF(CHI_ued!O$108=0,"",CHI_ued!O$108/O$12)</f>
        <v>0.17454583319367895</v>
      </c>
      <c r="P98" s="112">
        <f>IF(CHI_ued!P$108=0,"",CHI_ued!P$108/P$12)</f>
        <v>0.17798029738267002</v>
      </c>
      <c r="Q98" s="112">
        <f>IF(CHI_ued!Q$108=0,"",CHI_ued!Q$108/Q$12)</f>
        <v>0.12381416953866067</v>
      </c>
    </row>
    <row r="99" spans="1:17" x14ac:dyDescent="0.25">
      <c r="A99" s="39" t="s">
        <v>171</v>
      </c>
      <c r="B99" s="211">
        <f t="shared" ref="B99:Q99" si="21">IF(B$51=0,"",B$78/B$51)</f>
        <v>3.0582436404685009</v>
      </c>
      <c r="C99" s="211">
        <f t="shared" si="21"/>
        <v>3.0038287994681059</v>
      </c>
      <c r="D99" s="211">
        <f t="shared" si="21"/>
        <v>2.8250314251419226</v>
      </c>
      <c r="E99" s="211">
        <f t="shared" si="21"/>
        <v>3.2058129045578121</v>
      </c>
      <c r="F99" s="211">
        <f t="shared" si="21"/>
        <v>4.2751939744235354</v>
      </c>
      <c r="G99" s="211">
        <f t="shared" si="21"/>
        <v>4.840901418857694</v>
      </c>
      <c r="H99" s="211">
        <f t="shared" si="21"/>
        <v>4.4706042740765026</v>
      </c>
      <c r="I99" s="211">
        <f t="shared" si="21"/>
        <v>4.5699982291505794</v>
      </c>
      <c r="J99" s="211">
        <f t="shared" si="21"/>
        <v>4.2079187425676086</v>
      </c>
      <c r="K99" s="211">
        <f t="shared" si="21"/>
        <v>4.8356954404189665</v>
      </c>
      <c r="L99" s="211">
        <f t="shared" si="21"/>
        <v>5.2461496983137534</v>
      </c>
      <c r="M99" s="211">
        <f t="shared" si="21"/>
        <v>5.1915894258153719</v>
      </c>
      <c r="N99" s="211">
        <f t="shared" si="21"/>
        <v>4.2622221089796417</v>
      </c>
      <c r="O99" s="211">
        <f t="shared" si="21"/>
        <v>3.615988810504513</v>
      </c>
      <c r="P99" s="211">
        <f t="shared" si="21"/>
        <v>3.8535136197976954</v>
      </c>
      <c r="Q99" s="211">
        <f t="shared" si="21"/>
        <v>3.7289549110277083</v>
      </c>
    </row>
    <row r="100" spans="1:17" x14ac:dyDescent="0.25">
      <c r="A100" s="210" t="s">
        <v>170</v>
      </c>
      <c r="B100" s="109">
        <f t="shared" ref="B100:Q100" si="22">IF(B$52=0,"",B$79/B$52)</f>
        <v>3.3830067800742061</v>
      </c>
      <c r="C100" s="109">
        <f t="shared" si="22"/>
        <v>3.5511981526393428</v>
      </c>
      <c r="D100" s="109">
        <f t="shared" si="22"/>
        <v>3.1446286833592434</v>
      </c>
      <c r="E100" s="109">
        <f t="shared" si="22"/>
        <v>3.4895712309859421</v>
      </c>
      <c r="F100" s="109">
        <f t="shared" si="22"/>
        <v>5.6439786889319548</v>
      </c>
      <c r="G100" s="109">
        <f t="shared" si="22"/>
        <v>6.4881027680882051</v>
      </c>
      <c r="H100" s="109">
        <f t="shared" si="22"/>
        <v>6.1958275005104557</v>
      </c>
      <c r="I100" s="109">
        <f t="shared" si="22"/>
        <v>6.5105816636427312</v>
      </c>
      <c r="J100" s="109">
        <f t="shared" si="22"/>
        <v>5.5699263719171936</v>
      </c>
      <c r="K100" s="109">
        <f t="shared" si="22"/>
        <v>7.6766795420197509</v>
      </c>
      <c r="L100" s="109">
        <f t="shared" si="22"/>
        <v>7.6660034746782024</v>
      </c>
      <c r="M100" s="109">
        <f t="shared" si="22"/>
        <v>5.7297547479856439</v>
      </c>
      <c r="N100" s="109">
        <f t="shared" si="22"/>
        <v>5.9393143451341111</v>
      </c>
      <c r="O100" s="109">
        <f t="shared" si="22"/>
        <v>4.7760064670632536</v>
      </c>
      <c r="P100" s="109">
        <f t="shared" si="22"/>
        <v>4.8239431434824462</v>
      </c>
      <c r="Q100" s="109">
        <f t="shared" si="22"/>
        <v>4.4113006579098037</v>
      </c>
    </row>
    <row r="101" spans="1:17" x14ac:dyDescent="0.25">
      <c r="A101" s="180" t="s">
        <v>169</v>
      </c>
      <c r="B101" s="178">
        <f t="shared" ref="B101:Q101" si="23">IF(B$53=0,"",B$80/B$53)</f>
        <v>0.85522387551406986</v>
      </c>
      <c r="C101" s="178">
        <f t="shared" si="23"/>
        <v>0.82616733677810483</v>
      </c>
      <c r="D101" s="178">
        <f t="shared" si="23"/>
        <v>0.51111348745625895</v>
      </c>
      <c r="E101" s="178">
        <f t="shared" si="23"/>
        <v>0.94519830511183145</v>
      </c>
      <c r="F101" s="178">
        <f t="shared" si="23"/>
        <v>0.82637051804008965</v>
      </c>
      <c r="G101" s="178">
        <f t="shared" si="23"/>
        <v>1.0926519695306609</v>
      </c>
      <c r="H101" s="178">
        <f t="shared" si="23"/>
        <v>1.0438445992096441</v>
      </c>
      <c r="I101" s="178">
        <f t="shared" si="23"/>
        <v>1.0308274744838473</v>
      </c>
      <c r="J101" s="178">
        <f t="shared" si="23"/>
        <v>0.75461906868089923</v>
      </c>
      <c r="K101" s="178">
        <f t="shared" si="23"/>
        <v>0.98917967084661707</v>
      </c>
      <c r="L101" s="178">
        <f t="shared" si="23"/>
        <v>0.81858609509172142</v>
      </c>
      <c r="M101" s="178">
        <f t="shared" si="23"/>
        <v>0.59489609948845901</v>
      </c>
      <c r="N101" s="178">
        <f t="shared" si="23"/>
        <v>0.76205733157485978</v>
      </c>
      <c r="O101" s="178">
        <f t="shared" si="23"/>
        <v>1.1298717447557944</v>
      </c>
      <c r="P101" s="178">
        <f t="shared" si="23"/>
        <v>1.1613717155688255</v>
      </c>
      <c r="Q101" s="178">
        <f t="shared" si="23"/>
        <v>1.0300996311615755</v>
      </c>
    </row>
    <row r="102" spans="1:17" x14ac:dyDescent="0.25">
      <c r="A102" s="108" t="s">
        <v>39</v>
      </c>
      <c r="B102" s="107">
        <f t="shared" ref="B102:Q102" si="24">IF(B$54=0,"",B$81/B$54)</f>
        <v>0.71648347091471354</v>
      </c>
      <c r="C102" s="107">
        <f t="shared" si="24"/>
        <v>0.69985704658217751</v>
      </c>
      <c r="D102" s="107">
        <f t="shared" si="24"/>
        <v>0.51958027535270246</v>
      </c>
      <c r="E102" s="107">
        <f t="shared" si="24"/>
        <v>0.76796768447380015</v>
      </c>
      <c r="F102" s="107">
        <f t="shared" si="24"/>
        <v>0.6999733088083453</v>
      </c>
      <c r="G102" s="107">
        <f t="shared" si="24"/>
        <v>0.85234205598076596</v>
      </c>
      <c r="H102" s="107">
        <f t="shared" si="24"/>
        <v>0.82441402033665734</v>
      </c>
      <c r="I102" s="107">
        <f t="shared" si="24"/>
        <v>0.81696549932569584</v>
      </c>
      <c r="J102" s="107">
        <f t="shared" si="24"/>
        <v>0.65891645567243562</v>
      </c>
      <c r="K102" s="107">
        <f t="shared" si="24"/>
        <v>0.79313423497301339</v>
      </c>
      <c r="L102" s="107">
        <f t="shared" si="24"/>
        <v>0.69551898889434594</v>
      </c>
      <c r="M102" s="107">
        <f t="shared" si="24"/>
        <v>0.51828567563736894</v>
      </c>
      <c r="N102" s="107">
        <f t="shared" si="24"/>
        <v>0.59105746696940198</v>
      </c>
      <c r="O102" s="107">
        <f t="shared" si="24"/>
        <v>0.87462134634615418</v>
      </c>
      <c r="P102" s="107">
        <f t="shared" si="24"/>
        <v>0.7658348800100665</v>
      </c>
      <c r="Q102" s="107">
        <f t="shared" si="24"/>
        <v>0.70348192981428392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2097.282179887382</v>
      </c>
      <c r="C5" s="96">
        <v>1808.5012461225531</v>
      </c>
      <c r="D5" s="96">
        <v>1935.1813409150479</v>
      </c>
      <c r="E5" s="96">
        <v>1707.9341010391647</v>
      </c>
      <c r="F5" s="96">
        <v>1647.8392439477495</v>
      </c>
      <c r="G5" s="96">
        <v>2234.5983226001817</v>
      </c>
      <c r="H5" s="96">
        <v>2219.6098798768071</v>
      </c>
      <c r="I5" s="96">
        <v>2388.5378504208147</v>
      </c>
      <c r="J5" s="96">
        <v>2171.8043246766279</v>
      </c>
      <c r="K5" s="96">
        <v>1912.9358608327398</v>
      </c>
      <c r="L5" s="96">
        <v>2058.1263626573373</v>
      </c>
      <c r="M5" s="96">
        <v>2291.4349003829311</v>
      </c>
      <c r="N5" s="96">
        <v>2099.6758232403795</v>
      </c>
      <c r="O5" s="96">
        <v>2174.2578142102002</v>
      </c>
      <c r="P5" s="96">
        <v>2430.3993250688468</v>
      </c>
      <c r="Q5" s="96">
        <v>2632.2276011724416</v>
      </c>
    </row>
    <row r="6" spans="1:17" x14ac:dyDescent="0.25">
      <c r="A6" s="132" t="s">
        <v>83</v>
      </c>
      <c r="B6" s="160">
        <v>3.6497738630886274</v>
      </c>
      <c r="C6" s="160">
        <v>3.267772740319788</v>
      </c>
      <c r="D6" s="160">
        <v>3.3986602858150161</v>
      </c>
      <c r="E6" s="160">
        <v>2.9267040328455027</v>
      </c>
      <c r="F6" s="160">
        <v>1.8204513938720439</v>
      </c>
      <c r="G6" s="160">
        <v>2.0605157364468791</v>
      </c>
      <c r="H6" s="160">
        <v>2.0955481229592605</v>
      </c>
      <c r="I6" s="160">
        <v>2.1717227228954941</v>
      </c>
      <c r="J6" s="160">
        <v>2.2713092174805927</v>
      </c>
      <c r="K6" s="160">
        <v>1.4358925270338352</v>
      </c>
      <c r="L6" s="160">
        <v>1.6697022959032748</v>
      </c>
      <c r="M6" s="160">
        <v>2.6766780444107092</v>
      </c>
      <c r="N6" s="160">
        <v>2.1096092229640271</v>
      </c>
      <c r="O6" s="160">
        <v>2.8347231828743711</v>
      </c>
      <c r="P6" s="160">
        <v>3.2306341336397568</v>
      </c>
      <c r="Q6" s="160">
        <v>3.5154429625920756</v>
      </c>
    </row>
    <row r="7" spans="1:17" x14ac:dyDescent="0.25">
      <c r="A7" s="76" t="s">
        <v>82</v>
      </c>
      <c r="B7" s="159">
        <v>23.723530110076076</v>
      </c>
      <c r="C7" s="159">
        <v>21.24052281207862</v>
      </c>
      <c r="D7" s="159">
        <v>22.091291857797604</v>
      </c>
      <c r="E7" s="159">
        <v>19.023576213495765</v>
      </c>
      <c r="F7" s="159">
        <v>11.832934060168284</v>
      </c>
      <c r="G7" s="159">
        <v>13.393352286904712</v>
      </c>
      <c r="H7" s="159">
        <v>13.621062799235192</v>
      </c>
      <c r="I7" s="159">
        <v>14.116197698820711</v>
      </c>
      <c r="J7" s="159">
        <v>14.763509913623853</v>
      </c>
      <c r="K7" s="159">
        <v>9.3333014257199292</v>
      </c>
      <c r="L7" s="159">
        <v>10.853064923371285</v>
      </c>
      <c r="M7" s="159">
        <v>17.39840728866961</v>
      </c>
      <c r="N7" s="159">
        <v>13.712459949266176</v>
      </c>
      <c r="O7" s="159">
        <v>18.42570068868341</v>
      </c>
      <c r="P7" s="159">
        <v>20.999121868658417</v>
      </c>
      <c r="Q7" s="159">
        <v>22.850379256848491</v>
      </c>
    </row>
    <row r="8" spans="1:17" x14ac:dyDescent="0.25">
      <c r="A8" s="76" t="s">
        <v>81</v>
      </c>
      <c r="B8" s="159">
        <v>4.3797286357063525</v>
      </c>
      <c r="C8" s="159">
        <v>3.9213272883837451</v>
      </c>
      <c r="D8" s="159">
        <v>4.0783923429780193</v>
      </c>
      <c r="E8" s="159">
        <v>3.5120448394146027</v>
      </c>
      <c r="F8" s="159">
        <v>2.1845416726464526</v>
      </c>
      <c r="G8" s="159">
        <v>2.4726188837362546</v>
      </c>
      <c r="H8" s="159">
        <v>2.5146577475511123</v>
      </c>
      <c r="I8" s="159">
        <v>2.6060672674745926</v>
      </c>
      <c r="J8" s="159">
        <v>2.7255710609767108</v>
      </c>
      <c r="K8" s="159">
        <v>1.723071032440602</v>
      </c>
      <c r="L8" s="159">
        <v>2.0036427550839293</v>
      </c>
      <c r="M8" s="159">
        <v>3.2120136532928512</v>
      </c>
      <c r="N8" s="159">
        <v>2.5315310675568323</v>
      </c>
      <c r="O8" s="159">
        <v>3.4016678194492447</v>
      </c>
      <c r="P8" s="159">
        <v>3.8767609603677076</v>
      </c>
      <c r="Q8" s="159">
        <v>4.2185315551104896</v>
      </c>
    </row>
    <row r="9" spans="1:17" x14ac:dyDescent="0.25">
      <c r="A9" s="76" t="s">
        <v>80</v>
      </c>
      <c r="B9" s="159">
        <v>34.672851699341962</v>
      </c>
      <c r="C9" s="159">
        <v>31.043841033037985</v>
      </c>
      <c r="D9" s="159">
        <v>32.287272715242658</v>
      </c>
      <c r="E9" s="159">
        <v>27.803688312032275</v>
      </c>
      <c r="F9" s="159">
        <v>17.294288241784418</v>
      </c>
      <c r="G9" s="159">
        <v>19.574899496245351</v>
      </c>
      <c r="H9" s="159">
        <v>19.907707168112974</v>
      </c>
      <c r="I9" s="159">
        <v>20.631365867507196</v>
      </c>
      <c r="J9" s="159">
        <v>21.577437566065633</v>
      </c>
      <c r="K9" s="159">
        <v>13.640979006821434</v>
      </c>
      <c r="L9" s="159">
        <v>15.862171811081112</v>
      </c>
      <c r="M9" s="159">
        <v>25.428441421901741</v>
      </c>
      <c r="N9" s="159">
        <v>20.041287618158258</v>
      </c>
      <c r="O9" s="159">
        <v>26.929870237306524</v>
      </c>
      <c r="P9" s="159">
        <v>30.691024269577692</v>
      </c>
      <c r="Q9" s="159">
        <v>33.396708144624718</v>
      </c>
    </row>
    <row r="10" spans="1:17" x14ac:dyDescent="0.25">
      <c r="A10" s="129" t="s">
        <v>79</v>
      </c>
      <c r="B10" s="158">
        <v>10.219366816648156</v>
      </c>
      <c r="C10" s="158">
        <v>9.1497636728954053</v>
      </c>
      <c r="D10" s="158">
        <v>9.5162488002820442</v>
      </c>
      <c r="E10" s="158">
        <v>8.1947712919674061</v>
      </c>
      <c r="F10" s="158">
        <v>5.0972639028417221</v>
      </c>
      <c r="G10" s="158">
        <v>5.7694440620512601</v>
      </c>
      <c r="H10" s="158">
        <v>5.8675347442859289</v>
      </c>
      <c r="I10" s="158">
        <v>6.0808236241073832</v>
      </c>
      <c r="J10" s="158">
        <v>6.3596658089456595</v>
      </c>
      <c r="K10" s="158">
        <v>4.0204990756947385</v>
      </c>
      <c r="L10" s="158">
        <v>4.6751664285291703</v>
      </c>
      <c r="M10" s="158">
        <v>7.4946985243499862</v>
      </c>
      <c r="N10" s="158">
        <v>5.9069058242992751</v>
      </c>
      <c r="O10" s="158">
        <v>7.9372249120482383</v>
      </c>
      <c r="P10" s="158">
        <v>9.0457755741913193</v>
      </c>
      <c r="Q10" s="158">
        <v>9.8432402952578126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0.10471173313897739</v>
      </c>
      <c r="O11" s="91">
        <v>1.2236619472277894</v>
      </c>
      <c r="P11" s="91">
        <v>2.2397035047190841E-2</v>
      </c>
      <c r="Q11" s="91">
        <v>0</v>
      </c>
    </row>
    <row r="12" spans="1:17" x14ac:dyDescent="0.25">
      <c r="A12" s="92" t="s">
        <v>26</v>
      </c>
      <c r="B12" s="91">
        <v>3.0658100449944468</v>
      </c>
      <c r="C12" s="91">
        <v>2.7449291018686215</v>
      </c>
      <c r="D12" s="91">
        <v>2.8548746400846134</v>
      </c>
      <c r="E12" s="91">
        <v>2.4584313875902217</v>
      </c>
      <c r="F12" s="91">
        <v>1.5291791708525164</v>
      </c>
      <c r="G12" s="91">
        <v>1.7308332186153781</v>
      </c>
      <c r="H12" s="91">
        <v>1.7602604232857786</v>
      </c>
      <c r="I12" s="91">
        <v>1.8242470872322152</v>
      </c>
      <c r="J12" s="91">
        <v>1.9078997426836979</v>
      </c>
      <c r="K12" s="91">
        <v>1.2061497227084215</v>
      </c>
      <c r="L12" s="91">
        <v>1.4025499285587508</v>
      </c>
      <c r="M12" s="91">
        <v>0</v>
      </c>
      <c r="N12" s="91">
        <v>0.77709143294189464</v>
      </c>
      <c r="O12" s="91">
        <v>2.3811674736144712</v>
      </c>
      <c r="P12" s="91">
        <v>1.5921446188258659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7.1535567716537098</v>
      </c>
      <c r="C14" s="157">
        <v>6.4048345710267833</v>
      </c>
      <c r="D14" s="157">
        <v>6.6613741601974308</v>
      </c>
      <c r="E14" s="157">
        <v>5.7363399043771839</v>
      </c>
      <c r="F14" s="157">
        <v>3.5680847319892055</v>
      </c>
      <c r="G14" s="157">
        <v>4.0386108434358823</v>
      </c>
      <c r="H14" s="157">
        <v>4.1072743210001503</v>
      </c>
      <c r="I14" s="157">
        <v>4.2565765368751682</v>
      </c>
      <c r="J14" s="157">
        <v>4.4517660662619614</v>
      </c>
      <c r="K14" s="157">
        <v>2.8143493529863166</v>
      </c>
      <c r="L14" s="157">
        <v>3.272616499970419</v>
      </c>
      <c r="M14" s="157">
        <v>7.4946985243499862</v>
      </c>
      <c r="N14" s="157">
        <v>5.0251026582184029</v>
      </c>
      <c r="O14" s="157">
        <v>4.3323954912059772</v>
      </c>
      <c r="P14" s="157">
        <v>7.4312339203182622</v>
      </c>
      <c r="Q14" s="157">
        <v>9.8432402952578126</v>
      </c>
    </row>
    <row r="15" spans="1:17" x14ac:dyDescent="0.25">
      <c r="A15" s="232" t="s">
        <v>185</v>
      </c>
      <c r="B15" s="246">
        <v>1374.4401049191952</v>
      </c>
      <c r="C15" s="246">
        <v>1161.3149499999997</v>
      </c>
      <c r="D15" s="246">
        <v>1262.0726100000002</v>
      </c>
      <c r="E15" s="246">
        <v>1128.2968700000015</v>
      </c>
      <c r="F15" s="246">
        <v>1287.2966699999997</v>
      </c>
      <c r="G15" s="246">
        <v>1826.5107187349297</v>
      </c>
      <c r="H15" s="246">
        <v>1804.5840699999999</v>
      </c>
      <c r="I15" s="246">
        <v>1958.4255699999994</v>
      </c>
      <c r="J15" s="246">
        <v>1721.9688200000001</v>
      </c>
      <c r="K15" s="246">
        <v>1628.5556299999985</v>
      </c>
      <c r="L15" s="246">
        <v>1727.4398277034975</v>
      </c>
      <c r="M15" s="246">
        <v>1761.3156151277387</v>
      </c>
      <c r="N15" s="246">
        <v>1681.8651957049847</v>
      </c>
      <c r="O15" s="246">
        <v>1612.8375004225088</v>
      </c>
      <c r="P15" s="246">
        <v>1790.5683743789282</v>
      </c>
      <c r="Q15" s="246">
        <v>1935.9899215694795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0.89570300739503905</v>
      </c>
      <c r="P16" s="244">
        <v>5.3983368110031442</v>
      </c>
      <c r="Q16" s="244">
        <v>13.519392796072236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3.4393809114359399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8.7894931166825927</v>
      </c>
      <c r="C18" s="244">
        <v>15.400330000000508</v>
      </c>
      <c r="D18" s="244">
        <v>2.1998499999999694</v>
      </c>
      <c r="E18" s="244">
        <v>3.2999900000009461</v>
      </c>
      <c r="F18" s="244">
        <v>66.213160000000016</v>
      </c>
      <c r="G18" s="244">
        <v>99.910050799810335</v>
      </c>
      <c r="H18" s="244">
        <v>114.49722999999997</v>
      </c>
      <c r="I18" s="244">
        <v>141.39935</v>
      </c>
      <c r="J18" s="244">
        <v>144.83784999999997</v>
      </c>
      <c r="K18" s="244">
        <v>151.54528000000002</v>
      </c>
      <c r="L18" s="244">
        <v>177.36462586042799</v>
      </c>
      <c r="M18" s="244">
        <v>127.97377298597851</v>
      </c>
      <c r="N18" s="244">
        <v>122.36292978506543</v>
      </c>
      <c r="O18" s="244">
        <v>204.3060685240041</v>
      </c>
      <c r="P18" s="244">
        <v>200.93582652820425</v>
      </c>
      <c r="Q18" s="244">
        <v>289.62453425050199</v>
      </c>
    </row>
    <row r="19" spans="1:17" x14ac:dyDescent="0.25">
      <c r="A19" s="245" t="s">
        <v>68</v>
      </c>
      <c r="B19" s="244">
        <v>135.25846400460682</v>
      </c>
      <c r="C19" s="244">
        <v>65.598220000000083</v>
      </c>
      <c r="D19" s="244">
        <v>99.39334000000008</v>
      </c>
      <c r="E19" s="244">
        <v>66.596950000000106</v>
      </c>
      <c r="F19" s="244">
        <v>99.388510000000224</v>
      </c>
      <c r="G19" s="244">
        <v>296.12406792232196</v>
      </c>
      <c r="H19" s="244">
        <v>129.0955100000001</v>
      </c>
      <c r="I19" s="244">
        <v>203.60019000000011</v>
      </c>
      <c r="J19" s="244">
        <v>60.197070000000167</v>
      </c>
      <c r="K19" s="244">
        <v>53.198460000000068</v>
      </c>
      <c r="L19" s="244">
        <v>177.74573017149532</v>
      </c>
      <c r="M19" s="244">
        <v>48.939639963521131</v>
      </c>
      <c r="N19" s="244">
        <v>16.981439236066308</v>
      </c>
      <c r="O19" s="244">
        <v>33.93924017117115</v>
      </c>
      <c r="P19" s="244">
        <v>5.9947411778985042</v>
      </c>
      <c r="Q19" s="244">
        <v>11.98997082939286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302.8088277443386</v>
      </c>
      <c r="C21" s="244">
        <v>207.90377999999998</v>
      </c>
      <c r="D21" s="244">
        <v>153.69999999999993</v>
      </c>
      <c r="E21" s="244">
        <v>93.199709999999868</v>
      </c>
      <c r="F21" s="244">
        <v>119.29950999999949</v>
      </c>
      <c r="G21" s="244">
        <v>103.42027323970558</v>
      </c>
      <c r="H21" s="244">
        <v>161.70009999999957</v>
      </c>
      <c r="I21" s="244">
        <v>110.03592999999842</v>
      </c>
      <c r="J21" s="244">
        <v>114.15960000000018</v>
      </c>
      <c r="K21" s="244">
        <v>133.47174999999925</v>
      </c>
      <c r="L21" s="244">
        <v>81.588945135775475</v>
      </c>
      <c r="M21" s="244">
        <v>174.01799635919929</v>
      </c>
      <c r="N21" s="244">
        <v>195.90117831386488</v>
      </c>
      <c r="O21" s="244">
        <v>81.565471157488219</v>
      </c>
      <c r="P21" s="244">
        <v>209.08394881121319</v>
      </c>
      <c r="Q21" s="244">
        <v>236.02751504729292</v>
      </c>
    </row>
    <row r="22" spans="1:17" x14ac:dyDescent="0.25">
      <c r="A22" s="245" t="s">
        <v>67</v>
      </c>
      <c r="B22" s="244">
        <v>601.12735263208299</v>
      </c>
      <c r="C22" s="244">
        <v>541.21172999999999</v>
      </c>
      <c r="D22" s="244">
        <v>798.69392000000005</v>
      </c>
      <c r="E22" s="244">
        <v>746.19768999999997</v>
      </c>
      <c r="F22" s="244">
        <v>681.08983000000001</v>
      </c>
      <c r="G22" s="244">
        <v>964.02980796789586</v>
      </c>
      <c r="H22" s="244">
        <v>1060.30323</v>
      </c>
      <c r="I22" s="244">
        <v>1111.4911199999999</v>
      </c>
      <c r="J22" s="244">
        <v>1051.26892</v>
      </c>
      <c r="K22" s="244">
        <v>967.05637000000002</v>
      </c>
      <c r="L22" s="244">
        <v>928.91468349668071</v>
      </c>
      <c r="M22" s="244">
        <v>1001.1451649011492</v>
      </c>
      <c r="N22" s="244">
        <v>892.81244477774612</v>
      </c>
      <c r="O22" s="244">
        <v>899.82663235178825</v>
      </c>
      <c r="P22" s="244">
        <v>875.74766779752815</v>
      </c>
      <c r="Q22" s="244">
        <v>942.96359988535244</v>
      </c>
    </row>
    <row r="23" spans="1:17" x14ac:dyDescent="0.25">
      <c r="A23" s="245" t="s">
        <v>66</v>
      </c>
      <c r="B23" s="244">
        <v>326.45596742148427</v>
      </c>
      <c r="C23" s="244">
        <v>331.20088999999916</v>
      </c>
      <c r="D23" s="244">
        <v>208.08550000000014</v>
      </c>
      <c r="E23" s="244">
        <v>219.00253000000066</v>
      </c>
      <c r="F23" s="244">
        <v>321.30565999999999</v>
      </c>
      <c r="G23" s="244">
        <v>359.58713789375997</v>
      </c>
      <c r="H23" s="244">
        <v>338.98800000000028</v>
      </c>
      <c r="I23" s="244">
        <v>391.89898000000085</v>
      </c>
      <c r="J23" s="244">
        <v>351.5053799999996</v>
      </c>
      <c r="K23" s="244">
        <v>323.28376999999909</v>
      </c>
      <c r="L23" s="244">
        <v>361.8258430391179</v>
      </c>
      <c r="M23" s="244">
        <v>409.23904091789063</v>
      </c>
      <c r="N23" s="244">
        <v>453.80720359224199</v>
      </c>
      <c r="O23" s="244">
        <v>392.30438521066202</v>
      </c>
      <c r="P23" s="244">
        <v>493.40785325308099</v>
      </c>
      <c r="Q23" s="244">
        <v>441.86490876086702</v>
      </c>
    </row>
    <row r="24" spans="1:17" x14ac:dyDescent="0.25">
      <c r="A24" s="156" t="s">
        <v>184</v>
      </c>
      <c r="B24" s="206">
        <v>474.42298459383392</v>
      </c>
      <c r="C24" s="206">
        <v>424.76782249871655</v>
      </c>
      <c r="D24" s="206">
        <v>441.78149575886164</v>
      </c>
      <c r="E24" s="206">
        <v>380.4333403577931</v>
      </c>
      <c r="F24" s="206">
        <v>236.63493026877649</v>
      </c>
      <c r="G24" s="206">
        <v>267.84016274927001</v>
      </c>
      <c r="H24" s="206">
        <v>272.39391593785359</v>
      </c>
      <c r="I24" s="206">
        <v>282.29562010026075</v>
      </c>
      <c r="J24" s="206">
        <v>295.24056511839342</v>
      </c>
      <c r="K24" s="206">
        <v>186.64729481483286</v>
      </c>
      <c r="L24" s="206">
        <v>217.03951431534836</v>
      </c>
      <c r="M24" s="206">
        <v>347.9332238823913</v>
      </c>
      <c r="N24" s="206">
        <v>274.22167548712287</v>
      </c>
      <c r="O24" s="206">
        <v>368.47702991069781</v>
      </c>
      <c r="P24" s="206">
        <v>419.94028816762062</v>
      </c>
      <c r="Q24" s="206">
        <v>456.9617201080336</v>
      </c>
    </row>
    <row r="25" spans="1:17" x14ac:dyDescent="0.25">
      <c r="A25" s="88" t="s">
        <v>33</v>
      </c>
      <c r="B25" s="87">
        <v>0</v>
      </c>
      <c r="C25" s="87">
        <v>0.28975833333333334</v>
      </c>
      <c r="D25" s="87">
        <v>0.38280000000000008</v>
      </c>
      <c r="E25" s="87">
        <v>0</v>
      </c>
      <c r="F25" s="87">
        <v>0</v>
      </c>
      <c r="G25" s="87">
        <v>0</v>
      </c>
      <c r="H25" s="87">
        <v>0</v>
      </c>
      <c r="I25" s="87">
        <v>0.86999033333333331</v>
      </c>
      <c r="J25" s="87">
        <v>0.87013533333333348</v>
      </c>
      <c r="K25" s="87">
        <v>0</v>
      </c>
      <c r="L25" s="87">
        <v>0.87731989504991426</v>
      </c>
      <c r="M25" s="87">
        <v>0.87735943788050486</v>
      </c>
      <c r="N25" s="87">
        <v>0.84171146819480047</v>
      </c>
      <c r="O25" s="87">
        <v>0.86578405675302361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27.549800832393519</v>
      </c>
      <c r="N27" s="87">
        <v>0</v>
      </c>
      <c r="O27" s="87">
        <v>0</v>
      </c>
      <c r="P27" s="87">
        <v>0</v>
      </c>
      <c r="Q27" s="87">
        <v>15.155813616116051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15.021905998593349</v>
      </c>
      <c r="N28" s="87">
        <v>3.7328299308238613</v>
      </c>
      <c r="O28" s="87">
        <v>3.1583532400800305</v>
      </c>
      <c r="P28" s="87">
        <v>0.83816332991588127</v>
      </c>
      <c r="Q28" s="87">
        <v>2.7251314463584522</v>
      </c>
    </row>
    <row r="29" spans="1:17" x14ac:dyDescent="0.25">
      <c r="A29" s="88" t="s">
        <v>29</v>
      </c>
      <c r="B29" s="87">
        <v>38.78915897061448</v>
      </c>
      <c r="C29" s="87">
        <v>35.065813999999996</v>
      </c>
      <c r="D29" s="87">
        <v>19.396853000000025</v>
      </c>
      <c r="E29" s="87">
        <v>22.140523666666688</v>
      </c>
      <c r="F29" s="87">
        <v>9.2621940000000311</v>
      </c>
      <c r="G29" s="87">
        <v>24.010855346395967</v>
      </c>
      <c r="H29" s="87">
        <v>25.816389666666669</v>
      </c>
      <c r="I29" s="87">
        <v>23.919789666666667</v>
      </c>
      <c r="J29" s="87">
        <v>4.6244463333333323</v>
      </c>
      <c r="K29" s="87">
        <v>0</v>
      </c>
      <c r="L29" s="87">
        <v>0.9234952293190577</v>
      </c>
      <c r="M29" s="87">
        <v>0.92355705340396077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8.7965506666666684</v>
      </c>
      <c r="K30" s="87">
        <v>0</v>
      </c>
      <c r="L30" s="87">
        <v>0</v>
      </c>
      <c r="M30" s="87">
        <v>18.42448712742112</v>
      </c>
      <c r="N30" s="87">
        <v>16.835369600454587</v>
      </c>
      <c r="O30" s="87">
        <v>16.670108116032551</v>
      </c>
      <c r="P30" s="87">
        <v>17.308611469589472</v>
      </c>
      <c r="Q30" s="87">
        <v>18.424572465845163</v>
      </c>
    </row>
    <row r="31" spans="1:17" x14ac:dyDescent="0.25">
      <c r="A31" s="88" t="s">
        <v>26</v>
      </c>
      <c r="B31" s="87">
        <v>143.49204853466603</v>
      </c>
      <c r="C31" s="87">
        <v>133.56563716538324</v>
      </c>
      <c r="D31" s="87">
        <v>171.11064342552828</v>
      </c>
      <c r="E31" s="87">
        <v>108.22074169112652</v>
      </c>
      <c r="F31" s="87">
        <v>71.965380602109676</v>
      </c>
      <c r="G31" s="87">
        <v>68.428006126789185</v>
      </c>
      <c r="H31" s="87">
        <v>53.490973271186931</v>
      </c>
      <c r="I31" s="87">
        <v>67.260542766927372</v>
      </c>
      <c r="J31" s="87">
        <v>98.691102785060082</v>
      </c>
      <c r="K31" s="87">
        <v>13.928128148166184</v>
      </c>
      <c r="L31" s="87">
        <v>66.530381476637501</v>
      </c>
      <c r="M31" s="87">
        <v>147.06705863995407</v>
      </c>
      <c r="N31" s="87">
        <v>81.450892942458637</v>
      </c>
      <c r="O31" s="87">
        <v>129.29650789070996</v>
      </c>
      <c r="P31" s="87">
        <v>196.39375603358371</v>
      </c>
      <c r="Q31" s="87">
        <v>209.6031813391678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1.2568213333332561</v>
      </c>
      <c r="F33" s="87">
        <v>1.25819400000007</v>
      </c>
      <c r="G33" s="87">
        <v>0</v>
      </c>
      <c r="H33" s="87">
        <v>0.57668433333333313</v>
      </c>
      <c r="I33" s="87">
        <v>0.28851133333333545</v>
      </c>
      <c r="J33" s="87">
        <v>0.28862733333333107</v>
      </c>
      <c r="K33" s="87">
        <v>0.28994199999999942</v>
      </c>
      <c r="L33" s="87">
        <v>0.27703326693489577</v>
      </c>
      <c r="M33" s="87">
        <v>0.27706087512016592</v>
      </c>
      <c r="N33" s="87">
        <v>0.11075037637279235</v>
      </c>
      <c r="O33" s="87">
        <v>0.87737373033014543</v>
      </c>
      <c r="P33" s="87">
        <v>1.2298059325472062</v>
      </c>
      <c r="Q33" s="87">
        <v>1.3160536565379646</v>
      </c>
    </row>
    <row r="34" spans="1:17" x14ac:dyDescent="0.25">
      <c r="A34" s="88" t="s">
        <v>22</v>
      </c>
      <c r="B34" s="87">
        <v>292.1417770885534</v>
      </c>
      <c r="C34" s="87">
        <v>255.84661299999999</v>
      </c>
      <c r="D34" s="87">
        <v>250.89119933333333</v>
      </c>
      <c r="E34" s="87">
        <v>248.81525366666665</v>
      </c>
      <c r="F34" s="87">
        <v>154.14916166666669</v>
      </c>
      <c r="G34" s="87">
        <v>175.40130127608484</v>
      </c>
      <c r="H34" s="87">
        <v>192.50986866666668</v>
      </c>
      <c r="I34" s="87">
        <v>189.95678600000002</v>
      </c>
      <c r="J34" s="87">
        <v>181.96970266666668</v>
      </c>
      <c r="K34" s="87">
        <v>172.42922466666667</v>
      </c>
      <c r="L34" s="87">
        <v>148.43128444740699</v>
      </c>
      <c r="M34" s="87">
        <v>137.79199391762461</v>
      </c>
      <c r="N34" s="87">
        <v>171.2501211688182</v>
      </c>
      <c r="O34" s="87">
        <v>217.60890287679211</v>
      </c>
      <c r="P34" s="87">
        <v>204.16995140198435</v>
      </c>
      <c r="Q34" s="87">
        <v>209.73696758400814</v>
      </c>
    </row>
    <row r="35" spans="1:17" x14ac:dyDescent="0.25">
      <c r="A35" s="156" t="s">
        <v>181</v>
      </c>
      <c r="B35" s="204">
        <v>81.797066309281746</v>
      </c>
      <c r="C35" s="204">
        <v>73.235831465295917</v>
      </c>
      <c r="D35" s="204">
        <v>76.169223406700254</v>
      </c>
      <c r="E35" s="204">
        <v>65.591955234102258</v>
      </c>
      <c r="F35" s="204">
        <v>40.799125908409749</v>
      </c>
      <c r="G35" s="204">
        <v>46.179338405046536</v>
      </c>
      <c r="H35" s="204">
        <v>46.964468265147154</v>
      </c>
      <c r="I35" s="204">
        <v>48.671658637975945</v>
      </c>
      <c r="J35" s="204">
        <v>50.903545710067796</v>
      </c>
      <c r="K35" s="204">
        <v>32.18056807152292</v>
      </c>
      <c r="L35" s="204">
        <v>37.420605916439364</v>
      </c>
      <c r="M35" s="204">
        <v>59.988486876274379</v>
      </c>
      <c r="N35" s="204">
        <v>47.279599221917735</v>
      </c>
      <c r="O35" s="204">
        <v>63.530522398396201</v>
      </c>
      <c r="P35" s="204">
        <v>72.403497959934626</v>
      </c>
      <c r="Q35" s="204">
        <v>78.786503466902388</v>
      </c>
    </row>
    <row r="36" spans="1:17" x14ac:dyDescent="0.25">
      <c r="A36" s="152" t="s">
        <v>190</v>
      </c>
      <c r="B36" s="151">
        <v>38.598839181385856</v>
      </c>
      <c r="C36" s="151">
        <v>32.979462180474528</v>
      </c>
      <c r="D36" s="151">
        <v>16.488770716751166</v>
      </c>
      <c r="E36" s="151">
        <v>35.332242002731597</v>
      </c>
      <c r="F36" s="151">
        <v>18.37876091606201</v>
      </c>
      <c r="G36" s="151">
        <v>29.929392310756064</v>
      </c>
      <c r="H36" s="151">
        <v>28.736890426068626</v>
      </c>
      <c r="I36" s="151">
        <v>29.311243445704132</v>
      </c>
      <c r="J36" s="151">
        <v>20.219561701719428</v>
      </c>
      <c r="K36" s="151">
        <v>18.385135138285406</v>
      </c>
      <c r="L36" s="151">
        <v>16.640630103958856</v>
      </c>
      <c r="M36" s="151">
        <v>17.099651354742843</v>
      </c>
      <c r="N36" s="151">
        <v>19.257120493541262</v>
      </c>
      <c r="O36" s="151">
        <v>39.778515259093247</v>
      </c>
      <c r="P36" s="151">
        <v>51.048815287533508</v>
      </c>
      <c r="Q36" s="151">
        <v>48.32095984868122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17.099651354742843</v>
      </c>
      <c r="N38" s="208">
        <v>19.257120493541262</v>
      </c>
      <c r="O38" s="208">
        <v>22.933786916582076</v>
      </c>
      <c r="P38" s="208">
        <v>51.048815287533508</v>
      </c>
      <c r="Q38" s="208">
        <v>48.32095984868122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38.598839181385856</v>
      </c>
      <c r="C41" s="208">
        <v>32.979462180474528</v>
      </c>
      <c r="D41" s="208">
        <v>16.488770716751166</v>
      </c>
      <c r="E41" s="208">
        <v>35.332242002731597</v>
      </c>
      <c r="F41" s="208">
        <v>18.37876091606201</v>
      </c>
      <c r="G41" s="208">
        <v>29.929392310756064</v>
      </c>
      <c r="H41" s="208">
        <v>28.736890426068626</v>
      </c>
      <c r="I41" s="208">
        <v>29.311243445704132</v>
      </c>
      <c r="J41" s="208">
        <v>20.219561701719428</v>
      </c>
      <c r="K41" s="208">
        <v>18.385135138285406</v>
      </c>
      <c r="L41" s="208">
        <v>16.640630103958856</v>
      </c>
      <c r="M41" s="208">
        <v>0</v>
      </c>
      <c r="N41" s="208">
        <v>0</v>
      </c>
      <c r="O41" s="208">
        <v>16.844728342511171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43.19822712789589</v>
      </c>
      <c r="C42" s="151">
        <v>40.256369284821389</v>
      </c>
      <c r="D42" s="151">
        <v>59.680452689949092</v>
      </c>
      <c r="E42" s="151">
        <v>30.259713231370661</v>
      </c>
      <c r="F42" s="151">
        <v>22.420364992347736</v>
      </c>
      <c r="G42" s="151">
        <v>16.249946094290475</v>
      </c>
      <c r="H42" s="151">
        <v>18.227577839078528</v>
      </c>
      <c r="I42" s="151">
        <v>19.360415192271812</v>
      </c>
      <c r="J42" s="151">
        <v>30.683984008348368</v>
      </c>
      <c r="K42" s="151">
        <v>13.795432933237514</v>
      </c>
      <c r="L42" s="151">
        <v>20.779975812480508</v>
      </c>
      <c r="M42" s="151">
        <v>42.88883552153154</v>
      </c>
      <c r="N42" s="151">
        <v>28.022478728376473</v>
      </c>
      <c r="O42" s="151">
        <v>23.752007139302957</v>
      </c>
      <c r="P42" s="151">
        <v>21.354682672401118</v>
      </c>
      <c r="Q42" s="151">
        <v>30.465543618221172</v>
      </c>
    </row>
    <row r="43" spans="1:17" x14ac:dyDescent="0.25">
      <c r="A43" s="156" t="s">
        <v>180</v>
      </c>
      <c r="B43" s="155">
        <v>53.168093101033065</v>
      </c>
      <c r="C43" s="155">
        <v>47.603290452442351</v>
      </c>
      <c r="D43" s="155">
        <v>49.509995214355172</v>
      </c>
      <c r="E43" s="155">
        <v>42.63477090216648</v>
      </c>
      <c r="F43" s="155">
        <v>26.519431840466311</v>
      </c>
      <c r="G43" s="155">
        <v>30.016569963280283</v>
      </c>
      <c r="H43" s="155">
        <v>30.526904372345655</v>
      </c>
      <c r="I43" s="155">
        <v>31.636578114684365</v>
      </c>
      <c r="J43" s="155">
        <v>33.087304711544071</v>
      </c>
      <c r="K43" s="155">
        <v>20.917369246489869</v>
      </c>
      <c r="L43" s="155">
        <v>24.323393845685565</v>
      </c>
      <c r="M43" s="155">
        <v>38.992516469578305</v>
      </c>
      <c r="N43" s="155">
        <v>30.731739494246565</v>
      </c>
      <c r="O43" s="155">
        <v>41.294839558957527</v>
      </c>
      <c r="P43" s="155">
        <v>47.062273673957478</v>
      </c>
      <c r="Q43" s="155">
        <v>51.211227253486491</v>
      </c>
    </row>
    <row r="44" spans="1:17" x14ac:dyDescent="0.25">
      <c r="A44" s="152" t="s">
        <v>193</v>
      </c>
      <c r="B44" s="151">
        <v>17.369477631623621</v>
      </c>
      <c r="C44" s="151">
        <v>14.840757981213558</v>
      </c>
      <c r="D44" s="151">
        <v>7.4199468225380532</v>
      </c>
      <c r="E44" s="151">
        <v>15.899508901229234</v>
      </c>
      <c r="F44" s="151">
        <v>8.2704424122279026</v>
      </c>
      <c r="G44" s="151">
        <v>13.468226539840238</v>
      </c>
      <c r="H44" s="151">
        <v>12.931600691730893</v>
      </c>
      <c r="I44" s="151">
        <v>13.190059550566875</v>
      </c>
      <c r="J44" s="151">
        <v>9.09880276577376</v>
      </c>
      <c r="K44" s="151">
        <v>8.2733108122284271</v>
      </c>
      <c r="L44" s="151">
        <v>7.4882835467814894</v>
      </c>
      <c r="M44" s="151">
        <v>0</v>
      </c>
      <c r="N44" s="151">
        <v>0</v>
      </c>
      <c r="O44" s="151">
        <v>17.900331866591952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16.359413261856304</v>
      </c>
      <c r="C45" s="151">
        <v>14.647166293059181</v>
      </c>
      <c r="D45" s="151">
        <v>15.233844681340043</v>
      </c>
      <c r="E45" s="151">
        <v>13.118391046820463</v>
      </c>
      <c r="F45" s="151">
        <v>8.1598251816819349</v>
      </c>
      <c r="G45" s="151">
        <v>9.235867681009335</v>
      </c>
      <c r="H45" s="151">
        <v>9.3928936530294322</v>
      </c>
      <c r="I45" s="151">
        <v>9.7343317275951815</v>
      </c>
      <c r="J45" s="151">
        <v>10.180709142013548</v>
      </c>
      <c r="K45" s="151">
        <v>6.4361136143045679</v>
      </c>
      <c r="L45" s="151">
        <v>7.4841211832878525</v>
      </c>
      <c r="M45" s="151">
        <v>11.997697375254848</v>
      </c>
      <c r="N45" s="151">
        <v>21.455919844383583</v>
      </c>
      <c r="O45" s="151">
        <v>12.706104479679254</v>
      </c>
      <c r="P45" s="151">
        <v>20.480699591986919</v>
      </c>
      <c r="Q45" s="151">
        <v>15.757300693380438</v>
      </c>
    </row>
    <row r="46" spans="1:17" x14ac:dyDescent="0.25">
      <c r="A46" s="150" t="s">
        <v>33</v>
      </c>
      <c r="B46" s="87">
        <v>0</v>
      </c>
      <c r="C46" s="87">
        <v>9.9916666666666765E-3</v>
      </c>
      <c r="D46" s="87">
        <v>1.3199999999999934E-2</v>
      </c>
      <c r="E46" s="87">
        <v>0</v>
      </c>
      <c r="F46" s="87">
        <v>0</v>
      </c>
      <c r="G46" s="87">
        <v>0</v>
      </c>
      <c r="H46" s="87">
        <v>0</v>
      </c>
      <c r="I46" s="87">
        <v>2.9999666666666647E-2</v>
      </c>
      <c r="J46" s="87">
        <v>3.0004666666666568E-2</v>
      </c>
      <c r="K46" s="87">
        <v>0</v>
      </c>
      <c r="L46" s="87">
        <v>3.0252410174134936E-2</v>
      </c>
      <c r="M46" s="87">
        <v>3.0253773720017363E-2</v>
      </c>
      <c r="N46" s="87">
        <v>6.5858009807594931E-2</v>
      </c>
      <c r="O46" s="87">
        <v>2.9854622646656059E-2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0.94999313215149783</v>
      </c>
      <c r="N48" s="87">
        <v>0</v>
      </c>
      <c r="O48" s="87">
        <v>0</v>
      </c>
      <c r="P48" s="87">
        <v>0</v>
      </c>
      <c r="Q48" s="87">
        <v>0.52261426262468902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0.51799675857218297</v>
      </c>
      <c r="N49" s="87">
        <v>0.29206772092760236</v>
      </c>
      <c r="O49" s="87">
        <v>0.10890873241655319</v>
      </c>
      <c r="P49" s="87">
        <v>4.0877648210248974E-2</v>
      </c>
      <c r="Q49" s="87">
        <v>9.397004987442914E-2</v>
      </c>
    </row>
    <row r="50" spans="1:17" x14ac:dyDescent="0.25">
      <c r="A50" s="150" t="s">
        <v>29</v>
      </c>
      <c r="B50" s="87">
        <v>1.3375572058832574</v>
      </c>
      <c r="C50" s="87">
        <v>1.2091660000000033</v>
      </c>
      <c r="D50" s="87">
        <v>0.66885699999999915</v>
      </c>
      <c r="E50" s="87">
        <v>0.76346633333333358</v>
      </c>
      <c r="F50" s="87">
        <v>0.31938599999999973</v>
      </c>
      <c r="G50" s="87">
        <v>0.82796052918606833</v>
      </c>
      <c r="H50" s="87">
        <v>0.89022033333333184</v>
      </c>
      <c r="I50" s="87">
        <v>0.82482033333333504</v>
      </c>
      <c r="J50" s="87">
        <v>0.15946366666666645</v>
      </c>
      <c r="K50" s="87">
        <v>0</v>
      </c>
      <c r="L50" s="87">
        <v>3.1844663079967583E-2</v>
      </c>
      <c r="M50" s="87">
        <v>3.1846794944964119E-2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0.30332933333333223</v>
      </c>
      <c r="K51" s="87">
        <v>0</v>
      </c>
      <c r="L51" s="87">
        <v>0</v>
      </c>
      <c r="M51" s="87">
        <v>0.63532714232486498</v>
      </c>
      <c r="N51" s="87">
        <v>1.317249411653048</v>
      </c>
      <c r="O51" s="87">
        <v>0.57483131434594981</v>
      </c>
      <c r="P51" s="87">
        <v>0.84414970854519567</v>
      </c>
      <c r="Q51" s="87">
        <v>0.63533008502914257</v>
      </c>
    </row>
    <row r="52" spans="1:17" x14ac:dyDescent="0.25">
      <c r="A52" s="150" t="s">
        <v>26</v>
      </c>
      <c r="B52" s="87">
        <v>4.9480016736091557</v>
      </c>
      <c r="C52" s="87">
        <v>4.6057116263925195</v>
      </c>
      <c r="D52" s="87">
        <v>5.9003670146733782</v>
      </c>
      <c r="E52" s="87">
        <v>3.7317497134871331</v>
      </c>
      <c r="F52" s="87">
        <v>2.4815648483486115</v>
      </c>
      <c r="G52" s="87">
        <v>2.3595864181651365</v>
      </c>
      <c r="H52" s="87">
        <v>1.8445163196960976</v>
      </c>
      <c r="I52" s="87">
        <v>2.3193290609285242</v>
      </c>
      <c r="J52" s="87">
        <v>3.4031414753468994</v>
      </c>
      <c r="K52" s="87">
        <v>0.48028028097124675</v>
      </c>
      <c r="L52" s="87">
        <v>2.2941510854012961</v>
      </c>
      <c r="M52" s="87">
        <v>5.0712778841363502</v>
      </c>
      <c r="N52" s="87">
        <v>6.3729602232297822</v>
      </c>
      <c r="O52" s="87">
        <v>4.4585002720934597</v>
      </c>
      <c r="P52" s="87">
        <v>9.57822250543461</v>
      </c>
      <c r="Q52" s="87">
        <v>7.2276959082471706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4.3338666666663972E-2</v>
      </c>
      <c r="F54" s="87">
        <v>4.3386000000002367E-2</v>
      </c>
      <c r="G54" s="87">
        <v>0</v>
      </c>
      <c r="H54" s="87">
        <v>1.988566666666669E-2</v>
      </c>
      <c r="I54" s="87">
        <v>9.9486666666667167E-3</v>
      </c>
      <c r="J54" s="87">
        <v>9.9526666666665542E-3</v>
      </c>
      <c r="K54" s="87">
        <v>9.9980000000000069E-3</v>
      </c>
      <c r="L54" s="87">
        <v>9.5528712736170918E-3</v>
      </c>
      <c r="M54" s="87">
        <v>9.5538232800057021E-3</v>
      </c>
      <c r="N54" s="87">
        <v>8.6654389882521582E-3</v>
      </c>
      <c r="O54" s="87">
        <v>3.0254266563108478E-2</v>
      </c>
      <c r="P54" s="87">
        <v>5.9978255410657377E-2</v>
      </c>
      <c r="Q54" s="87">
        <v>4.5381160570274748E-2</v>
      </c>
    </row>
    <row r="55" spans="1:17" x14ac:dyDescent="0.25">
      <c r="A55" s="150" t="s">
        <v>22</v>
      </c>
      <c r="B55" s="87">
        <v>10.073854382363891</v>
      </c>
      <c r="C55" s="87">
        <v>8.8222969999999918</v>
      </c>
      <c r="D55" s="87">
        <v>8.6514206666666666</v>
      </c>
      <c r="E55" s="87">
        <v>8.5798363333333327</v>
      </c>
      <c r="F55" s="87">
        <v>5.3154883333333203</v>
      </c>
      <c r="G55" s="87">
        <v>6.0483207336581302</v>
      </c>
      <c r="H55" s="87">
        <v>6.6382713333333356</v>
      </c>
      <c r="I55" s="87">
        <v>6.550233999999989</v>
      </c>
      <c r="J55" s="87">
        <v>6.274817333333317</v>
      </c>
      <c r="K55" s="87">
        <v>5.9458353333333207</v>
      </c>
      <c r="L55" s="87">
        <v>5.1183201533588374</v>
      </c>
      <c r="M55" s="87">
        <v>4.751448066124965</v>
      </c>
      <c r="N55" s="87">
        <v>13.399119039777304</v>
      </c>
      <c r="O55" s="87">
        <v>7.5037552716135281</v>
      </c>
      <c r="P55" s="87">
        <v>9.9574714743862103</v>
      </c>
      <c r="Q55" s="87">
        <v>7.2323092270347331</v>
      </c>
    </row>
    <row r="56" spans="1:17" x14ac:dyDescent="0.25">
      <c r="A56" s="152" t="s">
        <v>186</v>
      </c>
      <c r="B56" s="151">
        <v>19.439202207553141</v>
      </c>
      <c r="C56" s="151">
        <v>18.115366178169616</v>
      </c>
      <c r="D56" s="151">
        <v>26.856203710477075</v>
      </c>
      <c r="E56" s="151">
        <v>13.616870954116788</v>
      </c>
      <c r="F56" s="151">
        <v>10.089164246556473</v>
      </c>
      <c r="G56" s="151">
        <v>7.312475742430709</v>
      </c>
      <c r="H56" s="151">
        <v>8.2024100275853318</v>
      </c>
      <c r="I56" s="151">
        <v>8.7121868365223101</v>
      </c>
      <c r="J56" s="151">
        <v>13.80779280375676</v>
      </c>
      <c r="K56" s="151">
        <v>6.2079448199568752</v>
      </c>
      <c r="L56" s="151">
        <v>9.3509891156162208</v>
      </c>
      <c r="M56" s="151">
        <v>26.994819094323457</v>
      </c>
      <c r="N56" s="151">
        <v>9.2758196498629815</v>
      </c>
      <c r="O56" s="151">
        <v>10.688403212686323</v>
      </c>
      <c r="P56" s="151">
        <v>26.581574081970558</v>
      </c>
      <c r="Q56" s="151">
        <v>35.453926560106055</v>
      </c>
    </row>
    <row r="57" spans="1:17" x14ac:dyDescent="0.25">
      <c r="A57" s="243" t="s">
        <v>179</v>
      </c>
      <c r="B57" s="242">
        <v>36.808679839176754</v>
      </c>
      <c r="C57" s="242">
        <v>32.956124159383172</v>
      </c>
      <c r="D57" s="242">
        <v>34.276150533015119</v>
      </c>
      <c r="E57" s="242">
        <v>29.516379855346013</v>
      </c>
      <c r="F57" s="242">
        <v>18.359606658784372</v>
      </c>
      <c r="G57" s="242">
        <v>20.780702282270944</v>
      </c>
      <c r="H57" s="242">
        <v>21.134010719316223</v>
      </c>
      <c r="I57" s="242">
        <v>21.902246387089185</v>
      </c>
      <c r="J57" s="242">
        <v>22.906595569530516</v>
      </c>
      <c r="K57" s="242">
        <v>14.481255632185302</v>
      </c>
      <c r="L57" s="242">
        <v>16.839272662397711</v>
      </c>
      <c r="M57" s="242">
        <v>26.994819094323454</v>
      </c>
      <c r="N57" s="242">
        <v>21.275819649862978</v>
      </c>
      <c r="O57" s="242">
        <v>28.588735079278276</v>
      </c>
      <c r="P57" s="242">
        <v>32.581574081970558</v>
      </c>
      <c r="Q57" s="242">
        <v>35.453926560106048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92.648669435718489</v>
      </c>
      <c r="C60" s="96">
        <v>147.72258669141056</v>
      </c>
      <c r="D60" s="96">
        <v>79.483453782713198</v>
      </c>
      <c r="E60" s="96">
        <v>57.45877314548401</v>
      </c>
      <c r="F60" s="96">
        <v>129.6932477450398</v>
      </c>
      <c r="G60" s="96">
        <v>162.21030574853407</v>
      </c>
      <c r="H60" s="96">
        <v>191.06392054406291</v>
      </c>
      <c r="I60" s="96">
        <v>220.36749236680649</v>
      </c>
      <c r="J60" s="96">
        <v>162.41021090454737</v>
      </c>
      <c r="K60" s="96">
        <v>190.25557082199404</v>
      </c>
      <c r="L60" s="96">
        <v>160.93289013380934</v>
      </c>
      <c r="M60" s="96">
        <v>41.796579209989915</v>
      </c>
      <c r="N60" s="96">
        <v>180.16954254268012</v>
      </c>
      <c r="O60" s="96">
        <v>238.27103463401923</v>
      </c>
      <c r="P60" s="96">
        <v>209.0833278311066</v>
      </c>
      <c r="Q60" s="96">
        <v>158.66620237121057</v>
      </c>
    </row>
    <row r="61" spans="1:17" x14ac:dyDescent="0.25">
      <c r="A61" s="132" t="s">
        <v>83</v>
      </c>
      <c r="B61" s="160">
        <v>0.78968875070199673</v>
      </c>
      <c r="C61" s="160">
        <v>1.2591099866333746</v>
      </c>
      <c r="D61" s="160">
        <v>0.67747534531728859</v>
      </c>
      <c r="E61" s="160">
        <v>0.48974849890972783</v>
      </c>
      <c r="F61" s="160">
        <v>1.1054373409790219</v>
      </c>
      <c r="G61" s="160">
        <v>1.3825957186187565</v>
      </c>
      <c r="H61" s="160">
        <v>1.6285288244031497</v>
      </c>
      <c r="I61" s="160">
        <v>1.8782971283059289</v>
      </c>
      <c r="J61" s="160">
        <v>1.3842996055053411</v>
      </c>
      <c r="K61" s="160">
        <v>1.6216388745955723</v>
      </c>
      <c r="L61" s="160">
        <v>1.3717076967285002</v>
      </c>
      <c r="M61" s="160">
        <v>0.3562521579746421</v>
      </c>
      <c r="N61" s="160">
        <v>1.5356708502305541</v>
      </c>
      <c r="O61" s="160">
        <v>2.0308975489298309</v>
      </c>
      <c r="P61" s="160">
        <v>1.7821168177932627</v>
      </c>
      <c r="Q61" s="160">
        <v>1.3523876369976902</v>
      </c>
    </row>
    <row r="62" spans="1:17" x14ac:dyDescent="0.25">
      <c r="A62" s="76" t="s">
        <v>82</v>
      </c>
      <c r="B62" s="159">
        <v>5.1339312310053922</v>
      </c>
      <c r="C62" s="159">
        <v>8.1857365676052805</v>
      </c>
      <c r="D62" s="159">
        <v>4.4044084843157636</v>
      </c>
      <c r="E62" s="159">
        <v>3.1839571117804759</v>
      </c>
      <c r="F62" s="159">
        <v>7.186678655010259</v>
      </c>
      <c r="G62" s="159">
        <v>8.9885430599856591</v>
      </c>
      <c r="H62" s="159">
        <v>10.587405461662589</v>
      </c>
      <c r="I62" s="159">
        <v>12.211201286007084</v>
      </c>
      <c r="J62" s="159">
        <v>8.9996203839229203</v>
      </c>
      <c r="K62" s="159">
        <v>10.542612461299171</v>
      </c>
      <c r="L62" s="159">
        <v>8.9177577593509891</v>
      </c>
      <c r="M62" s="159">
        <v>2.3160695632465429</v>
      </c>
      <c r="N62" s="159">
        <v>9.9837164091988253</v>
      </c>
      <c r="O62" s="159">
        <v>13.203288440103137</v>
      </c>
      <c r="P62" s="159">
        <v>11.585913032236441</v>
      </c>
      <c r="Q62" s="159">
        <v>8.7921540225005881</v>
      </c>
    </row>
    <row r="63" spans="1:17" x14ac:dyDescent="0.25">
      <c r="A63" s="76" t="s">
        <v>81</v>
      </c>
      <c r="B63" s="159">
        <v>0.94745034563554664</v>
      </c>
      <c r="C63" s="159">
        <v>1.5106511153520765</v>
      </c>
      <c r="D63" s="159">
        <v>0.81281929052405766</v>
      </c>
      <c r="E63" s="159">
        <v>0.58758895090505747</v>
      </c>
      <c r="F63" s="159">
        <v>1.3262782201949452</v>
      </c>
      <c r="G63" s="159">
        <v>1.6588064478759399</v>
      </c>
      <c r="H63" s="159">
        <v>1.9538713147257112</v>
      </c>
      <c r="I63" s="159">
        <v>2.2535375638031199</v>
      </c>
      <c r="J63" s="159">
        <v>1.6608507320552237</v>
      </c>
      <c r="K63" s="159">
        <v>1.9456049118919392</v>
      </c>
      <c r="L63" s="159">
        <v>1.6457432503895375</v>
      </c>
      <c r="M63" s="159">
        <v>0.4274231206996863</v>
      </c>
      <c r="N63" s="159">
        <v>1.8424624594689611</v>
      </c>
      <c r="O63" s="159">
        <v>2.4366240281040481</v>
      </c>
      <c r="P63" s="159">
        <v>2.1381426460490647</v>
      </c>
      <c r="Q63" s="159">
        <v>1.6225634884220745</v>
      </c>
    </row>
    <row r="64" spans="1:17" x14ac:dyDescent="0.25">
      <c r="A64" s="76" t="s">
        <v>80</v>
      </c>
      <c r="B64" s="159">
        <v>7.5020431316689669</v>
      </c>
      <c r="C64" s="159">
        <v>11.961544873017058</v>
      </c>
      <c r="D64" s="159">
        <v>6.4360157805142402</v>
      </c>
      <c r="E64" s="159">
        <v>4.6526107396424132</v>
      </c>
      <c r="F64" s="159">
        <v>10.501654739300706</v>
      </c>
      <c r="G64" s="159">
        <v>13.134659326878184</v>
      </c>
      <c r="H64" s="159">
        <v>15.471023831829919</v>
      </c>
      <c r="I64" s="159">
        <v>17.843822718906321</v>
      </c>
      <c r="J64" s="159">
        <v>13.150846252300738</v>
      </c>
      <c r="K64" s="159">
        <v>15.405569308657935</v>
      </c>
      <c r="L64" s="159">
        <v>13.031223118920749</v>
      </c>
      <c r="M64" s="159">
        <v>3.3843955007590991</v>
      </c>
      <c r="N64" s="159">
        <v>14.588873077190261</v>
      </c>
      <c r="O64" s="159">
        <v>19.293526714833391</v>
      </c>
      <c r="P64" s="159">
        <v>16.930109769035994</v>
      </c>
      <c r="Q64" s="159">
        <v>12.847682551478053</v>
      </c>
    </row>
    <row r="65" spans="1:17" x14ac:dyDescent="0.25">
      <c r="A65" s="129" t="s">
        <v>79</v>
      </c>
      <c r="B65" s="158">
        <v>2.2111285019655904</v>
      </c>
      <c r="C65" s="158">
        <v>3.5255079625734487</v>
      </c>
      <c r="D65" s="158">
        <v>1.8969309668884078</v>
      </c>
      <c r="E65" s="158">
        <v>1.3712957969472375</v>
      </c>
      <c r="F65" s="158">
        <v>3.0952245547412609</v>
      </c>
      <c r="G65" s="158">
        <v>3.8712680121325174</v>
      </c>
      <c r="H65" s="158">
        <v>4.5598807083288193</v>
      </c>
      <c r="I65" s="158">
        <v>5.2592319592566001</v>
      </c>
      <c r="J65" s="158">
        <v>3.8760388954149554</v>
      </c>
      <c r="K65" s="158">
        <v>4.5405888488676016</v>
      </c>
      <c r="L65" s="158">
        <v>3.8407815508398002</v>
      </c>
      <c r="M65" s="158">
        <v>0.99750604232899787</v>
      </c>
      <c r="N65" s="158">
        <v>4.2998783806455512</v>
      </c>
      <c r="O65" s="158">
        <v>5.6865131370035265</v>
      </c>
      <c r="P65" s="158">
        <v>4.9899270898211352</v>
      </c>
      <c r="Q65" s="158">
        <v>3.7866853835935319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7.6223953947602882E-2</v>
      </c>
      <c r="O66" s="91">
        <v>0.8766753891022725</v>
      </c>
      <c r="P66" s="91">
        <v>1.2354891075621467E-2</v>
      </c>
      <c r="Q66" s="91">
        <v>0</v>
      </c>
    </row>
    <row r="67" spans="1:17" x14ac:dyDescent="0.25">
      <c r="A67" s="92" t="s">
        <v>26</v>
      </c>
      <c r="B67" s="91">
        <v>0.66333855058967706</v>
      </c>
      <c r="C67" s="91">
        <v>1.0576523887720346</v>
      </c>
      <c r="D67" s="91">
        <v>0.56907929006652236</v>
      </c>
      <c r="E67" s="91">
        <v>0.41138873908417128</v>
      </c>
      <c r="F67" s="91">
        <v>0.92856736642237836</v>
      </c>
      <c r="G67" s="91">
        <v>1.1613804036397553</v>
      </c>
      <c r="H67" s="91">
        <v>1.3679642124986457</v>
      </c>
      <c r="I67" s="91">
        <v>1.5777695877769802</v>
      </c>
      <c r="J67" s="91">
        <v>1.1628116686244865</v>
      </c>
      <c r="K67" s="91">
        <v>1.3621766546602803</v>
      </c>
      <c r="L67" s="91">
        <v>1.1522344652519401</v>
      </c>
      <c r="M67" s="91">
        <v>0</v>
      </c>
      <c r="N67" s="91">
        <v>0.56567664216791691</v>
      </c>
      <c r="O67" s="91">
        <v>1.7059539411010578</v>
      </c>
      <c r="P67" s="91">
        <v>0.87827577627055797</v>
      </c>
      <c r="Q67" s="91">
        <v>0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1.5477899513759135</v>
      </c>
      <c r="C69" s="157">
        <v>2.4678555738014141</v>
      </c>
      <c r="D69" s="157">
        <v>1.3278516768218855</v>
      </c>
      <c r="E69" s="157">
        <v>0.95990705786306629</v>
      </c>
      <c r="F69" s="157">
        <v>2.1666571883188825</v>
      </c>
      <c r="G69" s="157">
        <v>2.7098876084927621</v>
      </c>
      <c r="H69" s="157">
        <v>3.1919164958301738</v>
      </c>
      <c r="I69" s="157">
        <v>3.6814623714796202</v>
      </c>
      <c r="J69" s="157">
        <v>2.7132272267904689</v>
      </c>
      <c r="K69" s="157">
        <v>3.1784121942073211</v>
      </c>
      <c r="L69" s="157">
        <v>2.6885470855878602</v>
      </c>
      <c r="M69" s="157">
        <v>0.99750604232899787</v>
      </c>
      <c r="N69" s="157">
        <v>3.6579777845300314</v>
      </c>
      <c r="O69" s="157">
        <v>3.1038838068001962</v>
      </c>
      <c r="P69" s="157">
        <v>4.0992964224749553</v>
      </c>
      <c r="Q69" s="157">
        <v>3.7866853835935319</v>
      </c>
    </row>
    <row r="70" spans="1:17" x14ac:dyDescent="0.25">
      <c r="A70" s="156" t="s">
        <v>183</v>
      </c>
      <c r="B70" s="204">
        <v>4.8152165802674265</v>
      </c>
      <c r="C70" s="204">
        <v>7.6775657227327825</v>
      </c>
      <c r="D70" s="204">
        <v>4.1309826341001719</v>
      </c>
      <c r="E70" s="204">
        <v>2.9862969302966955</v>
      </c>
      <c r="F70" s="204">
        <v>6.7405293642553401</v>
      </c>
      <c r="G70" s="204">
        <v>8.4305339568046112</v>
      </c>
      <c r="H70" s="204">
        <v>9.9301389183251541</v>
      </c>
      <c r="I70" s="204">
        <v>11.453129434663142</v>
      </c>
      <c r="J70" s="204">
        <v>8.4409236000404917</v>
      </c>
      <c r="K70" s="204">
        <v>9.8881266691685532</v>
      </c>
      <c r="L70" s="204">
        <v>8.3641430103897481</v>
      </c>
      <c r="M70" s="204">
        <v>2.1722878745716061</v>
      </c>
      <c r="N70" s="204">
        <v>9.3639269057462116</v>
      </c>
      <c r="O70" s="204">
        <v>12.383627779600676</v>
      </c>
      <c r="P70" s="204">
        <v>10.866659100035532</v>
      </c>
      <c r="Q70" s="204">
        <v>8.2463367584140741</v>
      </c>
    </row>
    <row r="71" spans="1:17" x14ac:dyDescent="0.25">
      <c r="A71" s="152" t="s">
        <v>192</v>
      </c>
      <c r="B71" s="151">
        <v>4.3336949222406833</v>
      </c>
      <c r="C71" s="151">
        <v>6.9098091504595036</v>
      </c>
      <c r="D71" s="151">
        <v>3.7178843706901543</v>
      </c>
      <c r="E71" s="151">
        <v>2.6876672372670254</v>
      </c>
      <c r="F71" s="151">
        <v>6.066476427829806</v>
      </c>
      <c r="G71" s="151">
        <v>7.5874805611241491</v>
      </c>
      <c r="H71" s="151">
        <v>8.9371250264926374</v>
      </c>
      <c r="I71" s="151">
        <v>10.307816491196826</v>
      </c>
      <c r="J71" s="151">
        <v>7.5968312400364422</v>
      </c>
      <c r="K71" s="151">
        <v>8.8993140022516961</v>
      </c>
      <c r="L71" s="151">
        <v>7.5277287093507717</v>
      </c>
      <c r="M71" s="151">
        <v>1.9550590871144453</v>
      </c>
      <c r="N71" s="151">
        <v>8.4275342151715904</v>
      </c>
      <c r="O71" s="151">
        <v>11.145265001640608</v>
      </c>
      <c r="P71" s="151">
        <v>9.7799931900319788</v>
      </c>
      <c r="Q71" s="151">
        <v>7.4217030825726669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0.2840215096940053</v>
      </c>
      <c r="N74" s="87">
        <v>0</v>
      </c>
      <c r="O74" s="87">
        <v>0</v>
      </c>
      <c r="P74" s="87">
        <v>0</v>
      </c>
      <c r="Q74" s="87">
        <v>0.4944606483664224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0.15486661577550292</v>
      </c>
      <c r="N75" s="87">
        <v>0.36930238430916856</v>
      </c>
      <c r="O75" s="87">
        <v>0.26575607364628123</v>
      </c>
      <c r="P75" s="87">
        <v>4.1561384613432159E-2</v>
      </c>
      <c r="Q75" s="87">
        <v>8.8907814254015644E-2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4.3336949222406833</v>
      </c>
      <c r="C78" s="87">
        <v>6.9098091504595036</v>
      </c>
      <c r="D78" s="87">
        <v>3.7178843706901543</v>
      </c>
      <c r="E78" s="87">
        <v>2.6876672372670254</v>
      </c>
      <c r="F78" s="87">
        <v>6.066476427829806</v>
      </c>
      <c r="G78" s="87">
        <v>7.5874805611241491</v>
      </c>
      <c r="H78" s="87">
        <v>8.9371250264926374</v>
      </c>
      <c r="I78" s="87">
        <v>10.307816491196826</v>
      </c>
      <c r="J78" s="87">
        <v>7.5968312400364422</v>
      </c>
      <c r="K78" s="87">
        <v>8.8993140022516961</v>
      </c>
      <c r="L78" s="87">
        <v>7.5277287093507717</v>
      </c>
      <c r="M78" s="87">
        <v>1.516170961644937</v>
      </c>
      <c r="N78" s="87">
        <v>8.0582318308624217</v>
      </c>
      <c r="O78" s="87">
        <v>10.879508927994326</v>
      </c>
      <c r="P78" s="87">
        <v>9.7384318054185464</v>
      </c>
      <c r="Q78" s="87">
        <v>6.8383346199522288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0.48152165802674318</v>
      </c>
      <c r="C82" s="151">
        <v>0.76775657227327887</v>
      </c>
      <c r="D82" s="151">
        <v>0.41309826341001749</v>
      </c>
      <c r="E82" s="151">
        <v>0.29862969302967013</v>
      </c>
      <c r="F82" s="151">
        <v>0.67405293642553421</v>
      </c>
      <c r="G82" s="151">
        <v>0.843053395680462</v>
      </c>
      <c r="H82" s="151">
        <v>0.99301389183251676</v>
      </c>
      <c r="I82" s="151">
        <v>1.1453129434663154</v>
      </c>
      <c r="J82" s="151">
        <v>0.84409236000404952</v>
      </c>
      <c r="K82" s="151">
        <v>0.98881266691685721</v>
      </c>
      <c r="L82" s="151">
        <v>0.8364143010389764</v>
      </c>
      <c r="M82" s="151">
        <v>0.21722878745716101</v>
      </c>
      <c r="N82" s="151">
        <v>0.93639269057462116</v>
      </c>
      <c r="O82" s="151">
        <v>1.2383627779600683</v>
      </c>
      <c r="P82" s="151">
        <v>1.0866659100035534</v>
      </c>
      <c r="Q82" s="151">
        <v>0.82463367584140812</v>
      </c>
    </row>
    <row r="83" spans="1:17" x14ac:dyDescent="0.25">
      <c r="A83" s="156" t="s">
        <v>181</v>
      </c>
      <c r="B83" s="204">
        <v>47.17312799313644</v>
      </c>
      <c r="C83" s="204">
        <v>75.214641849832617</v>
      </c>
      <c r="D83" s="204">
        <v>40.46990811055241</v>
      </c>
      <c r="E83" s="204">
        <v>29.255790465518917</v>
      </c>
      <c r="F83" s="204">
        <v>66.034798049281576</v>
      </c>
      <c r="G83" s="204">
        <v>82.591229442215351</v>
      </c>
      <c r="H83" s="204">
        <v>97.282376893161796</v>
      </c>
      <c r="I83" s="204">
        <v>112.20262510254861</v>
      </c>
      <c r="J83" s="204">
        <v>82.693013435105229</v>
      </c>
      <c r="K83" s="204">
        <v>96.870796401670532</v>
      </c>
      <c r="L83" s="204">
        <v>81.940818695241276</v>
      </c>
      <c r="M83" s="204">
        <v>21.281205577551308</v>
      </c>
      <c r="N83" s="204">
        <v>91.7353799314687</v>
      </c>
      <c r="O83" s="204">
        <v>121.31841808744122</v>
      </c>
      <c r="P83" s="204">
        <v>106.45716387595751</v>
      </c>
      <c r="Q83" s="204">
        <v>80.786708737734173</v>
      </c>
    </row>
    <row r="84" spans="1:17" x14ac:dyDescent="0.25">
      <c r="A84" s="152" t="s">
        <v>190</v>
      </c>
      <c r="B84" s="151">
        <v>22.2603091192207</v>
      </c>
      <c r="C84" s="151">
        <v>33.870557439904779</v>
      </c>
      <c r="D84" s="151">
        <v>8.7607435906217717</v>
      </c>
      <c r="E84" s="151">
        <v>15.759137915917773</v>
      </c>
      <c r="F84" s="151">
        <v>29.746660950842138</v>
      </c>
      <c r="G84" s="151">
        <v>53.528382882453705</v>
      </c>
      <c r="H84" s="151">
        <v>59.525703333490974</v>
      </c>
      <c r="I84" s="151">
        <v>67.571119449416059</v>
      </c>
      <c r="J84" s="151">
        <v>32.846758789172704</v>
      </c>
      <c r="K84" s="151">
        <v>55.343419632609383</v>
      </c>
      <c r="L84" s="151">
        <v>36.43839592998259</v>
      </c>
      <c r="M84" s="151">
        <v>6.0661839418500172</v>
      </c>
      <c r="N84" s="151">
        <v>37.364091361462798</v>
      </c>
      <c r="O84" s="151">
        <v>75.961386163923009</v>
      </c>
      <c r="P84" s="151">
        <v>75.058695337422705</v>
      </c>
      <c r="Q84" s="151">
        <v>49.547716137232413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0</v>
      </c>
      <c r="L86" s="208">
        <v>0</v>
      </c>
      <c r="M86" s="208">
        <v>6.0661839418500172</v>
      </c>
      <c r="N86" s="208">
        <v>37.364091361462798</v>
      </c>
      <c r="O86" s="208">
        <v>43.794551727854689</v>
      </c>
      <c r="P86" s="208">
        <v>75.058695337422705</v>
      </c>
      <c r="Q86" s="208">
        <v>49.547716137232413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22.2603091192207</v>
      </c>
      <c r="C89" s="208">
        <v>33.870557439904779</v>
      </c>
      <c r="D89" s="208">
        <v>8.7607435906217717</v>
      </c>
      <c r="E89" s="208">
        <v>15.759137915917773</v>
      </c>
      <c r="F89" s="208">
        <v>29.746660950842138</v>
      </c>
      <c r="G89" s="208">
        <v>53.528382882453705</v>
      </c>
      <c r="H89" s="208">
        <v>59.525703333490974</v>
      </c>
      <c r="I89" s="208">
        <v>67.571119449416059</v>
      </c>
      <c r="J89" s="208">
        <v>32.846758789172704</v>
      </c>
      <c r="K89" s="208">
        <v>55.343419632609383</v>
      </c>
      <c r="L89" s="208">
        <v>36.43839592998259</v>
      </c>
      <c r="M89" s="208">
        <v>0</v>
      </c>
      <c r="N89" s="208">
        <v>0</v>
      </c>
      <c r="O89" s="208">
        <v>32.166834436068328</v>
      </c>
      <c r="P89" s="208">
        <v>0</v>
      </c>
      <c r="Q89" s="208">
        <v>0</v>
      </c>
    </row>
    <row r="90" spans="1:17" x14ac:dyDescent="0.25">
      <c r="A90" s="152" t="s">
        <v>189</v>
      </c>
      <c r="B90" s="151">
        <v>24.912818873915739</v>
      </c>
      <c r="C90" s="151">
        <v>41.344084409927838</v>
      </c>
      <c r="D90" s="151">
        <v>31.709164519930642</v>
      </c>
      <c r="E90" s="151">
        <v>13.496652549601144</v>
      </c>
      <c r="F90" s="151">
        <v>36.288137098439435</v>
      </c>
      <c r="G90" s="151">
        <v>29.062846559761645</v>
      </c>
      <c r="H90" s="151">
        <v>37.75667355967083</v>
      </c>
      <c r="I90" s="151">
        <v>44.631505653132542</v>
      </c>
      <c r="J90" s="151">
        <v>49.846254645932525</v>
      </c>
      <c r="K90" s="151">
        <v>41.527376769061142</v>
      </c>
      <c r="L90" s="151">
        <v>45.502422765258686</v>
      </c>
      <c r="M90" s="151">
        <v>15.215021635701291</v>
      </c>
      <c r="N90" s="151">
        <v>54.371288570005902</v>
      </c>
      <c r="O90" s="151">
        <v>45.3570319235182</v>
      </c>
      <c r="P90" s="151">
        <v>31.398468538534797</v>
      </c>
      <c r="Q90" s="151">
        <v>31.23899260050176</v>
      </c>
    </row>
    <row r="91" spans="1:17" x14ac:dyDescent="0.25">
      <c r="A91" s="156" t="s">
        <v>180</v>
      </c>
      <c r="B91" s="155">
        <v>9.630433160534853</v>
      </c>
      <c r="C91" s="155">
        <v>15.355131445465563</v>
      </c>
      <c r="D91" s="155">
        <v>8.2619652682003437</v>
      </c>
      <c r="E91" s="155">
        <v>5.972593860593391</v>
      </c>
      <c r="F91" s="155">
        <v>13.481058728510678</v>
      </c>
      <c r="G91" s="155">
        <v>16.861067913609222</v>
      </c>
      <c r="H91" s="155">
        <v>19.860277836650308</v>
      </c>
      <c r="I91" s="155">
        <v>22.906258869326283</v>
      </c>
      <c r="J91" s="155">
        <v>16.881847200080987</v>
      </c>
      <c r="K91" s="155">
        <v>19.776253338337106</v>
      </c>
      <c r="L91" s="155">
        <v>16.728286020779496</v>
      </c>
      <c r="M91" s="155">
        <v>4.3445757491432122</v>
      </c>
      <c r="N91" s="155">
        <v>18.727853811492423</v>
      </c>
      <c r="O91" s="155">
        <v>24.767255559201352</v>
      </c>
      <c r="P91" s="155">
        <v>21.733318200071068</v>
      </c>
      <c r="Q91" s="155">
        <v>16.492673516828148</v>
      </c>
    </row>
    <row r="92" spans="1:17" x14ac:dyDescent="0.25">
      <c r="A92" s="152" t="s">
        <v>193</v>
      </c>
      <c r="B92" s="151">
        <v>2.8175655399563104</v>
      </c>
      <c r="C92" s="151">
        <v>4.2871154641507383</v>
      </c>
      <c r="D92" s="151">
        <v>1.1088780983735627</v>
      </c>
      <c r="E92" s="151">
        <v>1.9946894579720624</v>
      </c>
      <c r="F92" s="151">
        <v>3.7651393956379637</v>
      </c>
      <c r="G92" s="151">
        <v>6.7752755009571484</v>
      </c>
      <c r="H92" s="151">
        <v>7.5343774228764397</v>
      </c>
      <c r="I92" s="151">
        <v>8.5527140093736413</v>
      </c>
      <c r="J92" s="151">
        <v>4.1575296716665848</v>
      </c>
      <c r="K92" s="151">
        <v>7.0050110798120313</v>
      </c>
      <c r="L92" s="151">
        <v>4.6121358043026861</v>
      </c>
      <c r="M92" s="151">
        <v>0</v>
      </c>
      <c r="N92" s="151">
        <v>0</v>
      </c>
      <c r="O92" s="151">
        <v>9.6146995478145634</v>
      </c>
      <c r="P92" s="151">
        <v>0</v>
      </c>
      <c r="Q92" s="151">
        <v>0</v>
      </c>
    </row>
    <row r="93" spans="1:17" x14ac:dyDescent="0.25">
      <c r="A93" s="152" t="s">
        <v>187</v>
      </c>
      <c r="B93" s="151">
        <v>3.6595646010032441</v>
      </c>
      <c r="C93" s="151">
        <v>5.8349499492769148</v>
      </c>
      <c r="D93" s="151">
        <v>3.1395468019161306</v>
      </c>
      <c r="E93" s="151">
        <v>2.2695856670254879</v>
      </c>
      <c r="F93" s="151">
        <v>5.1228023168340568</v>
      </c>
      <c r="G93" s="151">
        <v>6.4072058071715041</v>
      </c>
      <c r="H93" s="151">
        <v>7.5469055779271166</v>
      </c>
      <c r="I93" s="151">
        <v>8.7043783703439868</v>
      </c>
      <c r="J93" s="151">
        <v>6.4151019360307746</v>
      </c>
      <c r="K93" s="151">
        <v>7.5149762685680983</v>
      </c>
      <c r="L93" s="151">
        <v>6.3567486878962072</v>
      </c>
      <c r="M93" s="151">
        <v>1.6509387846744203</v>
      </c>
      <c r="N93" s="151">
        <v>7.1165844483671199</v>
      </c>
      <c r="O93" s="151">
        <v>9.4115571124965118</v>
      </c>
      <c r="P93" s="151">
        <v>8.2586609160270061</v>
      </c>
      <c r="Q93" s="151">
        <v>6.2672159363946953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0.23984038596382673</v>
      </c>
      <c r="N96" s="87">
        <v>0</v>
      </c>
      <c r="O96" s="87">
        <v>0</v>
      </c>
      <c r="P96" s="87">
        <v>0</v>
      </c>
      <c r="Q96" s="87">
        <v>0.41754454750942332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0.13077625332153581</v>
      </c>
      <c r="N97" s="87">
        <v>0.31185534674996457</v>
      </c>
      <c r="O97" s="87">
        <v>0.22441623996797083</v>
      </c>
      <c r="P97" s="87">
        <v>3.5096280340231614E-2</v>
      </c>
      <c r="Q97" s="87">
        <v>7.5077709814502097E-2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3.6595646010032441</v>
      </c>
      <c r="C100" s="87">
        <v>5.8349499492769148</v>
      </c>
      <c r="D100" s="87">
        <v>3.1395468019161306</v>
      </c>
      <c r="E100" s="87">
        <v>2.2695856670254879</v>
      </c>
      <c r="F100" s="87">
        <v>5.1228023168340568</v>
      </c>
      <c r="G100" s="87">
        <v>6.4072058071715041</v>
      </c>
      <c r="H100" s="87">
        <v>7.5469055779271166</v>
      </c>
      <c r="I100" s="87">
        <v>8.7043783703439868</v>
      </c>
      <c r="J100" s="87">
        <v>6.4151019360307746</v>
      </c>
      <c r="K100" s="87">
        <v>7.5149762685680983</v>
      </c>
      <c r="L100" s="87">
        <v>6.3567486878962072</v>
      </c>
      <c r="M100" s="87">
        <v>1.2803221453890579</v>
      </c>
      <c r="N100" s="87">
        <v>6.8047291016171556</v>
      </c>
      <c r="O100" s="87">
        <v>9.1871408725285413</v>
      </c>
      <c r="P100" s="87">
        <v>8.223564635686774</v>
      </c>
      <c r="Q100" s="87">
        <v>5.7745936790707697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3.153303019575298</v>
      </c>
      <c r="C104" s="151">
        <v>5.2330660320379119</v>
      </c>
      <c r="D104" s="151">
        <v>4.0135403679106503</v>
      </c>
      <c r="E104" s="151">
        <v>1.7083187355958405</v>
      </c>
      <c r="F104" s="151">
        <v>4.5931170160386579</v>
      </c>
      <c r="G104" s="151">
        <v>3.6785866054805694</v>
      </c>
      <c r="H104" s="151">
        <v>4.7789948358467527</v>
      </c>
      <c r="I104" s="151">
        <v>5.649166489608656</v>
      </c>
      <c r="J104" s="151">
        <v>6.3092155923836257</v>
      </c>
      <c r="K104" s="151">
        <v>5.2562659899569759</v>
      </c>
      <c r="L104" s="151">
        <v>5.7594015285806028</v>
      </c>
      <c r="M104" s="151">
        <v>2.6936369644687916</v>
      </c>
      <c r="N104" s="151">
        <v>11.611269363125302</v>
      </c>
      <c r="O104" s="151">
        <v>5.7409988988902763</v>
      </c>
      <c r="P104" s="151">
        <v>13.474657284044062</v>
      </c>
      <c r="Q104" s="151">
        <v>10.225457580433453</v>
      </c>
    </row>
    <row r="105" spans="1:17" x14ac:dyDescent="0.25">
      <c r="A105" s="243" t="s">
        <v>179</v>
      </c>
      <c r="B105" s="242">
        <v>14.445649740802279</v>
      </c>
      <c r="C105" s="242">
        <v>23.032697168198347</v>
      </c>
      <c r="D105" s="242">
        <v>12.392947902300515</v>
      </c>
      <c r="E105" s="242">
        <v>8.9588907908900861</v>
      </c>
      <c r="F105" s="242">
        <v>20.221588092766019</v>
      </c>
      <c r="G105" s="242">
        <v>25.291601870413832</v>
      </c>
      <c r="H105" s="242">
        <v>29.79041675497546</v>
      </c>
      <c r="I105" s="242">
        <v>34.359388303989427</v>
      </c>
      <c r="J105" s="242">
        <v>25.322770800121475</v>
      </c>
      <c r="K105" s="242">
        <v>29.664380007505656</v>
      </c>
      <c r="L105" s="242">
        <v>25.092429031169242</v>
      </c>
      <c r="M105" s="242">
        <v>6.5168636237148174</v>
      </c>
      <c r="N105" s="242">
        <v>28.091780717238635</v>
      </c>
      <c r="O105" s="242">
        <v>37.150883338802025</v>
      </c>
      <c r="P105" s="242">
        <v>32.599977300106595</v>
      </c>
      <c r="Q105" s="242">
        <v>24.739010275242222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13.086571434850498</v>
      </c>
      <c r="C108" s="96">
        <v>14.132187186035861</v>
      </c>
      <c r="D108" s="96">
        <v>13.535535302239259</v>
      </c>
      <c r="E108" s="96">
        <v>14.186605815352486</v>
      </c>
      <c r="F108" s="96">
        <v>12.926768307210519</v>
      </c>
      <c r="G108" s="96">
        <v>16.095476249266913</v>
      </c>
      <c r="H108" s="96">
        <v>16.807139579129949</v>
      </c>
      <c r="I108" s="96">
        <v>14.588357212377899</v>
      </c>
      <c r="J108" s="96">
        <v>14.603614418824348</v>
      </c>
      <c r="K108" s="96">
        <v>18.824368345264411</v>
      </c>
      <c r="L108" s="96">
        <v>19.266000491242892</v>
      </c>
      <c r="M108" s="96">
        <v>19.935738013312495</v>
      </c>
      <c r="N108" s="96">
        <v>19.090364962503923</v>
      </c>
      <c r="O108" s="96">
        <v>21.481173916722856</v>
      </c>
      <c r="P108" s="96">
        <v>18.793683306257982</v>
      </c>
      <c r="Q108" s="96">
        <v>15.487727631762585</v>
      </c>
    </row>
    <row r="109" spans="1:17" x14ac:dyDescent="0.25">
      <c r="A109" s="132" t="s">
        <v>83</v>
      </c>
      <c r="B109" s="160">
        <v>0.12507132242997671</v>
      </c>
      <c r="C109" s="160">
        <v>0.13506450860600591</v>
      </c>
      <c r="D109" s="160">
        <v>0.12936217163346259</v>
      </c>
      <c r="E109" s="160">
        <v>0.1355845997519062</v>
      </c>
      <c r="F109" s="160">
        <v>0.12354404780331993</v>
      </c>
      <c r="G109" s="160">
        <v>0.15382810613596687</v>
      </c>
      <c r="H109" s="160">
        <v>0.16062963350576012</v>
      </c>
      <c r="I109" s="160">
        <v>0.13942422870011539</v>
      </c>
      <c r="J109" s="160">
        <v>0.13957004527219036</v>
      </c>
      <c r="K109" s="160">
        <v>0.17990874497359199</v>
      </c>
      <c r="L109" s="160">
        <v>0.18412952325765969</v>
      </c>
      <c r="M109" s="160">
        <v>0.19053035620181408</v>
      </c>
      <c r="N109" s="160">
        <v>0.18245093479356653</v>
      </c>
      <c r="O109" s="160">
        <v>0.20530043659548808</v>
      </c>
      <c r="P109" s="160">
        <v>0.1796154811170918</v>
      </c>
      <c r="Q109" s="160">
        <v>0.14801971517010767</v>
      </c>
    </row>
    <row r="110" spans="1:17" x14ac:dyDescent="0.25">
      <c r="A110" s="76" t="s">
        <v>82</v>
      </c>
      <c r="B110" s="159">
        <v>0.83584592068970043</v>
      </c>
      <c r="C110" s="159">
        <v>0.90262992630859973</v>
      </c>
      <c r="D110" s="159">
        <v>0.86452146943538732</v>
      </c>
      <c r="E110" s="159">
        <v>0.90610567162128708</v>
      </c>
      <c r="F110" s="159">
        <v>0.82563921429480602</v>
      </c>
      <c r="G110" s="159">
        <v>1.0280261894020988</v>
      </c>
      <c r="H110" s="159">
        <v>1.0734804853673781</v>
      </c>
      <c r="I110" s="159">
        <v>0.93176573606267421</v>
      </c>
      <c r="J110" s="159">
        <v>0.93274022153680092</v>
      </c>
      <c r="K110" s="159">
        <v>1.2023219045018978</v>
      </c>
      <c r="L110" s="159">
        <v>1.2305291725017129</v>
      </c>
      <c r="M110" s="159">
        <v>1.2733056459685468</v>
      </c>
      <c r="N110" s="159">
        <v>1.2193112426600055</v>
      </c>
      <c r="O110" s="159">
        <v>1.3720134169063904</v>
      </c>
      <c r="P110" s="159">
        <v>1.2003620355776794</v>
      </c>
      <c r="Q110" s="159">
        <v>0.98920897854784851</v>
      </c>
    </row>
    <row r="111" spans="1:17" x14ac:dyDescent="0.25">
      <c r="A111" s="76" t="s">
        <v>81</v>
      </c>
      <c r="B111" s="159">
        <v>0.14597680672474739</v>
      </c>
      <c r="C111" s="159">
        <v>0.15764033900889152</v>
      </c>
      <c r="D111" s="159">
        <v>0.15098486494858981</v>
      </c>
      <c r="E111" s="159">
        <v>0.15824736261117928</v>
      </c>
      <c r="F111" s="159">
        <v>0.14419425043079032</v>
      </c>
      <c r="G111" s="159">
        <v>0.179540243774235</v>
      </c>
      <c r="H111" s="159">
        <v>0.18747863626104397</v>
      </c>
      <c r="I111" s="159">
        <v>0.16272877978961584</v>
      </c>
      <c r="J111" s="159">
        <v>0.16289896938340517</v>
      </c>
      <c r="K111" s="159">
        <v>0.20998022234717645</v>
      </c>
      <c r="L111" s="159">
        <v>0.21490649740232598</v>
      </c>
      <c r="M111" s="159">
        <v>0.22237721999014662</v>
      </c>
      <c r="N111" s="159">
        <v>0.21294733538954322</v>
      </c>
      <c r="O111" s="159">
        <v>0.23961609720873087</v>
      </c>
      <c r="P111" s="159">
        <v>0.20963793987611959</v>
      </c>
      <c r="Q111" s="159">
        <v>0.17276098895441247</v>
      </c>
    </row>
    <row r="112" spans="1:17" x14ac:dyDescent="0.25">
      <c r="A112" s="76" t="s">
        <v>80</v>
      </c>
      <c r="B112" s="159">
        <v>1.1881775630847786</v>
      </c>
      <c r="C112" s="159">
        <v>1.2831128317570561</v>
      </c>
      <c r="D112" s="159">
        <v>1.2289406305178945</v>
      </c>
      <c r="E112" s="159">
        <v>1.288053697643109</v>
      </c>
      <c r="F112" s="159">
        <v>1.1736684541315392</v>
      </c>
      <c r="G112" s="159">
        <v>1.4613670082916852</v>
      </c>
      <c r="H112" s="159">
        <v>1.5259815183047212</v>
      </c>
      <c r="I112" s="159">
        <v>1.3245301726510961</v>
      </c>
      <c r="J112" s="159">
        <v>1.3259154300858083</v>
      </c>
      <c r="K112" s="159">
        <v>1.7091330772491238</v>
      </c>
      <c r="L112" s="159">
        <v>1.7492304709477668</v>
      </c>
      <c r="M112" s="159">
        <v>1.8100383839172336</v>
      </c>
      <c r="N112" s="159">
        <v>1.7332838805388819</v>
      </c>
      <c r="O112" s="159">
        <v>1.9503541476571367</v>
      </c>
      <c r="P112" s="159">
        <v>1.706347070612372</v>
      </c>
      <c r="Q112" s="159">
        <v>1.4061872941160227</v>
      </c>
    </row>
    <row r="113" spans="1:17" x14ac:dyDescent="0.25">
      <c r="A113" s="129" t="s">
        <v>79</v>
      </c>
      <c r="B113" s="158">
        <v>0.35019970280393475</v>
      </c>
      <c r="C113" s="158">
        <v>0.37818062409681652</v>
      </c>
      <c r="D113" s="158">
        <v>0.3622140805736952</v>
      </c>
      <c r="E113" s="158">
        <v>0.37963687930533735</v>
      </c>
      <c r="F113" s="158">
        <v>0.3459233338492958</v>
      </c>
      <c r="G113" s="158">
        <v>0.43071869718070716</v>
      </c>
      <c r="H113" s="158">
        <v>0.44976297381612834</v>
      </c>
      <c r="I113" s="158">
        <v>0.39038784036032304</v>
      </c>
      <c r="J113" s="158">
        <v>0.39079612676213299</v>
      </c>
      <c r="K113" s="158">
        <v>0.50374448592605747</v>
      </c>
      <c r="L113" s="158">
        <v>0.51556266512144711</v>
      </c>
      <c r="M113" s="158">
        <v>0.53348499736507937</v>
      </c>
      <c r="N113" s="158">
        <v>0.51086261742198624</v>
      </c>
      <c r="O113" s="158">
        <v>0.57484122246736657</v>
      </c>
      <c r="P113" s="158">
        <v>0.50292334712785702</v>
      </c>
      <c r="Q113" s="158">
        <v>0.41445520247630152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9.0560627945200627E-3</v>
      </c>
      <c r="O114" s="91">
        <v>8.8621821534058301E-2</v>
      </c>
      <c r="P114" s="91">
        <v>1.2452212349608426E-3</v>
      </c>
      <c r="Q114" s="91">
        <v>0</v>
      </c>
    </row>
    <row r="115" spans="1:17" x14ac:dyDescent="0.25">
      <c r="A115" s="92" t="s">
        <v>26</v>
      </c>
      <c r="B115" s="91">
        <v>0.10505991084118042</v>
      </c>
      <c r="C115" s="91">
        <v>0.11345418722904493</v>
      </c>
      <c r="D115" s="91">
        <v>0.10866422417210855</v>
      </c>
      <c r="E115" s="91">
        <v>0.1138910637916012</v>
      </c>
      <c r="F115" s="91">
        <v>0.10377700015478873</v>
      </c>
      <c r="G115" s="91">
        <v>0.12921560915421215</v>
      </c>
      <c r="H115" s="91">
        <v>0.1349288921448385</v>
      </c>
      <c r="I115" s="91">
        <v>0.11711635210809693</v>
      </c>
      <c r="J115" s="91">
        <v>0.11723883802863989</v>
      </c>
      <c r="K115" s="91">
        <v>0.15112334577781722</v>
      </c>
      <c r="L115" s="91">
        <v>0.15466879953643412</v>
      </c>
      <c r="M115" s="91">
        <v>0</v>
      </c>
      <c r="N115" s="91">
        <v>6.7207261333981402E-2</v>
      </c>
      <c r="O115" s="91">
        <v>0.17245236674020997</v>
      </c>
      <c r="P115" s="91">
        <v>8.8519408230299204E-2</v>
      </c>
      <c r="Q115" s="91">
        <v>0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0.24513979196275434</v>
      </c>
      <c r="C117" s="157">
        <v>0.26472643686777159</v>
      </c>
      <c r="D117" s="157">
        <v>0.25354985640158667</v>
      </c>
      <c r="E117" s="157">
        <v>0.26574581551373616</v>
      </c>
      <c r="F117" s="157">
        <v>0.24214633369450705</v>
      </c>
      <c r="G117" s="157">
        <v>0.301503088026495</v>
      </c>
      <c r="H117" s="157">
        <v>0.31483408167128984</v>
      </c>
      <c r="I117" s="157">
        <v>0.27327148825222614</v>
      </c>
      <c r="J117" s="157">
        <v>0.27355728873349311</v>
      </c>
      <c r="K117" s="157">
        <v>0.35262114014824025</v>
      </c>
      <c r="L117" s="157">
        <v>0.36089386558501302</v>
      </c>
      <c r="M117" s="157">
        <v>0.53348499736507937</v>
      </c>
      <c r="N117" s="157">
        <v>0.43459929329348479</v>
      </c>
      <c r="O117" s="157">
        <v>0.31376703419309832</v>
      </c>
      <c r="P117" s="157">
        <v>0.41315871766259693</v>
      </c>
      <c r="Q117" s="157">
        <v>0.41445520247630152</v>
      </c>
    </row>
    <row r="118" spans="1:17" x14ac:dyDescent="0.25">
      <c r="A118" s="156" t="s">
        <v>183</v>
      </c>
      <c r="B118" s="204">
        <v>1.3672666639393478</v>
      </c>
      <c r="C118" s="204">
        <v>1.4765111338910741</v>
      </c>
      <c r="D118" s="204">
        <v>1.414173780310501</v>
      </c>
      <c r="E118" s="204">
        <v>1.4821967161027567</v>
      </c>
      <c r="F118" s="204">
        <v>1.3505706568680438</v>
      </c>
      <c r="G118" s="204">
        <v>1.6816328268567307</v>
      </c>
      <c r="H118" s="204">
        <v>1.755986415320592</v>
      </c>
      <c r="I118" s="204">
        <v>1.5241711396619391</v>
      </c>
      <c r="J118" s="204">
        <v>1.5257651912332706</v>
      </c>
      <c r="K118" s="204">
        <v>1.9667436529367144</v>
      </c>
      <c r="L118" s="204">
        <v>2.0128847613184209</v>
      </c>
      <c r="M118" s="204">
        <v>2.0828580000749457</v>
      </c>
      <c r="N118" s="204">
        <v>1.9945346071436882</v>
      </c>
      <c r="O118" s="204">
        <v>2.2443229798450357</v>
      </c>
      <c r="P118" s="204">
        <v>1.9635377230165647</v>
      </c>
      <c r="Q118" s="204">
        <v>1.6181361020724219</v>
      </c>
    </row>
    <row r="119" spans="1:17" x14ac:dyDescent="0.25">
      <c r="A119" s="152" t="s">
        <v>192</v>
      </c>
      <c r="B119" s="151">
        <v>1.1621766643484455</v>
      </c>
      <c r="C119" s="151">
        <v>1.2550344638074129</v>
      </c>
      <c r="D119" s="151">
        <v>1.2020477132639258</v>
      </c>
      <c r="E119" s="151">
        <v>1.2598672086873433</v>
      </c>
      <c r="F119" s="151">
        <v>1.1479850583378373</v>
      </c>
      <c r="G119" s="151">
        <v>1.429387902828221</v>
      </c>
      <c r="H119" s="151">
        <v>1.4925884530225031</v>
      </c>
      <c r="I119" s="151">
        <v>1.2955454687126482</v>
      </c>
      <c r="J119" s="151">
        <v>1.2969004125482799</v>
      </c>
      <c r="K119" s="151">
        <v>1.6717321049962071</v>
      </c>
      <c r="L119" s="151">
        <v>1.7109520471206576</v>
      </c>
      <c r="M119" s="151">
        <v>1.7704293000637037</v>
      </c>
      <c r="N119" s="151">
        <v>1.695354416072135</v>
      </c>
      <c r="O119" s="151">
        <v>1.9076745328682803</v>
      </c>
      <c r="P119" s="151">
        <v>1.66900706456408</v>
      </c>
      <c r="Q119" s="151">
        <v>1.3754156867615583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0.25719938897230837</v>
      </c>
      <c r="N122" s="87">
        <v>0</v>
      </c>
      <c r="O122" s="87">
        <v>0</v>
      </c>
      <c r="P122" s="87">
        <v>0</v>
      </c>
      <c r="Q122" s="87">
        <v>9.1635157683204113E-2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0.14024148731756886</v>
      </c>
      <c r="N123" s="87">
        <v>7.4292006667548108E-2</v>
      </c>
      <c r="O123" s="87">
        <v>4.5488025055972187E-2</v>
      </c>
      <c r="P123" s="87">
        <v>7.0926679789085128E-3</v>
      </c>
      <c r="Q123" s="87">
        <v>1.6476703667625967E-2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1.1621766643484455</v>
      </c>
      <c r="C126" s="87">
        <v>1.2550344638074129</v>
      </c>
      <c r="D126" s="87">
        <v>1.2020477132639258</v>
      </c>
      <c r="E126" s="87">
        <v>1.2598672086873433</v>
      </c>
      <c r="F126" s="87">
        <v>1.1479850583378373</v>
      </c>
      <c r="G126" s="87">
        <v>1.429387902828221</v>
      </c>
      <c r="H126" s="87">
        <v>1.4925884530225031</v>
      </c>
      <c r="I126" s="87">
        <v>1.2955454687126482</v>
      </c>
      <c r="J126" s="87">
        <v>1.2969004125482799</v>
      </c>
      <c r="K126" s="87">
        <v>1.6717321049962071</v>
      </c>
      <c r="L126" s="87">
        <v>1.7109520471206576</v>
      </c>
      <c r="M126" s="87">
        <v>1.3729884237738266</v>
      </c>
      <c r="N126" s="87">
        <v>1.6210624094045869</v>
      </c>
      <c r="O126" s="87">
        <v>1.8621865078123081</v>
      </c>
      <c r="P126" s="87">
        <v>1.6619143965851715</v>
      </c>
      <c r="Q126" s="87">
        <v>1.2673038254107283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0.20508999959090235</v>
      </c>
      <c r="C130" s="151">
        <v>0.22147667008366123</v>
      </c>
      <c r="D130" s="151">
        <v>0.21212606704657522</v>
      </c>
      <c r="E130" s="151">
        <v>0.22232950741541346</v>
      </c>
      <c r="F130" s="151">
        <v>0.20258559853020652</v>
      </c>
      <c r="G130" s="151">
        <v>0.25224492402850962</v>
      </c>
      <c r="H130" s="151">
        <v>0.26339796229808887</v>
      </c>
      <c r="I130" s="151">
        <v>0.22862567094929087</v>
      </c>
      <c r="J130" s="151">
        <v>0.22886477868499067</v>
      </c>
      <c r="K130" s="151">
        <v>0.29501154794050732</v>
      </c>
      <c r="L130" s="151">
        <v>0.30193271419776324</v>
      </c>
      <c r="M130" s="151">
        <v>0.31242870001124201</v>
      </c>
      <c r="N130" s="151">
        <v>0.29918019107155325</v>
      </c>
      <c r="O130" s="151">
        <v>0.33664844697675544</v>
      </c>
      <c r="P130" s="151">
        <v>0.29453065845248472</v>
      </c>
      <c r="Q130" s="151">
        <v>0.2427204153108635</v>
      </c>
    </row>
    <row r="131" spans="1:17" x14ac:dyDescent="0.25">
      <c r="A131" s="156" t="s">
        <v>181</v>
      </c>
      <c r="B131" s="204">
        <v>2.9527142260766883</v>
      </c>
      <c r="C131" s="204">
        <v>3.1886357979647126</v>
      </c>
      <c r="D131" s="204">
        <v>3.0540136385952983</v>
      </c>
      <c r="E131" s="204">
        <v>3.2009142363430723</v>
      </c>
      <c r="F131" s="204">
        <v>2.9166579549056513</v>
      </c>
      <c r="G131" s="204">
        <v>3.6316113760802455</v>
      </c>
      <c r="H131" s="204">
        <v>3.7921834899241862</v>
      </c>
      <c r="I131" s="204">
        <v>3.2915611312344275</v>
      </c>
      <c r="J131" s="204">
        <v>3.2950036043641457</v>
      </c>
      <c r="K131" s="204">
        <v>4.2473294465766926</v>
      </c>
      <c r="L131" s="204">
        <v>4.3469746077722933</v>
      </c>
      <c r="M131" s="204">
        <v>4.4980870300745881</v>
      </c>
      <c r="N131" s="204">
        <v>4.3073460826926846</v>
      </c>
      <c r="O131" s="204">
        <v>4.8467826834935757</v>
      </c>
      <c r="P131" s="204">
        <v>4.2404060020631267</v>
      </c>
      <c r="Q131" s="204">
        <v>3.4944854682198772</v>
      </c>
    </row>
    <row r="132" spans="1:17" x14ac:dyDescent="0.25">
      <c r="A132" s="152" t="s">
        <v>190</v>
      </c>
      <c r="B132" s="151">
        <v>1.3933426552241965</v>
      </c>
      <c r="C132" s="151">
        <v>1.4359022298547417</v>
      </c>
      <c r="D132" s="151">
        <v>0.66111912922823846</v>
      </c>
      <c r="E132" s="151">
        <v>1.724227857285495</v>
      </c>
      <c r="F132" s="151">
        <v>1.3138653839662791</v>
      </c>
      <c r="G132" s="151">
        <v>2.3536916151018819</v>
      </c>
      <c r="H132" s="151">
        <v>2.320383163080967</v>
      </c>
      <c r="I132" s="151">
        <v>1.9822572793677404</v>
      </c>
      <c r="J132" s="151">
        <v>1.3088190175454091</v>
      </c>
      <c r="K132" s="151">
        <v>2.4265490179843185</v>
      </c>
      <c r="L132" s="151">
        <v>1.9330632080295105</v>
      </c>
      <c r="M132" s="151">
        <v>1.2821746968914887</v>
      </c>
      <c r="N132" s="151">
        <v>1.7543947894411003</v>
      </c>
      <c r="O132" s="151">
        <v>3.0347274294997013</v>
      </c>
      <c r="P132" s="151">
        <v>2.98974094957752</v>
      </c>
      <c r="Q132" s="151">
        <v>2.1432210413118304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0</v>
      </c>
      <c r="L134" s="208">
        <v>0</v>
      </c>
      <c r="M134" s="208">
        <v>1.2821746968914887</v>
      </c>
      <c r="N134" s="208">
        <v>1.7543947894411003</v>
      </c>
      <c r="O134" s="208">
        <v>1.7496327292442913</v>
      </c>
      <c r="P134" s="208">
        <v>2.98974094957752</v>
      </c>
      <c r="Q134" s="208">
        <v>2.1432210413118304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1.3933426552241965</v>
      </c>
      <c r="C137" s="208">
        <v>1.4359022298547417</v>
      </c>
      <c r="D137" s="208">
        <v>0.66111912922823846</v>
      </c>
      <c r="E137" s="208">
        <v>1.724227857285495</v>
      </c>
      <c r="F137" s="208">
        <v>1.3138653839662791</v>
      </c>
      <c r="G137" s="208">
        <v>2.3536916151018819</v>
      </c>
      <c r="H137" s="208">
        <v>2.320383163080967</v>
      </c>
      <c r="I137" s="208">
        <v>1.9822572793677404</v>
      </c>
      <c r="J137" s="208">
        <v>1.3088190175454091</v>
      </c>
      <c r="K137" s="208">
        <v>2.4265490179843185</v>
      </c>
      <c r="L137" s="208">
        <v>1.9330632080295105</v>
      </c>
      <c r="M137" s="208">
        <v>0</v>
      </c>
      <c r="N137" s="208">
        <v>0</v>
      </c>
      <c r="O137" s="208">
        <v>1.2850947002554101</v>
      </c>
      <c r="P137" s="208">
        <v>0</v>
      </c>
      <c r="Q137" s="208">
        <v>0</v>
      </c>
    </row>
    <row r="138" spans="1:17" x14ac:dyDescent="0.25">
      <c r="A138" s="152" t="s">
        <v>189</v>
      </c>
      <c r="B138" s="151">
        <v>1.5593715708524918</v>
      </c>
      <c r="C138" s="151">
        <v>1.7527335681099712</v>
      </c>
      <c r="D138" s="151">
        <v>2.3928945093670597</v>
      </c>
      <c r="E138" s="151">
        <v>1.4766863790575773</v>
      </c>
      <c r="F138" s="151">
        <v>1.6027925709393722</v>
      </c>
      <c r="G138" s="151">
        <v>1.2779197609783637</v>
      </c>
      <c r="H138" s="151">
        <v>1.4718003268432189</v>
      </c>
      <c r="I138" s="151">
        <v>1.3093038518666869</v>
      </c>
      <c r="J138" s="151">
        <v>1.9861845868187367</v>
      </c>
      <c r="K138" s="151">
        <v>1.8207804285923741</v>
      </c>
      <c r="L138" s="151">
        <v>2.4139113997427826</v>
      </c>
      <c r="M138" s="151">
        <v>3.2159123331830997</v>
      </c>
      <c r="N138" s="151">
        <v>2.5529512932515841</v>
      </c>
      <c r="O138" s="151">
        <v>1.8120552539938743</v>
      </c>
      <c r="P138" s="151">
        <v>1.2506650524856064</v>
      </c>
      <c r="Q138" s="151">
        <v>1.3512644269080467</v>
      </c>
    </row>
    <row r="139" spans="1:17" x14ac:dyDescent="0.25">
      <c r="A139" s="156" t="s">
        <v>180</v>
      </c>
      <c r="B139" s="155">
        <v>2.0404397430337746</v>
      </c>
      <c r="C139" s="155">
        <v>2.2034706748009003</v>
      </c>
      <c r="D139" s="155">
        <v>2.1104415554081433</v>
      </c>
      <c r="E139" s="155">
        <v>2.2119555506579465</v>
      </c>
      <c r="F139" s="155">
        <v>2.0155234649756903</v>
      </c>
      <c r="G139" s="155">
        <v>2.5095839338484152</v>
      </c>
      <c r="H139" s="155">
        <v>2.6205454755433797</v>
      </c>
      <c r="I139" s="155">
        <v>2.2745960613059029</v>
      </c>
      <c r="J139" s="155">
        <v>2.2769749433955306</v>
      </c>
      <c r="K139" s="155">
        <v>2.9350689369177179</v>
      </c>
      <c r="L139" s="155">
        <v>3.0039275976404225</v>
      </c>
      <c r="M139" s="155">
        <v>3.1083521265733807</v>
      </c>
      <c r="N139" s="155">
        <v>2.9765427539545222</v>
      </c>
      <c r="O139" s="155">
        <v>3.3493143108497105</v>
      </c>
      <c r="P139" s="155">
        <v>2.9302845689557233</v>
      </c>
      <c r="Q139" s="155">
        <v>2.414824627401865</v>
      </c>
    </row>
    <row r="140" spans="1:17" x14ac:dyDescent="0.25">
      <c r="A140" s="152" t="s">
        <v>193</v>
      </c>
      <c r="B140" s="151">
        <v>0.63355771493677204</v>
      </c>
      <c r="C140" s="151">
        <v>0.65290970043044261</v>
      </c>
      <c r="D140" s="151">
        <v>0.30061315014248002</v>
      </c>
      <c r="E140" s="151">
        <v>0.78401235847929573</v>
      </c>
      <c r="F140" s="151">
        <v>0.59741912535237895</v>
      </c>
      <c r="G140" s="151">
        <v>1.0702317019712917</v>
      </c>
      <c r="H140" s="151">
        <v>1.0550862338616864</v>
      </c>
      <c r="I140" s="151">
        <v>0.90133922737830319</v>
      </c>
      <c r="J140" s="151">
        <v>0.59512452512152336</v>
      </c>
      <c r="K140" s="151">
        <v>1.1033602145545767</v>
      </c>
      <c r="L140" s="151">
        <v>0.87897051333037834</v>
      </c>
      <c r="M140" s="151">
        <v>0</v>
      </c>
      <c r="N140" s="151">
        <v>0</v>
      </c>
      <c r="O140" s="151">
        <v>1.3799010376097374</v>
      </c>
      <c r="P140" s="151">
        <v>0</v>
      </c>
      <c r="Q140" s="151">
        <v>0</v>
      </c>
    </row>
    <row r="141" spans="1:17" x14ac:dyDescent="0.25">
      <c r="A141" s="152" t="s">
        <v>187</v>
      </c>
      <c r="B141" s="151">
        <v>0.69783039211755082</v>
      </c>
      <c r="C141" s="151">
        <v>0.75358697078190784</v>
      </c>
      <c r="D141" s="151">
        <v>0.72177101194958504</v>
      </c>
      <c r="E141" s="151">
        <v>0.7564887983250177</v>
      </c>
      <c r="F141" s="151">
        <v>0.68930902502168601</v>
      </c>
      <c r="G141" s="151">
        <v>0.85827770537615788</v>
      </c>
      <c r="H141" s="151">
        <v>0.89622655263583573</v>
      </c>
      <c r="I141" s="151">
        <v>0.77791185296661847</v>
      </c>
      <c r="J141" s="151">
        <v>0.77872543064127164</v>
      </c>
      <c r="K141" s="151">
        <v>1.0037935764258596</v>
      </c>
      <c r="L141" s="151">
        <v>1.0273432383930243</v>
      </c>
      <c r="M141" s="151">
        <v>1.063056427288096</v>
      </c>
      <c r="N141" s="151">
        <v>1.0179776218524466</v>
      </c>
      <c r="O141" s="151">
        <v>1.1454654943106006</v>
      </c>
      <c r="P141" s="151">
        <v>1.0021573225828571</v>
      </c>
      <c r="Q141" s="151">
        <v>0.82587002257143771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0.15443568604052438</v>
      </c>
      <c r="N144" s="87">
        <v>0</v>
      </c>
      <c r="O144" s="87">
        <v>0</v>
      </c>
      <c r="P144" s="87">
        <v>0</v>
      </c>
      <c r="Q144" s="87">
        <v>5.5022441922523077E-2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8.4208171690346056E-2</v>
      </c>
      <c r="N145" s="87">
        <v>4.4608725793922069E-2</v>
      </c>
      <c r="O145" s="87">
        <v>2.7313339989715052E-2</v>
      </c>
      <c r="P145" s="87">
        <v>4.258801117518707E-3</v>
      </c>
      <c r="Q145" s="87">
        <v>9.8934567642779518E-3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0.69783039211755082</v>
      </c>
      <c r="C148" s="87">
        <v>0.75358697078190784</v>
      </c>
      <c r="D148" s="87">
        <v>0.72177101194958504</v>
      </c>
      <c r="E148" s="87">
        <v>0.7564887983250177</v>
      </c>
      <c r="F148" s="87">
        <v>0.68930902502168601</v>
      </c>
      <c r="G148" s="87">
        <v>0.85827770537615788</v>
      </c>
      <c r="H148" s="87">
        <v>0.89622655263583573</v>
      </c>
      <c r="I148" s="87">
        <v>0.77791185296661847</v>
      </c>
      <c r="J148" s="87">
        <v>0.77872543064127164</v>
      </c>
      <c r="K148" s="87">
        <v>1.0037935764258596</v>
      </c>
      <c r="L148" s="87">
        <v>1.0273432383930243</v>
      </c>
      <c r="M148" s="87">
        <v>0.82441256955722553</v>
      </c>
      <c r="N148" s="87">
        <v>0.9733688960585245</v>
      </c>
      <c r="O148" s="87">
        <v>1.1181521543208857</v>
      </c>
      <c r="P148" s="87">
        <v>0.99789852146533842</v>
      </c>
      <c r="Q148" s="87">
        <v>0.76095412388463668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0.70905163597945176</v>
      </c>
      <c r="C152" s="151">
        <v>0.79697400358854997</v>
      </c>
      <c r="D152" s="151">
        <v>1.0880573933160784</v>
      </c>
      <c r="E152" s="151">
        <v>0.67145439385363315</v>
      </c>
      <c r="F152" s="151">
        <v>0.72879531460162561</v>
      </c>
      <c r="G152" s="151">
        <v>0.58107452650096547</v>
      </c>
      <c r="H152" s="151">
        <v>0.66923268904585753</v>
      </c>
      <c r="I152" s="151">
        <v>0.5953449809609811</v>
      </c>
      <c r="J152" s="151">
        <v>0.90312498763273574</v>
      </c>
      <c r="K152" s="151">
        <v>0.82791514593728199</v>
      </c>
      <c r="L152" s="151">
        <v>1.0976138459170197</v>
      </c>
      <c r="M152" s="151">
        <v>2.0452956992852847</v>
      </c>
      <c r="N152" s="151">
        <v>1.9585651321020758</v>
      </c>
      <c r="O152" s="151">
        <v>0.82394777892937254</v>
      </c>
      <c r="P152" s="151">
        <v>1.9281272463728663</v>
      </c>
      <c r="Q152" s="151">
        <v>1.5889546048304273</v>
      </c>
    </row>
    <row r="153" spans="1:17" x14ac:dyDescent="0.25">
      <c r="A153" s="243" t="s">
        <v>179</v>
      </c>
      <c r="B153" s="242">
        <v>4.0808794860675492</v>
      </c>
      <c r="C153" s="242">
        <v>4.4069413496018006</v>
      </c>
      <c r="D153" s="242">
        <v>4.2208831108162865</v>
      </c>
      <c r="E153" s="242">
        <v>4.4239111013158929</v>
      </c>
      <c r="F153" s="242">
        <v>4.0310469299513816</v>
      </c>
      <c r="G153" s="242">
        <v>5.0191678676968303</v>
      </c>
      <c r="H153" s="242">
        <v>5.2410909510867585</v>
      </c>
      <c r="I153" s="242">
        <v>4.5491921226118057</v>
      </c>
      <c r="J153" s="242">
        <v>4.5539498867910613</v>
      </c>
      <c r="K153" s="242">
        <v>5.8701378738354366</v>
      </c>
      <c r="L153" s="242">
        <v>6.0078551952808441</v>
      </c>
      <c r="M153" s="242">
        <v>6.2167042531467613</v>
      </c>
      <c r="N153" s="242">
        <v>5.9530855079090443</v>
      </c>
      <c r="O153" s="242">
        <v>6.698628621699422</v>
      </c>
      <c r="P153" s="242">
        <v>5.8605691379114466</v>
      </c>
      <c r="Q153" s="242">
        <v>4.82964925480373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1.0000000000000002</v>
      </c>
      <c r="D157" s="77">
        <f t="shared" si="0"/>
        <v>0.99999999999999978</v>
      </c>
      <c r="E157" s="77">
        <f t="shared" si="0"/>
        <v>1.0000000000000002</v>
      </c>
      <c r="F157" s="77">
        <f t="shared" si="0"/>
        <v>1.0000000000000002</v>
      </c>
      <c r="G157" s="77">
        <f t="shared" si="0"/>
        <v>1</v>
      </c>
      <c r="H157" s="77">
        <f t="shared" si="0"/>
        <v>0.99999999999999989</v>
      </c>
      <c r="I157" s="77">
        <f t="shared" si="0"/>
        <v>1.0000000000000002</v>
      </c>
      <c r="J157" s="77">
        <f t="shared" si="0"/>
        <v>1</v>
      </c>
      <c r="K157" s="77">
        <f t="shared" si="0"/>
        <v>1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1</v>
      </c>
      <c r="P157" s="77">
        <f t="shared" si="0"/>
        <v>0.99999999999999978</v>
      </c>
      <c r="Q157" s="77">
        <f t="shared" si="0"/>
        <v>0.99999999999999989</v>
      </c>
    </row>
    <row r="158" spans="1:17" x14ac:dyDescent="0.25">
      <c r="A158" s="132" t="s">
        <v>83</v>
      </c>
      <c r="B158" s="240">
        <f t="shared" ref="B158:Q158" si="1">IF(B$6=0,0,B$6/B$5)</f>
        <v>1.7402397722583089E-3</v>
      </c>
      <c r="C158" s="240">
        <f t="shared" si="1"/>
        <v>1.8068954872582639E-3</v>
      </c>
      <c r="D158" s="240">
        <f t="shared" si="1"/>
        <v>1.7562489953566647E-3</v>
      </c>
      <c r="E158" s="240">
        <f t="shared" si="1"/>
        <v>1.7135930660701706E-3</v>
      </c>
      <c r="F158" s="240">
        <f t="shared" si="1"/>
        <v>1.1047506002531929E-3</v>
      </c>
      <c r="G158" s="240">
        <f t="shared" si="1"/>
        <v>9.2209669881487258E-4</v>
      </c>
      <c r="H158" s="240">
        <f t="shared" si="1"/>
        <v>9.4410650356069228E-4</v>
      </c>
      <c r="I158" s="240">
        <f t="shared" si="1"/>
        <v>9.092268403922835E-4</v>
      </c>
      <c r="J158" s="240">
        <f t="shared" si="1"/>
        <v>1.0458166933702835E-3</v>
      </c>
      <c r="K158" s="240">
        <f t="shared" si="1"/>
        <v>7.5062241052282954E-4</v>
      </c>
      <c r="L158" s="240">
        <f t="shared" si="1"/>
        <v>8.1127297438989552E-4</v>
      </c>
      <c r="M158" s="240">
        <f t="shared" si="1"/>
        <v>1.1681231022375536E-3</v>
      </c>
      <c r="N158" s="240">
        <f t="shared" si="1"/>
        <v>1.0047309206562742E-3</v>
      </c>
      <c r="O158" s="240">
        <f t="shared" si="1"/>
        <v>1.303765893974301E-3</v>
      </c>
      <c r="P158" s="240">
        <f t="shared" si="1"/>
        <v>1.3292606282090049E-3</v>
      </c>
      <c r="Q158" s="240">
        <f t="shared" si="1"/>
        <v>1.3355391308206913E-3</v>
      </c>
    </row>
    <row r="159" spans="1:17" x14ac:dyDescent="0.25">
      <c r="A159" s="76" t="s">
        <v>82</v>
      </c>
      <c r="B159" s="239">
        <f t="shared" ref="B159:Q159" si="2">IF(B$7=0,0,B$7/B$5)</f>
        <v>1.1311558519679007E-2</v>
      </c>
      <c r="C159" s="239">
        <f t="shared" si="2"/>
        <v>1.1744820667178715E-2</v>
      </c>
      <c r="D159" s="239">
        <f t="shared" si="2"/>
        <v>1.141561846981832E-2</v>
      </c>
      <c r="E159" s="239">
        <f t="shared" si="2"/>
        <v>1.1138354929456107E-2</v>
      </c>
      <c r="F159" s="239">
        <f t="shared" si="2"/>
        <v>7.1808789016457536E-3</v>
      </c>
      <c r="G159" s="239">
        <f t="shared" si="2"/>
        <v>5.9936285422966702E-3</v>
      </c>
      <c r="H159" s="239">
        <f t="shared" si="2"/>
        <v>6.1366922731444992E-3</v>
      </c>
      <c r="I159" s="239">
        <f t="shared" si="2"/>
        <v>5.9099744625498432E-3</v>
      </c>
      <c r="J159" s="239">
        <f t="shared" si="2"/>
        <v>6.7978085069068436E-3</v>
      </c>
      <c r="K159" s="239">
        <f t="shared" si="2"/>
        <v>4.8790456683983924E-3</v>
      </c>
      <c r="L159" s="239">
        <f t="shared" si="2"/>
        <v>5.2732743335343205E-3</v>
      </c>
      <c r="M159" s="239">
        <f t="shared" si="2"/>
        <v>7.5928001645440991E-3</v>
      </c>
      <c r="N159" s="239">
        <f t="shared" si="2"/>
        <v>6.5307509842657827E-3</v>
      </c>
      <c r="O159" s="239">
        <f t="shared" si="2"/>
        <v>8.4744783108329554E-3</v>
      </c>
      <c r="P159" s="239">
        <f t="shared" si="2"/>
        <v>8.6401940833585305E-3</v>
      </c>
      <c r="Q159" s="239">
        <f t="shared" si="2"/>
        <v>8.6810043503344932E-3</v>
      </c>
    </row>
    <row r="160" spans="1:17" x14ac:dyDescent="0.25">
      <c r="A160" s="76" t="s">
        <v>81</v>
      </c>
      <c r="B160" s="239">
        <f t="shared" ref="B160:Q160" si="3">IF(B$8=0,0,B$8/B$5)</f>
        <v>2.0882877267099707E-3</v>
      </c>
      <c r="C160" s="239">
        <f t="shared" si="3"/>
        <v>2.1682745847099163E-3</v>
      </c>
      <c r="D160" s="239">
        <f t="shared" si="3"/>
        <v>2.1074987944279975E-3</v>
      </c>
      <c r="E160" s="239">
        <f t="shared" si="3"/>
        <v>2.0563116792842043E-3</v>
      </c>
      <c r="F160" s="239">
        <f t="shared" si="3"/>
        <v>1.3257007203038315E-3</v>
      </c>
      <c r="G160" s="239">
        <f t="shared" si="3"/>
        <v>1.106516038577847E-3</v>
      </c>
      <c r="H160" s="239">
        <f t="shared" si="3"/>
        <v>1.1329278042728306E-3</v>
      </c>
      <c r="I160" s="239">
        <f t="shared" si="3"/>
        <v>1.09107220847074E-3</v>
      </c>
      <c r="J160" s="239">
        <f t="shared" si="3"/>
        <v>1.25498003204434E-3</v>
      </c>
      <c r="K160" s="239">
        <f t="shared" si="3"/>
        <v>9.0074689262739541E-4</v>
      </c>
      <c r="L160" s="239">
        <f t="shared" si="3"/>
        <v>9.7352756926787445E-4</v>
      </c>
      <c r="M160" s="239">
        <f t="shared" si="3"/>
        <v>1.4017477226850644E-3</v>
      </c>
      <c r="N160" s="239">
        <f t="shared" si="3"/>
        <v>1.205677104787529E-3</v>
      </c>
      <c r="O160" s="239">
        <f t="shared" si="3"/>
        <v>1.5645190727691608E-3</v>
      </c>
      <c r="P160" s="239">
        <f t="shared" si="3"/>
        <v>1.5951127538508057E-3</v>
      </c>
      <c r="Q160" s="239">
        <f t="shared" si="3"/>
        <v>1.6026469569848289E-3</v>
      </c>
    </row>
    <row r="161" spans="1:17" x14ac:dyDescent="0.25">
      <c r="A161" s="76" t="s">
        <v>80</v>
      </c>
      <c r="B161" s="239">
        <f t="shared" ref="B161:Q161" si="4">IF(B$9=0,0,B$9/B$5)</f>
        <v>1.6532277836453935E-2</v>
      </c>
      <c r="C161" s="239">
        <f t="shared" si="4"/>
        <v>1.7165507128953508E-2</v>
      </c>
      <c r="D161" s="239">
        <f t="shared" si="4"/>
        <v>1.6684365455888316E-2</v>
      </c>
      <c r="E161" s="239">
        <f t="shared" si="4"/>
        <v>1.6279134127666621E-2</v>
      </c>
      <c r="F161" s="239">
        <f t="shared" si="4"/>
        <v>1.0495130702405334E-2</v>
      </c>
      <c r="G161" s="239">
        <f t="shared" si="4"/>
        <v>8.7599186387412892E-3</v>
      </c>
      <c r="H161" s="239">
        <f t="shared" si="4"/>
        <v>8.9690117838265755E-3</v>
      </c>
      <c r="I161" s="239">
        <f t="shared" si="4"/>
        <v>8.6376549837266937E-3</v>
      </c>
      <c r="J161" s="239">
        <f t="shared" si="4"/>
        <v>9.9352585870176955E-3</v>
      </c>
      <c r="K161" s="239">
        <f t="shared" si="4"/>
        <v>7.1309128999668811E-3</v>
      </c>
      <c r="L161" s="239">
        <f t="shared" si="4"/>
        <v>7.7070932567040078E-3</v>
      </c>
      <c r="M161" s="239">
        <f t="shared" si="4"/>
        <v>1.1097169471256762E-2</v>
      </c>
      <c r="N161" s="239">
        <f t="shared" si="4"/>
        <v>9.5449437462346055E-3</v>
      </c>
      <c r="O161" s="239">
        <f t="shared" si="4"/>
        <v>1.2385775992755858E-2</v>
      </c>
      <c r="P161" s="239">
        <f t="shared" si="4"/>
        <v>1.2627975967985547E-2</v>
      </c>
      <c r="Q161" s="239">
        <f t="shared" si="4"/>
        <v>1.2687621742796565E-2</v>
      </c>
    </row>
    <row r="162" spans="1:17" x14ac:dyDescent="0.25">
      <c r="A162" s="129" t="s">
        <v>79</v>
      </c>
      <c r="B162" s="238">
        <f t="shared" ref="B162:Q162" si="5">IF(B$10=0,0,B$10/B$5)</f>
        <v>4.8726713623232646E-3</v>
      </c>
      <c r="C162" s="238">
        <f t="shared" si="5"/>
        <v>5.0593073643231384E-3</v>
      </c>
      <c r="D162" s="238">
        <f t="shared" si="5"/>
        <v>4.9174971869986603E-3</v>
      </c>
      <c r="E162" s="238">
        <f t="shared" si="5"/>
        <v>4.7980605849964764E-3</v>
      </c>
      <c r="F162" s="238">
        <f t="shared" si="5"/>
        <v>3.0933016807089399E-3</v>
      </c>
      <c r="G162" s="238">
        <f t="shared" si="5"/>
        <v>2.5818707566816423E-3</v>
      </c>
      <c r="H162" s="238">
        <f t="shared" si="5"/>
        <v>2.6434982099699379E-3</v>
      </c>
      <c r="I162" s="238">
        <f t="shared" si="5"/>
        <v>2.545835153098394E-3</v>
      </c>
      <c r="J162" s="238">
        <f t="shared" si="5"/>
        <v>2.9282867414367939E-3</v>
      </c>
      <c r="K162" s="238">
        <f t="shared" si="5"/>
        <v>2.101742749463923E-3</v>
      </c>
      <c r="L162" s="238">
        <f t="shared" si="5"/>
        <v>2.2715643282917078E-3</v>
      </c>
      <c r="M162" s="238">
        <f t="shared" si="5"/>
        <v>3.2707446862651505E-3</v>
      </c>
      <c r="N162" s="238">
        <f t="shared" si="5"/>
        <v>2.8132465778375674E-3</v>
      </c>
      <c r="O162" s="238">
        <f t="shared" si="5"/>
        <v>3.6505445031280422E-3</v>
      </c>
      <c r="P162" s="238">
        <f t="shared" si="5"/>
        <v>3.7219297589852138E-3</v>
      </c>
      <c r="Q162" s="238">
        <f t="shared" si="5"/>
        <v>3.7395095662979354E-3</v>
      </c>
    </row>
    <row r="163" spans="1:17" x14ac:dyDescent="0.25">
      <c r="A163" s="232" t="s">
        <v>185</v>
      </c>
      <c r="B163" s="241">
        <f t="shared" ref="B163:Q163" si="6">IF(B$15=0,0,B$15/B$5)</f>
        <v>0.65534343356362212</v>
      </c>
      <c r="C163" s="241">
        <f t="shared" si="6"/>
        <v>0.64214218955606028</v>
      </c>
      <c r="D163" s="241">
        <f t="shared" si="6"/>
        <v>0.65217278779839349</v>
      </c>
      <c r="E163" s="241">
        <f t="shared" si="6"/>
        <v>0.66062084556629419</v>
      </c>
      <c r="F163" s="241">
        <f t="shared" si="6"/>
        <v>0.78120282347203152</v>
      </c>
      <c r="G163" s="241">
        <f t="shared" si="6"/>
        <v>0.8173776469184848</v>
      </c>
      <c r="H163" s="241">
        <f t="shared" si="6"/>
        <v>0.81301857878743899</v>
      </c>
      <c r="I163" s="241">
        <f t="shared" si="6"/>
        <v>0.81992653775821989</v>
      </c>
      <c r="J163" s="241">
        <f t="shared" si="6"/>
        <v>0.79287475415465603</v>
      </c>
      <c r="K163" s="241">
        <f t="shared" si="6"/>
        <v>0.85133833462197483</v>
      </c>
      <c r="L163" s="241">
        <f t="shared" si="6"/>
        <v>0.83932641797227847</v>
      </c>
      <c r="M163" s="241">
        <f t="shared" si="6"/>
        <v>0.76865182372556085</v>
      </c>
      <c r="N163" s="241">
        <f t="shared" si="6"/>
        <v>0.80101184053707986</v>
      </c>
      <c r="O163" s="241">
        <f t="shared" si="6"/>
        <v>0.74178760673254041</v>
      </c>
      <c r="P163" s="241">
        <f t="shared" si="6"/>
        <v>0.73673834415182204</v>
      </c>
      <c r="Q163" s="241">
        <f t="shared" si="6"/>
        <v>0.73549487920693279</v>
      </c>
    </row>
    <row r="164" spans="1:17" x14ac:dyDescent="0.25">
      <c r="A164" s="127" t="s">
        <v>184</v>
      </c>
      <c r="B164" s="237">
        <f t="shared" ref="B164:Q164" si="7">IF(B$24=0,0,B$24/B$5)</f>
        <v>0.22620846595821886</v>
      </c>
      <c r="C164" s="237">
        <f t="shared" si="7"/>
        <v>0.23487283926921451</v>
      </c>
      <c r="D164" s="237">
        <f t="shared" si="7"/>
        <v>0.22828945609302218</v>
      </c>
      <c r="E164" s="237">
        <f t="shared" si="7"/>
        <v>0.22274474180609463</v>
      </c>
      <c r="F164" s="237">
        <f t="shared" si="7"/>
        <v>0.14360316465207321</v>
      </c>
      <c r="G164" s="237">
        <f t="shared" si="7"/>
        <v>0.11986054050090346</v>
      </c>
      <c r="H164" s="237">
        <f t="shared" si="7"/>
        <v>0.12272152796191915</v>
      </c>
      <c r="I164" s="237">
        <f t="shared" si="7"/>
        <v>0.11818762681551212</v>
      </c>
      <c r="J164" s="237">
        <f t="shared" si="7"/>
        <v>0.13594252565196149</v>
      </c>
      <c r="K164" s="237">
        <f t="shared" si="7"/>
        <v>9.7571120201375441E-2</v>
      </c>
      <c r="L164" s="237">
        <f t="shared" si="7"/>
        <v>0.10545490221267032</v>
      </c>
      <c r="M164" s="237">
        <f t="shared" si="7"/>
        <v>0.15184076310622954</v>
      </c>
      <c r="N164" s="237">
        <f t="shared" si="7"/>
        <v>0.13060191123405093</v>
      </c>
      <c r="O164" s="237">
        <f t="shared" si="7"/>
        <v>0.16947255633736663</v>
      </c>
      <c r="P164" s="237">
        <f t="shared" si="7"/>
        <v>0.17278653916500936</v>
      </c>
      <c r="Q164" s="237">
        <f t="shared" si="7"/>
        <v>0.17360266259061133</v>
      </c>
    </row>
    <row r="165" spans="1:17" x14ac:dyDescent="0.25">
      <c r="A165" s="127" t="s">
        <v>181</v>
      </c>
      <c r="B165" s="237">
        <f t="shared" ref="B165:Q165" si="8">IF(B$35=0,0,B$35/B$5)</f>
        <v>3.9001459647968792E-2</v>
      </c>
      <c r="C165" s="237">
        <f t="shared" si="8"/>
        <v>4.049531711538179E-2</v>
      </c>
      <c r="D165" s="237">
        <f t="shared" si="8"/>
        <v>3.9360251050521051E-2</v>
      </c>
      <c r="E165" s="237">
        <f t="shared" si="8"/>
        <v>3.8404265828637006E-2</v>
      </c>
      <c r="F165" s="237">
        <f t="shared" si="8"/>
        <v>2.475916631932297E-2</v>
      </c>
      <c r="G165" s="237">
        <f t="shared" si="8"/>
        <v>2.0665610431190244E-2</v>
      </c>
      <c r="H165" s="237">
        <f t="shared" si="8"/>
        <v>2.1158884131365362E-2</v>
      </c>
      <c r="I165" s="237">
        <f t="shared" si="8"/>
        <v>2.0377177037157242E-2</v>
      </c>
      <c r="J165" s="237">
        <f t="shared" si="8"/>
        <v>2.3438366491717485E-2</v>
      </c>
      <c r="K165" s="237">
        <f t="shared" si="8"/>
        <v>1.6822606931271637E-2</v>
      </c>
      <c r="L165" s="237">
        <f t="shared" si="8"/>
        <v>1.8181879691839705E-2</v>
      </c>
      <c r="M165" s="237">
        <f t="shared" si="8"/>
        <v>2.6179441914867166E-2</v>
      </c>
      <c r="N165" s="237">
        <f t="shared" si="8"/>
        <v>2.2517570902422575E-2</v>
      </c>
      <c r="O165" s="237">
        <f t="shared" si="8"/>
        <v>2.9219406265063228E-2</v>
      </c>
      <c r="P165" s="237">
        <f t="shared" si="8"/>
        <v>2.9790782614656803E-2</v>
      </c>
      <c r="Q165" s="237">
        <f t="shared" si="8"/>
        <v>2.9931493550105416E-2</v>
      </c>
    </row>
    <row r="166" spans="1:17" x14ac:dyDescent="0.25">
      <c r="A166" s="142" t="s">
        <v>190</v>
      </c>
      <c r="B166" s="235">
        <f t="shared" ref="B166:Q166" si="9">IF(B$36=0,0,B$36/B$5)</f>
        <v>1.8404218350560012E-2</v>
      </c>
      <c r="C166" s="235">
        <f t="shared" si="9"/>
        <v>1.8235797321778387E-2</v>
      </c>
      <c r="D166" s="235">
        <f t="shared" si="9"/>
        <v>8.5205300237932591E-3</v>
      </c>
      <c r="E166" s="235">
        <f t="shared" si="9"/>
        <v>2.0687122519091498E-2</v>
      </c>
      <c r="F166" s="235">
        <f t="shared" si="9"/>
        <v>1.1153248706488976E-2</v>
      </c>
      <c r="G166" s="235">
        <f t="shared" si="9"/>
        <v>1.3393634107775656E-2</v>
      </c>
      <c r="H166" s="235">
        <f t="shared" si="9"/>
        <v>1.2946820378932349E-2</v>
      </c>
      <c r="I166" s="235">
        <f t="shared" si="9"/>
        <v>1.2271626108223511E-2</v>
      </c>
      <c r="J166" s="235">
        <f t="shared" si="9"/>
        <v>9.3100292102650788E-3</v>
      </c>
      <c r="K166" s="235">
        <f t="shared" si="9"/>
        <v>9.6109522094912185E-3</v>
      </c>
      <c r="L166" s="235">
        <f t="shared" si="9"/>
        <v>8.0853296502520905E-3</v>
      </c>
      <c r="M166" s="235">
        <f t="shared" si="9"/>
        <v>7.4624207529898623E-3</v>
      </c>
      <c r="N166" s="235">
        <f t="shared" si="9"/>
        <v>9.1714731771413201E-3</v>
      </c>
      <c r="O166" s="235">
        <f t="shared" si="9"/>
        <v>1.8295215497957314E-2</v>
      </c>
      <c r="P166" s="235">
        <f t="shared" si="9"/>
        <v>2.1004291254107976E-2</v>
      </c>
      <c r="Q166" s="235">
        <f t="shared" si="9"/>
        <v>1.835743984568743E-2</v>
      </c>
    </row>
    <row r="167" spans="1:17" x14ac:dyDescent="0.25">
      <c r="A167" s="142" t="s">
        <v>189</v>
      </c>
      <c r="B167" s="235">
        <f t="shared" ref="B167:Q167" si="10">IF(B$42=0,0,B$42/B$5)</f>
        <v>2.0597241297408777E-2</v>
      </c>
      <c r="C167" s="235">
        <f t="shared" si="10"/>
        <v>2.2259519793603404E-2</v>
      </c>
      <c r="D167" s="235">
        <f t="shared" si="10"/>
        <v>3.0839721026727794E-2</v>
      </c>
      <c r="E167" s="235">
        <f t="shared" si="10"/>
        <v>1.7717143309545508E-2</v>
      </c>
      <c r="F167" s="235">
        <f t="shared" si="10"/>
        <v>1.3605917612833992E-2</v>
      </c>
      <c r="G167" s="235">
        <f t="shared" si="10"/>
        <v>7.271976323414588E-3</v>
      </c>
      <c r="H167" s="235">
        <f t="shared" si="10"/>
        <v>8.2120637524330155E-3</v>
      </c>
      <c r="I167" s="235">
        <f t="shared" si="10"/>
        <v>8.1055509289337316E-3</v>
      </c>
      <c r="J167" s="235">
        <f t="shared" si="10"/>
        <v>1.4128337281452406E-2</v>
      </c>
      <c r="K167" s="235">
        <f t="shared" si="10"/>
        <v>7.2116547217804163E-3</v>
      </c>
      <c r="L167" s="235">
        <f t="shared" si="10"/>
        <v>1.0096550041587616E-2</v>
      </c>
      <c r="M167" s="235">
        <f t="shared" si="10"/>
        <v>1.8717021161877307E-2</v>
      </c>
      <c r="N167" s="235">
        <f t="shared" si="10"/>
        <v>1.3346097725281255E-2</v>
      </c>
      <c r="O167" s="235">
        <f t="shared" si="10"/>
        <v>1.0924190767105916E-2</v>
      </c>
      <c r="P167" s="235">
        <f t="shared" si="10"/>
        <v>8.7864913605488256E-3</v>
      </c>
      <c r="Q167" s="235">
        <f t="shared" si="10"/>
        <v>1.1574053704417988E-2</v>
      </c>
    </row>
    <row r="168" spans="1:17" x14ac:dyDescent="0.25">
      <c r="A168" s="127" t="s">
        <v>180</v>
      </c>
      <c r="B168" s="236">
        <f t="shared" ref="B168:Q168" si="11">IF(B$43=0,0,B$43/B$5)</f>
        <v>2.5350948771179681E-2</v>
      </c>
      <c r="C168" s="236">
        <f t="shared" si="11"/>
        <v>2.6321956124998165E-2</v>
      </c>
      <c r="D168" s="236">
        <f t="shared" si="11"/>
        <v>2.5584163182838689E-2</v>
      </c>
      <c r="E168" s="236">
        <f t="shared" si="11"/>
        <v>2.4962772788614061E-2</v>
      </c>
      <c r="F168" s="236">
        <f t="shared" si="11"/>
        <v>1.6093458107559914E-2</v>
      </c>
      <c r="G168" s="236">
        <f t="shared" si="11"/>
        <v>1.3432646780273673E-2</v>
      </c>
      <c r="H168" s="236">
        <f t="shared" si="11"/>
        <v>1.3753274685387487E-2</v>
      </c>
      <c r="I168" s="236">
        <f t="shared" si="11"/>
        <v>1.3245165074152208E-2</v>
      </c>
      <c r="J168" s="236">
        <f t="shared" si="11"/>
        <v>1.5234938219616367E-2</v>
      </c>
      <c r="K168" s="236">
        <f t="shared" si="11"/>
        <v>1.0934694505326548E-2</v>
      </c>
      <c r="L168" s="236">
        <f t="shared" si="11"/>
        <v>1.1818221799695799E-2</v>
      </c>
      <c r="M168" s="236">
        <f t="shared" si="11"/>
        <v>1.7016637244663641E-2</v>
      </c>
      <c r="N168" s="236">
        <f t="shared" si="11"/>
        <v>1.4636421086574692E-2</v>
      </c>
      <c r="O168" s="236">
        <f t="shared" si="11"/>
        <v>1.8992614072291095E-2</v>
      </c>
      <c r="P168" s="236">
        <f t="shared" si="11"/>
        <v>1.9364008699526911E-2</v>
      </c>
      <c r="Q168" s="236">
        <f t="shared" si="11"/>
        <v>1.9455470807568497E-2</v>
      </c>
    </row>
    <row r="169" spans="1:17" x14ac:dyDescent="0.25">
      <c r="A169" s="142" t="s">
        <v>188</v>
      </c>
      <c r="B169" s="235">
        <f t="shared" ref="B169:Q169" si="12">IF(B$44=0,0,B$44/B$5)</f>
        <v>8.2818982577519979E-3</v>
      </c>
      <c r="C169" s="235">
        <f t="shared" si="12"/>
        <v>8.2061087948002848E-3</v>
      </c>
      <c r="D169" s="235">
        <f t="shared" si="12"/>
        <v>3.8342385107069817E-3</v>
      </c>
      <c r="E169" s="235">
        <f t="shared" si="12"/>
        <v>9.3092051335911825E-3</v>
      </c>
      <c r="F169" s="235">
        <f t="shared" si="12"/>
        <v>5.0189619179200383E-3</v>
      </c>
      <c r="G169" s="235">
        <f t="shared" si="12"/>
        <v>6.0271353484990494E-3</v>
      </c>
      <c r="H169" s="235">
        <f t="shared" si="12"/>
        <v>5.8260691705195608E-3</v>
      </c>
      <c r="I169" s="235">
        <f t="shared" si="12"/>
        <v>5.5222317487005866E-3</v>
      </c>
      <c r="J169" s="235">
        <f t="shared" si="12"/>
        <v>4.1895131446192937E-3</v>
      </c>
      <c r="K169" s="235">
        <f t="shared" si="12"/>
        <v>4.3249284942710456E-3</v>
      </c>
      <c r="L169" s="235">
        <f t="shared" si="12"/>
        <v>3.638398342613443E-3</v>
      </c>
      <c r="M169" s="235">
        <f t="shared" si="12"/>
        <v>0</v>
      </c>
      <c r="N169" s="235">
        <f t="shared" si="12"/>
        <v>0</v>
      </c>
      <c r="O169" s="235">
        <f t="shared" si="12"/>
        <v>8.2328469740807868E-3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7.8002919295937362E-3</v>
      </c>
      <c r="C170" s="235">
        <f t="shared" si="13"/>
        <v>8.099063423076357E-3</v>
      </c>
      <c r="D170" s="235">
        <f t="shared" si="13"/>
        <v>7.8720502101042068E-3</v>
      </c>
      <c r="E170" s="235">
        <f t="shared" si="13"/>
        <v>7.680853165727408E-3</v>
      </c>
      <c r="F170" s="235">
        <f t="shared" si="13"/>
        <v>4.9518332638645848E-3</v>
      </c>
      <c r="G170" s="235">
        <f t="shared" si="13"/>
        <v>4.1331220862380613E-3</v>
      </c>
      <c r="H170" s="235">
        <f t="shared" si="13"/>
        <v>4.231776826273073E-3</v>
      </c>
      <c r="I170" s="235">
        <f t="shared" si="13"/>
        <v>4.075435407431445E-3</v>
      </c>
      <c r="J170" s="235">
        <f t="shared" si="13"/>
        <v>4.6876732983434921E-3</v>
      </c>
      <c r="K170" s="235">
        <f t="shared" si="13"/>
        <v>3.3645213862543186E-3</v>
      </c>
      <c r="L170" s="235">
        <f t="shared" si="13"/>
        <v>3.6363759383679314E-3</v>
      </c>
      <c r="M170" s="235">
        <f t="shared" si="13"/>
        <v>5.2358883829734214E-3</v>
      </c>
      <c r="N170" s="235">
        <f t="shared" si="13"/>
        <v>1.0218682144594671E-2</v>
      </c>
      <c r="O170" s="235">
        <f t="shared" si="13"/>
        <v>5.8438812530126521E-3</v>
      </c>
      <c r="P170" s="235">
        <f t="shared" si="13"/>
        <v>8.4268866357617E-3</v>
      </c>
      <c r="Q170" s="235">
        <f t="shared" si="13"/>
        <v>5.9862987100210681E-3</v>
      </c>
    </row>
    <row r="171" spans="1:17" x14ac:dyDescent="0.25">
      <c r="A171" s="142" t="s">
        <v>186</v>
      </c>
      <c r="B171" s="235">
        <f t="shared" ref="B171:Q171" si="14">IF(B$56=0,0,B$56/B$5)</f>
        <v>9.2687585838339449E-3</v>
      </c>
      <c r="C171" s="235">
        <f t="shared" si="14"/>
        <v>1.0016783907121527E-2</v>
      </c>
      <c r="D171" s="235">
        <f t="shared" si="14"/>
        <v>1.38778744620275E-2</v>
      </c>
      <c r="E171" s="235">
        <f t="shared" si="14"/>
        <v>7.9727144892954727E-3</v>
      </c>
      <c r="F171" s="235">
        <f t="shared" si="14"/>
        <v>6.1226629257752916E-3</v>
      </c>
      <c r="G171" s="235">
        <f t="shared" si="14"/>
        <v>3.2723893455365626E-3</v>
      </c>
      <c r="H171" s="235">
        <f t="shared" si="14"/>
        <v>3.6954286885948545E-3</v>
      </c>
      <c r="I171" s="235">
        <f t="shared" si="14"/>
        <v>3.6474979180201768E-3</v>
      </c>
      <c r="J171" s="235">
        <f t="shared" si="14"/>
        <v>6.35775177665358E-3</v>
      </c>
      <c r="K171" s="235">
        <f t="shared" si="14"/>
        <v>3.2452446248011843E-3</v>
      </c>
      <c r="L171" s="235">
        <f t="shared" si="14"/>
        <v>4.5434475187144238E-3</v>
      </c>
      <c r="M171" s="235">
        <f t="shared" si="14"/>
        <v>1.178074886169022E-2</v>
      </c>
      <c r="N171" s="235">
        <f t="shared" si="14"/>
        <v>4.4177389419800201E-3</v>
      </c>
      <c r="O171" s="235">
        <f t="shared" si="14"/>
        <v>4.9158858451976584E-3</v>
      </c>
      <c r="P171" s="235">
        <f t="shared" si="14"/>
        <v>1.0937122063765209E-2</v>
      </c>
      <c r="Q171" s="235">
        <f t="shared" si="14"/>
        <v>1.346917209754743E-2</v>
      </c>
    </row>
    <row r="172" spans="1:17" x14ac:dyDescent="0.25">
      <c r="A172" s="72" t="s">
        <v>179</v>
      </c>
      <c r="B172" s="234">
        <f t="shared" ref="B172:Q172" si="15">IF(B$57=0,0,B$57/B$5)</f>
        <v>1.7550656841585941E-2</v>
      </c>
      <c r="C172" s="234">
        <f t="shared" si="15"/>
        <v>1.822289270192181E-2</v>
      </c>
      <c r="D172" s="234">
        <f t="shared" si="15"/>
        <v>1.7712112972734475E-2</v>
      </c>
      <c r="E172" s="234">
        <f t="shared" si="15"/>
        <v>1.7281919622886652E-2</v>
      </c>
      <c r="F172" s="234">
        <f t="shared" si="15"/>
        <v>1.1141624843695328E-2</v>
      </c>
      <c r="G172" s="234">
        <f t="shared" si="15"/>
        <v>9.2995246940356102E-3</v>
      </c>
      <c r="H172" s="234">
        <f t="shared" si="15"/>
        <v>9.5214978591144153E-3</v>
      </c>
      <c r="I172" s="234">
        <f t="shared" si="15"/>
        <v>9.1697296667207634E-3</v>
      </c>
      <c r="J172" s="234">
        <f t="shared" si="15"/>
        <v>1.0547264921272873E-2</v>
      </c>
      <c r="K172" s="234">
        <f t="shared" si="15"/>
        <v>7.5701731190722299E-3</v>
      </c>
      <c r="L172" s="234">
        <f t="shared" si="15"/>
        <v>8.1818458613278668E-3</v>
      </c>
      <c r="M172" s="234">
        <f t="shared" si="15"/>
        <v>1.1780748861690218E-2</v>
      </c>
      <c r="N172" s="234">
        <f t="shared" si="15"/>
        <v>1.0132906906090157E-2</v>
      </c>
      <c r="O172" s="234">
        <f t="shared" si="15"/>
        <v>1.3148732819278445E-2</v>
      </c>
      <c r="P172" s="234">
        <f t="shared" si="15"/>
        <v>1.3405852176595552E-2</v>
      </c>
      <c r="Q172" s="234">
        <f t="shared" si="15"/>
        <v>1.3469172097547426E-2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0.99999999999999989</v>
      </c>
      <c r="C175" s="77">
        <f t="shared" si="16"/>
        <v>1</v>
      </c>
      <c r="D175" s="77">
        <f t="shared" si="16"/>
        <v>1</v>
      </c>
      <c r="E175" s="77">
        <f t="shared" si="16"/>
        <v>0.99999999999999989</v>
      </c>
      <c r="F175" s="77">
        <f t="shared" si="16"/>
        <v>1</v>
      </c>
      <c r="G175" s="77">
        <f t="shared" si="16"/>
        <v>0.99999999999999989</v>
      </c>
      <c r="H175" s="77">
        <f t="shared" si="16"/>
        <v>1.0000000000000002</v>
      </c>
      <c r="I175" s="77">
        <f t="shared" si="16"/>
        <v>1</v>
      </c>
      <c r="J175" s="77">
        <f t="shared" si="16"/>
        <v>1</v>
      </c>
      <c r="K175" s="77">
        <f t="shared" si="16"/>
        <v>1</v>
      </c>
      <c r="L175" s="77">
        <f t="shared" si="16"/>
        <v>0.99999999999999989</v>
      </c>
      <c r="M175" s="77">
        <f t="shared" si="16"/>
        <v>0.99999999999999978</v>
      </c>
      <c r="N175" s="77">
        <f t="shared" si="16"/>
        <v>0.99999999999999989</v>
      </c>
      <c r="O175" s="77">
        <f t="shared" si="16"/>
        <v>0.99999999999999978</v>
      </c>
      <c r="P175" s="77">
        <f t="shared" si="16"/>
        <v>0.99999999999999978</v>
      </c>
      <c r="Q175" s="77">
        <f t="shared" si="16"/>
        <v>0.99999999999999978</v>
      </c>
    </row>
    <row r="176" spans="1:17" x14ac:dyDescent="0.25">
      <c r="A176" s="132" t="s">
        <v>83</v>
      </c>
      <c r="B176" s="240">
        <f t="shared" ref="B176:Q176" si="17">IF(B$61=0,0,B$61/B$60)</f>
        <v>8.5234764353512779E-3</v>
      </c>
      <c r="C176" s="240">
        <f t="shared" si="17"/>
        <v>8.5234764353512814E-3</v>
      </c>
      <c r="D176" s="240">
        <f t="shared" si="17"/>
        <v>8.5234764353512814E-3</v>
      </c>
      <c r="E176" s="240">
        <f t="shared" si="17"/>
        <v>8.5234764353512779E-3</v>
      </c>
      <c r="F176" s="240">
        <f t="shared" si="17"/>
        <v>8.5234764353512779E-3</v>
      </c>
      <c r="G176" s="240">
        <f t="shared" si="17"/>
        <v>8.5234764353512814E-3</v>
      </c>
      <c r="H176" s="240">
        <f t="shared" si="17"/>
        <v>8.5234764353512814E-3</v>
      </c>
      <c r="I176" s="240">
        <f t="shared" si="17"/>
        <v>8.5234764353512831E-3</v>
      </c>
      <c r="J176" s="240">
        <f t="shared" si="17"/>
        <v>8.5234764353512814E-3</v>
      </c>
      <c r="K176" s="240">
        <f t="shared" si="17"/>
        <v>8.5234764353512779E-3</v>
      </c>
      <c r="L176" s="240">
        <f t="shared" si="17"/>
        <v>8.5234764353512796E-3</v>
      </c>
      <c r="M176" s="240">
        <f t="shared" si="17"/>
        <v>8.5234764353512762E-3</v>
      </c>
      <c r="N176" s="240">
        <f t="shared" si="17"/>
        <v>8.5234764353512814E-3</v>
      </c>
      <c r="O176" s="240">
        <f t="shared" si="17"/>
        <v>8.5234764353512762E-3</v>
      </c>
      <c r="P176" s="240">
        <f t="shared" si="17"/>
        <v>8.5234764353512762E-3</v>
      </c>
      <c r="Q176" s="240">
        <f t="shared" si="17"/>
        <v>8.5234764353512762E-3</v>
      </c>
    </row>
    <row r="177" spans="1:17" x14ac:dyDescent="0.25">
      <c r="A177" s="76" t="s">
        <v>82</v>
      </c>
      <c r="B177" s="239">
        <f t="shared" ref="B177:Q177" si="18">IF(B$62=0,0,B$62/B$60)</f>
        <v>5.5412897586914804E-2</v>
      </c>
      <c r="C177" s="239">
        <f t="shared" si="18"/>
        <v>5.5412897586914825E-2</v>
      </c>
      <c r="D177" s="239">
        <f t="shared" si="18"/>
        <v>5.5412897586914818E-2</v>
      </c>
      <c r="E177" s="239">
        <f t="shared" si="18"/>
        <v>5.5412897586914804E-2</v>
      </c>
      <c r="F177" s="239">
        <f t="shared" si="18"/>
        <v>5.5412897586914797E-2</v>
      </c>
      <c r="G177" s="239">
        <f t="shared" si="18"/>
        <v>5.5412897586914825E-2</v>
      </c>
      <c r="H177" s="239">
        <f t="shared" si="18"/>
        <v>5.5412897586914825E-2</v>
      </c>
      <c r="I177" s="239">
        <f t="shared" si="18"/>
        <v>5.5412897586914832E-2</v>
      </c>
      <c r="J177" s="239">
        <f t="shared" si="18"/>
        <v>5.5412897586914825E-2</v>
      </c>
      <c r="K177" s="239">
        <f t="shared" si="18"/>
        <v>5.5412897586914797E-2</v>
      </c>
      <c r="L177" s="239">
        <f t="shared" si="18"/>
        <v>5.5412897586914804E-2</v>
      </c>
      <c r="M177" s="239">
        <f t="shared" si="18"/>
        <v>5.541289758691479E-2</v>
      </c>
      <c r="N177" s="239">
        <f t="shared" si="18"/>
        <v>5.5412897586914818E-2</v>
      </c>
      <c r="O177" s="239">
        <f t="shared" si="18"/>
        <v>5.5412897586914797E-2</v>
      </c>
      <c r="P177" s="239">
        <f t="shared" si="18"/>
        <v>5.541289758691479E-2</v>
      </c>
      <c r="Q177" s="239">
        <f t="shared" si="18"/>
        <v>5.541289758691479E-2</v>
      </c>
    </row>
    <row r="178" spans="1:17" x14ac:dyDescent="0.25">
      <c r="A178" s="76" t="s">
        <v>81</v>
      </c>
      <c r="B178" s="239">
        <f t="shared" ref="B178:Q178" si="19">IF(B$63=0,0,B$63/B$60)</f>
        <v>1.022627039768668E-2</v>
      </c>
      <c r="C178" s="239">
        <f t="shared" si="19"/>
        <v>1.0226270397686683E-2</v>
      </c>
      <c r="D178" s="239">
        <f t="shared" si="19"/>
        <v>1.0226270397686685E-2</v>
      </c>
      <c r="E178" s="239">
        <f t="shared" si="19"/>
        <v>1.022627039768668E-2</v>
      </c>
      <c r="F178" s="239">
        <f t="shared" si="19"/>
        <v>1.022627039768668E-2</v>
      </c>
      <c r="G178" s="239">
        <f t="shared" si="19"/>
        <v>1.0226270397686683E-2</v>
      </c>
      <c r="H178" s="239">
        <f t="shared" si="19"/>
        <v>1.0226270397686683E-2</v>
      </c>
      <c r="I178" s="239">
        <f t="shared" si="19"/>
        <v>1.0226270397686687E-2</v>
      </c>
      <c r="J178" s="239">
        <f t="shared" si="19"/>
        <v>1.0226270397686683E-2</v>
      </c>
      <c r="K178" s="239">
        <f t="shared" si="19"/>
        <v>1.022627039768668E-2</v>
      </c>
      <c r="L178" s="239">
        <f t="shared" si="19"/>
        <v>1.0226270397686681E-2</v>
      </c>
      <c r="M178" s="239">
        <f t="shared" si="19"/>
        <v>1.0226270397686678E-2</v>
      </c>
      <c r="N178" s="239">
        <f t="shared" si="19"/>
        <v>1.0226270397686683E-2</v>
      </c>
      <c r="O178" s="239">
        <f t="shared" si="19"/>
        <v>1.0226270397686678E-2</v>
      </c>
      <c r="P178" s="239">
        <f t="shared" si="19"/>
        <v>1.0226270397686678E-2</v>
      </c>
      <c r="Q178" s="239">
        <f t="shared" si="19"/>
        <v>1.0226270397686678E-2</v>
      </c>
    </row>
    <row r="179" spans="1:17" x14ac:dyDescent="0.25">
      <c r="A179" s="76" t="s">
        <v>80</v>
      </c>
      <c r="B179" s="239">
        <f t="shared" ref="B179:Q179" si="20">IF(B$64=0,0,B$64/B$60)</f>
        <v>8.0973026135837123E-2</v>
      </c>
      <c r="C179" s="239">
        <f t="shared" si="20"/>
        <v>8.0973026135837164E-2</v>
      </c>
      <c r="D179" s="239">
        <f t="shared" si="20"/>
        <v>8.0973026135837151E-2</v>
      </c>
      <c r="E179" s="239">
        <f t="shared" si="20"/>
        <v>8.0973026135837123E-2</v>
      </c>
      <c r="F179" s="239">
        <f t="shared" si="20"/>
        <v>8.0973026135837123E-2</v>
      </c>
      <c r="G179" s="239">
        <f t="shared" si="20"/>
        <v>8.0973026135837151E-2</v>
      </c>
      <c r="H179" s="239">
        <f t="shared" si="20"/>
        <v>8.0973026135837151E-2</v>
      </c>
      <c r="I179" s="239">
        <f t="shared" si="20"/>
        <v>8.0973026135837178E-2</v>
      </c>
      <c r="J179" s="239">
        <f t="shared" si="20"/>
        <v>8.0973026135837151E-2</v>
      </c>
      <c r="K179" s="239">
        <f t="shared" si="20"/>
        <v>8.0973026135837123E-2</v>
      </c>
      <c r="L179" s="239">
        <f t="shared" si="20"/>
        <v>8.0973026135837137E-2</v>
      </c>
      <c r="M179" s="239">
        <f t="shared" si="20"/>
        <v>8.0973026135837109E-2</v>
      </c>
      <c r="N179" s="239">
        <f t="shared" si="20"/>
        <v>8.0973026135837151E-2</v>
      </c>
      <c r="O179" s="239">
        <f t="shared" si="20"/>
        <v>8.0973026135837123E-2</v>
      </c>
      <c r="P179" s="239">
        <f t="shared" si="20"/>
        <v>8.0973026135837109E-2</v>
      </c>
      <c r="Q179" s="239">
        <f t="shared" si="20"/>
        <v>8.0973026135837109E-2</v>
      </c>
    </row>
    <row r="180" spans="1:17" x14ac:dyDescent="0.25">
      <c r="A180" s="129" t="s">
        <v>79</v>
      </c>
      <c r="B180" s="238">
        <f t="shared" ref="B180:Q180" si="21">IF(B$65=0,0,B$65/B$60)</f>
        <v>2.3865734018983575E-2</v>
      </c>
      <c r="C180" s="238">
        <f t="shared" si="21"/>
        <v>2.3865734018983585E-2</v>
      </c>
      <c r="D180" s="238">
        <f t="shared" si="21"/>
        <v>2.3865734018983585E-2</v>
      </c>
      <c r="E180" s="238">
        <f t="shared" si="21"/>
        <v>2.3865734018983571E-2</v>
      </c>
      <c r="F180" s="238">
        <f t="shared" si="21"/>
        <v>2.3865734018983575E-2</v>
      </c>
      <c r="G180" s="238">
        <f t="shared" si="21"/>
        <v>2.3865734018983582E-2</v>
      </c>
      <c r="H180" s="238">
        <f t="shared" si="21"/>
        <v>2.3865734018983589E-2</v>
      </c>
      <c r="I180" s="238">
        <f t="shared" si="21"/>
        <v>2.3865734018983589E-2</v>
      </c>
      <c r="J180" s="238">
        <f t="shared" si="21"/>
        <v>2.3865734018983589E-2</v>
      </c>
      <c r="K180" s="238">
        <f t="shared" si="21"/>
        <v>2.3865734018983571E-2</v>
      </c>
      <c r="L180" s="238">
        <f t="shared" si="21"/>
        <v>2.3865734018983578E-2</v>
      </c>
      <c r="M180" s="238">
        <f t="shared" si="21"/>
        <v>2.3865734018983575E-2</v>
      </c>
      <c r="N180" s="238">
        <f t="shared" si="21"/>
        <v>2.3865734018983585E-2</v>
      </c>
      <c r="O180" s="238">
        <f t="shared" si="21"/>
        <v>2.3865734018983575E-2</v>
      </c>
      <c r="P180" s="238">
        <f t="shared" si="21"/>
        <v>2.3865734018983571E-2</v>
      </c>
      <c r="Q180" s="238">
        <f t="shared" si="21"/>
        <v>2.3865734018983571E-2</v>
      </c>
    </row>
    <row r="181" spans="1:17" x14ac:dyDescent="0.25">
      <c r="A181" s="127" t="s">
        <v>183</v>
      </c>
      <c r="B181" s="237">
        <f t="shared" ref="B181:Q181" si="22">IF(B$70=0,0,B$70/B$60)</f>
        <v>5.1972862746920728E-2</v>
      </c>
      <c r="C181" s="237">
        <f t="shared" si="22"/>
        <v>5.1972862746920749E-2</v>
      </c>
      <c r="D181" s="237">
        <f t="shared" si="22"/>
        <v>5.1972862746920749E-2</v>
      </c>
      <c r="E181" s="237">
        <f t="shared" si="22"/>
        <v>5.1972862746920735E-2</v>
      </c>
      <c r="F181" s="237">
        <f t="shared" si="22"/>
        <v>5.1972862746920728E-2</v>
      </c>
      <c r="G181" s="237">
        <f t="shared" si="22"/>
        <v>5.1972862746920749E-2</v>
      </c>
      <c r="H181" s="237">
        <f t="shared" si="22"/>
        <v>5.1972862746920756E-2</v>
      </c>
      <c r="I181" s="237">
        <f t="shared" si="22"/>
        <v>5.1972862746920756E-2</v>
      </c>
      <c r="J181" s="237">
        <f t="shared" si="22"/>
        <v>5.1972862746920749E-2</v>
      </c>
      <c r="K181" s="237">
        <f t="shared" si="22"/>
        <v>5.1972862746920735E-2</v>
      </c>
      <c r="L181" s="237">
        <f t="shared" si="22"/>
        <v>5.1972862746920742E-2</v>
      </c>
      <c r="M181" s="237">
        <f t="shared" si="22"/>
        <v>5.1972862746920728E-2</v>
      </c>
      <c r="N181" s="237">
        <f t="shared" si="22"/>
        <v>5.1972862746920742E-2</v>
      </c>
      <c r="O181" s="237">
        <f t="shared" si="22"/>
        <v>5.1972862746920728E-2</v>
      </c>
      <c r="P181" s="237">
        <f t="shared" si="22"/>
        <v>5.1972862746920721E-2</v>
      </c>
      <c r="Q181" s="237">
        <f t="shared" si="22"/>
        <v>5.1972862746920721E-2</v>
      </c>
    </row>
    <row r="182" spans="1:17" x14ac:dyDescent="0.25">
      <c r="A182" s="142" t="s">
        <v>192</v>
      </c>
      <c r="B182" s="235">
        <f t="shared" ref="B182:Q182" si="23">IF(B$71=0,0,B$71/B$60)</f>
        <v>4.6775576472228651E-2</v>
      </c>
      <c r="C182" s="235">
        <f t="shared" si="23"/>
        <v>4.6775576472228672E-2</v>
      </c>
      <c r="D182" s="235">
        <f t="shared" si="23"/>
        <v>4.6775576472228672E-2</v>
      </c>
      <c r="E182" s="235">
        <f t="shared" si="23"/>
        <v>4.6775576472228651E-2</v>
      </c>
      <c r="F182" s="235">
        <f t="shared" si="23"/>
        <v>4.6775576472228658E-2</v>
      </c>
      <c r="G182" s="235">
        <f t="shared" si="23"/>
        <v>4.6775576472228672E-2</v>
      </c>
      <c r="H182" s="235">
        <f t="shared" si="23"/>
        <v>4.6775576472228672E-2</v>
      </c>
      <c r="I182" s="235">
        <f t="shared" si="23"/>
        <v>4.6775576472228679E-2</v>
      </c>
      <c r="J182" s="235">
        <f t="shared" si="23"/>
        <v>4.6775576472228672E-2</v>
      </c>
      <c r="K182" s="235">
        <f t="shared" si="23"/>
        <v>4.6775576472228651E-2</v>
      </c>
      <c r="L182" s="235">
        <f t="shared" si="23"/>
        <v>4.6775576472228658E-2</v>
      </c>
      <c r="M182" s="235">
        <f t="shared" si="23"/>
        <v>4.6775576472228651E-2</v>
      </c>
      <c r="N182" s="235">
        <f t="shared" si="23"/>
        <v>4.6775576472228672E-2</v>
      </c>
      <c r="O182" s="235">
        <f t="shared" si="23"/>
        <v>4.6775576472228651E-2</v>
      </c>
      <c r="P182" s="235">
        <f t="shared" si="23"/>
        <v>4.6775576472228644E-2</v>
      </c>
      <c r="Q182" s="235">
        <f t="shared" si="23"/>
        <v>4.6775576472228651E-2</v>
      </c>
    </row>
    <row r="183" spans="1:17" x14ac:dyDescent="0.25">
      <c r="A183" s="142" t="s">
        <v>191</v>
      </c>
      <c r="B183" s="235">
        <f t="shared" ref="B183:Q183" si="24">IF(B$82=0,0,B$82/B$60)</f>
        <v>5.1972862746920787E-3</v>
      </c>
      <c r="C183" s="235">
        <f t="shared" si="24"/>
        <v>5.1972862746920787E-3</v>
      </c>
      <c r="D183" s="235">
        <f t="shared" si="24"/>
        <v>5.1972862746920787E-3</v>
      </c>
      <c r="E183" s="235">
        <f t="shared" si="24"/>
        <v>5.1972862746920839E-3</v>
      </c>
      <c r="F183" s="235">
        <f t="shared" si="24"/>
        <v>5.1972862746920744E-3</v>
      </c>
      <c r="G183" s="235">
        <f t="shared" si="24"/>
        <v>5.1972862746920805E-3</v>
      </c>
      <c r="H183" s="235">
        <f t="shared" si="24"/>
        <v>5.1972862746920822E-3</v>
      </c>
      <c r="I183" s="235">
        <f t="shared" si="24"/>
        <v>5.1972862746920813E-3</v>
      </c>
      <c r="J183" s="235">
        <f t="shared" si="24"/>
        <v>5.197286274692077E-3</v>
      </c>
      <c r="K183" s="235">
        <f t="shared" si="24"/>
        <v>5.1972862746920831E-3</v>
      </c>
      <c r="L183" s="235">
        <f t="shared" si="24"/>
        <v>5.1972862746920839E-3</v>
      </c>
      <c r="M183" s="235">
        <f t="shared" si="24"/>
        <v>5.1972862746920822E-3</v>
      </c>
      <c r="N183" s="235">
        <f t="shared" si="24"/>
        <v>5.1972862746920744E-3</v>
      </c>
      <c r="O183" s="235">
        <f t="shared" si="24"/>
        <v>5.1972862746920753E-3</v>
      </c>
      <c r="P183" s="235">
        <f t="shared" si="24"/>
        <v>5.1972862746920727E-3</v>
      </c>
      <c r="Q183" s="235">
        <f t="shared" si="24"/>
        <v>5.1972862746920761E-3</v>
      </c>
    </row>
    <row r="184" spans="1:17" x14ac:dyDescent="0.25">
      <c r="A184" s="127" t="s">
        <v>181</v>
      </c>
      <c r="B184" s="237">
        <f t="shared" ref="B184:Q184" si="25">IF(B$83=0,0,B$83/B$60)</f>
        <v>0.50916141894370226</v>
      </c>
      <c r="C184" s="237">
        <f t="shared" si="25"/>
        <v>0.50916141894370193</v>
      </c>
      <c r="D184" s="237">
        <f t="shared" si="25"/>
        <v>0.50916141894370204</v>
      </c>
      <c r="E184" s="237">
        <f t="shared" si="25"/>
        <v>0.50916141894370204</v>
      </c>
      <c r="F184" s="237">
        <f t="shared" si="25"/>
        <v>0.50916141894370226</v>
      </c>
      <c r="G184" s="237">
        <f t="shared" si="25"/>
        <v>0.50916141894370204</v>
      </c>
      <c r="H184" s="237">
        <f t="shared" si="25"/>
        <v>0.50916141894370193</v>
      </c>
      <c r="I184" s="237">
        <f t="shared" si="25"/>
        <v>0.50916141894370204</v>
      </c>
      <c r="J184" s="237">
        <f t="shared" si="25"/>
        <v>0.50916141894370193</v>
      </c>
      <c r="K184" s="237">
        <f t="shared" si="25"/>
        <v>0.50916141894370226</v>
      </c>
      <c r="L184" s="237">
        <f t="shared" si="25"/>
        <v>0.50916141894370204</v>
      </c>
      <c r="M184" s="237">
        <f t="shared" si="25"/>
        <v>0.50916141894370215</v>
      </c>
      <c r="N184" s="237">
        <f t="shared" si="25"/>
        <v>0.50916141894370204</v>
      </c>
      <c r="O184" s="237">
        <f t="shared" si="25"/>
        <v>0.50916141894370204</v>
      </c>
      <c r="P184" s="237">
        <f t="shared" si="25"/>
        <v>0.50916141894370226</v>
      </c>
      <c r="Q184" s="237">
        <f t="shared" si="25"/>
        <v>0.50916141894370215</v>
      </c>
    </row>
    <row r="185" spans="1:17" x14ac:dyDescent="0.25">
      <c r="A185" s="142" t="s">
        <v>190</v>
      </c>
      <c r="B185" s="235">
        <f t="shared" ref="B185:Q185" si="26">IF(B$84=0,0,B$84/B$60)</f>
        <v>0.24026582631783341</v>
      </c>
      <c r="C185" s="235">
        <f t="shared" si="26"/>
        <v>0.22928489270675767</v>
      </c>
      <c r="D185" s="235">
        <f t="shared" si="26"/>
        <v>0.11022097271428762</v>
      </c>
      <c r="E185" s="235">
        <f t="shared" si="26"/>
        <v>0.27426861127048563</v>
      </c>
      <c r="F185" s="235">
        <f t="shared" si="26"/>
        <v>0.22936167817556885</v>
      </c>
      <c r="G185" s="235">
        <f t="shared" si="26"/>
        <v>0.32999372410675243</v>
      </c>
      <c r="H185" s="235">
        <f t="shared" si="26"/>
        <v>0.31154863337876099</v>
      </c>
      <c r="I185" s="235">
        <f t="shared" si="26"/>
        <v>0.30662925245318151</v>
      </c>
      <c r="J185" s="235">
        <f t="shared" si="26"/>
        <v>0.20224565072745077</v>
      </c>
      <c r="K185" s="235">
        <f t="shared" si="26"/>
        <v>0.29088987719781156</v>
      </c>
      <c r="L185" s="235">
        <f t="shared" si="26"/>
        <v>0.22641981946440845</v>
      </c>
      <c r="M185" s="235">
        <f t="shared" si="26"/>
        <v>0.14513589524570761</v>
      </c>
      <c r="N185" s="235">
        <f t="shared" si="26"/>
        <v>0.20738295071494489</v>
      </c>
      <c r="O185" s="235">
        <f t="shared" si="26"/>
        <v>0.31880243555662807</v>
      </c>
      <c r="P185" s="235">
        <f t="shared" si="26"/>
        <v>0.35898938531365659</v>
      </c>
      <c r="Q185" s="235">
        <f t="shared" si="26"/>
        <v>0.3122764356665706</v>
      </c>
    </row>
    <row r="186" spans="1:17" x14ac:dyDescent="0.25">
      <c r="A186" s="142" t="s">
        <v>189</v>
      </c>
      <c r="B186" s="235">
        <f t="shared" ref="B186:Q186" si="27">IF(B$90=0,0,B$90/B$60)</f>
        <v>0.26889559262586876</v>
      </c>
      <c r="C186" s="235">
        <f t="shared" si="27"/>
        <v>0.27987652623694426</v>
      </c>
      <c r="D186" s="235">
        <f t="shared" si="27"/>
        <v>0.39894044622941444</v>
      </c>
      <c r="E186" s="235">
        <f t="shared" si="27"/>
        <v>0.23489280767321635</v>
      </c>
      <c r="F186" s="235">
        <f t="shared" si="27"/>
        <v>0.27979974076813341</v>
      </c>
      <c r="G186" s="235">
        <f t="shared" si="27"/>
        <v>0.17916769483694961</v>
      </c>
      <c r="H186" s="235">
        <f t="shared" si="27"/>
        <v>0.197612785564941</v>
      </c>
      <c r="I186" s="235">
        <f t="shared" si="27"/>
        <v>0.20253216649052044</v>
      </c>
      <c r="J186" s="235">
        <f t="shared" si="27"/>
        <v>0.30691576821625116</v>
      </c>
      <c r="K186" s="235">
        <f t="shared" si="27"/>
        <v>0.21827154174589072</v>
      </c>
      <c r="L186" s="235">
        <f t="shared" si="27"/>
        <v>0.28274159947929361</v>
      </c>
      <c r="M186" s="235">
        <f t="shared" si="27"/>
        <v>0.36402552369799457</v>
      </c>
      <c r="N186" s="235">
        <f t="shared" si="27"/>
        <v>0.30177846822875715</v>
      </c>
      <c r="O186" s="235">
        <f t="shared" si="27"/>
        <v>0.19035898338707399</v>
      </c>
      <c r="P186" s="235">
        <f t="shared" si="27"/>
        <v>0.15017203363004564</v>
      </c>
      <c r="Q186" s="235">
        <f t="shared" si="27"/>
        <v>0.19688498327713153</v>
      </c>
    </row>
    <row r="187" spans="1:17" x14ac:dyDescent="0.25">
      <c r="A187" s="127" t="s">
        <v>180</v>
      </c>
      <c r="B187" s="236">
        <f t="shared" ref="B187:Q187" si="28">IF(B$91=0,0,B$91/B$60)</f>
        <v>0.10394572549384146</v>
      </c>
      <c r="C187" s="236">
        <f t="shared" si="28"/>
        <v>0.10394572549384148</v>
      </c>
      <c r="D187" s="236">
        <f t="shared" si="28"/>
        <v>0.1039457254938415</v>
      </c>
      <c r="E187" s="236">
        <f t="shared" si="28"/>
        <v>0.10394572549384147</v>
      </c>
      <c r="F187" s="236">
        <f t="shared" si="28"/>
        <v>0.10394572549384144</v>
      </c>
      <c r="G187" s="236">
        <f t="shared" si="28"/>
        <v>0.1039457254938415</v>
      </c>
      <c r="H187" s="236">
        <f t="shared" si="28"/>
        <v>0.10394572549384151</v>
      </c>
      <c r="I187" s="236">
        <f t="shared" si="28"/>
        <v>0.10394572549384151</v>
      </c>
      <c r="J187" s="236">
        <f t="shared" si="28"/>
        <v>0.10394572549384151</v>
      </c>
      <c r="K187" s="236">
        <f t="shared" si="28"/>
        <v>0.10394572549384147</v>
      </c>
      <c r="L187" s="236">
        <f t="shared" si="28"/>
        <v>0.10394572549384148</v>
      </c>
      <c r="M187" s="236">
        <f t="shared" si="28"/>
        <v>0.10394572549384146</v>
      </c>
      <c r="N187" s="236">
        <f t="shared" si="28"/>
        <v>0.10394572549384148</v>
      </c>
      <c r="O187" s="236">
        <f t="shared" si="28"/>
        <v>0.10394572549384146</v>
      </c>
      <c r="P187" s="236">
        <f t="shared" si="28"/>
        <v>0.10394572549384146</v>
      </c>
      <c r="Q187" s="236">
        <f t="shared" si="28"/>
        <v>0.10394572549384144</v>
      </c>
    </row>
    <row r="188" spans="1:17" x14ac:dyDescent="0.25">
      <c r="A188" s="142" t="s">
        <v>188</v>
      </c>
      <c r="B188" s="235">
        <f t="shared" ref="B188:Q188" si="29">IF(B$92=0,0,B$92/B$60)</f>
        <v>3.0411289844925339E-2</v>
      </c>
      <c r="C188" s="235">
        <f t="shared" si="29"/>
        <v>2.9021394494712135E-2</v>
      </c>
      <c r="D188" s="235">
        <f t="shared" si="29"/>
        <v>1.395105579338491E-2</v>
      </c>
      <c r="E188" s="235">
        <f t="shared" si="29"/>
        <v>3.4715141809964586E-2</v>
      </c>
      <c r="F188" s="235">
        <f t="shared" si="29"/>
        <v>2.9031113501296092E-2</v>
      </c>
      <c r="G188" s="235">
        <f t="shared" si="29"/>
        <v>4.1768465139696453E-2</v>
      </c>
      <c r="H188" s="235">
        <f t="shared" si="29"/>
        <v>3.9433805196826113E-2</v>
      </c>
      <c r="I188" s="235">
        <f t="shared" si="29"/>
        <v>3.8811141868136625E-2</v>
      </c>
      <c r="J188" s="235">
        <f t="shared" si="29"/>
        <v>2.5598942631199901E-2</v>
      </c>
      <c r="K188" s="235">
        <f t="shared" si="29"/>
        <v>3.6818953839548932E-2</v>
      </c>
      <c r="L188" s="235">
        <f t="shared" si="29"/>
        <v>2.865875210758893E-2</v>
      </c>
      <c r="M188" s="235">
        <f t="shared" si="29"/>
        <v>0</v>
      </c>
      <c r="N188" s="235">
        <f t="shared" si="29"/>
        <v>0</v>
      </c>
      <c r="O188" s="235">
        <f t="shared" si="29"/>
        <v>4.035194442573601E-2</v>
      </c>
      <c r="P188" s="235">
        <f t="shared" si="29"/>
        <v>0</v>
      </c>
      <c r="Q188" s="235">
        <f t="shared" si="29"/>
        <v>0</v>
      </c>
    </row>
    <row r="189" spans="1:17" x14ac:dyDescent="0.25">
      <c r="A189" s="142" t="s">
        <v>187</v>
      </c>
      <c r="B189" s="235">
        <f t="shared" ref="B189:Q189" si="30">IF(B$93=0,0,B$93/B$60)</f>
        <v>3.9499375687659752E-2</v>
      </c>
      <c r="C189" s="235">
        <f t="shared" si="30"/>
        <v>3.9499375687659773E-2</v>
      </c>
      <c r="D189" s="235">
        <f t="shared" si="30"/>
        <v>3.9499375687659766E-2</v>
      </c>
      <c r="E189" s="235">
        <f t="shared" si="30"/>
        <v>3.9499375687659745E-2</v>
      </c>
      <c r="F189" s="235">
        <f t="shared" si="30"/>
        <v>3.9499375687659745E-2</v>
      </c>
      <c r="G189" s="235">
        <f t="shared" si="30"/>
        <v>3.9499375687659766E-2</v>
      </c>
      <c r="H189" s="235">
        <f t="shared" si="30"/>
        <v>3.9499375687659773E-2</v>
      </c>
      <c r="I189" s="235">
        <f t="shared" si="30"/>
        <v>3.9499375687659773E-2</v>
      </c>
      <c r="J189" s="235">
        <f t="shared" si="30"/>
        <v>3.9499375687659773E-2</v>
      </c>
      <c r="K189" s="235">
        <f t="shared" si="30"/>
        <v>3.9499375687659745E-2</v>
      </c>
      <c r="L189" s="235">
        <f t="shared" si="30"/>
        <v>3.9499375687659759E-2</v>
      </c>
      <c r="M189" s="235">
        <f t="shared" si="30"/>
        <v>3.9499375687659745E-2</v>
      </c>
      <c r="N189" s="235">
        <f t="shared" si="30"/>
        <v>3.9499375687659759E-2</v>
      </c>
      <c r="O189" s="235">
        <f t="shared" si="30"/>
        <v>3.9499375687659745E-2</v>
      </c>
      <c r="P189" s="235">
        <f t="shared" si="30"/>
        <v>3.9499375687659752E-2</v>
      </c>
      <c r="Q189" s="235">
        <f t="shared" si="30"/>
        <v>3.9499375687659738E-2</v>
      </c>
    </row>
    <row r="190" spans="1:17" x14ac:dyDescent="0.25">
      <c r="A190" s="142" t="s">
        <v>186</v>
      </c>
      <c r="B190" s="235">
        <f t="shared" ref="B190:Q190" si="31">IF(B$104=0,0,B$104/B$60)</f>
        <v>3.4035059961256359E-2</v>
      </c>
      <c r="C190" s="235">
        <f t="shared" si="31"/>
        <v>3.5424955311469594E-2</v>
      </c>
      <c r="D190" s="235">
        <f t="shared" si="31"/>
        <v>5.0495294012796815E-2</v>
      </c>
      <c r="E190" s="235">
        <f t="shared" si="31"/>
        <v>2.9731207996217132E-2</v>
      </c>
      <c r="F190" s="235">
        <f t="shared" si="31"/>
        <v>3.5415236304885613E-2</v>
      </c>
      <c r="G190" s="235">
        <f t="shared" si="31"/>
        <v>2.2677884666485276E-2</v>
      </c>
      <c r="H190" s="235">
        <f t="shared" si="31"/>
        <v>2.5012544609355626E-2</v>
      </c>
      <c r="I190" s="235">
        <f t="shared" si="31"/>
        <v>2.5635207938045124E-2</v>
      </c>
      <c r="J190" s="235">
        <f t="shared" si="31"/>
        <v>3.8847407174981828E-2</v>
      </c>
      <c r="K190" s="235">
        <f t="shared" si="31"/>
        <v>2.7627395966632783E-2</v>
      </c>
      <c r="L190" s="235">
        <f t="shared" si="31"/>
        <v>3.5787597698592799E-2</v>
      </c>
      <c r="M190" s="235">
        <f t="shared" si="31"/>
        <v>6.4446349806181705E-2</v>
      </c>
      <c r="N190" s="235">
        <f t="shared" si="31"/>
        <v>6.4446349806181719E-2</v>
      </c>
      <c r="O190" s="235">
        <f t="shared" si="31"/>
        <v>2.4094405380445699E-2</v>
      </c>
      <c r="P190" s="235">
        <f t="shared" si="31"/>
        <v>6.4446349806181705E-2</v>
      </c>
      <c r="Q190" s="235">
        <f t="shared" si="31"/>
        <v>6.4446349806181705E-2</v>
      </c>
    </row>
    <row r="191" spans="1:17" x14ac:dyDescent="0.25">
      <c r="A191" s="72" t="s">
        <v>179</v>
      </c>
      <c r="B191" s="234">
        <f t="shared" ref="B191:Q191" si="32">IF(B$105=0,0,B$105/B$60)</f>
        <v>0.15591858824076218</v>
      </c>
      <c r="C191" s="234">
        <f t="shared" si="32"/>
        <v>0.15591858824076224</v>
      </c>
      <c r="D191" s="234">
        <f t="shared" si="32"/>
        <v>0.15591858824076224</v>
      </c>
      <c r="E191" s="234">
        <f t="shared" si="32"/>
        <v>0.15591858824076221</v>
      </c>
      <c r="F191" s="234">
        <f t="shared" si="32"/>
        <v>0.15591858824076218</v>
      </c>
      <c r="G191" s="234">
        <f t="shared" si="32"/>
        <v>0.15591858824076224</v>
      </c>
      <c r="H191" s="234">
        <f t="shared" si="32"/>
        <v>0.15591858824076224</v>
      </c>
      <c r="I191" s="234">
        <f t="shared" si="32"/>
        <v>0.1559185882407623</v>
      </c>
      <c r="J191" s="234">
        <f t="shared" si="32"/>
        <v>0.15591858824076224</v>
      </c>
      <c r="K191" s="234">
        <f t="shared" si="32"/>
        <v>0.15591858824076218</v>
      </c>
      <c r="L191" s="234">
        <f t="shared" si="32"/>
        <v>0.15591858824076221</v>
      </c>
      <c r="M191" s="234">
        <f t="shared" si="32"/>
        <v>0.15591858824076216</v>
      </c>
      <c r="N191" s="234">
        <f t="shared" si="32"/>
        <v>0.15591858824076224</v>
      </c>
      <c r="O191" s="234">
        <f t="shared" si="32"/>
        <v>0.15591858824076216</v>
      </c>
      <c r="P191" s="234">
        <f t="shared" si="32"/>
        <v>0.15591858824076216</v>
      </c>
      <c r="Q191" s="234">
        <f t="shared" si="32"/>
        <v>0.15591858824076216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0.99999999999999978</v>
      </c>
      <c r="C194" s="77">
        <f t="shared" si="33"/>
        <v>0.99999999999999978</v>
      </c>
      <c r="D194" s="77">
        <f t="shared" si="33"/>
        <v>1</v>
      </c>
      <c r="E194" s="77">
        <f t="shared" si="33"/>
        <v>1.0000000000000002</v>
      </c>
      <c r="F194" s="77">
        <f t="shared" si="33"/>
        <v>1</v>
      </c>
      <c r="G194" s="77">
        <f t="shared" si="33"/>
        <v>1.0000000000000002</v>
      </c>
      <c r="H194" s="77">
        <f t="shared" si="33"/>
        <v>1</v>
      </c>
      <c r="I194" s="77">
        <f t="shared" si="33"/>
        <v>1</v>
      </c>
      <c r="J194" s="77">
        <f t="shared" si="33"/>
        <v>0.99999999999999989</v>
      </c>
      <c r="K194" s="77">
        <f t="shared" si="33"/>
        <v>0.99999999999999978</v>
      </c>
      <c r="L194" s="77">
        <f t="shared" si="33"/>
        <v>1</v>
      </c>
      <c r="M194" s="77">
        <f t="shared" si="33"/>
        <v>1</v>
      </c>
      <c r="N194" s="77">
        <f t="shared" si="33"/>
        <v>1</v>
      </c>
      <c r="O194" s="77">
        <f t="shared" si="33"/>
        <v>1</v>
      </c>
      <c r="P194" s="77">
        <f t="shared" si="33"/>
        <v>0.99999999999999978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9.5572261269978327E-3</v>
      </c>
      <c r="C195" s="240">
        <f t="shared" si="34"/>
        <v>9.5572261269978327E-3</v>
      </c>
      <c r="D195" s="240">
        <f t="shared" si="34"/>
        <v>9.5572261269978361E-3</v>
      </c>
      <c r="E195" s="240">
        <f t="shared" si="34"/>
        <v>9.5572261269978344E-3</v>
      </c>
      <c r="F195" s="240">
        <f t="shared" si="34"/>
        <v>9.5572261269978327E-3</v>
      </c>
      <c r="G195" s="240">
        <f t="shared" si="34"/>
        <v>9.5572261269978361E-3</v>
      </c>
      <c r="H195" s="240">
        <f t="shared" si="34"/>
        <v>9.5572261269978344E-3</v>
      </c>
      <c r="I195" s="240">
        <f t="shared" si="34"/>
        <v>9.5572261269978379E-3</v>
      </c>
      <c r="J195" s="240">
        <f t="shared" si="34"/>
        <v>9.5572261269978344E-3</v>
      </c>
      <c r="K195" s="240">
        <f t="shared" si="34"/>
        <v>9.5572261269978327E-3</v>
      </c>
      <c r="L195" s="240">
        <f t="shared" si="34"/>
        <v>9.5572261269978344E-3</v>
      </c>
      <c r="M195" s="240">
        <f t="shared" si="34"/>
        <v>9.5572261269978344E-3</v>
      </c>
      <c r="N195" s="240">
        <f t="shared" si="34"/>
        <v>9.5572261269978344E-3</v>
      </c>
      <c r="O195" s="240">
        <f t="shared" si="34"/>
        <v>9.5572261269978344E-3</v>
      </c>
      <c r="P195" s="240">
        <f t="shared" si="34"/>
        <v>9.5572261269978327E-3</v>
      </c>
      <c r="Q195" s="240">
        <f t="shared" si="34"/>
        <v>9.5572261269978344E-3</v>
      </c>
    </row>
    <row r="196" spans="1:17" x14ac:dyDescent="0.25">
      <c r="A196" s="76" t="s">
        <v>82</v>
      </c>
      <c r="B196" s="239">
        <f t="shared" ref="B196:Q196" si="35">IF(B$110=0,0,B$110/B$108)</f>
        <v>6.3870504574160769E-2</v>
      </c>
      <c r="C196" s="239">
        <f t="shared" si="35"/>
        <v>6.3870504574160769E-2</v>
      </c>
      <c r="D196" s="239">
        <f t="shared" si="35"/>
        <v>6.3870504574160783E-2</v>
      </c>
      <c r="E196" s="239">
        <f t="shared" si="35"/>
        <v>6.3870504574160797E-2</v>
      </c>
      <c r="F196" s="239">
        <f t="shared" si="35"/>
        <v>6.3870504574160769E-2</v>
      </c>
      <c r="G196" s="239">
        <f t="shared" si="35"/>
        <v>6.3870504574160797E-2</v>
      </c>
      <c r="H196" s="239">
        <f t="shared" si="35"/>
        <v>6.3870504574160783E-2</v>
      </c>
      <c r="I196" s="239">
        <f t="shared" si="35"/>
        <v>6.3870504574160797E-2</v>
      </c>
      <c r="J196" s="239">
        <f t="shared" si="35"/>
        <v>6.3870504574160783E-2</v>
      </c>
      <c r="K196" s="239">
        <f t="shared" si="35"/>
        <v>6.3870504574160769E-2</v>
      </c>
      <c r="L196" s="239">
        <f t="shared" si="35"/>
        <v>6.3870504574160783E-2</v>
      </c>
      <c r="M196" s="239">
        <f t="shared" si="35"/>
        <v>6.3870504574160783E-2</v>
      </c>
      <c r="N196" s="239">
        <f t="shared" si="35"/>
        <v>6.3870504574160783E-2</v>
      </c>
      <c r="O196" s="239">
        <f t="shared" si="35"/>
        <v>6.3870504574160783E-2</v>
      </c>
      <c r="P196" s="239">
        <f t="shared" si="35"/>
        <v>6.3870504574160769E-2</v>
      </c>
      <c r="Q196" s="239">
        <f t="shared" si="35"/>
        <v>6.3870504574160783E-2</v>
      </c>
    </row>
    <row r="197" spans="1:17" x14ac:dyDescent="0.25">
      <c r="A197" s="76" t="s">
        <v>81</v>
      </c>
      <c r="B197" s="239">
        <f t="shared" ref="B197:Q197" si="36">IF(B$111=0,0,B$111/B$108)</f>
        <v>1.1154702165610807E-2</v>
      </c>
      <c r="C197" s="239">
        <f t="shared" si="36"/>
        <v>1.1154702165610807E-2</v>
      </c>
      <c r="D197" s="239">
        <f t="shared" si="36"/>
        <v>1.1154702165610809E-2</v>
      </c>
      <c r="E197" s="239">
        <f t="shared" si="36"/>
        <v>1.1154702165610809E-2</v>
      </c>
      <c r="F197" s="239">
        <f t="shared" si="36"/>
        <v>1.1154702165610807E-2</v>
      </c>
      <c r="G197" s="239">
        <f t="shared" si="36"/>
        <v>1.1154702165610811E-2</v>
      </c>
      <c r="H197" s="239">
        <f t="shared" si="36"/>
        <v>1.1154702165610809E-2</v>
      </c>
      <c r="I197" s="239">
        <f t="shared" si="36"/>
        <v>1.1154702165610811E-2</v>
      </c>
      <c r="J197" s="239">
        <f t="shared" si="36"/>
        <v>1.1154702165610807E-2</v>
      </c>
      <c r="K197" s="239">
        <f t="shared" si="36"/>
        <v>1.1154702165610807E-2</v>
      </c>
      <c r="L197" s="239">
        <f t="shared" si="36"/>
        <v>1.1154702165610809E-2</v>
      </c>
      <c r="M197" s="239">
        <f t="shared" si="36"/>
        <v>1.1154702165610809E-2</v>
      </c>
      <c r="N197" s="239">
        <f t="shared" si="36"/>
        <v>1.1154702165610809E-2</v>
      </c>
      <c r="O197" s="239">
        <f t="shared" si="36"/>
        <v>1.1154702165610809E-2</v>
      </c>
      <c r="P197" s="239">
        <f t="shared" si="36"/>
        <v>1.1154702165610807E-2</v>
      </c>
      <c r="Q197" s="239">
        <f t="shared" si="36"/>
        <v>1.1154702165610809E-2</v>
      </c>
    </row>
    <row r="198" spans="1:17" x14ac:dyDescent="0.25">
      <c r="A198" s="76" t="s">
        <v>80</v>
      </c>
      <c r="B198" s="239">
        <f t="shared" ref="B198:Q198" si="37">IF(B$112=0,0,B$112/B$108)</f>
        <v>9.0793648206479408E-2</v>
      </c>
      <c r="C198" s="239">
        <f t="shared" si="37"/>
        <v>9.0793648206479408E-2</v>
      </c>
      <c r="D198" s="239">
        <f t="shared" si="37"/>
        <v>9.0793648206479435E-2</v>
      </c>
      <c r="E198" s="239">
        <f t="shared" si="37"/>
        <v>9.0793648206479435E-2</v>
      </c>
      <c r="F198" s="239">
        <f t="shared" si="37"/>
        <v>9.0793648206479408E-2</v>
      </c>
      <c r="G198" s="239">
        <f t="shared" si="37"/>
        <v>9.0793648206479435E-2</v>
      </c>
      <c r="H198" s="239">
        <f t="shared" si="37"/>
        <v>9.0793648206479421E-2</v>
      </c>
      <c r="I198" s="239">
        <f t="shared" si="37"/>
        <v>9.0793648206479449E-2</v>
      </c>
      <c r="J198" s="239">
        <f t="shared" si="37"/>
        <v>9.0793648206479421E-2</v>
      </c>
      <c r="K198" s="239">
        <f t="shared" si="37"/>
        <v>9.0793648206479408E-2</v>
      </c>
      <c r="L198" s="239">
        <f t="shared" si="37"/>
        <v>9.0793648206479421E-2</v>
      </c>
      <c r="M198" s="239">
        <f t="shared" si="37"/>
        <v>9.0793648206479421E-2</v>
      </c>
      <c r="N198" s="239">
        <f t="shared" si="37"/>
        <v>9.0793648206479421E-2</v>
      </c>
      <c r="O198" s="239">
        <f t="shared" si="37"/>
        <v>9.0793648206479421E-2</v>
      </c>
      <c r="P198" s="239">
        <f t="shared" si="37"/>
        <v>9.0793648206479408E-2</v>
      </c>
      <c r="Q198" s="239">
        <f t="shared" si="37"/>
        <v>9.0793648206479421E-2</v>
      </c>
    </row>
    <row r="199" spans="1:17" x14ac:dyDescent="0.25">
      <c r="A199" s="129" t="s">
        <v>79</v>
      </c>
      <c r="B199" s="238">
        <f t="shared" ref="B199:Q199" si="38">IF(B$113=0,0,B$113/B$108)</f>
        <v>2.6760233155593931E-2</v>
      </c>
      <c r="C199" s="238">
        <f t="shared" si="38"/>
        <v>2.6760233155593931E-2</v>
      </c>
      <c r="D199" s="238">
        <f t="shared" si="38"/>
        <v>2.6760233155593935E-2</v>
      </c>
      <c r="E199" s="238">
        <f t="shared" si="38"/>
        <v>2.6760233155593935E-2</v>
      </c>
      <c r="F199" s="238">
        <f t="shared" si="38"/>
        <v>2.6760233155593931E-2</v>
      </c>
      <c r="G199" s="238">
        <f t="shared" si="38"/>
        <v>2.6760233155593935E-2</v>
      </c>
      <c r="H199" s="238">
        <f t="shared" si="38"/>
        <v>2.6760233155593935E-2</v>
      </c>
      <c r="I199" s="238">
        <f t="shared" si="38"/>
        <v>2.6760233155593942E-2</v>
      </c>
      <c r="J199" s="238">
        <f t="shared" si="38"/>
        <v>2.6760233155593935E-2</v>
      </c>
      <c r="K199" s="238">
        <f t="shared" si="38"/>
        <v>2.6760233155593928E-2</v>
      </c>
      <c r="L199" s="238">
        <f t="shared" si="38"/>
        <v>2.6760233155593938E-2</v>
      </c>
      <c r="M199" s="238">
        <f t="shared" si="38"/>
        <v>2.6760233155593935E-2</v>
      </c>
      <c r="N199" s="238">
        <f t="shared" si="38"/>
        <v>2.6760233155593935E-2</v>
      </c>
      <c r="O199" s="238">
        <f t="shared" si="38"/>
        <v>2.6760233155593935E-2</v>
      </c>
      <c r="P199" s="238">
        <f t="shared" si="38"/>
        <v>2.6760233155593931E-2</v>
      </c>
      <c r="Q199" s="238">
        <f t="shared" si="38"/>
        <v>2.6760233155593938E-2</v>
      </c>
    </row>
    <row r="200" spans="1:17" x14ac:dyDescent="0.25">
      <c r="A200" s="127" t="s">
        <v>183</v>
      </c>
      <c r="B200" s="237">
        <f t="shared" ref="B200:Q200" si="39">IF(B$118=0,0,B$118/B$108)</f>
        <v>0.10447860012426299</v>
      </c>
      <c r="C200" s="237">
        <f t="shared" si="39"/>
        <v>0.10447860012426299</v>
      </c>
      <c r="D200" s="237">
        <f t="shared" si="39"/>
        <v>0.10447860012426301</v>
      </c>
      <c r="E200" s="237">
        <f t="shared" si="39"/>
        <v>0.10447860012426302</v>
      </c>
      <c r="F200" s="237">
        <f t="shared" si="39"/>
        <v>0.10447860012426298</v>
      </c>
      <c r="G200" s="237">
        <f t="shared" si="39"/>
        <v>0.10447860012426302</v>
      </c>
      <c r="H200" s="237">
        <f t="shared" si="39"/>
        <v>0.10447860012426301</v>
      </c>
      <c r="I200" s="237">
        <f t="shared" si="39"/>
        <v>0.10447860012426304</v>
      </c>
      <c r="J200" s="237">
        <f t="shared" si="39"/>
        <v>0.10447860012426301</v>
      </c>
      <c r="K200" s="237">
        <f t="shared" si="39"/>
        <v>0.10447860012426298</v>
      </c>
      <c r="L200" s="237">
        <f t="shared" si="39"/>
        <v>0.10447860012426301</v>
      </c>
      <c r="M200" s="237">
        <f t="shared" si="39"/>
        <v>0.10447860012426301</v>
      </c>
      <c r="N200" s="237">
        <f t="shared" si="39"/>
        <v>0.10447860012426299</v>
      </c>
      <c r="O200" s="237">
        <f t="shared" si="39"/>
        <v>0.10447860012426301</v>
      </c>
      <c r="P200" s="237">
        <f t="shared" si="39"/>
        <v>0.10447860012426301</v>
      </c>
      <c r="Q200" s="237">
        <f t="shared" si="39"/>
        <v>0.10447860012426299</v>
      </c>
    </row>
    <row r="201" spans="1:17" x14ac:dyDescent="0.25">
      <c r="A201" s="142" t="s">
        <v>192</v>
      </c>
      <c r="B201" s="235">
        <f t="shared" ref="B201:Q201" si="40">IF(B$119=0,0,B$119/B$108)</f>
        <v>8.8806810105623538E-2</v>
      </c>
      <c r="C201" s="235">
        <f t="shared" si="40"/>
        <v>8.8806810105623538E-2</v>
      </c>
      <c r="D201" s="235">
        <f t="shared" si="40"/>
        <v>8.8806810105623551E-2</v>
      </c>
      <c r="E201" s="235">
        <f t="shared" si="40"/>
        <v>8.8806810105623565E-2</v>
      </c>
      <c r="F201" s="235">
        <f t="shared" si="40"/>
        <v>8.8806810105623538E-2</v>
      </c>
      <c r="G201" s="235">
        <f t="shared" si="40"/>
        <v>8.8806810105623565E-2</v>
      </c>
      <c r="H201" s="235">
        <f t="shared" si="40"/>
        <v>8.8806810105623551E-2</v>
      </c>
      <c r="I201" s="235">
        <f t="shared" si="40"/>
        <v>8.8806810105623579E-2</v>
      </c>
      <c r="J201" s="235">
        <f t="shared" si="40"/>
        <v>8.8806810105623551E-2</v>
      </c>
      <c r="K201" s="235">
        <f t="shared" si="40"/>
        <v>8.8806810105623524E-2</v>
      </c>
      <c r="L201" s="235">
        <f t="shared" si="40"/>
        <v>8.8806810105623551E-2</v>
      </c>
      <c r="M201" s="235">
        <f t="shared" si="40"/>
        <v>8.8806810105623551E-2</v>
      </c>
      <c r="N201" s="235">
        <f t="shared" si="40"/>
        <v>8.8806810105623538E-2</v>
      </c>
      <c r="O201" s="235">
        <f t="shared" si="40"/>
        <v>8.8806810105623551E-2</v>
      </c>
      <c r="P201" s="235">
        <f t="shared" si="40"/>
        <v>8.8806810105623551E-2</v>
      </c>
      <c r="Q201" s="235">
        <f t="shared" si="40"/>
        <v>8.8806810105623538E-2</v>
      </c>
    </row>
    <row r="202" spans="1:17" x14ac:dyDescent="0.25">
      <c r="A202" s="142" t="s">
        <v>191</v>
      </c>
      <c r="B202" s="235">
        <f t="shared" ref="B202:Q202" si="41">IF(B$130=0,0,B$130/B$108)</f>
        <v>1.5671790018639463E-2</v>
      </c>
      <c r="C202" s="235">
        <f t="shared" si="41"/>
        <v>1.5671790018639456E-2</v>
      </c>
      <c r="D202" s="235">
        <f t="shared" si="41"/>
        <v>1.5671790018639456E-2</v>
      </c>
      <c r="E202" s="235">
        <f t="shared" si="41"/>
        <v>1.5671790018639449E-2</v>
      </c>
      <c r="F202" s="235">
        <f t="shared" si="41"/>
        <v>1.5671790018639446E-2</v>
      </c>
      <c r="G202" s="235">
        <f t="shared" si="41"/>
        <v>1.5671790018639456E-2</v>
      </c>
      <c r="H202" s="235">
        <f t="shared" si="41"/>
        <v>1.5671790018639456E-2</v>
      </c>
      <c r="I202" s="235">
        <f t="shared" si="41"/>
        <v>1.5671790018639456E-2</v>
      </c>
      <c r="J202" s="235">
        <f t="shared" si="41"/>
        <v>1.5671790018639456E-2</v>
      </c>
      <c r="K202" s="235">
        <f t="shared" si="41"/>
        <v>1.5671790018639456E-2</v>
      </c>
      <c r="L202" s="235">
        <f t="shared" si="41"/>
        <v>1.5671790018639459E-2</v>
      </c>
      <c r="M202" s="235">
        <f t="shared" si="41"/>
        <v>1.5671790018639459E-2</v>
      </c>
      <c r="N202" s="235">
        <f t="shared" si="41"/>
        <v>1.5671790018639449E-2</v>
      </c>
      <c r="O202" s="235">
        <f t="shared" si="41"/>
        <v>1.5671790018639453E-2</v>
      </c>
      <c r="P202" s="235">
        <f t="shared" si="41"/>
        <v>1.5671790018639449E-2</v>
      </c>
      <c r="Q202" s="235">
        <f t="shared" si="41"/>
        <v>1.5671790018639463E-2</v>
      </c>
    </row>
    <row r="203" spans="1:17" x14ac:dyDescent="0.25">
      <c r="A203" s="127" t="s">
        <v>181</v>
      </c>
      <c r="B203" s="237">
        <f t="shared" ref="B203:Q203" si="42">IF(B$131=0,0,B$131/B$108)</f>
        <v>0.2256293209246078</v>
      </c>
      <c r="C203" s="237">
        <f t="shared" si="42"/>
        <v>0.22562932092460761</v>
      </c>
      <c r="D203" s="237">
        <f t="shared" si="42"/>
        <v>0.22562932092460766</v>
      </c>
      <c r="E203" s="237">
        <f t="shared" si="42"/>
        <v>0.22562932092460772</v>
      </c>
      <c r="F203" s="237">
        <f t="shared" si="42"/>
        <v>0.2256293209246078</v>
      </c>
      <c r="G203" s="237">
        <f t="shared" si="42"/>
        <v>0.22562932092460772</v>
      </c>
      <c r="H203" s="237">
        <f t="shared" si="42"/>
        <v>0.22562932092460763</v>
      </c>
      <c r="I203" s="237">
        <f t="shared" si="42"/>
        <v>0.22562932092460763</v>
      </c>
      <c r="J203" s="237">
        <f t="shared" si="42"/>
        <v>0.22562932092460761</v>
      </c>
      <c r="K203" s="237">
        <f t="shared" si="42"/>
        <v>0.22562932092460783</v>
      </c>
      <c r="L203" s="237">
        <f t="shared" si="42"/>
        <v>0.22562932092460777</v>
      </c>
      <c r="M203" s="237">
        <f t="shared" si="42"/>
        <v>0.2256293209246078</v>
      </c>
      <c r="N203" s="237">
        <f t="shared" si="42"/>
        <v>0.22562932092460772</v>
      </c>
      <c r="O203" s="237">
        <f t="shared" si="42"/>
        <v>0.2256293209246078</v>
      </c>
      <c r="P203" s="237">
        <f t="shared" si="42"/>
        <v>0.2256293209246078</v>
      </c>
      <c r="Q203" s="237">
        <f t="shared" si="42"/>
        <v>0.22562932092460786</v>
      </c>
    </row>
    <row r="204" spans="1:17" x14ac:dyDescent="0.25">
      <c r="A204" s="142" t="s">
        <v>190</v>
      </c>
      <c r="B204" s="235">
        <f t="shared" ref="B204:Q204" si="43">IF(B$132=0,0,B$132/B$108)</f>
        <v>0.10647117636278843</v>
      </c>
      <c r="C204" s="235">
        <f t="shared" si="43"/>
        <v>0.10160509558446618</v>
      </c>
      <c r="D204" s="235">
        <f t="shared" si="43"/>
        <v>4.8843220047519349E-2</v>
      </c>
      <c r="E204" s="235">
        <f t="shared" si="43"/>
        <v>0.12153913908142616</v>
      </c>
      <c r="F204" s="235">
        <f t="shared" si="43"/>
        <v>0.10163912222619541</v>
      </c>
      <c r="G204" s="235">
        <f t="shared" si="43"/>
        <v>0.14623311411546977</v>
      </c>
      <c r="H204" s="235">
        <f t="shared" si="43"/>
        <v>0.1380593736463207</v>
      </c>
      <c r="I204" s="235">
        <f t="shared" si="43"/>
        <v>0.13587940372654428</v>
      </c>
      <c r="J204" s="235">
        <f t="shared" si="43"/>
        <v>8.962295086744522E-2</v>
      </c>
      <c r="K204" s="235">
        <f t="shared" si="43"/>
        <v>0.12890467151290938</v>
      </c>
      <c r="L204" s="235">
        <f t="shared" si="43"/>
        <v>0.10033546967405918</v>
      </c>
      <c r="M204" s="235">
        <f t="shared" si="43"/>
        <v>6.4315386570353725E-2</v>
      </c>
      <c r="N204" s="235">
        <f t="shared" si="43"/>
        <v>9.1899489239046533E-2</v>
      </c>
      <c r="O204" s="235">
        <f t="shared" si="43"/>
        <v>0.14127381684374332</v>
      </c>
      <c r="P204" s="235">
        <f t="shared" si="43"/>
        <v>0.15908222464204164</v>
      </c>
      <c r="Q204" s="235">
        <f t="shared" si="43"/>
        <v>0.138381891279936</v>
      </c>
    </row>
    <row r="205" spans="1:17" x14ac:dyDescent="0.25">
      <c r="A205" s="142" t="s">
        <v>189</v>
      </c>
      <c r="B205" s="235">
        <f t="shared" ref="B205:Q205" si="44">IF(B$138=0,0,B$138/B$108)</f>
        <v>0.11915814456181939</v>
      </c>
      <c r="C205" s="235">
        <f t="shared" si="44"/>
        <v>0.12402422534014146</v>
      </c>
      <c r="D205" s="235">
        <f t="shared" si="44"/>
        <v>0.17678610087708832</v>
      </c>
      <c r="E205" s="235">
        <f t="shared" si="44"/>
        <v>0.10409018184318156</v>
      </c>
      <c r="F205" s="235">
        <f t="shared" si="44"/>
        <v>0.12399019869841239</v>
      </c>
      <c r="G205" s="235">
        <f t="shared" si="44"/>
        <v>7.9396206809137948E-2</v>
      </c>
      <c r="H205" s="235">
        <f t="shared" si="44"/>
        <v>8.7569947278286916E-2</v>
      </c>
      <c r="I205" s="235">
        <f t="shared" si="44"/>
        <v>8.9749917198063356E-2</v>
      </c>
      <c r="J205" s="235">
        <f t="shared" si="44"/>
        <v>0.13600637005716237</v>
      </c>
      <c r="K205" s="235">
        <f t="shared" si="44"/>
        <v>9.6724649411698449E-2</v>
      </c>
      <c r="L205" s="235">
        <f t="shared" si="44"/>
        <v>0.12529385125054857</v>
      </c>
      <c r="M205" s="235">
        <f t="shared" si="44"/>
        <v>0.16131393435425409</v>
      </c>
      <c r="N205" s="235">
        <f t="shared" si="44"/>
        <v>0.13372983168556118</v>
      </c>
      <c r="O205" s="235">
        <f t="shared" si="44"/>
        <v>8.435550408086448E-2</v>
      </c>
      <c r="P205" s="235">
        <f t="shared" si="44"/>
        <v>6.6547096282566165E-2</v>
      </c>
      <c r="Q205" s="235">
        <f t="shared" si="44"/>
        <v>8.7247429644671873E-2</v>
      </c>
    </row>
    <row r="206" spans="1:17" x14ac:dyDescent="0.25">
      <c r="A206" s="127" t="s">
        <v>180</v>
      </c>
      <c r="B206" s="236">
        <f t="shared" ref="B206:Q206" si="45">IF(B$139=0,0,B$139/B$108)</f>
        <v>0.15591858824076213</v>
      </c>
      <c r="C206" s="236">
        <f t="shared" si="45"/>
        <v>0.15591858824076213</v>
      </c>
      <c r="D206" s="236">
        <f t="shared" si="45"/>
        <v>0.15591858824076216</v>
      </c>
      <c r="E206" s="236">
        <f t="shared" si="45"/>
        <v>0.15591858824076218</v>
      </c>
      <c r="F206" s="236">
        <f t="shared" si="45"/>
        <v>0.1559185882407621</v>
      </c>
      <c r="G206" s="236">
        <f t="shared" si="45"/>
        <v>0.15591858824076218</v>
      </c>
      <c r="H206" s="236">
        <f t="shared" si="45"/>
        <v>0.15591858824076218</v>
      </c>
      <c r="I206" s="236">
        <f t="shared" si="45"/>
        <v>0.15591858824076218</v>
      </c>
      <c r="J206" s="236">
        <f t="shared" si="45"/>
        <v>0.15591858824076216</v>
      </c>
      <c r="K206" s="236">
        <f t="shared" si="45"/>
        <v>0.1559185882407621</v>
      </c>
      <c r="L206" s="236">
        <f t="shared" si="45"/>
        <v>0.15591858824076218</v>
      </c>
      <c r="M206" s="236">
        <f t="shared" si="45"/>
        <v>0.15591858824076216</v>
      </c>
      <c r="N206" s="236">
        <f t="shared" si="45"/>
        <v>0.15591858824076216</v>
      </c>
      <c r="O206" s="236">
        <f t="shared" si="45"/>
        <v>0.15591858824076213</v>
      </c>
      <c r="P206" s="236">
        <f t="shared" si="45"/>
        <v>0.15591858824076213</v>
      </c>
      <c r="Q206" s="236">
        <f t="shared" si="45"/>
        <v>0.15591858824076216</v>
      </c>
    </row>
    <row r="207" spans="1:17" x14ac:dyDescent="0.25">
      <c r="A207" s="142" t="s">
        <v>188</v>
      </c>
      <c r="B207" s="235">
        <f t="shared" ref="B207:Q207" si="46">IF(B$140=0,0,B$140/B$108)</f>
        <v>4.8412811414421462E-2</v>
      </c>
      <c r="C207" s="235">
        <f t="shared" si="46"/>
        <v>4.6200187687549771E-2</v>
      </c>
      <c r="D207" s="235">
        <f t="shared" si="46"/>
        <v>2.2209180754953071E-2</v>
      </c>
      <c r="E207" s="235">
        <f t="shared" si="46"/>
        <v>5.5264266074895228E-2</v>
      </c>
      <c r="F207" s="235">
        <f t="shared" si="46"/>
        <v>4.6215659718998756E-2</v>
      </c>
      <c r="G207" s="235">
        <f t="shared" si="46"/>
        <v>6.6492701762710299E-2</v>
      </c>
      <c r="H207" s="235">
        <f t="shared" si="46"/>
        <v>6.2776073756882836E-2</v>
      </c>
      <c r="I207" s="235">
        <f t="shared" si="46"/>
        <v>6.1784833909436822E-2</v>
      </c>
      <c r="J207" s="235">
        <f t="shared" si="46"/>
        <v>4.0751865124184328E-2</v>
      </c>
      <c r="K207" s="235">
        <f t="shared" si="46"/>
        <v>5.8613399096185112E-2</v>
      </c>
      <c r="L207" s="235">
        <f t="shared" si="46"/>
        <v>4.5622884403532682E-2</v>
      </c>
      <c r="M207" s="235">
        <f t="shared" si="46"/>
        <v>0</v>
      </c>
      <c r="N207" s="235">
        <f t="shared" si="46"/>
        <v>0</v>
      </c>
      <c r="O207" s="235">
        <f t="shared" si="46"/>
        <v>6.423769217451844E-2</v>
      </c>
      <c r="P207" s="235">
        <f t="shared" si="46"/>
        <v>0</v>
      </c>
      <c r="Q207" s="235">
        <f t="shared" si="46"/>
        <v>0</v>
      </c>
    </row>
    <row r="208" spans="1:17" x14ac:dyDescent="0.25">
      <c r="A208" s="142" t="s">
        <v>187</v>
      </c>
      <c r="B208" s="235">
        <f t="shared" ref="B208:Q208" si="47">IF(B$141=0,0,B$141/B$108)</f>
        <v>5.3324157178340645E-2</v>
      </c>
      <c r="C208" s="235">
        <f t="shared" si="47"/>
        <v>5.3324157178340645E-2</v>
      </c>
      <c r="D208" s="235">
        <f t="shared" si="47"/>
        <v>5.3324157178340666E-2</v>
      </c>
      <c r="E208" s="235">
        <f t="shared" si="47"/>
        <v>5.3324157178340666E-2</v>
      </c>
      <c r="F208" s="235">
        <f t="shared" si="47"/>
        <v>5.3324157178340631E-2</v>
      </c>
      <c r="G208" s="235">
        <f t="shared" si="47"/>
        <v>5.3324157178340666E-2</v>
      </c>
      <c r="H208" s="235">
        <f t="shared" si="47"/>
        <v>5.3324157178340666E-2</v>
      </c>
      <c r="I208" s="235">
        <f t="shared" si="47"/>
        <v>5.3324157178340645E-2</v>
      </c>
      <c r="J208" s="235">
        <f t="shared" si="47"/>
        <v>5.3324157178340666E-2</v>
      </c>
      <c r="K208" s="235">
        <f t="shared" si="47"/>
        <v>5.3324157178340645E-2</v>
      </c>
      <c r="L208" s="235">
        <f t="shared" si="47"/>
        <v>5.3324157178340659E-2</v>
      </c>
      <c r="M208" s="235">
        <f t="shared" si="47"/>
        <v>5.3324157178340652E-2</v>
      </c>
      <c r="N208" s="235">
        <f t="shared" si="47"/>
        <v>5.3324157178340659E-2</v>
      </c>
      <c r="O208" s="235">
        <f t="shared" si="47"/>
        <v>5.3324157178340631E-2</v>
      </c>
      <c r="P208" s="235">
        <f t="shared" si="47"/>
        <v>5.3324157178340631E-2</v>
      </c>
      <c r="Q208" s="235">
        <f t="shared" si="47"/>
        <v>5.3324157178340652E-2</v>
      </c>
    </row>
    <row r="209" spans="1:17" x14ac:dyDescent="0.25">
      <c r="A209" s="142" t="s">
        <v>186</v>
      </c>
      <c r="B209" s="235">
        <f t="shared" ref="B209:Q209" si="48">IF(B$152=0,0,B$152/B$108)</f>
        <v>5.4181619648000036E-2</v>
      </c>
      <c r="C209" s="235">
        <f t="shared" si="48"/>
        <v>5.6394243374871728E-2</v>
      </c>
      <c r="D209" s="235">
        <f t="shared" si="48"/>
        <v>8.0385250307468445E-2</v>
      </c>
      <c r="E209" s="235">
        <f t="shared" si="48"/>
        <v>4.7330164987526291E-2</v>
      </c>
      <c r="F209" s="235">
        <f t="shared" si="48"/>
        <v>5.6378771343422736E-2</v>
      </c>
      <c r="G209" s="235">
        <f t="shared" si="48"/>
        <v>3.6101729299711227E-2</v>
      </c>
      <c r="H209" s="235">
        <f t="shared" si="48"/>
        <v>3.9818357305538697E-2</v>
      </c>
      <c r="I209" s="235">
        <f t="shared" si="48"/>
        <v>4.0809597152984711E-2</v>
      </c>
      <c r="J209" s="235">
        <f t="shared" si="48"/>
        <v>6.1842565938237164E-2</v>
      </c>
      <c r="K209" s="235">
        <f t="shared" si="48"/>
        <v>4.3981031966236366E-2</v>
      </c>
      <c r="L209" s="235">
        <f t="shared" si="48"/>
        <v>5.6971546658888837E-2</v>
      </c>
      <c r="M209" s="235">
        <f t="shared" si="48"/>
        <v>0.10259443106242151</v>
      </c>
      <c r="N209" s="235">
        <f t="shared" si="48"/>
        <v>0.10259443106242151</v>
      </c>
      <c r="O209" s="235">
        <f t="shared" si="48"/>
        <v>3.8356738887903065E-2</v>
      </c>
      <c r="P209" s="235">
        <f t="shared" si="48"/>
        <v>0.1025944310624215</v>
      </c>
      <c r="Q209" s="235">
        <f t="shared" si="48"/>
        <v>0.10259443106242151</v>
      </c>
    </row>
    <row r="210" spans="1:17" x14ac:dyDescent="0.25">
      <c r="A210" s="72" t="s">
        <v>179</v>
      </c>
      <c r="B210" s="234">
        <f t="shared" ref="B210:Q210" si="49">IF(B$153=0,0,B$153/B$108)</f>
        <v>0.31183717648152426</v>
      </c>
      <c r="C210" s="234">
        <f t="shared" si="49"/>
        <v>0.31183717648152426</v>
      </c>
      <c r="D210" s="234">
        <f t="shared" si="49"/>
        <v>0.31183717648152431</v>
      </c>
      <c r="E210" s="234">
        <f t="shared" si="49"/>
        <v>0.31183717648152437</v>
      </c>
      <c r="F210" s="234">
        <f t="shared" si="49"/>
        <v>0.31183717648152426</v>
      </c>
      <c r="G210" s="234">
        <f t="shared" si="49"/>
        <v>0.31183717648152437</v>
      </c>
      <c r="H210" s="234">
        <f t="shared" si="49"/>
        <v>0.31183717648152431</v>
      </c>
      <c r="I210" s="234">
        <f t="shared" si="49"/>
        <v>0.31183717648152437</v>
      </c>
      <c r="J210" s="234">
        <f t="shared" si="49"/>
        <v>0.31183717648152431</v>
      </c>
      <c r="K210" s="234">
        <f t="shared" si="49"/>
        <v>0.31183717648152426</v>
      </c>
      <c r="L210" s="234">
        <f t="shared" si="49"/>
        <v>0.31183717648152431</v>
      </c>
      <c r="M210" s="234">
        <f t="shared" si="49"/>
        <v>0.31183717648152431</v>
      </c>
      <c r="N210" s="234">
        <f t="shared" si="49"/>
        <v>0.31183717648152431</v>
      </c>
      <c r="O210" s="234">
        <f t="shared" si="49"/>
        <v>0.31183717648152431</v>
      </c>
      <c r="P210" s="234">
        <f t="shared" si="49"/>
        <v>0.31183717648152426</v>
      </c>
      <c r="Q210" s="234">
        <f t="shared" si="49"/>
        <v>0.31183717648152431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2697.8547856350783</v>
      </c>
      <c r="C214" s="230">
        <f t="shared" si="50"/>
        <v>2570.0578721738484</v>
      </c>
      <c r="D214" s="230">
        <f t="shared" si="50"/>
        <v>2614.4362635980101</v>
      </c>
      <c r="E214" s="230">
        <f t="shared" si="50"/>
        <v>2600.5514450696755</v>
      </c>
      <c r="F214" s="230">
        <f t="shared" si="50"/>
        <v>3963.350857490891</v>
      </c>
      <c r="G214" s="230">
        <f t="shared" si="50"/>
        <v>4592.7076034354723</v>
      </c>
      <c r="H214" s="230">
        <f t="shared" si="50"/>
        <v>4409.8229983893507</v>
      </c>
      <c r="I214" s="230">
        <f t="shared" si="50"/>
        <v>4540.7932859453731</v>
      </c>
      <c r="J214" s="230">
        <f t="shared" si="50"/>
        <v>3818.2431078412378</v>
      </c>
      <c r="K214" s="230">
        <f t="shared" si="50"/>
        <v>5310.1733203498898</v>
      </c>
      <c r="L214" s="230">
        <f t="shared" si="50"/>
        <v>4868.4238439104884</v>
      </c>
      <c r="M214" s="230">
        <f t="shared" si="50"/>
        <v>2318.4662563494498</v>
      </c>
      <c r="N214" s="230">
        <f t="shared" si="50"/>
        <v>2738.7726737609596</v>
      </c>
      <c r="O214" s="230">
        <f t="shared" si="50"/>
        <v>2127.4669718181276</v>
      </c>
      <c r="P214" s="230">
        <f t="shared" si="50"/>
        <v>2066.144059392469</v>
      </c>
      <c r="Q214" s="230">
        <f t="shared" si="50"/>
        <v>1422.7610279622531</v>
      </c>
    </row>
    <row r="215" spans="1:17" x14ac:dyDescent="0.25">
      <c r="A215" s="132" t="s">
        <v>83</v>
      </c>
      <c r="B215" s="229">
        <f>IF(B$6=0,0,B$6/CHI!B$10*1000)</f>
        <v>4.6949141977395783</v>
      </c>
      <c r="C215" s="229">
        <f>IF(C$6=0,0,C$6/CHI!C$10*1000)</f>
        <v>4.6438259712235013</v>
      </c>
      <c r="D215" s="229">
        <f>IF(D$6=0,0,D$6/CHI!D$10*1000)</f>
        <v>4.5916010613680376</v>
      </c>
      <c r="E215" s="229">
        <f>IF(E$6=0,0,E$6/CHI!E$10*1000)</f>
        <v>4.4562869242301568</v>
      </c>
      <c r="F215" s="229">
        <f>IF(F$6=0,0,F$6/CHI!F$10*1000)</f>
        <v>4.3785142388270684</v>
      </c>
      <c r="G215" s="229">
        <f>IF(G$6=0,0,G$6/CHI!G$10*1000)</f>
        <v>4.2349205197498128</v>
      </c>
      <c r="H215" s="229">
        <f>IF(H$6=0,0,H$6/CHI!H$10*1000)</f>
        <v>4.1633425723308983</v>
      </c>
      <c r="I215" s="229">
        <f>IF(I$6=0,0,I$6/CHI!I$10*1000)</f>
        <v>4.1286111322546066</v>
      </c>
      <c r="J215" s="229">
        <f>IF(J$6=0,0,J$6/CHI!J$10*1000)</f>
        <v>3.9931823815263976</v>
      </c>
      <c r="K215" s="229">
        <f>IF(K$6=0,0,K$6/CHI!K$10*1000)</f>
        <v>3.9859350980150503</v>
      </c>
      <c r="L215" s="229">
        <f>IF(L$6=0,0,L$6/CHI!L$10*1000)</f>
        <v>3.9496206924399511</v>
      </c>
      <c r="M215" s="229">
        <f>IF(M$6=0,0,M$6/CHI!M$10*1000)</f>
        <v>2.7082539958000065</v>
      </c>
      <c r="N215" s="229">
        <f>IF(N$6=0,0,N$6/CHI!N$10*1000)</f>
        <v>2.7517295899760947</v>
      </c>
      <c r="O215" s="229">
        <f>IF(O$6=0,0,O$6/CHI!O$10*1000)</f>
        <v>2.7737188784132596</v>
      </c>
      <c r="P215" s="229">
        <f>IF(P$6=0,0,P$6/CHI!P$10*1000)</f>
        <v>2.7464439503583367</v>
      </c>
      <c r="Q215" s="229">
        <f>IF(Q$6=0,0,Q$6/CHI!Q$10*1000)</f>
        <v>1.9001530266502604</v>
      </c>
    </row>
    <row r="216" spans="1:17" x14ac:dyDescent="0.25">
      <c r="A216" s="76" t="s">
        <v>82</v>
      </c>
      <c r="B216" s="228">
        <f>IF(B$7=0,0,B$7/CHI!B$10*1000)</f>
        <v>30.516942285307255</v>
      </c>
      <c r="C216" s="228">
        <f>IF(C$7=0,0,C$7/CHI!C$10*1000)</f>
        <v>30.184868812952757</v>
      </c>
      <c r="D216" s="228">
        <f>IF(D$7=0,0,D$7/CHI!D$10*1000)</f>
        <v>29.845406898892243</v>
      </c>
      <c r="E216" s="228">
        <f>IF(E$7=0,0,E$7/CHI!E$10*1000)</f>
        <v>28.965865007496017</v>
      </c>
      <c r="F216" s="228">
        <f>IF(F$7=0,0,F$7/CHI!F$10*1000)</f>
        <v>28.460342552375945</v>
      </c>
      <c r="G216" s="228">
        <f>IF(G$7=0,0,G$7/CHI!G$10*1000)</f>
        <v>27.526983378373782</v>
      </c>
      <c r="H216" s="228">
        <f>IF(H$7=0,0,H$7/CHI!H$10*1000)</f>
        <v>27.06172672015084</v>
      </c>
      <c r="I216" s="228">
        <f>IF(I$7=0,0,I$7/CHI!I$10*1000)</f>
        <v>26.835972359654942</v>
      </c>
      <c r="J216" s="228">
        <f>IF(J$7=0,0,J$7/CHI!J$10*1000)</f>
        <v>25.955685479921588</v>
      </c>
      <c r="K216" s="228">
        <f>IF(K$7=0,0,K$7/CHI!K$10*1000)</f>
        <v>25.90857813709783</v>
      </c>
      <c r="L216" s="228">
        <f>IF(L$7=0,0,L$7/CHI!L$10*1000)</f>
        <v>25.672534500859676</v>
      </c>
      <c r="M216" s="228">
        <f>IF(M$7=0,0,M$7/CHI!M$10*1000)</f>
        <v>17.603650972700041</v>
      </c>
      <c r="N216" s="228">
        <f>IF(N$7=0,0,N$7/CHI!N$10*1000)</f>
        <v>17.886242334844617</v>
      </c>
      <c r="O216" s="228">
        <f>IF(O$7=0,0,O$7/CHI!O$10*1000)</f>
        <v>18.029172709686186</v>
      </c>
      <c r="P216" s="228">
        <f>IF(P$7=0,0,P$7/CHI!P$10*1000)</f>
        <v>17.851885677329186</v>
      </c>
      <c r="Q216" s="228">
        <f>IF(Q$7=0,0,Q$7/CHI!Q$10*1000)</f>
        <v>12.350994673226692</v>
      </c>
    </row>
    <row r="217" spans="1:17" x14ac:dyDescent="0.25">
      <c r="A217" s="76" t="s">
        <v>81</v>
      </c>
      <c r="B217" s="228">
        <f>IF(B$8=0,0,B$8/CHI!B$10*1000)</f>
        <v>5.6338970372874932</v>
      </c>
      <c r="C217" s="228">
        <f>IF(C$8=0,0,C$8/CHI!C$10*1000)</f>
        <v>5.572591165468201</v>
      </c>
      <c r="D217" s="228">
        <f>IF(D$8=0,0,D$8/CHI!D$10*1000)</f>
        <v>5.5099212736416447</v>
      </c>
      <c r="E217" s="228">
        <f>IF(E$8=0,0,E$8/CHI!E$10*1000)</f>
        <v>5.3475443090761878</v>
      </c>
      <c r="F217" s="228">
        <f>IF(F$8=0,0,F$8/CHI!F$10*1000)</f>
        <v>5.2542170865924822</v>
      </c>
      <c r="G217" s="228">
        <f>IF(G$8=0,0,G$8/CHI!G$10*1000)</f>
        <v>5.081904623699776</v>
      </c>
      <c r="H217" s="228">
        <f>IF(H$8=0,0,H$8/CHI!H$10*1000)</f>
        <v>4.9960110867970782</v>
      </c>
      <c r="I217" s="228">
        <f>IF(I$8=0,0,I$8/CHI!I$10*1000)</f>
        <v>4.9543333587055267</v>
      </c>
      <c r="J217" s="228">
        <f>IF(J$8=0,0,J$8/CHI!J$10*1000)</f>
        <v>4.7918188578316769</v>
      </c>
      <c r="K217" s="228">
        <f>IF(K$8=0,0,K$8/CHI!K$10*1000)</f>
        <v>4.7831221176180598</v>
      </c>
      <c r="L217" s="228">
        <f>IF(L$8=0,0,L$8/CHI!L$10*1000)</f>
        <v>4.7395448309279393</v>
      </c>
      <c r="M217" s="228">
        <f>IF(M$8=0,0,M$8/CHI!M$10*1000)</f>
        <v>3.2499047949600079</v>
      </c>
      <c r="N217" s="228">
        <f>IF(N$8=0,0,N$8/CHI!N$10*1000)</f>
        <v>3.3020755079713138</v>
      </c>
      <c r="O217" s="228">
        <f>IF(O$8=0,0,O$8/CHI!O$10*1000)</f>
        <v>3.3284626540959112</v>
      </c>
      <c r="P217" s="228">
        <f>IF(P$8=0,0,P$8/CHI!P$10*1000)</f>
        <v>3.2957327404300036</v>
      </c>
      <c r="Q217" s="228">
        <f>IF(Q$8=0,0,Q$8/CHI!Q$10*1000)</f>
        <v>2.2801836319803117</v>
      </c>
    </row>
    <row r="218" spans="1:17" x14ac:dyDescent="0.25">
      <c r="A218" s="76" t="s">
        <v>80</v>
      </c>
      <c r="B218" s="228">
        <f>IF(B$9=0,0,B$9/CHI!B$10*1000)</f>
        <v>44.601684878525994</v>
      </c>
      <c r="C218" s="228">
        <f>IF(C$9=0,0,C$9/CHI!C$10*1000)</f>
        <v>44.116346726623263</v>
      </c>
      <c r="D218" s="228">
        <f>IF(D$9=0,0,D$9/CHI!D$10*1000)</f>
        <v>43.620210082996365</v>
      </c>
      <c r="E218" s="228">
        <f>IF(E$9=0,0,E$9/CHI!E$10*1000)</f>
        <v>42.334725780186488</v>
      </c>
      <c r="F218" s="228">
        <f>IF(F$9=0,0,F$9/CHI!F$10*1000)</f>
        <v>41.59588526885716</v>
      </c>
      <c r="G218" s="228">
        <f>IF(G$9=0,0,G$9/CHI!G$10*1000)</f>
        <v>40.231744937623226</v>
      </c>
      <c r="H218" s="228">
        <f>IF(H$9=0,0,H$9/CHI!H$10*1000)</f>
        <v>39.551754437143536</v>
      </c>
      <c r="I218" s="228">
        <f>IF(I$9=0,0,I$9/CHI!I$10*1000)</f>
        <v>39.221805756418767</v>
      </c>
      <c r="J218" s="228">
        <f>IF(J$9=0,0,J$9/CHI!J$10*1000)</f>
        <v>37.935232624500784</v>
      </c>
      <c r="K218" s="228">
        <f>IF(K$9=0,0,K$9/CHI!K$10*1000)</f>
        <v>37.866383431142978</v>
      </c>
      <c r="L218" s="228">
        <f>IF(L$9=0,0,L$9/CHI!L$10*1000)</f>
        <v>37.521396578179541</v>
      </c>
      <c r="M218" s="228">
        <f>IF(M$9=0,0,M$9/CHI!M$10*1000)</f>
        <v>25.728412960100066</v>
      </c>
      <c r="N218" s="228">
        <f>IF(N$9=0,0,N$9/CHI!N$10*1000)</f>
        <v>26.141431104772902</v>
      </c>
      <c r="O218" s="228">
        <f>IF(O$9=0,0,O$9/CHI!O$10*1000)</f>
        <v>26.350329344925967</v>
      </c>
      <c r="P218" s="228">
        <f>IF(P$9=0,0,P$9/CHI!P$10*1000)</f>
        <v>26.091217528404201</v>
      </c>
      <c r="Q218" s="228">
        <f>IF(Q$9=0,0,Q$9/CHI!Q$10*1000)</f>
        <v>18.051453753177473</v>
      </c>
    </row>
    <row r="219" spans="1:17" x14ac:dyDescent="0.25">
      <c r="A219" s="129" t="s">
        <v>79</v>
      </c>
      <c r="B219" s="227">
        <f>IF(B$10=0,0,B$10/CHI!B$10*1000)</f>
        <v>13.145759753670818</v>
      </c>
      <c r="C219" s="227">
        <f>IF(C$10=0,0,C$10/CHI!C$10*1000)</f>
        <v>13.002712719425803</v>
      </c>
      <c r="D219" s="227">
        <f>IF(D$10=0,0,D$10/CHI!D$10*1000)</f>
        <v>12.856482971830504</v>
      </c>
      <c r="E219" s="227">
        <f>IF(E$10=0,0,E$10/CHI!E$10*1000)</f>
        <v>12.477603387844438</v>
      </c>
      <c r="F219" s="227">
        <f>IF(F$10=0,0,F$10/CHI!F$10*1000)</f>
        <v>12.25983986871579</v>
      </c>
      <c r="G219" s="227">
        <f>IF(G$10=0,0,G$10/CHI!G$10*1000)</f>
        <v>11.857777455299475</v>
      </c>
      <c r="H219" s="227">
        <f>IF(H$10=0,0,H$10/CHI!H$10*1000)</f>
        <v>11.657359202526516</v>
      </c>
      <c r="I219" s="227">
        <f>IF(I$10=0,0,I$10/CHI!I$10*1000)</f>
        <v>11.560111170312897</v>
      </c>
      <c r="J219" s="227">
        <f>IF(J$10=0,0,J$10/CHI!J$10*1000)</f>
        <v>11.180910668273913</v>
      </c>
      <c r="K219" s="227">
        <f>IF(K$10=0,0,K$10/CHI!K$10*1000)</f>
        <v>11.160618274442141</v>
      </c>
      <c r="L219" s="227">
        <f>IF(L$10=0,0,L$10/CHI!L$10*1000)</f>
        <v>11.058937938831864</v>
      </c>
      <c r="M219" s="227">
        <f>IF(M$10=0,0,M$10/CHI!M$10*1000)</f>
        <v>7.583111188240018</v>
      </c>
      <c r="N219" s="227">
        <f>IF(N$10=0,0,N$10/CHI!N$10*1000)</f>
        <v>7.7048428519330647</v>
      </c>
      <c r="O219" s="227">
        <f>IF(O$10=0,0,O$10/CHI!O$10*1000)</f>
        <v>7.7664128595571276</v>
      </c>
      <c r="P219" s="227">
        <f>IF(P$10=0,0,P$10/CHI!P$10*1000)</f>
        <v>7.690043061003343</v>
      </c>
      <c r="Q219" s="227">
        <f>IF(Q$10=0,0,Q$10/CHI!Q$10*1000)</f>
        <v>5.3204284746207291</v>
      </c>
    </row>
    <row r="220" spans="1:17" x14ac:dyDescent="0.25">
      <c r="A220" s="232" t="s">
        <v>185</v>
      </c>
      <c r="B220" s="231">
        <f>IF(B$15=0,0,B$15/CHI!B$10*1000)</f>
        <v>1768.0214184741424</v>
      </c>
      <c r="C220" s="231">
        <f>IF(C$15=0,0,C$15/CHI!C$10*1000)</f>
        <v>1650.3425893235039</v>
      </c>
      <c r="D220" s="231">
        <f>IF(D$15=0,0,D$15/CHI!D$10*1000)</f>
        <v>1705.0641865519301</v>
      </c>
      <c r="E220" s="231">
        <f>IF(E$15=0,0,E$15/CHI!E$10*1000)</f>
        <v>1717.978494580577</v>
      </c>
      <c r="F220" s="231">
        <f>IF(F$15=0,0,F$15/CHI!F$10*1000)</f>
        <v>3096.1808802821811</v>
      </c>
      <c r="G220" s="231">
        <f>IF(G$15=0,0,G$15/CHI!G$10*1000)</f>
        <v>3753.9765338807197</v>
      </c>
      <c r="H220" s="231">
        <f>IF(H$15=0,0,H$15/CHI!H$10*1000)</f>
        <v>3585.2680268546733</v>
      </c>
      <c r="I220" s="231">
        <f>IF(I$15=0,0,I$15/CHI!I$10*1000)</f>
        <v>3723.1169176209601</v>
      </c>
      <c r="J220" s="231">
        <f>IF(J$15=0,0,J$15/CHI!J$10*1000)</f>
        <v>3027.3885654323308</v>
      </c>
      <c r="K220" s="231">
        <f>IF(K$15=0,0,K$15/CHI!K$10*1000)</f>
        <v>4520.7541111007167</v>
      </c>
      <c r="L220" s="231">
        <f>IF(L$15=0,0,L$15/CHI!L$10*1000)</f>
        <v>4086.1967460802216</v>
      </c>
      <c r="M220" s="231">
        <f>IF(M$15=0,0,M$15/CHI!M$10*1000)</f>
        <v>1782.093316189178</v>
      </c>
      <c r="N220" s="231">
        <f>IF(N$15=0,0,N$15/CHI!N$10*1000)</f>
        <v>2193.7893402219256</v>
      </c>
      <c r="O220" s="231">
        <f>IF(O$15=0,0,O$15/CHI!O$10*1000)</f>
        <v>1578.1286334274937</v>
      </c>
      <c r="P220" s="231">
        <f>IF(P$15=0,0,P$15/CHI!P$10*1000)</f>
        <v>1522.2075530959316</v>
      </c>
      <c r="Q220" s="231">
        <f>IF(Q$15=0,0,Q$15/CHI!Q$10*1000)</f>
        <v>1046.4334504014287</v>
      </c>
    </row>
    <row r="221" spans="1:17" x14ac:dyDescent="0.25">
      <c r="A221" s="127" t="s">
        <v>184</v>
      </c>
      <c r="B221" s="226">
        <f>IF(B$24=0,0,B$24/CHI!B$10*1000)</f>
        <v>610.27759243655055</v>
      </c>
      <c r="C221" s="226">
        <f>IF(C$24=0,0,C$24/CHI!C$10*1000)</f>
        <v>603.63678952366763</v>
      </c>
      <c r="D221" s="226">
        <f>IF(D$24=0,0,D$24/CHI!D$10*1000)</f>
        <v>596.84823260666303</v>
      </c>
      <c r="E221" s="226">
        <f>IF(E$24=0,0,E$24/CHI!E$10*1000)</f>
        <v>579.25916018551106</v>
      </c>
      <c r="F221" s="226">
        <f>IF(F$24=0,0,F$24/CHI!F$10*1000)</f>
        <v>569.14972576219986</v>
      </c>
      <c r="G221" s="226">
        <f>IF(G$24=0,0,G$24/CHI!G$10*1000)</f>
        <v>550.48441571038461</v>
      </c>
      <c r="H221" s="226">
        <f>IF(H$24=0,0,H$24/CHI!H$10*1000)</f>
        <v>541.18021640395295</v>
      </c>
      <c r="I221" s="226">
        <f>IF(I$24=0,0,I$24/CHI!I$10*1000)</f>
        <v>536.66558232569469</v>
      </c>
      <c r="J221" s="226">
        <f>IF(J$24=0,0,J$24/CHI!J$10*1000)</f>
        <v>519.06161163313266</v>
      </c>
      <c r="K221" s="226">
        <f>IF(K$24=0,0,K$24/CHI!K$10*1000)</f>
        <v>518.11955932999592</v>
      </c>
      <c r="L221" s="226">
        <f>IF(L$24=0,0,L$24/CHI!L$10*1000)</f>
        <v>513.39916038941317</v>
      </c>
      <c r="M221" s="226">
        <f>IF(M$24=0,0,M$24/CHI!M$10*1000)</f>
        <v>352.03768560014362</v>
      </c>
      <c r="N221" s="226">
        <f>IF(N$24=0,0,N$24/CHI!N$10*1000)</f>
        <v>357.68894562877324</v>
      </c>
      <c r="O221" s="226">
        <f>IF(O$24=0,0,O$24/CHI!O$10*1000)</f>
        <v>360.54726623733444</v>
      </c>
      <c r="P221" s="226">
        <f>IF(P$24=0,0,P$24/CHI!P$10*1000)</f>
        <v>357.00188143876824</v>
      </c>
      <c r="Q221" s="226">
        <f>IF(Q$24=0,0,Q$24/CHI!Q$10*1000)</f>
        <v>246.9951026844023</v>
      </c>
    </row>
    <row r="222" spans="1:17" x14ac:dyDescent="0.25">
      <c r="A222" s="127" t="s">
        <v>181</v>
      </c>
      <c r="B222" s="226">
        <f>IF(B$35=0,0,B$35/CHI!B$10*1000)</f>
        <v>105.22027455802601</v>
      </c>
      <c r="C222" s="226">
        <f>IF(C$35=0,0,C$35/CHI!C$10*1000)</f>
        <v>104.07530853856331</v>
      </c>
      <c r="D222" s="226">
        <f>IF(D$35=0,0,D$35/CHI!D$10*1000)</f>
        <v>102.90486769080393</v>
      </c>
      <c r="E222" s="226">
        <f>IF(E$35=0,0,E$35/CHI!E$10*1000)</f>
        <v>99.872268997501905</v>
      </c>
      <c r="F222" s="226">
        <f>IF(F$35=0,0,F$35/CHI!F$10*1000)</f>
        <v>98.129263062448288</v>
      </c>
      <c r="G222" s="226">
        <f>IF(G$35=0,0,G$35/CHI!G$10*1000)</f>
        <v>94.911106156962845</v>
      </c>
      <c r="H222" s="226">
        <f>IF(H$35=0,0,H$35/CHI!H$10*1000)</f>
        <v>93.306933862750483</v>
      </c>
      <c r="I222" s="226">
        <f>IF(I$35=0,0,I$35/CHI!I$10*1000)</f>
        <v>92.528548676843826</v>
      </c>
      <c r="J222" s="226">
        <f>IF(J$35=0,0,J$35/CHI!J$10*1000)</f>
        <v>89.493381316057295</v>
      </c>
      <c r="K222" s="226">
        <f>IF(K$35=0,0,K$35/CHI!K$10*1000)</f>
        <v>89.330958505171736</v>
      </c>
      <c r="L222" s="226">
        <f>IF(L$35=0,0,L$35/CHI!L$10*1000)</f>
        <v>88.517096618864329</v>
      </c>
      <c r="M222" s="226">
        <f>IF(M$35=0,0,M$35/CHI!M$10*1000)</f>
        <v>60.696152689679948</v>
      </c>
      <c r="N222" s="226">
        <f>IF(N$35=0,0,N$35/CHI!N$10*1000)</f>
        <v>61.670507867029862</v>
      </c>
      <c r="O222" s="226">
        <f>IF(O$35=0,0,O$35/CHI!O$10*1000)</f>
        <v>62.163321765057681</v>
      </c>
      <c r="P222" s="226">
        <f>IF(P$35=0,0,P$35/CHI!P$10*1000)</f>
        <v>61.552048523925592</v>
      </c>
      <c r="Q222" s="226">
        <f>IF(Q$35=0,0,Q$35/CHI!Q$10*1000)</f>
        <v>42.585362531793528</v>
      </c>
    </row>
    <row r="223" spans="1:17" x14ac:dyDescent="0.25">
      <c r="A223" s="127" t="s">
        <v>180</v>
      </c>
      <c r="B223" s="225">
        <f>IF(B$43=0,0,B$43/CHI!B$10*1000)</f>
        <v>68.393178462716804</v>
      </c>
      <c r="C223" s="225">
        <f>IF(C$43=0,0,C$43/CHI!C$10*1000)</f>
        <v>67.648950550066161</v>
      </c>
      <c r="D223" s="225">
        <f>IF(D$43=0,0,D$43/CHI!D$10*1000)</f>
        <v>66.888163999022566</v>
      </c>
      <c r="E223" s="225">
        <f>IF(E$43=0,0,E$43/CHI!E$10*1000)</f>
        <v>64.916974848376256</v>
      </c>
      <c r="F223" s="225">
        <f>IF(F$43=0,0,F$43/CHI!F$10*1000)</f>
        <v>63.78402099059133</v>
      </c>
      <c r="G223" s="225">
        <f>IF(G$43=0,0,G$43/CHI!G$10*1000)</f>
        <v>61.692219002025915</v>
      </c>
      <c r="H223" s="225">
        <f>IF(H$43=0,0,H$43/CHI!H$10*1000)</f>
        <v>60.649507010787815</v>
      </c>
      <c r="I223" s="225">
        <f>IF(I$43=0,0,I$43/CHI!I$10*1000)</f>
        <v>60.143556639948493</v>
      </c>
      <c r="J223" s="225">
        <f>IF(J$43=0,0,J$43/CHI!J$10*1000)</f>
        <v>58.170697855437247</v>
      </c>
      <c r="K223" s="225">
        <f>IF(K$43=0,0,K$43/CHI!K$10*1000)</f>
        <v>58.065123028361555</v>
      </c>
      <c r="L223" s="225">
        <f>IF(L$43=0,0,L$43/CHI!L$10*1000)</f>
        <v>57.536112802261755</v>
      </c>
      <c r="M223" s="225">
        <f>IF(M$43=0,0,M$43/CHI!M$10*1000)</f>
        <v>39.452499248291922</v>
      </c>
      <c r="N223" s="225">
        <f>IF(N$43=0,0,N$43/CHI!N$10*1000)</f>
        <v>40.085830113569465</v>
      </c>
      <c r="O223" s="225">
        <f>IF(O$43=0,0,O$43/CHI!O$10*1000)</f>
        <v>40.406159147287489</v>
      </c>
      <c r="P223" s="225">
        <f>IF(P$43=0,0,P$43/CHI!P$10*1000)</f>
        <v>40.008831540551611</v>
      </c>
      <c r="Q223" s="225">
        <f>IF(Q$43=0,0,Q$43/CHI!Q$10*1000)</f>
        <v>27.680485645665758</v>
      </c>
    </row>
    <row r="224" spans="1:17" x14ac:dyDescent="0.25">
      <c r="A224" s="72" t="s">
        <v>179</v>
      </c>
      <c r="B224" s="224">
        <f>IF(B$57=0,0,B$57/CHI!B$10*1000)</f>
        <v>47.34912355111166</v>
      </c>
      <c r="C224" s="224">
        <f>IF(C$57=0,0,C$57/CHI!C$10*1000)</f>
        <v>46.833888842353502</v>
      </c>
      <c r="D224" s="224">
        <f>IF(D$57=0,0,D$57/CHI!D$10*1000)</f>
        <v>46.307190460861769</v>
      </c>
      <c r="E224" s="224">
        <f>IF(E$57=0,0,E$57/CHI!E$10*1000)</f>
        <v>44.942521048875854</v>
      </c>
      <c r="F224" s="224">
        <f>IF(F$57=0,0,F$57/CHI!F$10*1000)</f>
        <v>44.158168378101692</v>
      </c>
      <c r="G224" s="224">
        <f>IF(G$57=0,0,G$57/CHI!G$10*1000)</f>
        <v>42.709997770633279</v>
      </c>
      <c r="H224" s="224">
        <f>IF(H$57=0,0,H$57/CHI!H$10*1000)</f>
        <v>41.98812023823772</v>
      </c>
      <c r="I224" s="224">
        <f>IF(I$57=0,0,I$57/CHI!I$10*1000)</f>
        <v>41.637846904579746</v>
      </c>
      <c r="J224" s="224">
        <f>IF(J$57=0,0,J$57/CHI!J$10*1000)</f>
        <v>40.272021592225798</v>
      </c>
      <c r="K224" s="224">
        <f>IF(K$57=0,0,K$57/CHI!K$10*1000)</f>
        <v>40.198931327327251</v>
      </c>
      <c r="L224" s="224">
        <f>IF(L$57=0,0,L$57/CHI!L$10*1000)</f>
        <v>39.832693478488942</v>
      </c>
      <c r="M224" s="224">
        <f>IF(M$57=0,0,M$57/CHI!M$10*1000)</f>
        <v>27.31326871035596</v>
      </c>
      <c r="N224" s="224">
        <f>IF(N$57=0,0,N$57/CHI!N$10*1000)</f>
        <v>27.751728540163434</v>
      </c>
      <c r="O224" s="224">
        <f>IF(O$57=0,0,O$57/CHI!O$10*1000)</f>
        <v>27.973494794275947</v>
      </c>
      <c r="P224" s="224">
        <f>IF(P$57=0,0,P$57/CHI!P$10*1000)</f>
        <v>27.698421835766499</v>
      </c>
      <c r="Q224" s="224">
        <f>IF(Q$57=0,0,Q$57/CHI!Q$10*1000)</f>
        <v>19.163413139307075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901.03783375190983</v>
      </c>
      <c r="C226" s="230">
        <f t="shared" si="51"/>
        <v>860.35410830779801</v>
      </c>
      <c r="D226" s="230">
        <f t="shared" si="51"/>
        <v>850.67848393501106</v>
      </c>
      <c r="E226" s="230">
        <f t="shared" si="51"/>
        <v>825.60905314236061</v>
      </c>
      <c r="F226" s="230">
        <f t="shared" si="51"/>
        <v>797.82139122616184</v>
      </c>
      <c r="G226" s="230">
        <f t="shared" si="51"/>
        <v>727.94903677575769</v>
      </c>
      <c r="H226" s="230">
        <f t="shared" si="51"/>
        <v>697.95904078689136</v>
      </c>
      <c r="I226" s="230">
        <f t="shared" si="51"/>
        <v>676.99424939050539</v>
      </c>
      <c r="J226" s="230">
        <f t="shared" si="51"/>
        <v>673.96365537356814</v>
      </c>
      <c r="K226" s="230">
        <f t="shared" si="51"/>
        <v>672.74046914760663</v>
      </c>
      <c r="L226" s="230">
        <f t="shared" si="51"/>
        <v>666.61137531073609</v>
      </c>
      <c r="M226" s="230">
        <f t="shared" si="51"/>
        <v>530.42493691368497</v>
      </c>
      <c r="N226" s="230">
        <f t="shared" si="51"/>
        <v>543.39902142272058</v>
      </c>
      <c r="O226" s="230">
        <f t="shared" si="51"/>
        <v>548.62849108255398</v>
      </c>
      <c r="P226" s="230">
        <f t="shared" si="51"/>
        <v>541.20595938497161</v>
      </c>
      <c r="Q226" s="230">
        <f t="shared" si="51"/>
        <v>372.98930802197111</v>
      </c>
    </row>
    <row r="227" spans="1:17" x14ac:dyDescent="0.25">
      <c r="A227" s="132" t="s">
        <v>83</v>
      </c>
      <c r="B227" s="229">
        <f>IF(B$61=0,0,B$61/CHI!B$11*1000)</f>
        <v>7.6799747433443653</v>
      </c>
      <c r="C227" s="229">
        <f>IF(C$61=0,0,C$61/CHI!C$11*1000)</f>
        <v>7.3332079682191811</v>
      </c>
      <c r="D227" s="229">
        <f>IF(D$61=0,0,D$61/CHI!D$11*1000)</f>
        <v>7.2507380118804203</v>
      </c>
      <c r="E227" s="229">
        <f>IF(E$61=0,0,E$61/CHI!E$11*1000)</f>
        <v>7.0370593092715925</v>
      </c>
      <c r="F227" s="229">
        <f>IF(F$61=0,0,F$61/CHI!F$11*1000)</f>
        <v>6.800211827735362</v>
      </c>
      <c r="G227" s="229">
        <f>IF(G$61=0,0,G$61/CHI!G$11*1000)</f>
        <v>6.2046564610948334</v>
      </c>
      <c r="H227" s="229">
        <f>IF(H$61=0,0,H$61/CHI!H$11*1000)</f>
        <v>5.949037436987453</v>
      </c>
      <c r="I227" s="229">
        <f>IF(I$61=0,0,I$61/CHI!I$11*1000)</f>
        <v>5.770344531548302</v>
      </c>
      <c r="J227" s="229">
        <f>IF(J$61=0,0,J$61/CHI!J$11*1000)</f>
        <v>5.7445133348598203</v>
      </c>
      <c r="K227" s="229">
        <f>IF(K$61=0,0,K$61/CHI!K$11*1000)</f>
        <v>5.734087535886788</v>
      </c>
      <c r="L227" s="229">
        <f>IF(L$61=0,0,L$61/CHI!L$11*1000)</f>
        <v>5.6818463489981665</v>
      </c>
      <c r="M227" s="229">
        <f>IF(M$61=0,0,M$61/CHI!M$11*1000)</f>
        <v>4.5210644505064819</v>
      </c>
      <c r="N227" s="229">
        <f>IF(N$61=0,0,N$61/CHI!N$11*1000)</f>
        <v>4.6316487540895048</v>
      </c>
      <c r="O227" s="229">
        <f>IF(O$61=0,0,O$61/CHI!O$11*1000)</f>
        <v>4.6762220155044778</v>
      </c>
      <c r="P227" s="229">
        <f>IF(P$61=0,0,P$61/CHI!P$11*1000)</f>
        <v>4.6129562414894849</v>
      </c>
      <c r="Q227" s="229">
        <f>IF(Q$61=0,0,Q$61/CHI!Q$11*1000)</f>
        <v>3.1791655775632495</v>
      </c>
    </row>
    <row r="228" spans="1:17" x14ac:dyDescent="0.25">
      <c r="A228" s="76" t="s">
        <v>82</v>
      </c>
      <c r="B228" s="228">
        <f>IF(B$62=0,0,B$62/CHI!B$11*1000)</f>
        <v>49.929117203630142</v>
      </c>
      <c r="C228" s="228">
        <f>IF(C$62=0,0,C$62/CHI!C$11*1000)</f>
        <v>47.67471409214145</v>
      </c>
      <c r="D228" s="228">
        <f>IF(D$62=0,0,D$62/CHI!D$11*1000)</f>
        <v>47.138559709682724</v>
      </c>
      <c r="E228" s="228">
        <f>IF(E$62=0,0,E$62/CHI!E$11*1000)</f>
        <v>45.749389908607334</v>
      </c>
      <c r="F228" s="228">
        <f>IF(F$62=0,0,F$62/CHI!F$11*1000)</f>
        <v>44.209595044665186</v>
      </c>
      <c r="G228" s="228">
        <f>IF(G$62=0,0,G$62/CHI!G$11*1000)</f>
        <v>40.337765423348351</v>
      </c>
      <c r="H228" s="228">
        <f>IF(H$62=0,0,H$62/CHI!H$11*1000)</f>
        <v>38.675932846985326</v>
      </c>
      <c r="I228" s="228">
        <f>IF(I$62=0,0,I$62/CHI!I$11*1000)</f>
        <v>37.514213008406351</v>
      </c>
      <c r="J228" s="228">
        <f>IF(J$62=0,0,J$62/CHI!J$11*1000)</f>
        <v>37.346279012518288</v>
      </c>
      <c r="K228" s="228">
        <f>IF(K$62=0,0,K$62/CHI!K$11*1000)</f>
        <v>37.278498719449331</v>
      </c>
      <c r="L228" s="228">
        <f>IF(L$62=0,0,L$62/CHI!L$11*1000)</f>
        <v>36.938867870366245</v>
      </c>
      <c r="M228" s="228">
        <f>IF(M$62=0,0,M$62/CHI!M$11*1000)</f>
        <v>29.392382706743767</v>
      </c>
      <c r="N228" s="228">
        <f>IF(N$62=0,0,N$62/CHI!N$11*1000)</f>
        <v>30.111314322926944</v>
      </c>
      <c r="O228" s="228">
        <f>IF(O$62=0,0,O$62/CHI!O$11*1000)</f>
        <v>30.401094389621168</v>
      </c>
      <c r="P228" s="228">
        <f>IF(P$62=0,0,P$62/CHI!P$11*1000)</f>
        <v>29.989790400827399</v>
      </c>
      <c r="Q228" s="228">
        <f>IF(Q$62=0,0,Q$62/CHI!Q$11*1000)</f>
        <v>20.668418326435699</v>
      </c>
    </row>
    <row r="229" spans="1:17" x14ac:dyDescent="0.25">
      <c r="A229" s="76" t="s">
        <v>81</v>
      </c>
      <c r="B229" s="228">
        <f>IF(B$63=0,0,B$63/CHI!B$11*1000)</f>
        <v>9.2142565264928855</v>
      </c>
      <c r="C229" s="228">
        <f>IF(C$63=0,0,C$63/CHI!C$11*1000)</f>
        <v>8.7982137493161581</v>
      </c>
      <c r="D229" s="228">
        <f>IF(D$63=0,0,D$63/CHI!D$11*1000)</f>
        <v>8.6992681982135913</v>
      </c>
      <c r="E229" s="228">
        <f>IF(E$63=0,0,E$63/CHI!E$11*1000)</f>
        <v>8.442901420211852</v>
      </c>
      <c r="F229" s="228">
        <f>IF(F$63=0,0,F$63/CHI!F$11*1000)</f>
        <v>8.1587372757373</v>
      </c>
      <c r="G229" s="228">
        <f>IF(G$63=0,0,G$63/CHI!G$11*1000)</f>
        <v>7.4442036858044656</v>
      </c>
      <c r="H229" s="228">
        <f>IF(H$63=0,0,H$63/CHI!H$11*1000)</f>
        <v>7.1375178775967809</v>
      </c>
      <c r="I229" s="228">
        <f>IF(I$63=0,0,I$63/CHI!I$11*1000)</f>
        <v>6.9231262519462415</v>
      </c>
      <c r="J229" s="228">
        <f>IF(J$63=0,0,J$63/CHI!J$11*1000)</f>
        <v>6.8921345780634287</v>
      </c>
      <c r="K229" s="228">
        <f>IF(K$63=0,0,K$63/CHI!K$11*1000)</f>
        <v>6.8796259449700177</v>
      </c>
      <c r="L229" s="228">
        <f>IF(L$63=0,0,L$63/CHI!L$11*1000)</f>
        <v>6.8169481741013866</v>
      </c>
      <c r="M229" s="228">
        <f>IF(M$63=0,0,M$63/CHI!M$11*1000)</f>
        <v>5.4242688305552411</v>
      </c>
      <c r="N229" s="228">
        <f>IF(N$63=0,0,N$63/CHI!N$11*1000)</f>
        <v>5.556945326907079</v>
      </c>
      <c r="O229" s="228">
        <f>IF(O$63=0,0,O$63/CHI!O$11*1000)</f>
        <v>5.610423297685033</v>
      </c>
      <c r="P229" s="228">
        <f>IF(P$63=0,0,P$63/CHI!P$11*1000)</f>
        <v>5.5345184815101538</v>
      </c>
      <c r="Q229" s="228">
        <f>IF(Q$63=0,0,Q$63/CHI!Q$11*1000)</f>
        <v>3.8142895192787214</v>
      </c>
    </row>
    <row r="230" spans="1:17" x14ac:dyDescent="0.25">
      <c r="A230" s="76" t="s">
        <v>80</v>
      </c>
      <c r="B230" s="228">
        <f>IF(B$64=0,0,B$64/CHI!B$11*1000)</f>
        <v>72.959760061771448</v>
      </c>
      <c r="C230" s="228">
        <f>IF(C$64=0,0,C$64/CHI!C$11*1000)</f>
        <v>69.665475698082219</v>
      </c>
      <c r="D230" s="228">
        <f>IF(D$64=0,0,D$64/CHI!D$11*1000)</f>
        <v>68.882011112863978</v>
      </c>
      <c r="E230" s="228">
        <f>IF(E$64=0,0,E$64/CHI!E$11*1000)</f>
        <v>66.852063438080123</v>
      </c>
      <c r="F230" s="228">
        <f>IF(F$64=0,0,F$64/CHI!F$11*1000)</f>
        <v>64.602012363485926</v>
      </c>
      <c r="G230" s="228">
        <f>IF(G$64=0,0,G$64/CHI!G$11*1000)</f>
        <v>58.944236380400902</v>
      </c>
      <c r="H230" s="228">
        <f>IF(H$64=0,0,H$64/CHI!H$11*1000)</f>
        <v>56.515855651380797</v>
      </c>
      <c r="I230" s="228">
        <f>IF(I$64=0,0,I$64/CHI!I$11*1000)</f>
        <v>54.818273049708857</v>
      </c>
      <c r="J230" s="228">
        <f>IF(J$64=0,0,J$64/CHI!J$11*1000)</f>
        <v>54.572876681168275</v>
      </c>
      <c r="K230" s="228">
        <f>IF(K$64=0,0,K$64/CHI!K$11*1000)</f>
        <v>54.473831590924476</v>
      </c>
      <c r="L230" s="228">
        <f>IF(L$64=0,0,L$64/CHI!L$11*1000)</f>
        <v>53.977540315482571</v>
      </c>
      <c r="M230" s="228">
        <f>IF(M$64=0,0,M$64/CHI!M$11*1000)</f>
        <v>42.95011227981157</v>
      </c>
      <c r="N230" s="228">
        <f>IF(N$64=0,0,N$64/CHI!N$11*1000)</f>
        <v>44.000663163850291</v>
      </c>
      <c r="O230" s="228">
        <f>IF(O$64=0,0,O$64/CHI!O$11*1000)</f>
        <v>44.424109147292533</v>
      </c>
      <c r="P230" s="228">
        <f>IF(P$64=0,0,P$64/CHI!P$11*1000)</f>
        <v>43.823084294150107</v>
      </c>
      <c r="Q230" s="228">
        <f>IF(Q$64=0,0,Q$64/CHI!Q$11*1000)</f>
        <v>30.202072986850862</v>
      </c>
    </row>
    <row r="231" spans="1:17" x14ac:dyDescent="0.25">
      <c r="A231" s="129" t="s">
        <v>79</v>
      </c>
      <c r="B231" s="227">
        <f>IF(B$65=0,0,B$65/CHI!B$11*1000)</f>
        <v>21.503929281364218</v>
      </c>
      <c r="C231" s="227">
        <f>IF(C$65=0,0,C$65/CHI!C$11*1000)</f>
        <v>20.532982311013708</v>
      </c>
      <c r="D231" s="227">
        <f>IF(D$65=0,0,D$65/CHI!D$11*1000)</f>
        <v>20.302066433265175</v>
      </c>
      <c r="E231" s="227">
        <f>IF(E$65=0,0,E$65/CHI!E$11*1000)</f>
        <v>19.703766065960455</v>
      </c>
      <c r="F231" s="227">
        <f>IF(F$65=0,0,F$65/CHI!F$11*1000)</f>
        <v>19.040593117659007</v>
      </c>
      <c r="G231" s="227">
        <f>IF(G$65=0,0,G$65/CHI!G$11*1000)</f>
        <v>17.373038091065531</v>
      </c>
      <c r="H231" s="227">
        <f>IF(H$65=0,0,H$65/CHI!H$11*1000)</f>
        <v>16.657304823564868</v>
      </c>
      <c r="I231" s="227">
        <f>IF(I$65=0,0,I$65/CHI!I$11*1000)</f>
        <v>16.156964688335243</v>
      </c>
      <c r="J231" s="227">
        <f>IF(J$65=0,0,J$65/CHI!J$11*1000)</f>
        <v>16.084637337607496</v>
      </c>
      <c r="K231" s="227">
        <f>IF(K$65=0,0,K$65/CHI!K$11*1000)</f>
        <v>16.055445100483002</v>
      </c>
      <c r="L231" s="227">
        <f>IF(L$65=0,0,L$65/CHI!L$11*1000)</f>
        <v>15.909169777194865</v>
      </c>
      <c r="M231" s="227">
        <f>IF(M$65=0,0,M$65/CHI!M$11*1000)</f>
        <v>12.65898046141815</v>
      </c>
      <c r="N231" s="227">
        <f>IF(N$65=0,0,N$65/CHI!N$11*1000)</f>
        <v>12.968616511450612</v>
      </c>
      <c r="O231" s="227">
        <f>IF(O$65=0,0,O$65/CHI!O$11*1000)</f>
        <v>13.093421643412539</v>
      </c>
      <c r="P231" s="227">
        <f>IF(P$65=0,0,P$65/CHI!P$11*1000)</f>
        <v>12.916277476170558</v>
      </c>
      <c r="Q231" s="227">
        <f>IF(Q$65=0,0,Q$65/CHI!Q$11*1000)</f>
        <v>8.9016636171770962</v>
      </c>
    </row>
    <row r="232" spans="1:17" x14ac:dyDescent="0.25">
      <c r="A232" s="127" t="s">
        <v>183</v>
      </c>
      <c r="B232" s="226">
        <f>IF(B$70=0,0,B$70/CHI!B$11*1000)</f>
        <v>46.829515663370785</v>
      </c>
      <c r="C232" s="226">
        <f>IF(C$70=0,0,C$70/CHI!C$11*1000)</f>
        <v>44.715065984830581</v>
      </c>
      <c r="D232" s="226">
        <f>IF(D$70=0,0,D$70/CHI!D$11*1000)</f>
        <v>44.212196087312961</v>
      </c>
      <c r="E232" s="226">
        <f>IF(E$70=0,0,E$70/CHI!E$11*1000)</f>
        <v>42.909266001583106</v>
      </c>
      <c r="F232" s="226">
        <f>IF(F$70=0,0,F$70/CHI!F$11*1000)</f>
        <v>41.465061662754657</v>
      </c>
      <c r="G232" s="226">
        <f>IF(G$70=0,0,G$70/CHI!G$11*1000)</f>
        <v>37.83359537509962</v>
      </c>
      <c r="H232" s="226">
        <f>IF(H$70=0,0,H$70/CHI!H$11*1000)</f>
        <v>36.274929429789573</v>
      </c>
      <c r="I232" s="226">
        <f>IF(I$70=0,0,I$70/CHI!I$11*1000)</f>
        <v>35.185329204027376</v>
      </c>
      <c r="J232" s="226">
        <f>IF(J$70=0,0,J$70/CHI!J$11*1000)</f>
        <v>35.02782055714345</v>
      </c>
      <c r="K232" s="226">
        <f>IF(K$70=0,0,K$70/CHI!K$11*1000)</f>
        <v>34.964248067307615</v>
      </c>
      <c r="L232" s="226">
        <f>IF(L$70=0,0,L$70/CHI!L$11*1000)</f>
        <v>34.645701514560955</v>
      </c>
      <c r="M232" s="226">
        <f>IF(M$70=0,0,M$70/CHI!M$11*1000)</f>
        <v>27.567702443759035</v>
      </c>
      <c r="N232" s="226">
        <f>IF(N$70=0,0,N$70/CHI!N$11*1000)</f>
        <v>28.242002757214102</v>
      </c>
      <c r="O232" s="226">
        <f>IF(O$70=0,0,O$70/CHI!O$11*1000)</f>
        <v>28.513793266083805</v>
      </c>
      <c r="P232" s="226">
        <f>IF(P$70=0,0,P$70/CHI!P$11*1000)</f>
        <v>28.128023044930679</v>
      </c>
      <c r="Q232" s="226">
        <f>IF(Q$70=0,0,Q$70/CHI!Q$11*1000)</f>
        <v>19.38532211189484</v>
      </c>
    </row>
    <row r="233" spans="1:17" x14ac:dyDescent="0.25">
      <c r="A233" s="127" t="s">
        <v>181</v>
      </c>
      <c r="B233" s="226">
        <f>IF(B$83=0,0,B$83/CHI!B$11*1000)</f>
        <v>458.77370195508206</v>
      </c>
      <c r="C233" s="226">
        <f>IF(C$83=0,0,C$83/CHI!C$11*1000)</f>
        <v>438.05911858004191</v>
      </c>
      <c r="D233" s="226">
        <f>IF(D$83=0,0,D$83/CHI!D$11*1000)</f>
        <v>433.13266394522742</v>
      </c>
      <c r="E233" s="226">
        <f>IF(E$83=0,0,E$83/CHI!E$11*1000)</f>
        <v>420.36827699073064</v>
      </c>
      <c r="F233" s="226">
        <f>IF(F$83=0,0,F$83/CHI!F$11*1000)</f>
        <v>406.21987162035111</v>
      </c>
      <c r="G233" s="226">
        <f>IF(G$83=0,0,G$83/CHI!G$11*1000)</f>
        <v>370.64356448344591</v>
      </c>
      <c r="H233" s="226">
        <f>IF(H$83=0,0,H$83/CHI!H$11*1000)</f>
        <v>355.37381557163877</v>
      </c>
      <c r="I233" s="226">
        <f>IF(I$83=0,0,I$83/CHI!I$11*1000)</f>
        <v>344.6993526363961</v>
      </c>
      <c r="J233" s="226">
        <f>IF(J$83=0,0,J$83/CHI!J$11*1000)</f>
        <v>343.15629108649011</v>
      </c>
      <c r="K233" s="226">
        <f>IF(K$83=0,0,K$83/CHI!K$11*1000)</f>
        <v>342.53349185204735</v>
      </c>
      <c r="L233" s="226">
        <f>IF(L$83=0,0,L$83/CHI!L$11*1000)</f>
        <v>339.4127937372271</v>
      </c>
      <c r="M233" s="226">
        <f>IF(M$83=0,0,M$83/CHI!M$11*1000)</f>
        <v>270.0719135220956</v>
      </c>
      <c r="N233" s="226">
        <f>IF(N$83=0,0,N$83/CHI!N$11*1000)</f>
        <v>276.67781680021159</v>
      </c>
      <c r="O233" s="226">
        <f>IF(O$83=0,0,O$83/CHI!O$11*1000)</f>
        <v>279.34046099253544</v>
      </c>
      <c r="P233" s="226">
        <f>IF(P$83=0,0,P$83/CHI!P$11*1000)</f>
        <v>275.56119422123982</v>
      </c>
      <c r="Q233" s="226">
        <f>IF(Q$83=0,0,Q$83/CHI!Q$11*1000)</f>
        <v>189.91176532329641</v>
      </c>
    </row>
    <row r="234" spans="1:17" x14ac:dyDescent="0.25">
      <c r="A234" s="127" t="s">
        <v>180</v>
      </c>
      <c r="B234" s="225">
        <f>IF(B$91=0,0,B$91/CHI!B$11*1000)</f>
        <v>93.65903132674157</v>
      </c>
      <c r="C234" s="225">
        <f>IF(C$91=0,0,C$91/CHI!C$11*1000)</f>
        <v>89.430131969661147</v>
      </c>
      <c r="D234" s="225">
        <f>IF(D$91=0,0,D$91/CHI!D$11*1000)</f>
        <v>88.424392174625922</v>
      </c>
      <c r="E234" s="225">
        <f>IF(E$91=0,0,E$91/CHI!E$11*1000)</f>
        <v>85.818532003166212</v>
      </c>
      <c r="F234" s="225">
        <f>IF(F$91=0,0,F$91/CHI!F$11*1000)</f>
        <v>82.9301233255093</v>
      </c>
      <c r="G234" s="225">
        <f>IF(G$91=0,0,G$91/CHI!G$11*1000)</f>
        <v>75.667190750199239</v>
      </c>
      <c r="H234" s="225">
        <f>IF(H$91=0,0,H$91/CHI!H$11*1000)</f>
        <v>72.549858859579146</v>
      </c>
      <c r="I234" s="225">
        <f>IF(I$91=0,0,I$91/CHI!I$11*1000)</f>
        <v>70.370658408054751</v>
      </c>
      <c r="J234" s="225">
        <f>IF(J$91=0,0,J$91/CHI!J$11*1000)</f>
        <v>70.055641114286914</v>
      </c>
      <c r="K234" s="225">
        <f>IF(K$91=0,0,K$91/CHI!K$11*1000)</f>
        <v>69.92849613461523</v>
      </c>
      <c r="L234" s="225">
        <f>IF(L$91=0,0,L$91/CHI!L$11*1000)</f>
        <v>69.291403029121909</v>
      </c>
      <c r="M234" s="225">
        <f>IF(M$91=0,0,M$91/CHI!M$11*1000)</f>
        <v>55.135404887518071</v>
      </c>
      <c r="N234" s="225">
        <f>IF(N$91=0,0,N$91/CHI!N$11*1000)</f>
        <v>56.484005514428205</v>
      </c>
      <c r="O234" s="225">
        <f>IF(O$91=0,0,O$91/CHI!O$11*1000)</f>
        <v>57.027586532167611</v>
      </c>
      <c r="P234" s="225">
        <f>IF(P$91=0,0,P$91/CHI!P$11*1000)</f>
        <v>56.256046089861364</v>
      </c>
      <c r="Q234" s="225">
        <f>IF(Q$91=0,0,Q$91/CHI!Q$11*1000)</f>
        <v>38.770644223789681</v>
      </c>
    </row>
    <row r="235" spans="1:17" x14ac:dyDescent="0.25">
      <c r="A235" s="72" t="s">
        <v>179</v>
      </c>
      <c r="B235" s="224">
        <f>IF(B$105=0,0,B$105/CHI!B$11*1000)</f>
        <v>140.48854699011235</v>
      </c>
      <c r="C235" s="224">
        <f>IF(C$105=0,0,C$105/CHI!C$11*1000)</f>
        <v>134.14519795449172</v>
      </c>
      <c r="D235" s="224">
        <f>IF(D$105=0,0,D$105/CHI!D$11*1000)</f>
        <v>132.63658826193887</v>
      </c>
      <c r="E235" s="224">
        <f>IF(E$105=0,0,E$105/CHI!E$11*1000)</f>
        <v>128.72779800474927</v>
      </c>
      <c r="F235" s="224">
        <f>IF(F$105=0,0,F$105/CHI!F$11*1000)</f>
        <v>124.39518498826395</v>
      </c>
      <c r="G235" s="224">
        <f>IF(G$105=0,0,G$105/CHI!G$11*1000)</f>
        <v>113.50078612529884</v>
      </c>
      <c r="H235" s="224">
        <f>IF(H$105=0,0,H$105/CHI!H$11*1000)</f>
        <v>108.82478828936871</v>
      </c>
      <c r="I235" s="224">
        <f>IF(I$105=0,0,I$105/CHI!I$11*1000)</f>
        <v>105.55598761208212</v>
      </c>
      <c r="J235" s="224">
        <f>IF(J$105=0,0,J$105/CHI!J$11*1000)</f>
        <v>105.08346167143036</v>
      </c>
      <c r="K235" s="224">
        <f>IF(K$105=0,0,K$105/CHI!K$11*1000)</f>
        <v>104.89274420192284</v>
      </c>
      <c r="L235" s="224">
        <f>IF(L$105=0,0,L$105/CHI!L$11*1000)</f>
        <v>103.93710454368286</v>
      </c>
      <c r="M235" s="224">
        <f>IF(M$105=0,0,M$105/CHI!M$11*1000)</f>
        <v>82.703107331277096</v>
      </c>
      <c r="N235" s="224">
        <f>IF(N$105=0,0,N$105/CHI!N$11*1000)</f>
        <v>84.726008271642314</v>
      </c>
      <c r="O235" s="224">
        <f>IF(O$105=0,0,O$105/CHI!O$11*1000)</f>
        <v>85.541379798251413</v>
      </c>
      <c r="P235" s="224">
        <f>IF(P$105=0,0,P$105/CHI!P$11*1000)</f>
        <v>84.384069134792028</v>
      </c>
      <c r="Q235" s="224">
        <f>IF(Q$105=0,0,Q$105/CHI!Q$11*1000)</f>
        <v>58.155966335684518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520.7066856101244</v>
      </c>
      <c r="C237" s="230">
        <f t="shared" si="52"/>
        <v>505.11687885420133</v>
      </c>
      <c r="D237" s="230">
        <f t="shared" si="52"/>
        <v>490.05126761815376</v>
      </c>
      <c r="E237" s="230">
        <f t="shared" si="52"/>
        <v>467.78380151373739</v>
      </c>
      <c r="F237" s="230">
        <f t="shared" si="52"/>
        <v>459.61987422396282</v>
      </c>
      <c r="G237" s="230">
        <f t="shared" si="52"/>
        <v>423.44332496460339</v>
      </c>
      <c r="H237" s="230">
        <f t="shared" si="52"/>
        <v>409.77415492234951</v>
      </c>
      <c r="I237" s="230">
        <f t="shared" si="52"/>
        <v>406.35573660599869</v>
      </c>
      <c r="J237" s="230">
        <f t="shared" si="52"/>
        <v>404.5366675884776</v>
      </c>
      <c r="K237" s="230">
        <f t="shared" si="52"/>
        <v>389.06989650882338</v>
      </c>
      <c r="L237" s="230">
        <f t="shared" si="52"/>
        <v>383.12995282529852</v>
      </c>
      <c r="M237" s="230">
        <f t="shared" si="52"/>
        <v>293.27216265113412</v>
      </c>
      <c r="N237" s="230">
        <f t="shared" si="52"/>
        <v>297.98005989649505</v>
      </c>
      <c r="O237" s="230">
        <f t="shared" si="52"/>
        <v>300.89065392720227</v>
      </c>
      <c r="P237" s="230">
        <f t="shared" si="52"/>
        <v>296.81982922053402</v>
      </c>
      <c r="Q237" s="230">
        <f t="shared" si="52"/>
        <v>205.30446281422064</v>
      </c>
    </row>
    <row r="238" spans="1:17" x14ac:dyDescent="0.25">
      <c r="A238" s="132" t="s">
        <v>83</v>
      </c>
      <c r="B238" s="229">
        <f>IF(B$109=0,0,B$109/CHI!B$12*1000)</f>
        <v>4.9765115402155269</v>
      </c>
      <c r="C238" s="229">
        <f>IF(C$109=0,0,C$109/CHI!C$12*1000)</f>
        <v>4.8275162317729734</v>
      </c>
      <c r="D238" s="229">
        <f>IF(D$109=0,0,D$109/CHI!D$12*1000)</f>
        <v>4.6835307784486275</v>
      </c>
      <c r="E238" s="229">
        <f>IF(E$109=0,0,E$109/CHI!E$12*1000)</f>
        <v>4.4707155696134597</v>
      </c>
      <c r="F238" s="229">
        <f>IF(F$109=0,0,F$109/CHI!F$12*1000)</f>
        <v>4.3926910704207147</v>
      </c>
      <c r="G238" s="229">
        <f>IF(G$109=0,0,G$109/CHI!G$12*1000)</f>
        <v>4.0469436086545416</v>
      </c>
      <c r="H238" s="229">
        <f>IF(H$109=0,0,H$109/CHI!H$12*1000)</f>
        <v>3.9163042595923372</v>
      </c>
      <c r="I238" s="229">
        <f>IF(I$109=0,0,I$109/CHI!I$12*1000)</f>
        <v>3.8836336627463028</v>
      </c>
      <c r="J238" s="229">
        <f>IF(J$109=0,0,J$109/CHI!J$12*1000)</f>
        <v>3.8662484088052365</v>
      </c>
      <c r="K238" s="229">
        <f>IF(K$109=0,0,K$109/CHI!K$12*1000)</f>
        <v>3.7184289801424706</v>
      </c>
      <c r="L238" s="229">
        <f>IF(L$109=0,0,L$109/CHI!L$12*1000)</f>
        <v>3.6616595951773907</v>
      </c>
      <c r="M238" s="229">
        <f>IF(M$109=0,0,M$109/CHI!M$12*1000)</f>
        <v>2.8028683752105774</v>
      </c>
      <c r="N238" s="229">
        <f>IF(N$109=0,0,N$109/CHI!N$12*1000)</f>
        <v>2.8478628137671618</v>
      </c>
      <c r="O238" s="229">
        <f>IF(O$109=0,0,O$109/CHI!O$12*1000)</f>
        <v>2.8756800190825214</v>
      </c>
      <c r="P238" s="229">
        <f>IF(P$109=0,0,P$109/CHI!P$12*1000)</f>
        <v>2.8367742268375227</v>
      </c>
      <c r="Q238" s="229">
        <f>IF(Q$109=0,0,Q$109/CHI!Q$12*1000)</f>
        <v>1.9621411759973244</v>
      </c>
    </row>
    <row r="239" spans="1:17" x14ac:dyDescent="0.25">
      <c r="A239" s="76" t="s">
        <v>82</v>
      </c>
      <c r="B239" s="228">
        <f>IF(B$110=0,0,B$110/CHI!B$12*1000)</f>
        <v>33.257798745057542</v>
      </c>
      <c r="C239" s="228">
        <f>IF(C$110=0,0,C$110/CHI!C$12*1000)</f>
        <v>32.262069921343091</v>
      </c>
      <c r="D239" s="228">
        <f>IF(D$110=0,0,D$110/CHI!D$12*1000)</f>
        <v>31.299821729978582</v>
      </c>
      <c r="E239" s="228">
        <f>IF(E$110=0,0,E$110/CHI!E$12*1000)</f>
        <v>29.877587434301486</v>
      </c>
      <c r="F239" s="228">
        <f>IF(F$110=0,0,F$110/CHI!F$12*1000)</f>
        <v>29.356153278996818</v>
      </c>
      <c r="G239" s="228">
        <f>IF(G$110=0,0,G$110/CHI!G$12*1000)</f>
        <v>27.045538824049551</v>
      </c>
      <c r="H239" s="228">
        <f>IF(H$110=0,0,H$110/CHI!H$12*1000)</f>
        <v>26.172482036340796</v>
      </c>
      <c r="I239" s="228">
        <f>IF(I$110=0,0,I$110/CHI!I$12*1000)</f>
        <v>25.954145933629921</v>
      </c>
      <c r="J239" s="228">
        <f>IF(J$110=0,0,J$110/CHI!J$12*1000)</f>
        <v>25.837961077625621</v>
      </c>
      <c r="K239" s="228">
        <f>IF(K$110=0,0,K$110/CHI!K$12*1000)</f>
        <v>24.850090604635067</v>
      </c>
      <c r="L239" s="228">
        <f>IF(L$110=0,0,L$110/CHI!L$12*1000)</f>
        <v>24.470703404426228</v>
      </c>
      <c r="M239" s="228">
        <f>IF(M$110=0,0,M$110/CHI!M$12*1000)</f>
        <v>18.731441006083287</v>
      </c>
      <c r="N239" s="228">
        <f>IF(N$110=0,0,N$110/CHI!N$12*1000)</f>
        <v>19.032136778627788</v>
      </c>
      <c r="O239" s="228">
        <f>IF(O$110=0,0,O$110/CHI!O$12*1000)</f>
        <v>19.218037887979602</v>
      </c>
      <c r="P239" s="228">
        <f>IF(P$110=0,0,P$110/CHI!P$12*1000)</f>
        <v>18.958032259931734</v>
      </c>
      <c r="Q239" s="228">
        <f>IF(Q$110=0,0,Q$110/CHI!Q$12*1000)</f>
        <v>13.112899631271301</v>
      </c>
    </row>
    <row r="240" spans="1:17" x14ac:dyDescent="0.25">
      <c r="A240" s="76" t="s">
        <v>81</v>
      </c>
      <c r="B240" s="228">
        <f>IF(B$111=0,0,B$111/CHI!B$12*1000)</f>
        <v>5.808327993623279</v>
      </c>
      <c r="C240" s="228">
        <f>IF(C$111=0,0,C$111/CHI!C$12*1000)</f>
        <v>5.6344283424415327</v>
      </c>
      <c r="D240" s="228">
        <f>IF(D$111=0,0,D$111/CHI!D$12*1000)</f>
        <v>5.4663759361605422</v>
      </c>
      <c r="E240" s="228">
        <f>IF(E$111=0,0,E$111/CHI!E$12*1000)</f>
        <v>5.2179889837829432</v>
      </c>
      <c r="F240" s="228">
        <f>IF(F$111=0,0,F$111/CHI!F$12*1000)</f>
        <v>5.1269228063638046</v>
      </c>
      <c r="G240" s="228">
        <f>IF(G$111=0,0,G$111/CHI!G$12*1000)</f>
        <v>4.7233841739961031</v>
      </c>
      <c r="H240" s="228">
        <f>IF(H$111=0,0,H$111/CHI!H$12*1000)</f>
        <v>4.5709086533236718</v>
      </c>
      <c r="I240" s="228">
        <f>IF(I$111=0,0,I$111/CHI!I$12*1000)</f>
        <v>4.53277721512731</v>
      </c>
      <c r="J240" s="228">
        <f>IF(J$111=0,0,J$111/CHI!J$12*1000)</f>
        <v>4.5124860420181703</v>
      </c>
      <c r="K240" s="228">
        <f>IF(K$111=0,0,K$111/CHI!K$12*1000)</f>
        <v>4.3399588171609453</v>
      </c>
      <c r="L240" s="228">
        <f>IF(L$111=0,0,L$111/CHI!L$12*1000)</f>
        <v>4.2737005144907236</v>
      </c>
      <c r="M240" s="228">
        <f>IF(M$111=0,0,M$111/CHI!M$12*1000)</f>
        <v>3.2713636278379714</v>
      </c>
      <c r="N240" s="228">
        <f>IF(N$111=0,0,N$111/CHI!N$12*1000)</f>
        <v>3.3238788194362714</v>
      </c>
      <c r="O240" s="228">
        <f>IF(O$111=0,0,O$111/CHI!O$12*1000)</f>
        <v>3.3563456289738158</v>
      </c>
      <c r="P240" s="228">
        <f>IF(P$111=0,0,P$111/CHI!P$12*1000)</f>
        <v>3.3109367918025208</v>
      </c>
      <c r="Q240" s="228">
        <f>IF(Q$111=0,0,Q$111/CHI!Q$12*1000)</f>
        <v>2.2901101359633507</v>
      </c>
    </row>
    <row r="241" spans="1:17" x14ac:dyDescent="0.25">
      <c r="A241" s="76" t="s">
        <v>80</v>
      </c>
      <c r="B241" s="228">
        <f>IF(B$112=0,0,B$112/CHI!B$12*1000)</f>
        <v>47.276859632047504</v>
      </c>
      <c r="C241" s="228">
        <f>IF(C$112=0,0,C$112/CHI!C$12*1000)</f>
        <v>45.86140420184325</v>
      </c>
      <c r="D241" s="228">
        <f>IF(D$112=0,0,D$112/CHI!D$12*1000)</f>
        <v>44.493542395261962</v>
      </c>
      <c r="E241" s="228">
        <f>IF(E$112=0,0,E$112/CHI!E$12*1000)</f>
        <v>42.471797911327876</v>
      </c>
      <c r="F241" s="228">
        <f>IF(F$112=0,0,F$112/CHI!F$12*1000)</f>
        <v>41.73056516899679</v>
      </c>
      <c r="G241" s="228">
        <f>IF(G$112=0,0,G$112/CHI!G$12*1000)</f>
        <v>38.445964282218142</v>
      </c>
      <c r="H241" s="228">
        <f>IF(H$112=0,0,H$112/CHI!H$12*1000)</f>
        <v>37.204890466127203</v>
      </c>
      <c r="I241" s="228">
        <f>IF(I$112=0,0,I$112/CHI!I$12*1000)</f>
        <v>36.894519796089867</v>
      </c>
      <c r="J241" s="228">
        <f>IF(J$112=0,0,J$112/CHI!J$12*1000)</f>
        <v>36.729359883649742</v>
      </c>
      <c r="K241" s="228">
        <f>IF(K$112=0,0,K$112/CHI!K$12*1000)</f>
        <v>35.325075311353459</v>
      </c>
      <c r="L241" s="228">
        <f>IF(L$112=0,0,L$112/CHI!L$12*1000)</f>
        <v>34.785766154185211</v>
      </c>
      <c r="M241" s="228">
        <f>IF(M$112=0,0,M$112/CHI!M$12*1000)</f>
        <v>26.627249564500485</v>
      </c>
      <c r="N241" s="228">
        <f>IF(N$112=0,0,N$112/CHI!N$12*1000)</f>
        <v>27.054696730788038</v>
      </c>
      <c r="O241" s="228">
        <f>IF(O$112=0,0,O$112/CHI!O$12*1000)</f>
        <v>27.318960181283952</v>
      </c>
      <c r="P241" s="228">
        <f>IF(P$112=0,0,P$112/CHI!P$12*1000)</f>
        <v>26.949355154956461</v>
      </c>
      <c r="Q241" s="228">
        <f>IF(Q$112=0,0,Q$112/CHI!Q$12*1000)</f>
        <v>18.640341171974583</v>
      </c>
    </row>
    <row r="242" spans="1:17" x14ac:dyDescent="0.25">
      <c r="A242" s="129" t="s">
        <v>79</v>
      </c>
      <c r="B242" s="227">
        <f>IF(B$113=0,0,B$113/CHI!B$12*1000)</f>
        <v>13.934232312603474</v>
      </c>
      <c r="C242" s="227">
        <f>IF(C$113=0,0,C$113/CHI!C$12*1000)</f>
        <v>13.517045448964327</v>
      </c>
      <c r="D242" s="227">
        <f>IF(D$113=0,0,D$113/CHI!D$12*1000)</f>
        <v>13.113886179656154</v>
      </c>
      <c r="E242" s="227">
        <f>IF(E$113=0,0,E$113/CHI!E$12*1000)</f>
        <v>12.518003594917689</v>
      </c>
      <c r="F242" s="227">
        <f>IF(F$113=0,0,F$113/CHI!F$12*1000)</f>
        <v>12.299534997178002</v>
      </c>
      <c r="G242" s="227">
        <f>IF(G$113=0,0,G$113/CHI!G$12*1000)</f>
        <v>11.331442104232716</v>
      </c>
      <c r="H242" s="227">
        <f>IF(H$113=0,0,H$113/CHI!H$12*1000)</f>
        <v>10.965651926858545</v>
      </c>
      <c r="I242" s="227">
        <f>IF(I$113=0,0,I$113/CHI!I$12*1000)</f>
        <v>10.874174255689645</v>
      </c>
      <c r="J242" s="227">
        <f>IF(J$113=0,0,J$113/CHI!J$12*1000)</f>
        <v>10.825495544654661</v>
      </c>
      <c r="K242" s="227">
        <f>IF(K$113=0,0,K$113/CHI!K$12*1000)</f>
        <v>10.411601144398913</v>
      </c>
      <c r="L242" s="227">
        <f>IF(L$113=0,0,L$113/CHI!L$12*1000)</f>
        <v>10.252646866496693</v>
      </c>
      <c r="M242" s="227">
        <f>IF(M$113=0,0,M$113/CHI!M$12*1000)</f>
        <v>7.848031450589616</v>
      </c>
      <c r="N242" s="227">
        <f>IF(N$113=0,0,N$113/CHI!N$12*1000)</f>
        <v>7.9740158785480526</v>
      </c>
      <c r="O242" s="227">
        <f>IF(O$113=0,0,O$113/CHI!O$12*1000)</f>
        <v>8.0519040534310591</v>
      </c>
      <c r="P242" s="227">
        <f>IF(P$113=0,0,P$113/CHI!P$12*1000)</f>
        <v>7.9429678351450628</v>
      </c>
      <c r="Q242" s="227">
        <f>IF(Q$113=0,0,Q$113/CHI!Q$12*1000)</f>
        <v>5.4939952927925093</v>
      </c>
    </row>
    <row r="243" spans="1:17" x14ac:dyDescent="0.25">
      <c r="A243" s="127" t="s">
        <v>182</v>
      </c>
      <c r="B243" s="226">
        <f>IF(B$118=0,0,B$118/CHI!B$12*1000)</f>
        <v>54.402705587890502</v>
      </c>
      <c r="C243" s="226">
        <f>IF(C$118=0,0,C$118/CHI!C$12*1000)</f>
        <v>52.773904401823913</v>
      </c>
      <c r="D243" s="226">
        <f>IF(D$118=0,0,D$118/CHI!D$12*1000)</f>
        <v>51.199870429865285</v>
      </c>
      <c r="E243" s="226">
        <f>IF(E$118=0,0,E$118/CHI!E$12*1000)</f>
        <v>48.87339674296139</v>
      </c>
      <c r="F243" s="226">
        <f>IF(F$118=0,0,F$118/CHI!F$12*1000)</f>
        <v>48.020441048209463</v>
      </c>
      <c r="G243" s="226">
        <f>IF(G$118=0,0,G$118/CHI!G$12*1000)</f>
        <v>44.240765824265154</v>
      </c>
      <c r="H243" s="226">
        <f>IF(H$118=0,0,H$118/CHI!H$12*1000)</f>
        <v>42.812630073389961</v>
      </c>
      <c r="I243" s="226">
        <f>IF(I$118=0,0,I$118/CHI!I$12*1000)</f>
        <v>42.455478513058495</v>
      </c>
      <c r="J243" s="226">
        <f>IF(J$118=0,0,J$118/CHI!J$12*1000)</f>
        <v>42.265424728578459</v>
      </c>
      <c r="K243" s="226">
        <f>IF(K$118=0,0,K$118/CHI!K$12*1000)</f>
        <v>40.649478137733745</v>
      </c>
      <c r="L243" s="226">
        <f>IF(L$118=0,0,L$118/CHI!L$12*1000)</f>
        <v>40.028881136862111</v>
      </c>
      <c r="M243" s="226">
        <f>IF(M$118=0,0,M$118/CHI!M$12*1000)</f>
        <v>30.640665009205666</v>
      </c>
      <c r="N243" s="226">
        <f>IF(N$118=0,0,N$118/CHI!N$12*1000)</f>
        <v>31.132539522929839</v>
      </c>
      <c r="O243" s="226">
        <f>IF(O$118=0,0,O$118/CHI!O$12*1000)</f>
        <v>31.436634312788176</v>
      </c>
      <c r="P243" s="226">
        <f>IF(P$118=0,0,P$118/CHI!P$12*1000)</f>
        <v>31.011320246084207</v>
      </c>
      <c r="Q243" s="226">
        <f>IF(Q$118=0,0,Q$118/CHI!Q$12*1000)</f>
        <v>21.449922874093577</v>
      </c>
    </row>
    <row r="244" spans="1:17" x14ac:dyDescent="0.25">
      <c r="A244" s="127" t="s">
        <v>181</v>
      </c>
      <c r="B244" s="226">
        <f>IF(B$131=0,0,B$131/CHI!B$12*1000)</f>
        <v>117.48669587511559</v>
      </c>
      <c r="C244" s="226">
        <f>IF(C$131=0,0,C$131/CHI!C$12*1000)</f>
        <v>113.96917836343077</v>
      </c>
      <c r="D244" s="226">
        <f>IF(D$131=0,0,D$131/CHI!D$12*1000)</f>
        <v>110.56993473092722</v>
      </c>
      <c r="E244" s="226">
        <f>IF(E$131=0,0,E$131/CHI!E$12*1000)</f>
        <v>105.54574147507604</v>
      </c>
      <c r="F244" s="226">
        <f>IF(F$131=0,0,F$131/CHI!F$12*1000)</f>
        <v>103.70372010460638</v>
      </c>
      <c r="G244" s="226">
        <f>IF(G$131=0,0,G$131/CHI!G$12*1000)</f>
        <v>95.541229861821435</v>
      </c>
      <c r="H244" s="226">
        <f>IF(H$131=0,0,H$131/CHI!H$12*1000)</f>
        <v>92.457064307584702</v>
      </c>
      <c r="I244" s="226">
        <f>IF(I$131=0,0,I$131/CHI!I$12*1000)</f>
        <v>91.685768904230216</v>
      </c>
      <c r="J244" s="226">
        <f>IF(J$131=0,0,J$131/CHI!J$12*1000)</f>
        <v>91.275333597091915</v>
      </c>
      <c r="K244" s="226">
        <f>IF(K$131=0,0,K$131/CHI!K$12*1000)</f>
        <v>87.785576541493285</v>
      </c>
      <c r="L244" s="226">
        <f>IF(L$131=0,0,L$131/CHI!L$12*1000)</f>
        <v>86.445351081849097</v>
      </c>
      <c r="M244" s="226">
        <f>IF(M$131=0,0,M$131/CHI!M$12*1000)</f>
        <v>66.170798905066519</v>
      </c>
      <c r="N244" s="226">
        <f>IF(N$131=0,0,N$131/CHI!N$12*1000)</f>
        <v>67.233038563520111</v>
      </c>
      <c r="O244" s="226">
        <f>IF(O$131=0,0,O$131/CHI!O$12*1000)</f>
        <v>67.889753918155833</v>
      </c>
      <c r="P244" s="226">
        <f>IF(P$131=0,0,P$131/CHI!P$12*1000)</f>
        <v>66.971256503987149</v>
      </c>
      <c r="Q244" s="226">
        <f>IF(Q$131=0,0,Q$131/CHI!Q$12*1000)</f>
        <v>46.322706527564002</v>
      </c>
    </row>
    <row r="245" spans="1:17" x14ac:dyDescent="0.25">
      <c r="A245" s="127" t="s">
        <v>180</v>
      </c>
      <c r="B245" s="225">
        <f>IF(B$139=0,0,B$139/CHI!B$12*1000)</f>
        <v>81.18785130785696</v>
      </c>
      <c r="C245" s="225">
        <f>IF(C$139=0,0,C$139/CHI!C$12*1000)</f>
        <v>78.75711064752717</v>
      </c>
      <c r="D245" s="225">
        <f>IF(D$139=0,0,D$139/CHI!D$12*1000)</f>
        <v>76.408101812618469</v>
      </c>
      <c r="E245" s="225">
        <f>IF(E$139=0,0,E$139/CHI!E$12*1000)</f>
        <v>72.936189933918826</v>
      </c>
      <c r="F245" s="225">
        <f>IF(F$139=0,0,F$139/CHI!F$12*1000)</f>
        <v>71.663281916396926</v>
      </c>
      <c r="G245" s="225">
        <f>IF(G$139=0,0,G$139/CHI!G$12*1000)</f>
        <v>66.022685428455247</v>
      </c>
      <c r="H245" s="225">
        <f>IF(H$139=0,0,H$139/CHI!H$12*1000)</f>
        <v>63.891407733044126</v>
      </c>
      <c r="I245" s="225">
        <f>IF(I$139=0,0,I$139/CHI!I$12*1000)</f>
        <v>63.358412775142327</v>
      </c>
      <c r="J245" s="225">
        <f>IF(J$139=0,0,J$139/CHI!J$12*1000)</f>
        <v>63.074786102017917</v>
      </c>
      <c r="K245" s="225">
        <f>IF(K$139=0,0,K$139/CHI!K$12*1000)</f>
        <v>60.663228990635162</v>
      </c>
      <c r="L245" s="225">
        <f>IF(L$139=0,0,L$139/CHI!L$12*1000)</f>
        <v>59.737081357270355</v>
      </c>
      <c r="M245" s="225">
        <f>IF(M$139=0,0,M$139/CHI!M$12*1000)</f>
        <v>45.726581570880008</v>
      </c>
      <c r="N245" s="225">
        <f>IF(N$139=0,0,N$139/CHI!N$12*1000)</f>
        <v>46.460630262959256</v>
      </c>
      <c r="O245" s="225">
        <f>IF(O$139=0,0,O$139/CHI!O$12*1000)</f>
        <v>46.914445975169109</v>
      </c>
      <c r="P245" s="225">
        <f>IF(P$139=0,0,P$139/CHI!P$12*1000)</f>
        <v>46.27972873392978</v>
      </c>
      <c r="Q245" s="225">
        <f>IF(Q$139=0,0,Q$139/CHI!Q$12*1000)</f>
        <v>32.010782001521335</v>
      </c>
    </row>
    <row r="246" spans="1:17" x14ac:dyDescent="0.25">
      <c r="A246" s="72" t="s">
        <v>179</v>
      </c>
      <c r="B246" s="224">
        <f>IF(B$153=0,0,B$153/CHI!B$12*1000)</f>
        <v>162.37570261571392</v>
      </c>
      <c r="C246" s="224">
        <f>IF(C$153=0,0,C$153/CHI!C$12*1000)</f>
        <v>157.51422129505434</v>
      </c>
      <c r="D246" s="224">
        <f>IF(D$153=0,0,D$153/CHI!D$12*1000)</f>
        <v>152.81620362523694</v>
      </c>
      <c r="E246" s="224">
        <f>IF(E$153=0,0,E$153/CHI!E$12*1000)</f>
        <v>145.87237986783765</v>
      </c>
      <c r="F246" s="224">
        <f>IF(F$153=0,0,F$153/CHI!F$12*1000)</f>
        <v>143.32656383279388</v>
      </c>
      <c r="G246" s="224">
        <f>IF(G$153=0,0,G$153/CHI!G$12*1000)</f>
        <v>132.04537085691049</v>
      </c>
      <c r="H246" s="224">
        <f>IF(H$153=0,0,H$153/CHI!H$12*1000)</f>
        <v>127.78281546608822</v>
      </c>
      <c r="I246" s="224">
        <f>IF(I$153=0,0,I$153/CHI!I$12*1000)</f>
        <v>126.71682555028465</v>
      </c>
      <c r="J246" s="224">
        <f>IF(J$153=0,0,J$153/CHI!J$12*1000)</f>
        <v>126.14957220403583</v>
      </c>
      <c r="K246" s="224">
        <f>IF(K$153=0,0,K$153/CHI!K$12*1000)</f>
        <v>121.32645798127034</v>
      </c>
      <c r="L246" s="224">
        <f>IF(L$153=0,0,L$153/CHI!L$12*1000)</f>
        <v>119.4741627145407</v>
      </c>
      <c r="M246" s="224">
        <f>IF(M$153=0,0,M$153/CHI!M$12*1000)</f>
        <v>91.453163141760015</v>
      </c>
      <c r="N246" s="224">
        <f>IF(N$153=0,0,N$153/CHI!N$12*1000)</f>
        <v>92.921260525918512</v>
      </c>
      <c r="O246" s="224">
        <f>IF(O$153=0,0,O$153/CHI!O$12*1000)</f>
        <v>93.828891950338232</v>
      </c>
      <c r="P246" s="224">
        <f>IF(P$153=0,0,P$153/CHI!P$12*1000)</f>
        <v>92.559457467859559</v>
      </c>
      <c r="Q246" s="224">
        <f>IF(Q$153=0,0,Q$153/CHI!Q$12*1000)</f>
        <v>64.02156400304267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1766.9627661775542</v>
      </c>
      <c r="C5" s="96">
        <v>1512.8221613899182</v>
      </c>
      <c r="D5" s="96">
        <v>1637.0656253229115</v>
      </c>
      <c r="E5" s="96">
        <v>1450.5176595343012</v>
      </c>
      <c r="F5" s="96">
        <v>1490.0775081439258</v>
      </c>
      <c r="G5" s="96">
        <v>2056.2312019907667</v>
      </c>
      <c r="H5" s="96">
        <v>2038.9639706818457</v>
      </c>
      <c r="I5" s="96">
        <v>2203.7253924253437</v>
      </c>
      <c r="J5" s="96">
        <v>1991.6031740038986</v>
      </c>
      <c r="K5" s="96">
        <v>1800.86263866588</v>
      </c>
      <c r="L5" s="96">
        <v>1935.8556128987395</v>
      </c>
      <c r="M5" s="96">
        <v>2100.9196459466339</v>
      </c>
      <c r="N5" s="96">
        <v>1947.802521810057</v>
      </c>
      <c r="O5" s="96">
        <v>1968.0745159909857</v>
      </c>
      <c r="P5" s="96">
        <v>2197.5247568549871</v>
      </c>
      <c r="Q5" s="96">
        <v>2398.1470045857191</v>
      </c>
    </row>
    <row r="6" spans="1:17" x14ac:dyDescent="0.25">
      <c r="A6" s="132" t="s">
        <v>83</v>
      </c>
      <c r="B6" s="160">
        <v>1.4426098345810181</v>
      </c>
      <c r="C6" s="160">
        <v>1.2916200480354574</v>
      </c>
      <c r="D6" s="160">
        <v>1.3601842038240655</v>
      </c>
      <c r="E6" s="160">
        <v>1.1832386764566865</v>
      </c>
      <c r="F6" s="160">
        <v>0.74046369926256905</v>
      </c>
      <c r="G6" s="160">
        <v>0.85022926446511371</v>
      </c>
      <c r="H6" s="160">
        <v>0.86468465526365301</v>
      </c>
      <c r="I6" s="160">
        <v>0.90524167829863655</v>
      </c>
      <c r="J6" s="160">
        <v>0.98403413635705295</v>
      </c>
      <c r="K6" s="160">
        <v>0.62209374745927093</v>
      </c>
      <c r="L6" s="160">
        <v>0.75699709434602536</v>
      </c>
      <c r="M6" s="160">
        <v>1.2422456580221128</v>
      </c>
      <c r="N6" s="160">
        <v>0.97906914984518545</v>
      </c>
      <c r="O6" s="160">
        <v>1.3155943700339872</v>
      </c>
      <c r="P6" s="160">
        <v>1.4993365502258464</v>
      </c>
      <c r="Q6" s="160">
        <v>1.6924722916279404</v>
      </c>
    </row>
    <row r="7" spans="1:17" x14ac:dyDescent="0.25">
      <c r="A7" s="76" t="s">
        <v>82</v>
      </c>
      <c r="B7" s="159">
        <v>2.461853646599895</v>
      </c>
      <c r="C7" s="159">
        <v>2.2041853930665432</v>
      </c>
      <c r="D7" s="159">
        <v>2.3211920243177802</v>
      </c>
      <c r="E7" s="159">
        <v>2.0192295800332927</v>
      </c>
      <c r="F7" s="159">
        <v>1.2636218154812722</v>
      </c>
      <c r="G7" s="159">
        <v>1.4509397932791053</v>
      </c>
      <c r="H7" s="159">
        <v>1.4756083181271604</v>
      </c>
      <c r="I7" s="159">
        <v>1.5448200014669657</v>
      </c>
      <c r="J7" s="159">
        <v>1.6792815138910917</v>
      </c>
      <c r="K7" s="159">
        <v>1.0616202135863024</v>
      </c>
      <c r="L7" s="159">
        <v>1.2918365122074351</v>
      </c>
      <c r="M7" s="159">
        <v>2.1199266287151275</v>
      </c>
      <c r="N7" s="159">
        <v>1.6708086268660904</v>
      </c>
      <c r="O7" s="159">
        <v>2.2450982377054971</v>
      </c>
      <c r="P7" s="159">
        <v>2.558659358319181</v>
      </c>
      <c r="Q7" s="159">
        <v>2.8882508513631833</v>
      </c>
    </row>
    <row r="8" spans="1:17" x14ac:dyDescent="0.25">
      <c r="A8" s="76" t="s">
        <v>81</v>
      </c>
      <c r="B8" s="159">
        <v>2.4659046733294749</v>
      </c>
      <c r="C8" s="159">
        <v>2.2078124218123802</v>
      </c>
      <c r="D8" s="159">
        <v>2.325011589687958</v>
      </c>
      <c r="E8" s="159">
        <v>2.0225522604912354</v>
      </c>
      <c r="F8" s="159">
        <v>1.2657011290739644</v>
      </c>
      <c r="G8" s="159">
        <v>1.453327342146481</v>
      </c>
      <c r="H8" s="159">
        <v>1.4780364595186599</v>
      </c>
      <c r="I8" s="159">
        <v>1.5473620319922061</v>
      </c>
      <c r="J8" s="159">
        <v>1.6820448033777178</v>
      </c>
      <c r="K8" s="159">
        <v>1.0633671297231895</v>
      </c>
      <c r="L8" s="159">
        <v>1.2939622536171356</v>
      </c>
      <c r="M8" s="159">
        <v>2.123415008070876</v>
      </c>
      <c r="N8" s="159">
        <v>1.6735579740568931</v>
      </c>
      <c r="O8" s="159">
        <v>2.2487925893108573</v>
      </c>
      <c r="P8" s="159">
        <v>2.5628696806780082</v>
      </c>
      <c r="Q8" s="159">
        <v>2.8930035227564486</v>
      </c>
    </row>
    <row r="9" spans="1:17" x14ac:dyDescent="0.25">
      <c r="A9" s="76" t="s">
        <v>80</v>
      </c>
      <c r="B9" s="159">
        <v>13.837636988806169</v>
      </c>
      <c r="C9" s="159">
        <v>12.389330034873879</v>
      </c>
      <c r="D9" s="159">
        <v>13.047003284773959</v>
      </c>
      <c r="E9" s="159">
        <v>11.349726643641265</v>
      </c>
      <c r="F9" s="159">
        <v>7.1025911706472113</v>
      </c>
      <c r="G9" s="159">
        <v>8.1554718655754321</v>
      </c>
      <c r="H9" s="159">
        <v>8.2941292111768572</v>
      </c>
      <c r="I9" s="159">
        <v>8.683155646912855</v>
      </c>
      <c r="J9" s="159">
        <v>9.4389396475014582</v>
      </c>
      <c r="K9" s="159">
        <v>5.9671764630993183</v>
      </c>
      <c r="L9" s="159">
        <v>7.2611809111807819</v>
      </c>
      <c r="M9" s="159">
        <v>11.915726660509788</v>
      </c>
      <c r="N9" s="159">
        <v>9.3913150719865541</v>
      </c>
      <c r="O9" s="159">
        <v>12.619293783155657</v>
      </c>
      <c r="P9" s="159">
        <v>14.381764499823971</v>
      </c>
      <c r="Q9" s="159">
        <v>16.234339059501991</v>
      </c>
    </row>
    <row r="10" spans="1:17" x14ac:dyDescent="0.25">
      <c r="A10" s="129" t="s">
        <v>79</v>
      </c>
      <c r="B10" s="158">
        <v>6.7432248522130891</v>
      </c>
      <c r="C10" s="158">
        <v>6.0374497655209316</v>
      </c>
      <c r="D10" s="158">
        <v>6.3579408007279898</v>
      </c>
      <c r="E10" s="158">
        <v>5.5308401883311511</v>
      </c>
      <c r="F10" s="158">
        <v>3.4611667682683995</v>
      </c>
      <c r="G10" s="158">
        <v>3.9742465140514902</v>
      </c>
      <c r="H10" s="158">
        <v>4.0418156849697473</v>
      </c>
      <c r="I10" s="158">
        <v>4.2313923252404049</v>
      </c>
      <c r="J10" s="158">
        <v>4.5996937527021027</v>
      </c>
      <c r="K10" s="158">
        <v>2.907867337180654</v>
      </c>
      <c r="L10" s="158">
        <v>3.5384492031622403</v>
      </c>
      <c r="M10" s="158">
        <v>6.172251881359621</v>
      </c>
      <c r="N10" s="158">
        <v>4.7144186629749099</v>
      </c>
      <c r="O10" s="158">
        <v>5.8707779358609145</v>
      </c>
      <c r="P10" s="158">
        <v>7.1856535953275493</v>
      </c>
      <c r="Q10" s="158">
        <v>8.409258844005258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6.2383167780022869E-2</v>
      </c>
      <c r="O11" s="91">
        <v>0.72901007625023972</v>
      </c>
      <c r="P11" s="91">
        <v>1.3343280196399234E-2</v>
      </c>
      <c r="Q11" s="91">
        <v>0</v>
      </c>
    </row>
    <row r="12" spans="1:17" x14ac:dyDescent="0.25">
      <c r="A12" s="92" t="s">
        <v>26</v>
      </c>
      <c r="B12" s="91">
        <v>1.7257745229309109</v>
      </c>
      <c r="C12" s="91">
        <v>1.5451474950285364</v>
      </c>
      <c r="D12" s="91">
        <v>1.6271698619983361</v>
      </c>
      <c r="E12" s="91">
        <v>1.4154923343971975</v>
      </c>
      <c r="F12" s="91">
        <v>0.88580665174354256</v>
      </c>
      <c r="G12" s="91">
        <v>1.0171177043793926</v>
      </c>
      <c r="H12" s="91">
        <v>1.0344104917714698</v>
      </c>
      <c r="I12" s="91">
        <v>1.0829283067772333</v>
      </c>
      <c r="J12" s="91">
        <v>1.1771866526284593</v>
      </c>
      <c r="K12" s="91">
        <v>0.74420228845288128</v>
      </c>
      <c r="L12" s="91">
        <v>0.90558532739694064</v>
      </c>
      <c r="M12" s="91">
        <v>0</v>
      </c>
      <c r="N12" s="91">
        <v>0.51361695368273241</v>
      </c>
      <c r="O12" s="91">
        <v>1.5738276503399835</v>
      </c>
      <c r="P12" s="91">
        <v>1.0523246483980249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5.0174503292821777</v>
      </c>
      <c r="C14" s="157">
        <v>4.4923022704923952</v>
      </c>
      <c r="D14" s="157">
        <v>4.7307709387296537</v>
      </c>
      <c r="E14" s="157">
        <v>4.1153478539339536</v>
      </c>
      <c r="F14" s="157">
        <v>2.5753601165248572</v>
      </c>
      <c r="G14" s="157">
        <v>2.9571288096720978</v>
      </c>
      <c r="H14" s="157">
        <v>3.0074051931982777</v>
      </c>
      <c r="I14" s="157">
        <v>3.148464018463172</v>
      </c>
      <c r="J14" s="157">
        <v>3.4225071000736431</v>
      </c>
      <c r="K14" s="157">
        <v>2.1636650487277729</v>
      </c>
      <c r="L14" s="157">
        <v>2.6328638757652998</v>
      </c>
      <c r="M14" s="157">
        <v>6.172251881359621</v>
      </c>
      <c r="N14" s="157">
        <v>4.1384185415121548</v>
      </c>
      <c r="O14" s="157">
        <v>3.5679402092706911</v>
      </c>
      <c r="P14" s="157">
        <v>6.1199856667331254</v>
      </c>
      <c r="Q14" s="157">
        <v>8.409258844005258</v>
      </c>
    </row>
    <row r="15" spans="1:17" x14ac:dyDescent="0.25">
      <c r="A15" s="232" t="s">
        <v>185</v>
      </c>
      <c r="B15" s="246">
        <v>1374.4401049191952</v>
      </c>
      <c r="C15" s="246">
        <v>1161.3149499999997</v>
      </c>
      <c r="D15" s="246">
        <v>1262.0726100000002</v>
      </c>
      <c r="E15" s="246">
        <v>1128.2968700000015</v>
      </c>
      <c r="F15" s="246">
        <v>1287.2966699999997</v>
      </c>
      <c r="G15" s="246">
        <v>1826.5107187349297</v>
      </c>
      <c r="H15" s="246">
        <v>1804.5840699999999</v>
      </c>
      <c r="I15" s="246">
        <v>1958.4255699999994</v>
      </c>
      <c r="J15" s="246">
        <v>1721.9688200000001</v>
      </c>
      <c r="K15" s="246">
        <v>1628.5556299999985</v>
      </c>
      <c r="L15" s="246">
        <v>1727.4398277034975</v>
      </c>
      <c r="M15" s="246">
        <v>1761.3156151277387</v>
      </c>
      <c r="N15" s="246">
        <v>1681.8651957049847</v>
      </c>
      <c r="O15" s="246">
        <v>1612.8375004225088</v>
      </c>
      <c r="P15" s="246">
        <v>1790.5683743789282</v>
      </c>
      <c r="Q15" s="246">
        <v>1935.9899215694795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0.89570300739503905</v>
      </c>
      <c r="P16" s="244">
        <v>5.3983368110031442</v>
      </c>
      <c r="Q16" s="244">
        <v>13.519392796072236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3.4393809114359399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8.7894931166825927</v>
      </c>
      <c r="C18" s="244">
        <v>15.400330000000508</v>
      </c>
      <c r="D18" s="244">
        <v>2.1998499999999694</v>
      </c>
      <c r="E18" s="244">
        <v>3.2999900000009461</v>
      </c>
      <c r="F18" s="244">
        <v>66.213160000000016</v>
      </c>
      <c r="G18" s="244">
        <v>99.910050799810335</v>
      </c>
      <c r="H18" s="244">
        <v>114.49722999999997</v>
      </c>
      <c r="I18" s="244">
        <v>141.39935</v>
      </c>
      <c r="J18" s="244">
        <v>144.83784999999997</v>
      </c>
      <c r="K18" s="244">
        <v>151.54528000000002</v>
      </c>
      <c r="L18" s="244">
        <v>177.36462586042799</v>
      </c>
      <c r="M18" s="244">
        <v>127.97377298597851</v>
      </c>
      <c r="N18" s="244">
        <v>122.36292978506543</v>
      </c>
      <c r="O18" s="244">
        <v>204.3060685240041</v>
      </c>
      <c r="P18" s="244">
        <v>200.93582652820425</v>
      </c>
      <c r="Q18" s="244">
        <v>289.62453425050199</v>
      </c>
    </row>
    <row r="19" spans="1:17" x14ac:dyDescent="0.25">
      <c r="A19" s="245" t="s">
        <v>68</v>
      </c>
      <c r="B19" s="244">
        <v>135.25846400460682</v>
      </c>
      <c r="C19" s="244">
        <v>65.598220000000083</v>
      </c>
      <c r="D19" s="244">
        <v>99.39334000000008</v>
      </c>
      <c r="E19" s="244">
        <v>66.596950000000106</v>
      </c>
      <c r="F19" s="244">
        <v>99.388510000000224</v>
      </c>
      <c r="G19" s="244">
        <v>296.12406792232196</v>
      </c>
      <c r="H19" s="244">
        <v>129.0955100000001</v>
      </c>
      <c r="I19" s="244">
        <v>203.60019000000011</v>
      </c>
      <c r="J19" s="244">
        <v>60.197070000000167</v>
      </c>
      <c r="K19" s="244">
        <v>53.198460000000068</v>
      </c>
      <c r="L19" s="244">
        <v>177.74573017149532</v>
      </c>
      <c r="M19" s="244">
        <v>48.939639963521131</v>
      </c>
      <c r="N19" s="244">
        <v>16.981439236066308</v>
      </c>
      <c r="O19" s="244">
        <v>33.93924017117115</v>
      </c>
      <c r="P19" s="244">
        <v>5.9947411778985042</v>
      </c>
      <c r="Q19" s="244">
        <v>11.98997082939286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302.8088277443386</v>
      </c>
      <c r="C21" s="244">
        <v>207.90377999999998</v>
      </c>
      <c r="D21" s="244">
        <v>153.69999999999993</v>
      </c>
      <c r="E21" s="244">
        <v>93.199709999999868</v>
      </c>
      <c r="F21" s="244">
        <v>119.29950999999949</v>
      </c>
      <c r="G21" s="244">
        <v>103.42027323970558</v>
      </c>
      <c r="H21" s="244">
        <v>161.70009999999957</v>
      </c>
      <c r="I21" s="244">
        <v>110.03592999999842</v>
      </c>
      <c r="J21" s="244">
        <v>114.15960000000018</v>
      </c>
      <c r="K21" s="244">
        <v>133.47174999999925</v>
      </c>
      <c r="L21" s="244">
        <v>81.588945135775475</v>
      </c>
      <c r="M21" s="244">
        <v>174.01799635919929</v>
      </c>
      <c r="N21" s="244">
        <v>195.90117831386488</v>
      </c>
      <c r="O21" s="244">
        <v>81.565471157488219</v>
      </c>
      <c r="P21" s="244">
        <v>209.08394881121319</v>
      </c>
      <c r="Q21" s="244">
        <v>236.02751504729292</v>
      </c>
    </row>
    <row r="22" spans="1:17" x14ac:dyDescent="0.25">
      <c r="A22" s="245" t="s">
        <v>67</v>
      </c>
      <c r="B22" s="244">
        <v>601.12735263208299</v>
      </c>
      <c r="C22" s="244">
        <v>541.21172999999999</v>
      </c>
      <c r="D22" s="244">
        <v>798.69392000000005</v>
      </c>
      <c r="E22" s="244">
        <v>746.19768999999997</v>
      </c>
      <c r="F22" s="244">
        <v>681.08983000000001</v>
      </c>
      <c r="G22" s="244">
        <v>964.02980796789586</v>
      </c>
      <c r="H22" s="244">
        <v>1060.30323</v>
      </c>
      <c r="I22" s="244">
        <v>1111.4911199999999</v>
      </c>
      <c r="J22" s="244">
        <v>1051.26892</v>
      </c>
      <c r="K22" s="244">
        <v>967.05637000000002</v>
      </c>
      <c r="L22" s="244">
        <v>928.91468349668071</v>
      </c>
      <c r="M22" s="244">
        <v>1001.1451649011492</v>
      </c>
      <c r="N22" s="244">
        <v>892.81244477774612</v>
      </c>
      <c r="O22" s="244">
        <v>899.82663235178825</v>
      </c>
      <c r="P22" s="244">
        <v>875.74766779752815</v>
      </c>
      <c r="Q22" s="244">
        <v>942.96359988535244</v>
      </c>
    </row>
    <row r="23" spans="1:17" x14ac:dyDescent="0.25">
      <c r="A23" s="245" t="s">
        <v>66</v>
      </c>
      <c r="B23" s="244">
        <v>326.45596742148427</v>
      </c>
      <c r="C23" s="244">
        <v>331.20088999999916</v>
      </c>
      <c r="D23" s="244">
        <v>208.08550000000014</v>
      </c>
      <c r="E23" s="244">
        <v>219.00253000000066</v>
      </c>
      <c r="F23" s="244">
        <v>321.30565999999999</v>
      </c>
      <c r="G23" s="244">
        <v>359.58713789375997</v>
      </c>
      <c r="H23" s="244">
        <v>338.98800000000028</v>
      </c>
      <c r="I23" s="244">
        <v>391.89898000000085</v>
      </c>
      <c r="J23" s="244">
        <v>351.5053799999996</v>
      </c>
      <c r="K23" s="244">
        <v>323.28376999999909</v>
      </c>
      <c r="L23" s="244">
        <v>361.8258430391179</v>
      </c>
      <c r="M23" s="244">
        <v>409.23904091789063</v>
      </c>
      <c r="N23" s="244">
        <v>453.80720359224199</v>
      </c>
      <c r="O23" s="244">
        <v>392.30438521066202</v>
      </c>
      <c r="P23" s="244">
        <v>493.40785325308099</v>
      </c>
      <c r="Q23" s="244">
        <v>441.86490876086702</v>
      </c>
    </row>
    <row r="24" spans="1:17" x14ac:dyDescent="0.25">
      <c r="A24" s="156" t="s">
        <v>184</v>
      </c>
      <c r="B24" s="206">
        <v>279.5090543936285</v>
      </c>
      <c r="C24" s="206">
        <v>249.98046236056354</v>
      </c>
      <c r="D24" s="206">
        <v>264.17592145955155</v>
      </c>
      <c r="E24" s="206">
        <v>230.49535393765154</v>
      </c>
      <c r="F24" s="206">
        <v>144.5786575854726</v>
      </c>
      <c r="G24" s="206">
        <v>164.95139122337713</v>
      </c>
      <c r="H24" s="206">
        <v>168.12544708548381</v>
      </c>
      <c r="I24" s="206">
        <v>175.83051476335064</v>
      </c>
      <c r="J24" s="206">
        <v>191.64424235974877</v>
      </c>
      <c r="K24" s="206">
        <v>124.33095733448755</v>
      </c>
      <c r="L24" s="206">
        <v>148.86039911640987</v>
      </c>
      <c r="M24" s="206">
        <v>237.16726021113902</v>
      </c>
      <c r="N24" s="206">
        <v>190.55426047718126</v>
      </c>
      <c r="O24" s="206">
        <v>255.71774285484605</v>
      </c>
      <c r="P24" s="206">
        <v>289.95078658225907</v>
      </c>
      <c r="Q24" s="206">
        <v>326.2683802655277</v>
      </c>
    </row>
    <row r="25" spans="1:17" x14ac:dyDescent="0.25">
      <c r="A25" s="88" t="s">
        <v>33</v>
      </c>
      <c r="B25" s="87">
        <v>0</v>
      </c>
      <c r="C25" s="87">
        <v>0.13824266233987192</v>
      </c>
      <c r="D25" s="87">
        <v>0.18493740169119982</v>
      </c>
      <c r="E25" s="87">
        <v>0</v>
      </c>
      <c r="F25" s="87">
        <v>0</v>
      </c>
      <c r="G25" s="87">
        <v>0</v>
      </c>
      <c r="H25" s="87">
        <v>0</v>
      </c>
      <c r="I25" s="87">
        <v>0.43776227511112964</v>
      </c>
      <c r="J25" s="87">
        <v>0.45510793397372895</v>
      </c>
      <c r="K25" s="87">
        <v>0</v>
      </c>
      <c r="L25" s="87">
        <v>0.48030271800396906</v>
      </c>
      <c r="M25" s="87">
        <v>0.49142914450419944</v>
      </c>
      <c r="N25" s="87">
        <v>0.4759587370399519</v>
      </c>
      <c r="O25" s="87">
        <v>0.48507391478436473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17.863422457040389</v>
      </c>
      <c r="N27" s="87">
        <v>0</v>
      </c>
      <c r="O27" s="87">
        <v>0</v>
      </c>
      <c r="P27" s="87">
        <v>0</v>
      </c>
      <c r="Q27" s="87">
        <v>10.182945028311774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9.4879749197362724</v>
      </c>
      <c r="N28" s="87">
        <v>2.2954823771325525</v>
      </c>
      <c r="O28" s="87">
        <v>1.9823733314899727</v>
      </c>
      <c r="P28" s="87">
        <v>0.52687727685099395</v>
      </c>
      <c r="Q28" s="87">
        <v>1.7835442192215127</v>
      </c>
    </row>
    <row r="29" spans="1:17" x14ac:dyDescent="0.25">
      <c r="A29" s="88" t="s">
        <v>29</v>
      </c>
      <c r="B29" s="87">
        <v>19.097733952329865</v>
      </c>
      <c r="C29" s="87">
        <v>17.264063214578798</v>
      </c>
      <c r="D29" s="87">
        <v>9.670235166536342</v>
      </c>
      <c r="E29" s="87">
        <v>11.151435499890349</v>
      </c>
      <c r="F29" s="87">
        <v>4.69368586636197</v>
      </c>
      <c r="G29" s="87">
        <v>12.341592008062937</v>
      </c>
      <c r="H29" s="87">
        <v>13.270395582546742</v>
      </c>
      <c r="I29" s="87">
        <v>12.420360482647125</v>
      </c>
      <c r="J29" s="87">
        <v>2.495975309076603</v>
      </c>
      <c r="K29" s="87">
        <v>0</v>
      </c>
      <c r="L29" s="87">
        <v>0.52172862011165599</v>
      </c>
      <c r="M29" s="87">
        <v>0.53382637193698212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4.824797277456331</v>
      </c>
      <c r="K30" s="87">
        <v>0</v>
      </c>
      <c r="L30" s="87">
        <v>0</v>
      </c>
      <c r="M30" s="87">
        <v>10.822256518671962</v>
      </c>
      <c r="N30" s="87">
        <v>9.9831540729777153</v>
      </c>
      <c r="O30" s="87">
        <v>9.7943543571353988</v>
      </c>
      <c r="P30" s="87">
        <v>10.198180432330686</v>
      </c>
      <c r="Q30" s="87">
        <v>11.227627671580853</v>
      </c>
    </row>
    <row r="31" spans="1:17" x14ac:dyDescent="0.25">
      <c r="A31" s="88" t="s">
        <v>26</v>
      </c>
      <c r="B31" s="87">
        <v>81.009640109618175</v>
      </c>
      <c r="C31" s="87">
        <v>75.469494931323254</v>
      </c>
      <c r="D31" s="87">
        <v>98.31070724345696</v>
      </c>
      <c r="E31" s="87">
        <v>62.410746232345041</v>
      </c>
      <c r="F31" s="87">
        <v>41.823054823484362</v>
      </c>
      <c r="G31" s="87">
        <v>40.160247351621607</v>
      </c>
      <c r="H31" s="87">
        <v>31.137418082136886</v>
      </c>
      <c r="I31" s="87">
        <v>39.79954316265313</v>
      </c>
      <c r="J31" s="87">
        <v>61.213132055810405</v>
      </c>
      <c r="K31" s="87">
        <v>8.0207336408293362</v>
      </c>
      <c r="L31" s="87">
        <v>43.112200110105661</v>
      </c>
      <c r="M31" s="87">
        <v>98.470770301173019</v>
      </c>
      <c r="N31" s="87">
        <v>53.09761934106546</v>
      </c>
      <c r="O31" s="87">
        <v>86.031002053211438</v>
      </c>
      <c r="P31" s="87">
        <v>130.87356392992464</v>
      </c>
      <c r="Q31" s="87">
        <v>145.42455271269998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0.62515515297887159</v>
      </c>
      <c r="F33" s="87">
        <v>0.62967889921243314</v>
      </c>
      <c r="G33" s="87">
        <v>0</v>
      </c>
      <c r="H33" s="87">
        <v>0.29275067020871337</v>
      </c>
      <c r="I33" s="87">
        <v>0.14794868364609351</v>
      </c>
      <c r="J33" s="87">
        <v>0.15384712371479356</v>
      </c>
      <c r="K33" s="87">
        <v>0.15465014365254393</v>
      </c>
      <c r="L33" s="87">
        <v>0.15456576642098149</v>
      </c>
      <c r="M33" s="87">
        <v>0.15815498319260912</v>
      </c>
      <c r="N33" s="87">
        <v>6.3822761545338252E-2</v>
      </c>
      <c r="O33" s="87">
        <v>0.50096488535616501</v>
      </c>
      <c r="P33" s="87">
        <v>0.70417776596574255</v>
      </c>
      <c r="Q33" s="87">
        <v>0.77938033161116704</v>
      </c>
    </row>
    <row r="34" spans="1:17" x14ac:dyDescent="0.25">
      <c r="A34" s="88" t="s">
        <v>22</v>
      </c>
      <c r="B34" s="87">
        <v>179.40168033168047</v>
      </c>
      <c r="C34" s="87">
        <v>157.10866155232159</v>
      </c>
      <c r="D34" s="87">
        <v>156.01004164786707</v>
      </c>
      <c r="E34" s="87">
        <v>156.30801705243726</v>
      </c>
      <c r="F34" s="87">
        <v>97.432237996413832</v>
      </c>
      <c r="G34" s="87">
        <v>112.44955186369258</v>
      </c>
      <c r="H34" s="87">
        <v>123.42488275059148</v>
      </c>
      <c r="I34" s="87">
        <v>123.02490015929317</v>
      </c>
      <c r="J34" s="87">
        <v>122.50138265971692</v>
      </c>
      <c r="K34" s="87">
        <v>116.15557355000567</v>
      </c>
      <c r="L34" s="87">
        <v>104.5916019017676</v>
      </c>
      <c r="M34" s="87">
        <v>99.339425514883587</v>
      </c>
      <c r="N34" s="87">
        <v>124.63822318742024</v>
      </c>
      <c r="O34" s="87">
        <v>156.92397431286869</v>
      </c>
      <c r="P34" s="87">
        <v>147.64798717718699</v>
      </c>
      <c r="Q34" s="87">
        <v>156.87033030210239</v>
      </c>
    </row>
    <row r="35" spans="1:17" x14ac:dyDescent="0.25">
      <c r="A35" s="156" t="s">
        <v>181</v>
      </c>
      <c r="B35" s="204">
        <v>34.344731167398173</v>
      </c>
      <c r="C35" s="204">
        <v>30.892041503056205</v>
      </c>
      <c r="D35" s="204">
        <v>34.153071748017084</v>
      </c>
      <c r="E35" s="204">
        <v>27.767038909482608</v>
      </c>
      <c r="F35" s="204">
        <v>17.709310281009422</v>
      </c>
      <c r="G35" s="204">
        <v>19.478032781877147</v>
      </c>
      <c r="H35" s="204">
        <v>19.968850213262549</v>
      </c>
      <c r="I35" s="204">
        <v>20.950044090490174</v>
      </c>
      <c r="J35" s="204">
        <v>23.801772669804805</v>
      </c>
      <c r="K35" s="204">
        <v>14.495155127185457</v>
      </c>
      <c r="L35" s="204">
        <v>18.127024247834946</v>
      </c>
      <c r="M35" s="204">
        <v>30.185462546991978</v>
      </c>
      <c r="N35" s="204">
        <v>22.987053588019116</v>
      </c>
      <c r="O35" s="204">
        <v>29.519252491836674</v>
      </c>
      <c r="P35" s="204">
        <v>32.205423050269459</v>
      </c>
      <c r="Q35" s="204">
        <v>37.396225096514797</v>
      </c>
    </row>
    <row r="36" spans="1:17" x14ac:dyDescent="0.25">
      <c r="A36" s="152" t="s">
        <v>190</v>
      </c>
      <c r="B36" s="151">
        <v>14.374387652198182</v>
      </c>
      <c r="C36" s="151">
        <v>12.281705460504194</v>
      </c>
      <c r="D36" s="151">
        <v>6.2174231570376985</v>
      </c>
      <c r="E36" s="151">
        <v>13.458508233421203</v>
      </c>
      <c r="F36" s="151">
        <v>7.043249773485206</v>
      </c>
      <c r="G36" s="151">
        <v>11.635637685178381</v>
      </c>
      <c r="H36" s="151">
        <v>11.172029212107953</v>
      </c>
      <c r="I36" s="151">
        <v>11.511358657610792</v>
      </c>
      <c r="J36" s="151">
        <v>8.25349353456029</v>
      </c>
      <c r="K36" s="151">
        <v>7.5046925464735477</v>
      </c>
      <c r="L36" s="151">
        <v>7.1081586478284668</v>
      </c>
      <c r="M36" s="151">
        <v>6.9049635030496228</v>
      </c>
      <c r="N36" s="151">
        <v>7.7761652225061431</v>
      </c>
      <c r="O36" s="151">
        <v>16.626419828645062</v>
      </c>
      <c r="P36" s="151">
        <v>20.613882653026852</v>
      </c>
      <c r="Q36" s="151">
        <v>20.241367261906063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6.9049635030496228</v>
      </c>
      <c r="N38" s="208">
        <v>7.7761652225061431</v>
      </c>
      <c r="O38" s="208">
        <v>9.2608298473754278</v>
      </c>
      <c r="P38" s="208">
        <v>20.613882653026852</v>
      </c>
      <c r="Q38" s="208">
        <v>20.241367261906063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14.374387652198182</v>
      </c>
      <c r="C41" s="208">
        <v>12.281705460504194</v>
      </c>
      <c r="D41" s="208">
        <v>6.2174231570376985</v>
      </c>
      <c r="E41" s="208">
        <v>13.458508233421203</v>
      </c>
      <c r="F41" s="208">
        <v>7.043249773485206</v>
      </c>
      <c r="G41" s="208">
        <v>11.635637685178381</v>
      </c>
      <c r="H41" s="208">
        <v>11.172029212107953</v>
      </c>
      <c r="I41" s="208">
        <v>11.511358657610792</v>
      </c>
      <c r="J41" s="208">
        <v>8.25349353456029</v>
      </c>
      <c r="K41" s="208">
        <v>7.5046925464735477</v>
      </c>
      <c r="L41" s="208">
        <v>7.1081586478284668</v>
      </c>
      <c r="M41" s="208">
        <v>0</v>
      </c>
      <c r="N41" s="208">
        <v>0</v>
      </c>
      <c r="O41" s="208">
        <v>7.3655899812696326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19.970343515199989</v>
      </c>
      <c r="C42" s="151">
        <v>18.610336042552014</v>
      </c>
      <c r="D42" s="151">
        <v>27.935648590979387</v>
      </c>
      <c r="E42" s="151">
        <v>14.308530676061403</v>
      </c>
      <c r="F42" s="151">
        <v>10.666060507524215</v>
      </c>
      <c r="G42" s="151">
        <v>7.8423950966987643</v>
      </c>
      <c r="H42" s="151">
        <v>8.796821001154596</v>
      </c>
      <c r="I42" s="151">
        <v>9.4386854328793817</v>
      </c>
      <c r="J42" s="151">
        <v>15.548279135244515</v>
      </c>
      <c r="K42" s="151">
        <v>6.9904625807119096</v>
      </c>
      <c r="L42" s="151">
        <v>11.018865600006478</v>
      </c>
      <c r="M42" s="151">
        <v>23.280499043942356</v>
      </c>
      <c r="N42" s="151">
        <v>15.210888365512972</v>
      </c>
      <c r="O42" s="151">
        <v>12.892832663191612</v>
      </c>
      <c r="P42" s="151">
        <v>11.591540397242609</v>
      </c>
      <c r="Q42" s="151">
        <v>17.15485783460873</v>
      </c>
    </row>
    <row r="43" spans="1:17" x14ac:dyDescent="0.25">
      <c r="A43" s="156" t="s">
        <v>180</v>
      </c>
      <c r="B43" s="155">
        <v>30.921611502162598</v>
      </c>
      <c r="C43" s="155">
        <v>27.884878573941904</v>
      </c>
      <c r="D43" s="155">
        <v>31.644867956487253</v>
      </c>
      <c r="E43" s="155">
        <v>24.795756632705888</v>
      </c>
      <c r="F43" s="155">
        <v>15.985123949837176</v>
      </c>
      <c r="G43" s="155">
        <v>17.150310211068053</v>
      </c>
      <c r="H43" s="155">
        <v>17.666412184826708</v>
      </c>
      <c r="I43" s="155">
        <v>18.557722662726437</v>
      </c>
      <c r="J43" s="155">
        <v>21.618938184594068</v>
      </c>
      <c r="K43" s="155">
        <v>12.890939167954286</v>
      </c>
      <c r="L43" s="155">
        <v>16.373395898914215</v>
      </c>
      <c r="M43" s="155">
        <v>30.770070607467574</v>
      </c>
      <c r="N43" s="155">
        <v>19.853008698360803</v>
      </c>
      <c r="O43" s="155">
        <v>26.735428646840191</v>
      </c>
      <c r="P43" s="155">
        <v>34.998107367406007</v>
      </c>
      <c r="Q43" s="155">
        <v>41.977210678803175</v>
      </c>
    </row>
    <row r="44" spans="1:17" x14ac:dyDescent="0.25">
      <c r="A44" s="152" t="s">
        <v>193</v>
      </c>
      <c r="B44" s="151">
        <v>8.4914672411383734</v>
      </c>
      <c r="C44" s="151">
        <v>7.2552446828740944</v>
      </c>
      <c r="D44" s="151">
        <v>3.672855243625448</v>
      </c>
      <c r="E44" s="151">
        <v>7.9504243619874106</v>
      </c>
      <c r="F44" s="151">
        <v>4.1607006969482248</v>
      </c>
      <c r="G44" s="151">
        <v>6.8735892355274055</v>
      </c>
      <c r="H44" s="151">
        <v>6.5997190535729295</v>
      </c>
      <c r="I44" s="151">
        <v>6.8001731487427088</v>
      </c>
      <c r="J44" s="151">
        <v>4.8756351692622335</v>
      </c>
      <c r="K44" s="151">
        <v>4.4332915220531337</v>
      </c>
      <c r="L44" s="151">
        <v>4.1990447011229506</v>
      </c>
      <c r="M44" s="151">
        <v>0</v>
      </c>
      <c r="N44" s="151">
        <v>0</v>
      </c>
      <c r="O44" s="151">
        <v>10.275086404246208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7.4662186404274919</v>
      </c>
      <c r="C45" s="151">
        <v>6.684771895925004</v>
      </c>
      <c r="D45" s="151">
        <v>7.0396252774443084</v>
      </c>
      <c r="E45" s="151">
        <v>6.1238447503038689</v>
      </c>
      <c r="F45" s="151">
        <v>3.8322654826485012</v>
      </c>
      <c r="G45" s="151">
        <v>4.4003565141575898</v>
      </c>
      <c r="H45" s="151">
        <v>4.475170303477201</v>
      </c>
      <c r="I45" s="151">
        <v>4.6850729355855965</v>
      </c>
      <c r="J45" s="151">
        <v>5.0928628348217435</v>
      </c>
      <c r="K45" s="151">
        <v>3.2196424993336921</v>
      </c>
      <c r="L45" s="151">
        <v>3.9178339708166789</v>
      </c>
      <c r="M45" s="151">
        <v>6.3708505505645512</v>
      </c>
      <c r="N45" s="151">
        <v>11.469075320094758</v>
      </c>
      <c r="O45" s="151">
        <v>6.7996476799813301</v>
      </c>
      <c r="P45" s="151">
        <v>10.972398092649186</v>
      </c>
      <c r="Q45" s="151">
        <v>8.7349903361775336</v>
      </c>
    </row>
    <row r="46" spans="1:17" x14ac:dyDescent="0.25">
      <c r="A46" s="150" t="s">
        <v>33</v>
      </c>
      <c r="B46" s="87">
        <v>0</v>
      </c>
      <c r="C46" s="87">
        <v>3.6967715608690332E-3</v>
      </c>
      <c r="D46" s="87">
        <v>4.9281175986721215E-3</v>
      </c>
      <c r="E46" s="87">
        <v>0</v>
      </c>
      <c r="F46" s="87">
        <v>0</v>
      </c>
      <c r="G46" s="87">
        <v>0</v>
      </c>
      <c r="H46" s="87">
        <v>0</v>
      </c>
      <c r="I46" s="87">
        <v>1.1664347284109866E-2</v>
      </c>
      <c r="J46" s="87">
        <v>1.2094296464260079E-2</v>
      </c>
      <c r="K46" s="87">
        <v>0</v>
      </c>
      <c r="L46" s="87">
        <v>1.2641013432995007E-2</v>
      </c>
      <c r="M46" s="87">
        <v>1.3200901477888716E-2</v>
      </c>
      <c r="N46" s="87">
        <v>2.8646993201299098E-2</v>
      </c>
      <c r="O46" s="87">
        <v>1.2898329550621757E-2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0.47985204489897626</v>
      </c>
      <c r="N48" s="87">
        <v>0</v>
      </c>
      <c r="O48" s="87">
        <v>0</v>
      </c>
      <c r="P48" s="87">
        <v>0</v>
      </c>
      <c r="Q48" s="87">
        <v>0.27262196337794542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0.25486852690936956</v>
      </c>
      <c r="N49" s="87">
        <v>0.13816043899179054</v>
      </c>
      <c r="O49" s="87">
        <v>5.2712182087318205E-2</v>
      </c>
      <c r="P49" s="87">
        <v>1.9938236056276093E-2</v>
      </c>
      <c r="Q49" s="87">
        <v>4.774977430042826E-2</v>
      </c>
    </row>
    <row r="50" spans="1:17" x14ac:dyDescent="0.25">
      <c r="A50" s="150" t="s">
        <v>29</v>
      </c>
      <c r="B50" s="87">
        <v>0.51013680946451956</v>
      </c>
      <c r="C50" s="87">
        <v>0.4616613774392917</v>
      </c>
      <c r="D50" s="87">
        <v>0.25768749680543301</v>
      </c>
      <c r="E50" s="87">
        <v>0.29627347613621602</v>
      </c>
      <c r="F50" s="87">
        <v>0.12441290182418641</v>
      </c>
      <c r="G50" s="87">
        <v>0.32923277812317409</v>
      </c>
      <c r="H50" s="87">
        <v>0.35323195420983744</v>
      </c>
      <c r="I50" s="87">
        <v>0.33094536989660028</v>
      </c>
      <c r="J50" s="87">
        <v>6.6329464072116373E-2</v>
      </c>
      <c r="K50" s="87">
        <v>0</v>
      </c>
      <c r="L50" s="87">
        <v>1.3731295385163489E-2</v>
      </c>
      <c r="M50" s="87">
        <v>1.4339787171858909E-2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0.12821690042626255</v>
      </c>
      <c r="K51" s="87">
        <v>0</v>
      </c>
      <c r="L51" s="87">
        <v>0</v>
      </c>
      <c r="M51" s="87">
        <v>0.29071035706594373</v>
      </c>
      <c r="N51" s="87">
        <v>0.60086584109098595</v>
      </c>
      <c r="O51" s="87">
        <v>0.26043620649042687</v>
      </c>
      <c r="P51" s="87">
        <v>0.38592237270048457</v>
      </c>
      <c r="Q51" s="87">
        <v>0.30059063378940643</v>
      </c>
    </row>
    <row r="52" spans="1:17" x14ac:dyDescent="0.25">
      <c r="A52" s="150" t="s">
        <v>26</v>
      </c>
      <c r="B52" s="87">
        <v>2.1639216173261104</v>
      </c>
      <c r="C52" s="87">
        <v>2.0181431538793362</v>
      </c>
      <c r="D52" s="87">
        <v>2.6197336075552613</v>
      </c>
      <c r="E52" s="87">
        <v>1.6581406702925321</v>
      </c>
      <c r="F52" s="87">
        <v>1.1085802846398778</v>
      </c>
      <c r="G52" s="87">
        <v>1.0713423192931728</v>
      </c>
      <c r="H52" s="87">
        <v>0.8288171192626308</v>
      </c>
      <c r="I52" s="87">
        <v>1.0604744163490452</v>
      </c>
      <c r="J52" s="87">
        <v>1.6267125033939962</v>
      </c>
      <c r="K52" s="87">
        <v>0.20770285582516301</v>
      </c>
      <c r="L52" s="87">
        <v>1.1346633701816984</v>
      </c>
      <c r="M52" s="87">
        <v>2.6451482410736276</v>
      </c>
      <c r="N52" s="87">
        <v>3.1958382563339498</v>
      </c>
      <c r="O52" s="87">
        <v>2.2876023266388756</v>
      </c>
      <c r="P52" s="87">
        <v>4.9525537080600941</v>
      </c>
      <c r="Q52" s="87">
        <v>3.8933655218276897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1.6609241949105069E-2</v>
      </c>
      <c r="F54" s="87">
        <v>1.6690545830924775E-2</v>
      </c>
      <c r="G54" s="87">
        <v>0</v>
      </c>
      <c r="H54" s="87">
        <v>7.7924497947949312E-3</v>
      </c>
      <c r="I54" s="87">
        <v>3.9421506246440641E-3</v>
      </c>
      <c r="J54" s="87">
        <v>4.0884207579818255E-3</v>
      </c>
      <c r="K54" s="87">
        <v>4.0047803516242708E-3</v>
      </c>
      <c r="L54" s="87">
        <v>4.0679926562327828E-3</v>
      </c>
      <c r="M54" s="87">
        <v>4.2484015746952208E-3</v>
      </c>
      <c r="N54" s="87">
        <v>3.8413628615120154E-3</v>
      </c>
      <c r="O54" s="87">
        <v>1.3320877473870563E-2</v>
      </c>
      <c r="P54" s="87">
        <v>2.6647690345121489E-2</v>
      </c>
      <c r="Q54" s="87">
        <v>2.0865888564775781E-2</v>
      </c>
    </row>
    <row r="55" spans="1:17" x14ac:dyDescent="0.25">
      <c r="A55" s="150" t="s">
        <v>22</v>
      </c>
      <c r="B55" s="87">
        <v>4.792160213636862</v>
      </c>
      <c r="C55" s="87">
        <v>4.201270593045507</v>
      </c>
      <c r="D55" s="87">
        <v>4.1572760554849424</v>
      </c>
      <c r="E55" s="87">
        <v>4.1528213619260157</v>
      </c>
      <c r="F55" s="87">
        <v>2.582581750353512</v>
      </c>
      <c r="G55" s="87">
        <v>2.9997814167412429</v>
      </c>
      <c r="H55" s="87">
        <v>3.2853287802099373</v>
      </c>
      <c r="I55" s="87">
        <v>3.2780466514311968</v>
      </c>
      <c r="J55" s="87">
        <v>3.2554212497071262</v>
      </c>
      <c r="K55" s="87">
        <v>3.0079348631569047</v>
      </c>
      <c r="L55" s="87">
        <v>2.7527302991605893</v>
      </c>
      <c r="M55" s="87">
        <v>2.6684822903921912</v>
      </c>
      <c r="N55" s="87">
        <v>7.5017224276152206</v>
      </c>
      <c r="O55" s="87">
        <v>4.1726777577402174</v>
      </c>
      <c r="P55" s="87">
        <v>5.5873360854872089</v>
      </c>
      <c r="Q55" s="87">
        <v>4.1997965543172882</v>
      </c>
    </row>
    <row r="56" spans="1:17" x14ac:dyDescent="0.25">
      <c r="A56" s="152" t="s">
        <v>186</v>
      </c>
      <c r="B56" s="151">
        <v>14.963925620596735</v>
      </c>
      <c r="C56" s="151">
        <v>13.944861995142803</v>
      </c>
      <c r="D56" s="151">
        <v>20.932387435417496</v>
      </c>
      <c r="E56" s="151">
        <v>10.721487520414611</v>
      </c>
      <c r="F56" s="151">
        <v>7.9921577702404498</v>
      </c>
      <c r="G56" s="151">
        <v>5.8763644613830595</v>
      </c>
      <c r="H56" s="151">
        <v>6.5915228277765765</v>
      </c>
      <c r="I56" s="151">
        <v>7.0724765783981312</v>
      </c>
      <c r="J56" s="151">
        <v>11.650440180510092</v>
      </c>
      <c r="K56" s="151">
        <v>5.2380051465674615</v>
      </c>
      <c r="L56" s="151">
        <v>8.2565172269745855</v>
      </c>
      <c r="M56" s="151">
        <v>24.399220056903022</v>
      </c>
      <c r="N56" s="151">
        <v>8.383933378266045</v>
      </c>
      <c r="O56" s="151">
        <v>9.6606945626126528</v>
      </c>
      <c r="P56" s="151">
        <v>24.025709274756817</v>
      </c>
      <c r="Q56" s="151">
        <v>33.242220342625643</v>
      </c>
    </row>
    <row r="57" spans="1:17" x14ac:dyDescent="0.25">
      <c r="A57" s="243" t="s">
        <v>179</v>
      </c>
      <c r="B57" s="242">
        <v>20.796034199639784</v>
      </c>
      <c r="C57" s="242">
        <v>18.619431289047711</v>
      </c>
      <c r="D57" s="242">
        <v>19.607822255523718</v>
      </c>
      <c r="E57" s="242">
        <v>17.057052705506031</v>
      </c>
      <c r="F57" s="242">
        <v>10.674201744873356</v>
      </c>
      <c r="G57" s="242">
        <v>12.256534259997157</v>
      </c>
      <c r="H57" s="242">
        <v>12.464916869216571</v>
      </c>
      <c r="I57" s="242">
        <v>13.049569224866188</v>
      </c>
      <c r="J57" s="242">
        <v>14.185406935921586</v>
      </c>
      <c r="K57" s="242">
        <v>8.9678321452053815</v>
      </c>
      <c r="L57" s="242">
        <v>10.91253995756936</v>
      </c>
      <c r="M57" s="242">
        <v>17.90767161661897</v>
      </c>
      <c r="N57" s="242">
        <v>14.113833855781358</v>
      </c>
      <c r="O57" s="242">
        <v>18.965034658887067</v>
      </c>
      <c r="P57" s="242">
        <v>21.613781791749961</v>
      </c>
      <c r="Q57" s="242">
        <v>24.397942406138981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47.603381789885809</v>
      </c>
      <c r="C60" s="96">
        <v>76.133539296767509</v>
      </c>
      <c r="D60" s="96">
        <v>42.557542153711886</v>
      </c>
      <c r="E60" s="96">
        <v>29.839845091182081</v>
      </c>
      <c r="F60" s="96">
        <v>68.20634108796267</v>
      </c>
      <c r="G60" s="96">
        <v>83.897011737106666</v>
      </c>
      <c r="H60" s="96">
        <v>100.70963160046884</v>
      </c>
      <c r="I60" s="96">
        <v>116.31842793578957</v>
      </c>
      <c r="J60" s="96">
        <v>88.273946095878586</v>
      </c>
      <c r="K60" s="96">
        <v>109.91764360373855</v>
      </c>
      <c r="L60" s="96">
        <v>94.67578188423461</v>
      </c>
      <c r="M60" s="96">
        <v>25.229823204486667</v>
      </c>
      <c r="N60" s="96">
        <v>106.97335236129815</v>
      </c>
      <c r="O60" s="96">
        <v>134.70585672294575</v>
      </c>
      <c r="P60" s="96">
        <v>119.24371128488748</v>
      </c>
      <c r="Q60" s="96">
        <v>91.731432972095504</v>
      </c>
    </row>
    <row r="61" spans="1:17" x14ac:dyDescent="0.25">
      <c r="A61" s="132" t="s">
        <v>83</v>
      </c>
      <c r="B61" s="160">
        <v>0.34237886803548739</v>
      </c>
      <c r="C61" s="160">
        <v>0.54590197919432315</v>
      </c>
      <c r="D61" s="160">
        <v>0.29535525003782354</v>
      </c>
      <c r="E61" s="160">
        <v>0.21667643127954891</v>
      </c>
      <c r="F61" s="160">
        <v>0.48907187787141715</v>
      </c>
      <c r="G61" s="160">
        <v>0.61893200237117951</v>
      </c>
      <c r="H61" s="160">
        <v>0.73905647796295271</v>
      </c>
      <c r="I61" s="160">
        <v>0.85240595033524624</v>
      </c>
      <c r="J61" s="160">
        <v>0.62822074473581146</v>
      </c>
      <c r="K61" s="160">
        <v>0.80190633815241896</v>
      </c>
      <c r="L61" s="160">
        <v>0.67831445911369725</v>
      </c>
      <c r="M61" s="160">
        <v>0.17616799149045412</v>
      </c>
      <c r="N61" s="160">
        <v>0.7593948365494847</v>
      </c>
      <c r="O61" s="160">
        <v>1.0042862453153787</v>
      </c>
      <c r="P61" s="160">
        <v>0.8812632663809592</v>
      </c>
      <c r="Q61" s="160">
        <v>0.66876061911002582</v>
      </c>
    </row>
    <row r="62" spans="1:17" x14ac:dyDescent="0.25">
      <c r="A62" s="76" t="s">
        <v>82</v>
      </c>
      <c r="B62" s="159">
        <v>0.59814834746458601</v>
      </c>
      <c r="C62" s="159">
        <v>0.95371063233635822</v>
      </c>
      <c r="D62" s="159">
        <v>0.515996374831178</v>
      </c>
      <c r="E62" s="159">
        <v>0.37854161399631892</v>
      </c>
      <c r="F62" s="159">
        <v>0.85442637630856544</v>
      </c>
      <c r="G62" s="159">
        <v>1.0812967416344625</v>
      </c>
      <c r="H62" s="159">
        <v>1.2911585738717892</v>
      </c>
      <c r="I62" s="159">
        <v>1.4891842288267629</v>
      </c>
      <c r="J62" s="159">
        <v>1.0975245127212374</v>
      </c>
      <c r="K62" s="159">
        <v>1.4009595678011597</v>
      </c>
      <c r="L62" s="159">
        <v>1.1850400555040634</v>
      </c>
      <c r="M62" s="159">
        <v>0.30777189489173817</v>
      </c>
      <c r="N62" s="159">
        <v>1.3266904267822186</v>
      </c>
      <c r="O62" s="159">
        <v>1.7545246336714451</v>
      </c>
      <c r="P62" s="159">
        <v>1.5395990105685422</v>
      </c>
      <c r="Q62" s="159">
        <v>1.1683491491904623</v>
      </c>
    </row>
    <row r="63" spans="1:17" x14ac:dyDescent="0.25">
      <c r="A63" s="76" t="s">
        <v>81</v>
      </c>
      <c r="B63" s="159">
        <v>0.58619134091207092</v>
      </c>
      <c r="C63" s="159">
        <v>0.93464592317451556</v>
      </c>
      <c r="D63" s="159">
        <v>0.5056815891077322</v>
      </c>
      <c r="E63" s="159">
        <v>0.37097455378769478</v>
      </c>
      <c r="F63" s="159">
        <v>0.83734636292481535</v>
      </c>
      <c r="G63" s="159">
        <v>1.0596815816499205</v>
      </c>
      <c r="H63" s="159">
        <v>1.2653482684625028</v>
      </c>
      <c r="I63" s="159">
        <v>1.459415383593871</v>
      </c>
      <c r="J63" s="159">
        <v>1.0755849590205886</v>
      </c>
      <c r="K63" s="159">
        <v>1.3729543366523791</v>
      </c>
      <c r="L63" s="159">
        <v>1.1613510630179753</v>
      </c>
      <c r="M63" s="159">
        <v>0.3016195238628801</v>
      </c>
      <c r="N63" s="159">
        <v>1.3001698383806382</v>
      </c>
      <c r="O63" s="159">
        <v>1.7194516243915849</v>
      </c>
      <c r="P63" s="159">
        <v>1.5088223720713447</v>
      </c>
      <c r="Q63" s="159">
        <v>1.1449938085099922</v>
      </c>
    </row>
    <row r="64" spans="1:17" x14ac:dyDescent="0.25">
      <c r="A64" s="76" t="s">
        <v>80</v>
      </c>
      <c r="B64" s="159">
        <v>3.4233420569724449</v>
      </c>
      <c r="C64" s="159">
        <v>5.4583076785180626</v>
      </c>
      <c r="D64" s="159">
        <v>2.9531672179525206</v>
      </c>
      <c r="E64" s="159">
        <v>2.1664816646250982</v>
      </c>
      <c r="F64" s="159">
        <v>4.8900807985210619</v>
      </c>
      <c r="G64" s="159">
        <v>6.1885126447226089</v>
      </c>
      <c r="H64" s="159">
        <v>7.3896007017181544</v>
      </c>
      <c r="I64" s="159">
        <v>8.5229475643156682</v>
      </c>
      <c r="J64" s="159">
        <v>6.2813879514717721</v>
      </c>
      <c r="K64" s="159">
        <v>8.018017317778515</v>
      </c>
      <c r="L64" s="159">
        <v>6.7822597494415184</v>
      </c>
      <c r="M64" s="159">
        <v>1.7614501088283461</v>
      </c>
      <c r="N64" s="159">
        <v>7.5929577567798745</v>
      </c>
      <c r="O64" s="159">
        <v>10.041552390642092</v>
      </c>
      <c r="P64" s="159">
        <v>8.8114830812343001</v>
      </c>
      <c r="Q64" s="159">
        <v>6.6867338121142055</v>
      </c>
    </row>
    <row r="65" spans="1:17" x14ac:dyDescent="0.25">
      <c r="A65" s="129" t="s">
        <v>79</v>
      </c>
      <c r="B65" s="158">
        <v>1.6065700250579849</v>
      </c>
      <c r="C65" s="158">
        <v>2.5615767743660034</v>
      </c>
      <c r="D65" s="158">
        <v>1.3859175777317279</v>
      </c>
      <c r="E65" s="158">
        <v>1.0167270592009157</v>
      </c>
      <c r="F65" s="158">
        <v>2.2949086303001565</v>
      </c>
      <c r="G65" s="158">
        <v>2.9042610259917963</v>
      </c>
      <c r="H65" s="158">
        <v>3.4679301065892281</v>
      </c>
      <c r="I65" s="158">
        <v>3.9998083317680955</v>
      </c>
      <c r="J65" s="158">
        <v>2.9478472880152968</v>
      </c>
      <c r="K65" s="158">
        <v>3.7628452163880466</v>
      </c>
      <c r="L65" s="158">
        <v>3.1829057787016595</v>
      </c>
      <c r="M65" s="158">
        <v>0.87869288807386059</v>
      </c>
      <c r="N65" s="158">
        <v>3.6707632577664979</v>
      </c>
      <c r="O65" s="158">
        <v>4.4988873299030274</v>
      </c>
      <c r="P65" s="158">
        <v>4.239813679745331</v>
      </c>
      <c r="Q65" s="158">
        <v>3.3356524920572377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4.8573081128414297E-2</v>
      </c>
      <c r="O66" s="91">
        <v>0.55865410534096294</v>
      </c>
      <c r="P66" s="91">
        <v>7.8730516519965425E-3</v>
      </c>
      <c r="Q66" s="91">
        <v>0</v>
      </c>
    </row>
    <row r="67" spans="1:17" x14ac:dyDescent="0.25">
      <c r="A67" s="92" t="s">
        <v>26</v>
      </c>
      <c r="B67" s="91">
        <v>0.41116493655696512</v>
      </c>
      <c r="C67" s="91">
        <v>0.65557712112796318</v>
      </c>
      <c r="D67" s="91">
        <v>0.35469397787418688</v>
      </c>
      <c r="E67" s="91">
        <v>0.26020808945256291</v>
      </c>
      <c r="F67" s="91">
        <v>0.58732949492652187</v>
      </c>
      <c r="G67" s="91">
        <v>0.74327933539883184</v>
      </c>
      <c r="H67" s="91">
        <v>0.88753757384978338</v>
      </c>
      <c r="I67" s="91">
        <v>1.0236596683123682</v>
      </c>
      <c r="J67" s="91">
        <v>0.75443424454074803</v>
      </c>
      <c r="K67" s="91">
        <v>0.96301436634486626</v>
      </c>
      <c r="L67" s="91">
        <v>0.81459210128075932</v>
      </c>
      <c r="M67" s="91">
        <v>0</v>
      </c>
      <c r="N67" s="91">
        <v>0.39991489448135281</v>
      </c>
      <c r="O67" s="91">
        <v>1.2060536700452282</v>
      </c>
      <c r="P67" s="91">
        <v>0.62091226366830743</v>
      </c>
      <c r="Q67" s="91">
        <v>0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1.1954050885010197</v>
      </c>
      <c r="C69" s="157">
        <v>1.9059996532380403</v>
      </c>
      <c r="D69" s="157">
        <v>1.031223599857541</v>
      </c>
      <c r="E69" s="157">
        <v>0.75651896974835287</v>
      </c>
      <c r="F69" s="157">
        <v>1.7075791353736347</v>
      </c>
      <c r="G69" s="157">
        <v>2.1609816905929642</v>
      </c>
      <c r="H69" s="157">
        <v>2.5803925327394448</v>
      </c>
      <c r="I69" s="157">
        <v>2.9761486634557275</v>
      </c>
      <c r="J69" s="157">
        <v>2.1934130434745489</v>
      </c>
      <c r="K69" s="157">
        <v>2.7998308500431803</v>
      </c>
      <c r="L69" s="157">
        <v>2.3683136774209004</v>
      </c>
      <c r="M69" s="157">
        <v>0.87869288807386059</v>
      </c>
      <c r="N69" s="157">
        <v>3.2222752821567306</v>
      </c>
      <c r="O69" s="157">
        <v>2.7341795545168366</v>
      </c>
      <c r="P69" s="157">
        <v>3.6110283644250272</v>
      </c>
      <c r="Q69" s="157">
        <v>3.3356524920572377</v>
      </c>
    </row>
    <row r="70" spans="1:17" x14ac:dyDescent="0.25">
      <c r="A70" s="156" t="s">
        <v>183</v>
      </c>
      <c r="B70" s="204">
        <v>3.11219201620393</v>
      </c>
      <c r="C70" s="204">
        <v>4.9621981374808479</v>
      </c>
      <c r="D70" s="204">
        <v>2.6847517090814002</v>
      </c>
      <c r="E70" s="204">
        <v>1.9695685758791537</v>
      </c>
      <c r="F70" s="204">
        <v>4.4456178104529656</v>
      </c>
      <c r="G70" s="204">
        <v>5.6260342450604837</v>
      </c>
      <c r="H70" s="204">
        <v>6.717954538016917</v>
      </c>
      <c r="I70" s="204">
        <v>7.7482906828324181</v>
      </c>
      <c r="J70" s="204">
        <v>5.7104680478639542</v>
      </c>
      <c r="K70" s="204">
        <v>7.2892539123723337</v>
      </c>
      <c r="L70" s="204">
        <v>6.1658152450884529</v>
      </c>
      <c r="M70" s="204">
        <v>1.5880821972320127</v>
      </c>
      <c r="N70" s="204">
        <v>6.8871833455924873</v>
      </c>
      <c r="O70" s="204">
        <v>9.1176100326317933</v>
      </c>
      <c r="P70" s="204">
        <v>8.0088403077438564</v>
      </c>
      <c r="Q70" s="204">
        <v>6.0635276120636199</v>
      </c>
    </row>
    <row r="71" spans="1:17" x14ac:dyDescent="0.25">
      <c r="A71" s="152" t="s">
        <v>192</v>
      </c>
      <c r="B71" s="151">
        <v>2.8396283264958733</v>
      </c>
      <c r="C71" s="151">
        <v>4.5276121523063386</v>
      </c>
      <c r="D71" s="151">
        <v>2.4496229548248416</v>
      </c>
      <c r="E71" s="151">
        <v>1.7970750808185685</v>
      </c>
      <c r="F71" s="151">
        <v>4.0562735838949626</v>
      </c>
      <c r="G71" s="151">
        <v>5.1333099387601342</v>
      </c>
      <c r="H71" s="151">
        <v>6.1296005847135122</v>
      </c>
      <c r="I71" s="151">
        <v>7.0697005809211166</v>
      </c>
      <c r="J71" s="151">
        <v>5.2103490857363379</v>
      </c>
      <c r="K71" s="151">
        <v>6.650865942982688</v>
      </c>
      <c r="L71" s="151">
        <v>5.6258172807888833</v>
      </c>
      <c r="M71" s="151">
        <v>1.4478369827869471</v>
      </c>
      <c r="N71" s="151">
        <v>6.2826382701828676</v>
      </c>
      <c r="O71" s="151">
        <v>8.3181098586962978</v>
      </c>
      <c r="P71" s="151">
        <v>7.3072772443830898</v>
      </c>
      <c r="Q71" s="151">
        <v>5.5311353446261924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0.20555458668180684</v>
      </c>
      <c r="N74" s="87">
        <v>0</v>
      </c>
      <c r="O74" s="87">
        <v>0</v>
      </c>
      <c r="P74" s="87">
        <v>0</v>
      </c>
      <c r="Q74" s="87">
        <v>0.35785548184318877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0.10917822538004644</v>
      </c>
      <c r="N75" s="87">
        <v>0.2603516500027554</v>
      </c>
      <c r="O75" s="87">
        <v>0.18735333215216754</v>
      </c>
      <c r="P75" s="87">
        <v>2.930004115935397E-2</v>
      </c>
      <c r="Q75" s="87">
        <v>6.2678436757108144E-2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2.8396283264958733</v>
      </c>
      <c r="C78" s="87">
        <v>4.5276121523063386</v>
      </c>
      <c r="D78" s="87">
        <v>2.4496229548248416</v>
      </c>
      <c r="E78" s="87">
        <v>1.7970750808185685</v>
      </c>
      <c r="F78" s="87">
        <v>4.0562735838949626</v>
      </c>
      <c r="G78" s="87">
        <v>5.1333099387601342</v>
      </c>
      <c r="H78" s="87">
        <v>6.1296005847135122</v>
      </c>
      <c r="I78" s="87">
        <v>7.0697005809211166</v>
      </c>
      <c r="J78" s="87">
        <v>5.2103490857363379</v>
      </c>
      <c r="K78" s="87">
        <v>6.650865942982688</v>
      </c>
      <c r="L78" s="87">
        <v>5.6258172807888833</v>
      </c>
      <c r="M78" s="87">
        <v>1.1331041707250937</v>
      </c>
      <c r="N78" s="87">
        <v>6.022286620180112</v>
      </c>
      <c r="O78" s="87">
        <v>8.1307565265441308</v>
      </c>
      <c r="P78" s="87">
        <v>7.2779772032237355</v>
      </c>
      <c r="Q78" s="87">
        <v>5.1106014260258954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0.27256368970805678</v>
      </c>
      <c r="C82" s="151">
        <v>0.43458598517450919</v>
      </c>
      <c r="D82" s="151">
        <v>0.23512875425655866</v>
      </c>
      <c r="E82" s="151">
        <v>0.17249349506058523</v>
      </c>
      <c r="F82" s="151">
        <v>0.38934422655800333</v>
      </c>
      <c r="G82" s="151">
        <v>0.49272430630034952</v>
      </c>
      <c r="H82" s="151">
        <v>0.58835395330340456</v>
      </c>
      <c r="I82" s="151">
        <v>0.67859010191130109</v>
      </c>
      <c r="J82" s="151">
        <v>0.50011896212761608</v>
      </c>
      <c r="K82" s="151">
        <v>0.63838796938964537</v>
      </c>
      <c r="L82" s="151">
        <v>0.53999796429957003</v>
      </c>
      <c r="M82" s="151">
        <v>0.1402452144450656</v>
      </c>
      <c r="N82" s="151">
        <v>0.60454507540961999</v>
      </c>
      <c r="O82" s="151">
        <v>0.79950017393549522</v>
      </c>
      <c r="P82" s="151">
        <v>0.70156306336076635</v>
      </c>
      <c r="Q82" s="151">
        <v>0.53239226743742774</v>
      </c>
    </row>
    <row r="83" spans="1:17" x14ac:dyDescent="0.25">
      <c r="A83" s="156" t="s">
        <v>181</v>
      </c>
      <c r="B83" s="204">
        <v>22.694290166635408</v>
      </c>
      <c r="C83" s="204">
        <v>36.351716276077703</v>
      </c>
      <c r="D83" s="204">
        <v>20.647865255704076</v>
      </c>
      <c r="E83" s="204">
        <v>14.156871980675309</v>
      </c>
      <c r="F83" s="204">
        <v>32.566342413044289</v>
      </c>
      <c r="G83" s="204">
        <v>39.477568979491224</v>
      </c>
      <c r="H83" s="204">
        <v>47.519444402551528</v>
      </c>
      <c r="I83" s="204">
        <v>54.924396261895168</v>
      </c>
      <c r="J83" s="204">
        <v>42.306766223752689</v>
      </c>
      <c r="K83" s="204">
        <v>52.022245730670328</v>
      </c>
      <c r="L83" s="204">
        <v>45.22325278763374</v>
      </c>
      <c r="M83" s="204">
        <v>11.918339971387535</v>
      </c>
      <c r="N83" s="204">
        <v>49.640483252687559</v>
      </c>
      <c r="O83" s="204">
        <v>62.739244263827494</v>
      </c>
      <c r="P83" s="204">
        <v>52.702833726031344</v>
      </c>
      <c r="Q83" s="204">
        <v>41.141043975542487</v>
      </c>
    </row>
    <row r="84" spans="1:17" x14ac:dyDescent="0.25">
      <c r="A84" s="152" t="s">
        <v>190</v>
      </c>
      <c r="B84" s="151">
        <v>9.4982989605214492</v>
      </c>
      <c r="C84" s="151">
        <v>14.452300675642737</v>
      </c>
      <c r="D84" s="151">
        <v>3.7588570811836899</v>
      </c>
      <c r="E84" s="151">
        <v>6.8617463580656182</v>
      </c>
      <c r="F84" s="151">
        <v>12.952107122426099</v>
      </c>
      <c r="G84" s="151">
        <v>23.582807077128699</v>
      </c>
      <c r="H84" s="151">
        <v>26.585838209946086</v>
      </c>
      <c r="I84" s="151">
        <v>30.179145289265108</v>
      </c>
      <c r="J84" s="151">
        <v>14.670277980550093</v>
      </c>
      <c r="K84" s="151">
        <v>26.933893177422213</v>
      </c>
      <c r="L84" s="151">
        <v>17.733415644531146</v>
      </c>
      <c r="M84" s="151">
        <v>2.7263356455529717</v>
      </c>
      <c r="N84" s="151">
        <v>16.792608849145328</v>
      </c>
      <c r="O84" s="151">
        <v>35.337243554889369</v>
      </c>
      <c r="P84" s="151">
        <v>33.73376055997209</v>
      </c>
      <c r="Q84" s="151">
        <v>22.268316614790969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0</v>
      </c>
      <c r="L86" s="208">
        <v>0</v>
      </c>
      <c r="M86" s="208">
        <v>2.7263356455529717</v>
      </c>
      <c r="N86" s="208">
        <v>16.792608849145328</v>
      </c>
      <c r="O86" s="208">
        <v>19.682661884507652</v>
      </c>
      <c r="P86" s="208">
        <v>33.73376055997209</v>
      </c>
      <c r="Q86" s="208">
        <v>22.268316614790969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9.4982989605214492</v>
      </c>
      <c r="C89" s="208">
        <v>14.452300675642737</v>
      </c>
      <c r="D89" s="208">
        <v>3.7588570811836899</v>
      </c>
      <c r="E89" s="208">
        <v>6.8617463580656182</v>
      </c>
      <c r="F89" s="208">
        <v>12.952107122426099</v>
      </c>
      <c r="G89" s="208">
        <v>23.582807077128699</v>
      </c>
      <c r="H89" s="208">
        <v>26.585838209946086</v>
      </c>
      <c r="I89" s="208">
        <v>30.179145289265108</v>
      </c>
      <c r="J89" s="208">
        <v>14.670277980550093</v>
      </c>
      <c r="K89" s="208">
        <v>26.933893177422213</v>
      </c>
      <c r="L89" s="208">
        <v>17.733415644531146</v>
      </c>
      <c r="M89" s="208">
        <v>0</v>
      </c>
      <c r="N89" s="208">
        <v>0</v>
      </c>
      <c r="O89" s="208">
        <v>15.654581670381718</v>
      </c>
      <c r="P89" s="208">
        <v>0</v>
      </c>
      <c r="Q89" s="208">
        <v>0</v>
      </c>
    </row>
    <row r="90" spans="1:17" x14ac:dyDescent="0.25">
      <c r="A90" s="152" t="s">
        <v>189</v>
      </c>
      <c r="B90" s="151">
        <v>13.195991206113959</v>
      </c>
      <c r="C90" s="151">
        <v>21.899415600434963</v>
      </c>
      <c r="D90" s="151">
        <v>16.889008174520384</v>
      </c>
      <c r="E90" s="151">
        <v>7.2951256226096897</v>
      </c>
      <c r="F90" s="151">
        <v>19.61423529061819</v>
      </c>
      <c r="G90" s="151">
        <v>15.894761902362525</v>
      </c>
      <c r="H90" s="151">
        <v>20.933606192605446</v>
      </c>
      <c r="I90" s="151">
        <v>24.74525097263006</v>
      </c>
      <c r="J90" s="151">
        <v>27.636488243202592</v>
      </c>
      <c r="K90" s="151">
        <v>25.088352553248114</v>
      </c>
      <c r="L90" s="151">
        <v>27.489837143102594</v>
      </c>
      <c r="M90" s="151">
        <v>9.1920043258345636</v>
      </c>
      <c r="N90" s="151">
        <v>32.847874403542228</v>
      </c>
      <c r="O90" s="151">
        <v>27.402000708938125</v>
      </c>
      <c r="P90" s="151">
        <v>18.96907316605925</v>
      </c>
      <c r="Q90" s="151">
        <v>18.872727360751519</v>
      </c>
    </row>
    <row r="91" spans="1:17" x14ac:dyDescent="0.25">
      <c r="A91" s="156" t="s">
        <v>180</v>
      </c>
      <c r="B91" s="155">
        <v>6.2148720791194343</v>
      </c>
      <c r="C91" s="155">
        <v>9.9750434516407989</v>
      </c>
      <c r="D91" s="155">
        <v>5.7829926800248357</v>
      </c>
      <c r="E91" s="155">
        <v>3.8522290005669895</v>
      </c>
      <c r="F91" s="155">
        <v>8.936197969434911</v>
      </c>
      <c r="G91" s="155">
        <v>10.625152819089962</v>
      </c>
      <c r="H91" s="155">
        <v>12.836983935619024</v>
      </c>
      <c r="I91" s="155">
        <v>14.851836859934611</v>
      </c>
      <c r="J91" s="155">
        <v>11.665715556718879</v>
      </c>
      <c r="K91" s="155">
        <v>14.110531052088973</v>
      </c>
      <c r="L91" s="155">
        <v>12.41589920355629</v>
      </c>
      <c r="M91" s="155">
        <v>3.6537611931305927</v>
      </c>
      <c r="N91" s="155">
        <v>15.777418696121973</v>
      </c>
      <c r="O91" s="155">
        <v>17.356464341636045</v>
      </c>
      <c r="P91" s="155">
        <v>18.320209881345335</v>
      </c>
      <c r="Q91" s="155">
        <v>13.893275274064614</v>
      </c>
    </row>
    <row r="92" spans="1:17" x14ac:dyDescent="0.25">
      <c r="A92" s="152" t="s">
        <v>193</v>
      </c>
      <c r="B92" s="151">
        <v>1.5717784244844026</v>
      </c>
      <c r="C92" s="151">
        <v>2.3915665826641437</v>
      </c>
      <c r="D92" s="151">
        <v>0.62201563516596414</v>
      </c>
      <c r="E92" s="151">
        <v>1.1354817241191455</v>
      </c>
      <c r="F92" s="151">
        <v>2.1433145672983205</v>
      </c>
      <c r="G92" s="151">
        <v>3.9024826978676255</v>
      </c>
      <c r="H92" s="151">
        <v>4.3994242620609505</v>
      </c>
      <c r="I92" s="151">
        <v>4.9940446844434705</v>
      </c>
      <c r="J92" s="151">
        <v>2.4276374650721064</v>
      </c>
      <c r="K92" s="151">
        <v>4.4570203948724512</v>
      </c>
      <c r="L92" s="151">
        <v>2.9345254574886592</v>
      </c>
      <c r="M92" s="151">
        <v>0</v>
      </c>
      <c r="N92" s="151">
        <v>0</v>
      </c>
      <c r="O92" s="151">
        <v>6.1174652669257927</v>
      </c>
      <c r="P92" s="151">
        <v>0</v>
      </c>
      <c r="Q92" s="151">
        <v>0</v>
      </c>
    </row>
    <row r="93" spans="1:17" x14ac:dyDescent="0.25">
      <c r="A93" s="152" t="s">
        <v>187</v>
      </c>
      <c r="B93" s="151">
        <v>1.8732572096333069</v>
      </c>
      <c r="C93" s="151">
        <v>2.9867930347058227</v>
      </c>
      <c r="D93" s="151">
        <v>1.6159769284565031</v>
      </c>
      <c r="E93" s="151">
        <v>1.1855015742676052</v>
      </c>
      <c r="F93" s="151">
        <v>2.6758585496479101</v>
      </c>
      <c r="G93" s="151">
        <v>3.3863621384320313</v>
      </c>
      <c r="H93" s="151">
        <v>4.0435990796219476</v>
      </c>
      <c r="I93" s="151">
        <v>4.6637679514564123</v>
      </c>
      <c r="J93" s="151">
        <v>3.4371836266354716</v>
      </c>
      <c r="K93" s="151">
        <v>4.387469466249196</v>
      </c>
      <c r="L93" s="151">
        <v>3.7112613235275589</v>
      </c>
      <c r="M93" s="151">
        <v>0.95511480888987532</v>
      </c>
      <c r="N93" s="151">
        <v>4.1445555833221439</v>
      </c>
      <c r="O93" s="151">
        <v>5.487323505662097</v>
      </c>
      <c r="P93" s="151">
        <v>4.8204934614529789</v>
      </c>
      <c r="Q93" s="151">
        <v>3.6488011705970278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0.13560106013946291</v>
      </c>
      <c r="N96" s="87">
        <v>0</v>
      </c>
      <c r="O96" s="87">
        <v>0</v>
      </c>
      <c r="P96" s="87">
        <v>0</v>
      </c>
      <c r="Q96" s="87">
        <v>0.23607151510450625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7.2023122152933397E-2</v>
      </c>
      <c r="N97" s="87">
        <v>0.17174980290798197</v>
      </c>
      <c r="O97" s="87">
        <v>0.12359398479305939</v>
      </c>
      <c r="P97" s="87">
        <v>1.9328766667165525E-2</v>
      </c>
      <c r="Q97" s="87">
        <v>4.1347958269132554E-2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1.8732572096333069</v>
      </c>
      <c r="C100" s="87">
        <v>2.9867930347058227</v>
      </c>
      <c r="D100" s="87">
        <v>1.6159769284565031</v>
      </c>
      <c r="E100" s="87">
        <v>1.1855015742676052</v>
      </c>
      <c r="F100" s="87">
        <v>2.6758585496479101</v>
      </c>
      <c r="G100" s="87">
        <v>3.3863621384320313</v>
      </c>
      <c r="H100" s="87">
        <v>4.0435990796219476</v>
      </c>
      <c r="I100" s="87">
        <v>4.6637679514564123</v>
      </c>
      <c r="J100" s="87">
        <v>3.4371836266354716</v>
      </c>
      <c r="K100" s="87">
        <v>4.387469466249196</v>
      </c>
      <c r="L100" s="87">
        <v>3.7112613235275589</v>
      </c>
      <c r="M100" s="87">
        <v>0.747490626597479</v>
      </c>
      <c r="N100" s="87">
        <v>3.9728057804141619</v>
      </c>
      <c r="O100" s="87">
        <v>5.3637295208690379</v>
      </c>
      <c r="P100" s="87">
        <v>4.8011646947858138</v>
      </c>
      <c r="Q100" s="87">
        <v>3.3713816972233888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2.7698364450017254</v>
      </c>
      <c r="C104" s="151">
        <v>4.5966838342708325</v>
      </c>
      <c r="D104" s="151">
        <v>3.5450001164023686</v>
      </c>
      <c r="E104" s="151">
        <v>1.5312457021802384</v>
      </c>
      <c r="F104" s="151">
        <v>4.1170248524886812</v>
      </c>
      <c r="G104" s="151">
        <v>3.3363079827903062</v>
      </c>
      <c r="H104" s="151">
        <v>4.393960593936125</v>
      </c>
      <c r="I104" s="151">
        <v>5.1940242240347283</v>
      </c>
      <c r="J104" s="151">
        <v>5.800894465011301</v>
      </c>
      <c r="K104" s="151">
        <v>5.266041190967325</v>
      </c>
      <c r="L104" s="151">
        <v>5.7701124225400706</v>
      </c>
      <c r="M104" s="151">
        <v>2.6986463842407171</v>
      </c>
      <c r="N104" s="151">
        <v>11.63286311279983</v>
      </c>
      <c r="O104" s="151">
        <v>5.7516755690481549</v>
      </c>
      <c r="P104" s="151">
        <v>13.499716419892357</v>
      </c>
      <c r="Q104" s="151">
        <v>10.244474103467585</v>
      </c>
    </row>
    <row r="105" spans="1:17" x14ac:dyDescent="0.25">
      <c r="A105" s="243" t="s">
        <v>179</v>
      </c>
      <c r="B105" s="242">
        <v>9.0253968894844601</v>
      </c>
      <c r="C105" s="242">
        <v>14.390438443978896</v>
      </c>
      <c r="D105" s="242">
        <v>7.7858144992405878</v>
      </c>
      <c r="E105" s="242">
        <v>5.7117742111710523</v>
      </c>
      <c r="F105" s="242">
        <v>12.892348849104488</v>
      </c>
      <c r="G105" s="242">
        <v>16.315571697095027</v>
      </c>
      <c r="H105" s="242">
        <v>19.48215459567675</v>
      </c>
      <c r="I105" s="242">
        <v>22.470142672287732</v>
      </c>
      <c r="J105" s="242">
        <v>16.560430811578353</v>
      </c>
      <c r="K105" s="242">
        <v>21.138930131834389</v>
      </c>
      <c r="L105" s="242">
        <v>17.880943542177224</v>
      </c>
      <c r="M105" s="242">
        <v>4.6439374355892422</v>
      </c>
      <c r="N105" s="242">
        <v>20.018290950637418</v>
      </c>
      <c r="O105" s="242">
        <v>26.473835860926901</v>
      </c>
      <c r="P105" s="242">
        <v>23.230845959766487</v>
      </c>
      <c r="Q105" s="242">
        <v>17.629096229442869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6.4738342171339562</v>
      </c>
      <c r="C108" s="96">
        <v>7.0063394109215427</v>
      </c>
      <c r="D108" s="96">
        <v>6.8688711802746072</v>
      </c>
      <c r="E108" s="96">
        <v>7.0683319634889736</v>
      </c>
      <c r="F108" s="96">
        <v>6.498462982382275</v>
      </c>
      <c r="G108" s="96">
        <v>8.2577501294498727</v>
      </c>
      <c r="H108" s="96">
        <v>8.6550283063839757</v>
      </c>
      <c r="I108" s="96">
        <v>7.5198860856502243</v>
      </c>
      <c r="J108" s="96">
        <v>7.6858919236300052</v>
      </c>
      <c r="K108" s="96">
        <v>10.549784426775654</v>
      </c>
      <c r="L108" s="96">
        <v>10.936941223711706</v>
      </c>
      <c r="M108" s="96">
        <v>11.66135513760711</v>
      </c>
      <c r="N108" s="96">
        <v>11.625167053715463</v>
      </c>
      <c r="O108" s="96">
        <v>12.461169366130791</v>
      </c>
      <c r="P108" s="96">
        <v>11.269143818819083</v>
      </c>
      <c r="Q108" s="96">
        <v>9.3402749676361534</v>
      </c>
    </row>
    <row r="109" spans="1:17" x14ac:dyDescent="0.25">
      <c r="A109" s="132" t="s">
        <v>83</v>
      </c>
      <c r="B109" s="160">
        <v>4.8222096527433186E-2</v>
      </c>
      <c r="C109" s="160">
        <v>5.2075037225864582E-2</v>
      </c>
      <c r="D109" s="160">
        <v>4.9876462536004015E-2</v>
      </c>
      <c r="E109" s="160">
        <v>5.3008340925888568E-2</v>
      </c>
      <c r="F109" s="160">
        <v>4.8300950235541672E-2</v>
      </c>
      <c r="G109" s="160">
        <v>6.2626084551093128E-2</v>
      </c>
      <c r="H109" s="160">
        <v>6.5395104067986556E-2</v>
      </c>
      <c r="I109" s="160">
        <v>5.6762016736568409E-2</v>
      </c>
      <c r="J109" s="160">
        <v>5.6821381186935138E-2</v>
      </c>
      <c r="K109" s="160">
        <v>7.9381011665862033E-2</v>
      </c>
      <c r="L109" s="160">
        <v>8.1243342761861695E-2</v>
      </c>
      <c r="M109" s="160">
        <v>8.4067577874422442E-2</v>
      </c>
      <c r="N109" s="160">
        <v>8.4348758055289338E-2</v>
      </c>
      <c r="O109" s="160">
        <v>9.4912294500607342E-2</v>
      </c>
      <c r="P109" s="160">
        <v>8.3037901542525772E-2</v>
      </c>
      <c r="Q109" s="160">
        <v>6.8430886125207743E-2</v>
      </c>
    </row>
    <row r="110" spans="1:17" x14ac:dyDescent="0.25">
      <c r="A110" s="76" t="s">
        <v>82</v>
      </c>
      <c r="B110" s="159">
        <v>8.7611410045426025E-2</v>
      </c>
      <c r="C110" s="159">
        <v>9.4611552961629306E-2</v>
      </c>
      <c r="D110" s="159">
        <v>9.061711384471352E-2</v>
      </c>
      <c r="E110" s="159">
        <v>9.6307208253455928E-2</v>
      </c>
      <c r="F110" s="159">
        <v>8.7754673923444382E-2</v>
      </c>
      <c r="G110" s="159">
        <v>0.11378102505402198</v>
      </c>
      <c r="H110" s="159">
        <v>0.11881186613701646</v>
      </c>
      <c r="I110" s="159">
        <v>0.10312700362340586</v>
      </c>
      <c r="J110" s="159">
        <v>0.1032348588096739</v>
      </c>
      <c r="K110" s="159">
        <v>0.144221899579213</v>
      </c>
      <c r="L110" s="159">
        <v>0.14760544084020219</v>
      </c>
      <c r="M110" s="159">
        <v>0.1527365993407557</v>
      </c>
      <c r="N110" s="159">
        <v>0.15324745626935402</v>
      </c>
      <c r="O110" s="159">
        <v>0.17243961898492688</v>
      </c>
      <c r="P110" s="159">
        <v>0.15086585124342758</v>
      </c>
      <c r="Q110" s="159">
        <v>0.12432736972928446</v>
      </c>
    </row>
    <row r="111" spans="1:17" x14ac:dyDescent="0.25">
      <c r="A111" s="76" t="s">
        <v>81</v>
      </c>
      <c r="B111" s="159">
        <v>8.0347891560328177E-2</v>
      </c>
      <c r="C111" s="159">
        <v>8.6767680074704048E-2</v>
      </c>
      <c r="D111" s="159">
        <v>8.3104404242893143E-2</v>
      </c>
      <c r="E111" s="159">
        <v>8.8322755234899963E-2</v>
      </c>
      <c r="F111" s="159">
        <v>8.047927799195348E-2</v>
      </c>
      <c r="G111" s="159">
        <v>0.10434788639885408</v>
      </c>
      <c r="H111" s="159">
        <v>0.10896164017343782</v>
      </c>
      <c r="I111" s="159">
        <v>9.4577148110944906E-2</v>
      </c>
      <c r="J111" s="159">
        <v>9.4676061446616472E-2</v>
      </c>
      <c r="K111" s="159">
        <v>0.13226502737493748</v>
      </c>
      <c r="L111" s="159">
        <v>0.13536805249674405</v>
      </c>
      <c r="M111" s="159">
        <v>0.14007380676513859</v>
      </c>
      <c r="N111" s="159">
        <v>0.14054231054884189</v>
      </c>
      <c r="O111" s="159">
        <v>0.15814332630557354</v>
      </c>
      <c r="P111" s="159">
        <v>0.13835815505741156</v>
      </c>
      <c r="Q111" s="159">
        <v>0.11401987498899863</v>
      </c>
    </row>
    <row r="112" spans="1:17" x14ac:dyDescent="0.25">
      <c r="A112" s="76" t="s">
        <v>80</v>
      </c>
      <c r="B112" s="159">
        <v>0.49209006052058313</v>
      </c>
      <c r="C112" s="159">
        <v>0.53140800722982062</v>
      </c>
      <c r="D112" s="159">
        <v>0.50897230181462738</v>
      </c>
      <c r="E112" s="159">
        <v>0.54093205340992845</v>
      </c>
      <c r="F112" s="159">
        <v>0.49289473573774856</v>
      </c>
      <c r="G112" s="159">
        <v>0.63907784928808808</v>
      </c>
      <c r="H112" s="159">
        <v>0.66733474975021512</v>
      </c>
      <c r="I112" s="159">
        <v>0.57923703577006413</v>
      </c>
      <c r="J112" s="159">
        <v>0.57984282975409629</v>
      </c>
      <c r="K112" s="159">
        <v>0.81005617025831178</v>
      </c>
      <c r="L112" s="159">
        <v>0.82906062439311878</v>
      </c>
      <c r="M112" s="159">
        <v>0.85788098119103906</v>
      </c>
      <c r="N112" s="159">
        <v>0.86075032910794824</v>
      </c>
      <c r="O112" s="159">
        <v>0.96854761838031933</v>
      </c>
      <c r="P112" s="159">
        <v>0.84737348514736566</v>
      </c>
      <c r="Q112" s="159">
        <v>0.69831387102121611</v>
      </c>
    </row>
    <row r="113" spans="1:17" x14ac:dyDescent="0.25">
      <c r="A113" s="129" t="s">
        <v>79</v>
      </c>
      <c r="B113" s="158">
        <v>0.22643292613478311</v>
      </c>
      <c r="C113" s="158">
        <v>0.24452489432769009</v>
      </c>
      <c r="D113" s="158">
        <v>0.23420121003769279</v>
      </c>
      <c r="E113" s="158">
        <v>0.24890733936818377</v>
      </c>
      <c r="F113" s="158">
        <v>0.22680319365007923</v>
      </c>
      <c r="G113" s="158">
        <v>0.29406866557950484</v>
      </c>
      <c r="H113" s="158">
        <v>0.30707094538245389</v>
      </c>
      <c r="I113" s="158">
        <v>0.26653319678170484</v>
      </c>
      <c r="J113" s="158">
        <v>0.26681195003328267</v>
      </c>
      <c r="K113" s="158">
        <v>0.3727435355452649</v>
      </c>
      <c r="L113" s="158">
        <v>0.38148834570214207</v>
      </c>
      <c r="M113" s="158">
        <v>0.41960381304097322</v>
      </c>
      <c r="N113" s="158">
        <v>0.40800756111048542</v>
      </c>
      <c r="O113" s="158">
        <v>0.42547187539730835</v>
      </c>
      <c r="P113" s="158">
        <v>0.39977741207631057</v>
      </c>
      <c r="Q113" s="158">
        <v>0.34155689356010333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5.3989274096866088E-3</v>
      </c>
      <c r="O114" s="91">
        <v>5.2833421347973225E-2</v>
      </c>
      <c r="P114" s="91">
        <v>7.4236003096422734E-4</v>
      </c>
      <c r="Q114" s="91">
        <v>0</v>
      </c>
    </row>
    <row r="115" spans="1:17" x14ac:dyDescent="0.25">
      <c r="A115" s="92" t="s">
        <v>26</v>
      </c>
      <c r="B115" s="91">
        <v>5.7950340325349861E-2</v>
      </c>
      <c r="C115" s="91">
        <v>6.2580566732044304E-2</v>
      </c>
      <c r="D115" s="91">
        <v>5.9938455320823557E-2</v>
      </c>
      <c r="E115" s="91">
        <v>6.3702153534321362E-2</v>
      </c>
      <c r="F115" s="91">
        <v>5.8045101846516886E-2</v>
      </c>
      <c r="G115" s="91">
        <v>7.526016441270561E-2</v>
      </c>
      <c r="H115" s="91">
        <v>7.8587801220869322E-2</v>
      </c>
      <c r="I115" s="91">
        <v>6.8213089523514209E-2</v>
      </c>
      <c r="J115" s="91">
        <v>6.8284430057205497E-2</v>
      </c>
      <c r="K115" s="91">
        <v>9.5395202047888483E-2</v>
      </c>
      <c r="L115" s="91">
        <v>9.7633236654083327E-2</v>
      </c>
      <c r="M115" s="91">
        <v>0</v>
      </c>
      <c r="N115" s="91">
        <v>4.4450782927465272E-2</v>
      </c>
      <c r="O115" s="91">
        <v>0.11405973948563196</v>
      </c>
      <c r="P115" s="91">
        <v>5.8546605262774144E-2</v>
      </c>
      <c r="Q115" s="91">
        <v>0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0.16848258580943326</v>
      </c>
      <c r="C117" s="157">
        <v>0.1819443275956458</v>
      </c>
      <c r="D117" s="157">
        <v>0.17426275471686922</v>
      </c>
      <c r="E117" s="157">
        <v>0.18520518583386239</v>
      </c>
      <c r="F117" s="157">
        <v>0.16875809180356235</v>
      </c>
      <c r="G117" s="157">
        <v>0.2188085011667992</v>
      </c>
      <c r="H117" s="157">
        <v>0.22848314416158455</v>
      </c>
      <c r="I117" s="157">
        <v>0.1983201072581906</v>
      </c>
      <c r="J117" s="157">
        <v>0.19852751997607718</v>
      </c>
      <c r="K117" s="157">
        <v>0.27734833349737642</v>
      </c>
      <c r="L117" s="157">
        <v>0.28385510904805872</v>
      </c>
      <c r="M117" s="157">
        <v>0.41960381304097322</v>
      </c>
      <c r="N117" s="157">
        <v>0.35815785077333351</v>
      </c>
      <c r="O117" s="157">
        <v>0.25857871456370318</v>
      </c>
      <c r="P117" s="157">
        <v>0.34048844678257217</v>
      </c>
      <c r="Q117" s="157">
        <v>0.34155689356010333</v>
      </c>
    </row>
    <row r="118" spans="1:17" x14ac:dyDescent="0.25">
      <c r="A118" s="156" t="s">
        <v>183</v>
      </c>
      <c r="B118" s="204">
        <v>0.80094657007529191</v>
      </c>
      <c r="C118" s="204">
        <v>0.86494212106417345</v>
      </c>
      <c r="D118" s="204">
        <v>0.82842481916925537</v>
      </c>
      <c r="E118" s="204">
        <v>0.88044386095529448</v>
      </c>
      <c r="F118" s="204">
        <v>0.80225629345099136</v>
      </c>
      <c r="G118" s="204">
        <v>1.0401901043416379</v>
      </c>
      <c r="H118" s="204">
        <v>1.0861822292021908</v>
      </c>
      <c r="I118" s="204">
        <v>0.94279066837848946</v>
      </c>
      <c r="J118" s="204">
        <v>0.94377668425771599</v>
      </c>
      <c r="K118" s="204">
        <v>1.318481642263496</v>
      </c>
      <c r="L118" s="204">
        <v>1.3494140946266344</v>
      </c>
      <c r="M118" s="204">
        <v>1.385285035687551</v>
      </c>
      <c r="N118" s="204">
        <v>1.3979641275138588</v>
      </c>
      <c r="O118" s="204">
        <v>1.5745941140452449</v>
      </c>
      <c r="P118" s="204">
        <v>1.3789316565529226</v>
      </c>
      <c r="Q118" s="204">
        <v>1.1338501333725519</v>
      </c>
    </row>
    <row r="119" spans="1:17" x14ac:dyDescent="0.25">
      <c r="A119" s="152" t="s">
        <v>192</v>
      </c>
      <c r="B119" s="151">
        <v>0.69723821809925424</v>
      </c>
      <c r="C119" s="151">
        <v>0.75294748211866735</v>
      </c>
      <c r="D119" s="151">
        <v>0.7211585220877732</v>
      </c>
      <c r="E119" s="151">
        <v>0.7664420220829341</v>
      </c>
      <c r="F119" s="151">
        <v>0.69837835556509031</v>
      </c>
      <c r="G119" s="151">
        <v>0.90550396484932072</v>
      </c>
      <c r="H119" s="151">
        <v>0.94554092659241906</v>
      </c>
      <c r="I119" s="151">
        <v>0.82071602553841982</v>
      </c>
      <c r="J119" s="151">
        <v>0.82157436987789911</v>
      </c>
      <c r="K119" s="151">
        <v>1.1477616924708989</v>
      </c>
      <c r="L119" s="151">
        <v>1.1746889417692976</v>
      </c>
      <c r="M119" s="151">
        <v>1.2044859708643603</v>
      </c>
      <c r="N119" s="151">
        <v>1.2165603454496947</v>
      </c>
      <c r="O119" s="151">
        <v>1.3704719718376244</v>
      </c>
      <c r="P119" s="151">
        <v>1.2003470544582238</v>
      </c>
      <c r="Q119" s="151">
        <v>0.98667995755350912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0.17100517451106687</v>
      </c>
      <c r="N122" s="87">
        <v>0</v>
      </c>
      <c r="O122" s="87">
        <v>0</v>
      </c>
      <c r="P122" s="87">
        <v>0</v>
      </c>
      <c r="Q122" s="87">
        <v>6.3836592242924151E-2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9.0827656951407112E-2</v>
      </c>
      <c r="N123" s="87">
        <v>5.0414090330324068E-2</v>
      </c>
      <c r="O123" s="87">
        <v>3.0867888848149092E-2</v>
      </c>
      <c r="P123" s="87">
        <v>4.8130400592326858E-3</v>
      </c>
      <c r="Q123" s="87">
        <v>1.1180987892315492E-2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0.69723821809925424</v>
      </c>
      <c r="C126" s="87">
        <v>0.75294748211866735</v>
      </c>
      <c r="D126" s="87">
        <v>0.7211585220877732</v>
      </c>
      <c r="E126" s="87">
        <v>0.7664420220829341</v>
      </c>
      <c r="F126" s="87">
        <v>0.69837835556509031</v>
      </c>
      <c r="G126" s="87">
        <v>0.90550396484932072</v>
      </c>
      <c r="H126" s="87">
        <v>0.94554092659241906</v>
      </c>
      <c r="I126" s="87">
        <v>0.82071602553841982</v>
      </c>
      <c r="J126" s="87">
        <v>0.82157436987789911</v>
      </c>
      <c r="K126" s="87">
        <v>1.1477616924708989</v>
      </c>
      <c r="L126" s="87">
        <v>1.1746889417692976</v>
      </c>
      <c r="M126" s="87">
        <v>0.94265313940188622</v>
      </c>
      <c r="N126" s="87">
        <v>1.1661462551193706</v>
      </c>
      <c r="O126" s="87">
        <v>1.3396040829894753</v>
      </c>
      <c r="P126" s="87">
        <v>1.195534014398991</v>
      </c>
      <c r="Q126" s="87">
        <v>0.9116623774182695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0.10370835197603763</v>
      </c>
      <c r="C130" s="151">
        <v>0.1119946389455061</v>
      </c>
      <c r="D130" s="151">
        <v>0.10726629708148214</v>
      </c>
      <c r="E130" s="151">
        <v>0.11400183887236036</v>
      </c>
      <c r="F130" s="151">
        <v>0.10387793788590102</v>
      </c>
      <c r="G130" s="151">
        <v>0.13468613949231725</v>
      </c>
      <c r="H130" s="151">
        <v>0.14064130260977178</v>
      </c>
      <c r="I130" s="151">
        <v>0.12207464284006965</v>
      </c>
      <c r="J130" s="151">
        <v>0.12220231437981693</v>
      </c>
      <c r="K130" s="151">
        <v>0.17071994979259708</v>
      </c>
      <c r="L130" s="151">
        <v>0.17472515285733689</v>
      </c>
      <c r="M130" s="151">
        <v>0.18079906482319069</v>
      </c>
      <c r="N130" s="151">
        <v>0.18140378206416416</v>
      </c>
      <c r="O130" s="151">
        <v>0.20412214220762051</v>
      </c>
      <c r="P130" s="151">
        <v>0.17858460209469884</v>
      </c>
      <c r="Q130" s="151">
        <v>0.14717017581904274</v>
      </c>
    </row>
    <row r="131" spans="1:17" x14ac:dyDescent="0.25">
      <c r="A131" s="156" t="s">
        <v>181</v>
      </c>
      <c r="B131" s="204">
        <v>1.2272548471498206</v>
      </c>
      <c r="C131" s="204">
        <v>1.3314315889528605</v>
      </c>
      <c r="D131" s="204">
        <v>1.3387673819142618</v>
      </c>
      <c r="E131" s="204">
        <v>1.3297771279553845</v>
      </c>
      <c r="F131" s="204">
        <v>1.2348977088618927</v>
      </c>
      <c r="G131" s="204">
        <v>1.5337046651489097</v>
      </c>
      <c r="H131" s="204">
        <v>1.6144253852597106</v>
      </c>
      <c r="I131" s="204">
        <v>1.4042862801956209</v>
      </c>
      <c r="J131" s="204">
        <v>1.4692251700943122</v>
      </c>
      <c r="K131" s="204">
        <v>1.9772477767137397</v>
      </c>
      <c r="L131" s="204">
        <v>2.0796848236924146</v>
      </c>
      <c r="M131" s="204">
        <v>2.1837168128061455</v>
      </c>
      <c r="N131" s="204">
        <v>2.1170254047234445</v>
      </c>
      <c r="O131" s="204">
        <v>2.2765817880439716</v>
      </c>
      <c r="P131" s="204">
        <v>1.9067057710237165</v>
      </c>
      <c r="Q131" s="204">
        <v>1.6163514492009308</v>
      </c>
    </row>
    <row r="132" spans="1:17" x14ac:dyDescent="0.25">
      <c r="A132" s="152" t="s">
        <v>190</v>
      </c>
      <c r="B132" s="151">
        <v>0.51364609130254457</v>
      </c>
      <c r="C132" s="151">
        <v>0.52933538285944515</v>
      </c>
      <c r="D132" s="151">
        <v>0.24371697467252662</v>
      </c>
      <c r="E132" s="151">
        <v>0.64453456789340546</v>
      </c>
      <c r="F132" s="151">
        <v>0.49113674503438431</v>
      </c>
      <c r="G132" s="151">
        <v>0.9161927182063565</v>
      </c>
      <c r="H132" s="151">
        <v>0.90322714489144851</v>
      </c>
      <c r="I132" s="151">
        <v>0.77160902189374303</v>
      </c>
      <c r="J132" s="151">
        <v>0.50946795477843265</v>
      </c>
      <c r="K132" s="151">
        <v>1.0236962986760552</v>
      </c>
      <c r="L132" s="151">
        <v>0.81550779996625622</v>
      </c>
      <c r="M132" s="151">
        <v>0.49952803837106929</v>
      </c>
      <c r="N132" s="151">
        <v>0.71615699960575363</v>
      </c>
      <c r="O132" s="151">
        <v>1.2822616220628906</v>
      </c>
      <c r="P132" s="151">
        <v>1.2204344888244876</v>
      </c>
      <c r="Q132" s="151">
        <v>0.8748787671255962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0</v>
      </c>
      <c r="L134" s="208">
        <v>0</v>
      </c>
      <c r="M134" s="208">
        <v>0.49952803837106929</v>
      </c>
      <c r="N134" s="208">
        <v>0.71615699960575363</v>
      </c>
      <c r="O134" s="208">
        <v>0.71421309122035825</v>
      </c>
      <c r="P134" s="208">
        <v>1.2204344888244876</v>
      </c>
      <c r="Q134" s="208">
        <v>0.8748787671255962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0.51364609130254457</v>
      </c>
      <c r="C137" s="208">
        <v>0.52933538285944515</v>
      </c>
      <c r="D137" s="208">
        <v>0.24371697467252662</v>
      </c>
      <c r="E137" s="208">
        <v>0.64453456789340546</v>
      </c>
      <c r="F137" s="208">
        <v>0.49113674503438431</v>
      </c>
      <c r="G137" s="208">
        <v>0.9161927182063565</v>
      </c>
      <c r="H137" s="208">
        <v>0.90322714489144851</v>
      </c>
      <c r="I137" s="208">
        <v>0.77160902189374303</v>
      </c>
      <c r="J137" s="208">
        <v>0.50946795477843265</v>
      </c>
      <c r="K137" s="208">
        <v>1.0236962986760552</v>
      </c>
      <c r="L137" s="208">
        <v>0.81550779996625622</v>
      </c>
      <c r="M137" s="208">
        <v>0</v>
      </c>
      <c r="N137" s="208">
        <v>0</v>
      </c>
      <c r="O137" s="208">
        <v>0.56804853084253248</v>
      </c>
      <c r="P137" s="208">
        <v>0</v>
      </c>
      <c r="Q137" s="208">
        <v>0</v>
      </c>
    </row>
    <row r="138" spans="1:17" x14ac:dyDescent="0.25">
      <c r="A138" s="152" t="s">
        <v>189</v>
      </c>
      <c r="B138" s="151">
        <v>0.71360875584727601</v>
      </c>
      <c r="C138" s="151">
        <v>0.80209620609341548</v>
      </c>
      <c r="D138" s="151">
        <v>1.0950504072417353</v>
      </c>
      <c r="E138" s="151">
        <v>0.68524256006197914</v>
      </c>
      <c r="F138" s="151">
        <v>0.74376096382750834</v>
      </c>
      <c r="G138" s="151">
        <v>0.61751194694255318</v>
      </c>
      <c r="H138" s="151">
        <v>0.71119824036826218</v>
      </c>
      <c r="I138" s="151">
        <v>0.63267725830187771</v>
      </c>
      <c r="J138" s="151">
        <v>0.95975721531587943</v>
      </c>
      <c r="K138" s="151">
        <v>0.95355147803768459</v>
      </c>
      <c r="L138" s="151">
        <v>1.2641770237261585</v>
      </c>
      <c r="M138" s="151">
        <v>1.6841887744350761</v>
      </c>
      <c r="N138" s="151">
        <v>1.4008684051176907</v>
      </c>
      <c r="O138" s="151">
        <v>0.99432016598108108</v>
      </c>
      <c r="P138" s="151">
        <v>0.68627128219922906</v>
      </c>
      <c r="Q138" s="151">
        <v>0.74147268207533457</v>
      </c>
    </row>
    <row r="139" spans="1:17" x14ac:dyDescent="0.25">
      <c r="A139" s="156" t="s">
        <v>180</v>
      </c>
      <c r="B139" s="155">
        <v>1.2146242265465577</v>
      </c>
      <c r="C139" s="155">
        <v>1.3207998650887707</v>
      </c>
      <c r="D139" s="155">
        <v>1.3598234882931766</v>
      </c>
      <c r="E139" s="155">
        <v>1.3064113114617719</v>
      </c>
      <c r="F139" s="155">
        <v>1.2250169987823798</v>
      </c>
      <c r="G139" s="155">
        <v>1.4877413236154153</v>
      </c>
      <c r="H139" s="155">
        <v>1.5727749918148415</v>
      </c>
      <c r="I139" s="155">
        <v>1.3696032226909538</v>
      </c>
      <c r="J139" s="155">
        <v>1.4657065790116273</v>
      </c>
      <c r="K139" s="155">
        <v>1.9353163439026706</v>
      </c>
      <c r="L139" s="155">
        <v>2.0643225106269334</v>
      </c>
      <c r="M139" s="155">
        <v>2.4347483232358753</v>
      </c>
      <c r="N139" s="155">
        <v>2.4466493053784979</v>
      </c>
      <c r="O139" s="155">
        <v>2.2708183443902987</v>
      </c>
      <c r="P139" s="155">
        <v>2.4098839011195405</v>
      </c>
      <c r="Q139" s="155">
        <v>1.9847911710360475</v>
      </c>
    </row>
    <row r="140" spans="1:17" x14ac:dyDescent="0.25">
      <c r="A140" s="152" t="s">
        <v>193</v>
      </c>
      <c r="B140" s="151">
        <v>0.32184204941567296</v>
      </c>
      <c r="C140" s="151">
        <v>0.33167269708155583</v>
      </c>
      <c r="D140" s="151">
        <v>0.15270897984852513</v>
      </c>
      <c r="E140" s="151">
        <v>0.40385457956862969</v>
      </c>
      <c r="F140" s="151">
        <v>0.30773806954194205</v>
      </c>
      <c r="G140" s="151">
        <v>0.57407103272118198</v>
      </c>
      <c r="H140" s="151">
        <v>0.56594702134802599</v>
      </c>
      <c r="I140" s="151">
        <v>0.48347730696081975</v>
      </c>
      <c r="J140" s="151">
        <v>0.31922409895439657</v>
      </c>
      <c r="K140" s="151">
        <v>0.64143097810721772</v>
      </c>
      <c r="L140" s="151">
        <v>0.51098354703727633</v>
      </c>
      <c r="M140" s="151">
        <v>0</v>
      </c>
      <c r="N140" s="151">
        <v>0</v>
      </c>
      <c r="O140" s="151">
        <v>0.84052144007017848</v>
      </c>
      <c r="P140" s="151">
        <v>0</v>
      </c>
      <c r="Q140" s="151">
        <v>0</v>
      </c>
    </row>
    <row r="141" spans="1:17" x14ac:dyDescent="0.25">
      <c r="A141" s="152" t="s">
        <v>187</v>
      </c>
      <c r="B141" s="151">
        <v>0.3256221855449184</v>
      </c>
      <c r="C141" s="151">
        <v>0.3516393656624287</v>
      </c>
      <c r="D141" s="151">
        <v>0.33679337705658563</v>
      </c>
      <c r="E141" s="151">
        <v>0.35794154687112167</v>
      </c>
      <c r="F141" s="151">
        <v>0.32615464926221038</v>
      </c>
      <c r="G141" s="151">
        <v>0.42288585507780019</v>
      </c>
      <c r="H141" s="151">
        <v>0.44158380170055689</v>
      </c>
      <c r="I141" s="151">
        <v>0.38328843573161153</v>
      </c>
      <c r="J141" s="151">
        <v>0.38368929723420286</v>
      </c>
      <c r="K141" s="151">
        <v>0.53602436166788814</v>
      </c>
      <c r="L141" s="151">
        <v>0.54859984812237461</v>
      </c>
      <c r="M141" s="151">
        <v>0.56251557087654347</v>
      </c>
      <c r="N141" s="151">
        <v>0.56815451053805965</v>
      </c>
      <c r="O141" s="151">
        <v>0.64003387524333211</v>
      </c>
      <c r="P141" s="151">
        <v>0.56058262605084508</v>
      </c>
      <c r="Q141" s="151">
        <v>0.46079643351708099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7.986234434420672E-2</v>
      </c>
      <c r="N144" s="87">
        <v>0</v>
      </c>
      <c r="O144" s="87">
        <v>0</v>
      </c>
      <c r="P144" s="87">
        <v>0</v>
      </c>
      <c r="Q144" s="87">
        <v>2.9812781549105646E-2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4.2418070892710477E-2</v>
      </c>
      <c r="N145" s="87">
        <v>2.3544243343932986E-2</v>
      </c>
      <c r="O145" s="87">
        <v>1.441583259347538E-2</v>
      </c>
      <c r="P145" s="87">
        <v>2.2477721136328881E-3</v>
      </c>
      <c r="Q145" s="87">
        <v>5.2217127798475996E-3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0.3256221855449184</v>
      </c>
      <c r="C148" s="87">
        <v>0.3516393656624287</v>
      </c>
      <c r="D148" s="87">
        <v>0.33679337705658563</v>
      </c>
      <c r="E148" s="87">
        <v>0.35794154687112167</v>
      </c>
      <c r="F148" s="87">
        <v>0.32615464926221038</v>
      </c>
      <c r="G148" s="87">
        <v>0.42288585507780019</v>
      </c>
      <c r="H148" s="87">
        <v>0.44158380170055689</v>
      </c>
      <c r="I148" s="87">
        <v>0.38328843573161153</v>
      </c>
      <c r="J148" s="87">
        <v>0.38368929723420286</v>
      </c>
      <c r="K148" s="87">
        <v>0.53602436166788814</v>
      </c>
      <c r="L148" s="87">
        <v>0.54859984812237461</v>
      </c>
      <c r="M148" s="87">
        <v>0.44023515563962623</v>
      </c>
      <c r="N148" s="87">
        <v>0.54461026719412664</v>
      </c>
      <c r="O148" s="87">
        <v>0.62561804264985676</v>
      </c>
      <c r="P148" s="87">
        <v>0.55833485393721216</v>
      </c>
      <c r="Q148" s="87">
        <v>0.42576193918812777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0.56715999158596642</v>
      </c>
      <c r="C152" s="151">
        <v>0.63748780234478608</v>
      </c>
      <c r="D152" s="151">
        <v>0.87032113138806577</v>
      </c>
      <c r="E152" s="151">
        <v>0.54461518502202055</v>
      </c>
      <c r="F152" s="151">
        <v>0.59112427997822736</v>
      </c>
      <c r="G152" s="151">
        <v>0.49078443581643316</v>
      </c>
      <c r="H152" s="151">
        <v>0.5652441687662586</v>
      </c>
      <c r="I152" s="151">
        <v>0.50283747999852246</v>
      </c>
      <c r="J152" s="151">
        <v>0.76279318282302788</v>
      </c>
      <c r="K152" s="151">
        <v>0.75786100412756463</v>
      </c>
      <c r="L152" s="151">
        <v>1.0047391154672822</v>
      </c>
      <c r="M152" s="151">
        <v>1.8722327523593316</v>
      </c>
      <c r="N152" s="151">
        <v>1.8784947948404382</v>
      </c>
      <c r="O152" s="151">
        <v>0.79026302907678825</v>
      </c>
      <c r="P152" s="151">
        <v>1.8493012750686952</v>
      </c>
      <c r="Q152" s="151">
        <v>1.5239947375189664</v>
      </c>
    </row>
    <row r="153" spans="1:17" x14ac:dyDescent="0.25">
      <c r="A153" s="243" t="s">
        <v>179</v>
      </c>
      <c r="B153" s="242">
        <v>2.2963041885737323</v>
      </c>
      <c r="C153" s="242">
        <v>2.4797786639960289</v>
      </c>
      <c r="D153" s="242">
        <v>2.3750839984219829</v>
      </c>
      <c r="E153" s="242">
        <v>2.5242219659241663</v>
      </c>
      <c r="F153" s="242">
        <v>2.3000591497482437</v>
      </c>
      <c r="G153" s="242">
        <v>2.9822125254723471</v>
      </c>
      <c r="H153" s="242">
        <v>3.1140713945961211</v>
      </c>
      <c r="I153" s="242">
        <v>2.7029695133624729</v>
      </c>
      <c r="J153" s="242">
        <v>2.7057964090357447</v>
      </c>
      <c r="K153" s="242">
        <v>3.7800710194721585</v>
      </c>
      <c r="L153" s="242">
        <v>3.8687539885716524</v>
      </c>
      <c r="M153" s="242">
        <v>4.0032421876652107</v>
      </c>
      <c r="N153" s="242">
        <v>4.0166318010077431</v>
      </c>
      <c r="O153" s="242">
        <v>4.5196603860825402</v>
      </c>
      <c r="P153" s="242">
        <v>3.9542096850558641</v>
      </c>
      <c r="Q153" s="242">
        <v>3.2586333186018135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0.99999999999999978</v>
      </c>
      <c r="C157" s="77">
        <f t="shared" si="0"/>
        <v>1</v>
      </c>
      <c r="D157" s="77">
        <f t="shared" si="0"/>
        <v>0.99999999999999989</v>
      </c>
      <c r="E157" s="77">
        <f t="shared" si="0"/>
        <v>1.0000000000000002</v>
      </c>
      <c r="F157" s="77">
        <f t="shared" si="0"/>
        <v>0.99999999999999989</v>
      </c>
      <c r="G157" s="77">
        <f t="shared" si="0"/>
        <v>1</v>
      </c>
      <c r="H157" s="77">
        <f t="shared" si="0"/>
        <v>1</v>
      </c>
      <c r="I157" s="77">
        <f t="shared" si="0"/>
        <v>1</v>
      </c>
      <c r="J157" s="77">
        <f t="shared" si="0"/>
        <v>1</v>
      </c>
      <c r="K157" s="77">
        <f t="shared" si="0"/>
        <v>0.99999999999999978</v>
      </c>
      <c r="L157" s="77">
        <f t="shared" si="0"/>
        <v>0.99999999999999978</v>
      </c>
      <c r="M157" s="77">
        <f t="shared" si="0"/>
        <v>0.99999999999999989</v>
      </c>
      <c r="N157" s="77">
        <f t="shared" si="0"/>
        <v>0.99999999999999989</v>
      </c>
      <c r="O157" s="77">
        <f t="shared" si="0"/>
        <v>1</v>
      </c>
      <c r="P157" s="77">
        <f t="shared" si="0"/>
        <v>1.0000000000000002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8.164347671579949E-4</v>
      </c>
      <c r="C158" s="240">
        <f t="shared" si="1"/>
        <v>8.5378181322302317E-4</v>
      </c>
      <c r="D158" s="240">
        <f t="shared" si="1"/>
        <v>8.3086724367312324E-4</v>
      </c>
      <c r="E158" s="240">
        <f t="shared" si="1"/>
        <v>8.1573545049880574E-4</v>
      </c>
      <c r="F158" s="240">
        <f t="shared" si="1"/>
        <v>4.9692965313254567E-4</v>
      </c>
      <c r="G158" s="240">
        <f t="shared" si="1"/>
        <v>4.1348913665056403E-4</v>
      </c>
      <c r="H158" s="240">
        <f t="shared" si="1"/>
        <v>4.2408039950529171E-4</v>
      </c>
      <c r="I158" s="240">
        <f t="shared" si="1"/>
        <v>4.1077789519970953E-4</v>
      </c>
      <c r="J158" s="240">
        <f t="shared" si="1"/>
        <v>4.9409146822093121E-4</v>
      </c>
      <c r="K158" s="240">
        <f t="shared" si="1"/>
        <v>3.4544208653255868E-4</v>
      </c>
      <c r="L158" s="240">
        <f t="shared" si="1"/>
        <v>3.9104005965222895E-4</v>
      </c>
      <c r="M158" s="240">
        <f t="shared" si="1"/>
        <v>5.9128661127940514E-4</v>
      </c>
      <c r="N158" s="240">
        <f t="shared" si="1"/>
        <v>5.0265318936714104E-4</v>
      </c>
      <c r="O158" s="240">
        <f t="shared" si="1"/>
        <v>6.6846776346349117E-4</v>
      </c>
      <c r="P158" s="240">
        <f t="shared" si="1"/>
        <v>6.8228425893669534E-4</v>
      </c>
      <c r="Q158" s="240">
        <f t="shared" si="1"/>
        <v>7.0574167821722659E-4</v>
      </c>
    </row>
    <row r="159" spans="1:17" x14ac:dyDescent="0.25">
      <c r="A159" s="76" t="s">
        <v>82</v>
      </c>
      <c r="B159" s="239">
        <f t="shared" ref="B159:Q159" si="2">IF(B$7=0,0,B$7/B$5)</f>
        <v>1.3932685474327162E-3</v>
      </c>
      <c r="C159" s="239">
        <f t="shared" si="2"/>
        <v>1.4570023161489312E-3</v>
      </c>
      <c r="D159" s="239">
        <f t="shared" si="2"/>
        <v>1.4178979684213481E-3</v>
      </c>
      <c r="E159" s="239">
        <f t="shared" si="2"/>
        <v>1.3920751441809957E-3</v>
      </c>
      <c r="F159" s="239">
        <f t="shared" si="2"/>
        <v>8.4802421926042499E-4</v>
      </c>
      <c r="G159" s="239">
        <f t="shared" si="2"/>
        <v>7.0563066637368361E-4</v>
      </c>
      <c r="H159" s="239">
        <f t="shared" si="2"/>
        <v>7.2370494983965087E-4</v>
      </c>
      <c r="I159" s="239">
        <f t="shared" si="2"/>
        <v>7.0100385772965592E-4</v>
      </c>
      <c r="J159" s="239">
        <f t="shared" si="2"/>
        <v>8.4318077808396002E-4</v>
      </c>
      <c r="K159" s="239">
        <f t="shared" si="2"/>
        <v>5.8950649027444697E-4</v>
      </c>
      <c r="L159" s="239">
        <f t="shared" si="2"/>
        <v>6.6732069458064918E-4</v>
      </c>
      <c r="M159" s="239">
        <f t="shared" si="2"/>
        <v>1.0090469822609182E-3</v>
      </c>
      <c r="N159" s="239">
        <f t="shared" si="2"/>
        <v>8.5779159240097853E-4</v>
      </c>
      <c r="O159" s="239">
        <f t="shared" si="2"/>
        <v>1.1407587565733107E-3</v>
      </c>
      <c r="P159" s="239">
        <f t="shared" si="2"/>
        <v>1.1643369888496892E-3</v>
      </c>
      <c r="Q159" s="239">
        <f t="shared" si="2"/>
        <v>1.2043677246808854E-3</v>
      </c>
    </row>
    <row r="160" spans="1:17" x14ac:dyDescent="0.25">
      <c r="A160" s="76" t="s">
        <v>81</v>
      </c>
      <c r="B160" s="239">
        <f t="shared" ref="B160:Q160" si="3">IF(B$8=0,0,B$8/B$5)</f>
        <v>1.3955611971744782E-3</v>
      </c>
      <c r="C160" s="239">
        <f t="shared" si="3"/>
        <v>1.4593998410123328E-3</v>
      </c>
      <c r="D160" s="239">
        <f t="shared" si="3"/>
        <v>1.4202311463410936E-3</v>
      </c>
      <c r="E160" s="239">
        <f t="shared" si="3"/>
        <v>1.3943658301551391E-3</v>
      </c>
      <c r="F160" s="239">
        <f t="shared" si="3"/>
        <v>8.4941965914950984E-4</v>
      </c>
      <c r="G160" s="239">
        <f t="shared" si="3"/>
        <v>7.0679179497880557E-4</v>
      </c>
      <c r="H160" s="239">
        <f t="shared" si="3"/>
        <v>7.2489582002000397E-4</v>
      </c>
      <c r="I160" s="239">
        <f t="shared" si="3"/>
        <v>7.0215737283366023E-4</v>
      </c>
      <c r="J160" s="239">
        <f t="shared" si="3"/>
        <v>8.445682479989988E-4</v>
      </c>
      <c r="K160" s="239">
        <f t="shared" si="3"/>
        <v>5.9047653435186814E-4</v>
      </c>
      <c r="L160" s="239">
        <f t="shared" si="3"/>
        <v>6.6841878340273715E-4</v>
      </c>
      <c r="M160" s="239">
        <f t="shared" si="3"/>
        <v>1.0107073881514903E-3</v>
      </c>
      <c r="N160" s="239">
        <f t="shared" si="3"/>
        <v>8.5920310468726906E-4</v>
      </c>
      <c r="O160" s="239">
        <f t="shared" si="3"/>
        <v>1.1426358966792076E-3</v>
      </c>
      <c r="P160" s="239">
        <f t="shared" si="3"/>
        <v>1.1662529273826652E-3</v>
      </c>
      <c r="Q160" s="239">
        <f t="shared" si="3"/>
        <v>1.2063495345466598E-3</v>
      </c>
    </row>
    <row r="161" spans="1:17" x14ac:dyDescent="0.25">
      <c r="A161" s="76" t="s">
        <v>80</v>
      </c>
      <c r="B161" s="239">
        <f t="shared" ref="B161:Q161" si="4">IF(B$9=0,0,B$9/B$5)</f>
        <v>7.8313121553437916E-3</v>
      </c>
      <c r="C161" s="239">
        <f t="shared" si="4"/>
        <v>8.1895482172809238E-3</v>
      </c>
      <c r="D161" s="239">
        <f t="shared" si="4"/>
        <v>7.9697497051777842E-3</v>
      </c>
      <c r="E161" s="239">
        <f t="shared" si="4"/>
        <v>7.8246042501028037E-3</v>
      </c>
      <c r="F161" s="239">
        <f t="shared" si="4"/>
        <v>4.7665917590383328E-3</v>
      </c>
      <c r="G161" s="239">
        <f t="shared" si="4"/>
        <v>3.9662231842798644E-3</v>
      </c>
      <c r="H161" s="239">
        <f t="shared" si="4"/>
        <v>4.0678154839603343E-3</v>
      </c>
      <c r="I161" s="239">
        <f t="shared" si="4"/>
        <v>3.9402167242609462E-3</v>
      </c>
      <c r="J161" s="239">
        <f t="shared" si="4"/>
        <v>4.7393676464802525E-3</v>
      </c>
      <c r="K161" s="239">
        <f t="shared" si="4"/>
        <v>3.3135100562250203E-3</v>
      </c>
      <c r="L161" s="239">
        <f t="shared" si="4"/>
        <v>3.750889716567203E-3</v>
      </c>
      <c r="M161" s="239">
        <f t="shared" si="4"/>
        <v>5.6716717764523509E-3</v>
      </c>
      <c r="N161" s="239">
        <f t="shared" si="4"/>
        <v>4.8214924084087219E-3</v>
      </c>
      <c r="O161" s="239">
        <f t="shared" si="4"/>
        <v>6.4119999932022173E-3</v>
      </c>
      <c r="P161" s="239">
        <f t="shared" si="4"/>
        <v>6.544529000167716E-3</v>
      </c>
      <c r="Q161" s="239">
        <f t="shared" si="4"/>
        <v>6.7695345733430048E-3</v>
      </c>
    </row>
    <row r="162" spans="1:17" x14ac:dyDescent="0.25">
      <c r="A162" s="129" t="s">
        <v>79</v>
      </c>
      <c r="B162" s="238">
        <f t="shared" ref="B162:Q162" si="5">IF(B$10=0,0,B$10/B$5)</f>
        <v>3.8162801057775616E-3</v>
      </c>
      <c r="C162" s="238">
        <f t="shared" si="5"/>
        <v>3.990852275705674E-3</v>
      </c>
      <c r="D162" s="238">
        <f t="shared" si="5"/>
        <v>3.8837421679255436E-3</v>
      </c>
      <c r="E162" s="238">
        <f t="shared" si="5"/>
        <v>3.8130112735799892E-3</v>
      </c>
      <c r="F162" s="238">
        <f t="shared" si="5"/>
        <v>2.3228098869700455E-3</v>
      </c>
      <c r="G162" s="238">
        <f t="shared" si="5"/>
        <v>1.9327819314305572E-3</v>
      </c>
      <c r="H162" s="238">
        <f t="shared" si="5"/>
        <v>1.9822889188268159E-3</v>
      </c>
      <c r="I162" s="238">
        <f t="shared" si="5"/>
        <v>1.9201087121764665E-3</v>
      </c>
      <c r="J162" s="238">
        <f t="shared" si="5"/>
        <v>2.3095432929316562E-3</v>
      </c>
      <c r="K162" s="238">
        <f t="shared" si="5"/>
        <v>1.6147080153402862E-3</v>
      </c>
      <c r="L162" s="238">
        <f t="shared" si="5"/>
        <v>1.8278476863591009E-3</v>
      </c>
      <c r="M162" s="238">
        <f t="shared" si="5"/>
        <v>2.9378809861995096E-3</v>
      </c>
      <c r="N162" s="238">
        <f t="shared" si="5"/>
        <v>2.4203781493176667E-3</v>
      </c>
      <c r="O162" s="238">
        <f t="shared" si="5"/>
        <v>2.9830059218590096E-3</v>
      </c>
      <c r="P162" s="238">
        <f t="shared" si="5"/>
        <v>3.2698851618906811E-3</v>
      </c>
      <c r="Q162" s="238">
        <f t="shared" si="5"/>
        <v>3.506565205521236E-3</v>
      </c>
    </row>
    <row r="163" spans="1:17" x14ac:dyDescent="0.25">
      <c r="A163" s="232" t="s">
        <v>185</v>
      </c>
      <c r="B163" s="241">
        <f t="shared" ref="B163:Q163" si="6">IF(B$15=0,0,B$15/B$5)</f>
        <v>0.77785459389871703</v>
      </c>
      <c r="C163" s="241">
        <f t="shared" si="6"/>
        <v>0.76764802872337079</v>
      </c>
      <c r="D163" s="241">
        <f t="shared" si="6"/>
        <v>0.77093586871391062</v>
      </c>
      <c r="E163" s="241">
        <f t="shared" si="6"/>
        <v>0.77785807196738932</v>
      </c>
      <c r="F163" s="241">
        <f t="shared" si="6"/>
        <v>0.86391255687329016</v>
      </c>
      <c r="G163" s="241">
        <f t="shared" si="6"/>
        <v>0.88828081052683661</v>
      </c>
      <c r="H163" s="241">
        <f t="shared" si="6"/>
        <v>0.88504951335483029</v>
      </c>
      <c r="I163" s="241">
        <f t="shared" si="6"/>
        <v>0.88868857105858556</v>
      </c>
      <c r="J163" s="241">
        <f t="shared" si="6"/>
        <v>0.86461441841256537</v>
      </c>
      <c r="K163" s="241">
        <f t="shared" si="6"/>
        <v>0.90431973823748679</v>
      </c>
      <c r="L163" s="241">
        <f t="shared" si="6"/>
        <v>0.89233918903530129</v>
      </c>
      <c r="M163" s="241">
        <f t="shared" si="6"/>
        <v>0.83835458368238724</v>
      </c>
      <c r="N163" s="241">
        <f t="shared" si="6"/>
        <v>0.86346802454186078</v>
      </c>
      <c r="O163" s="241">
        <f t="shared" si="6"/>
        <v>0.8195002208086597</v>
      </c>
      <c r="P163" s="241">
        <f t="shared" si="6"/>
        <v>0.81481146858227926</v>
      </c>
      <c r="Q163" s="241">
        <f t="shared" si="6"/>
        <v>0.80728575765684663</v>
      </c>
    </row>
    <row r="164" spans="1:17" x14ac:dyDescent="0.25">
      <c r="A164" s="127" t="s">
        <v>184</v>
      </c>
      <c r="B164" s="237">
        <f t="shared" ref="B164:Q164" si="7">IF(B$24=0,0,B$24/B$5)</f>
        <v>0.15818615974477296</v>
      </c>
      <c r="C164" s="237">
        <f t="shared" si="7"/>
        <v>0.16524114250870828</v>
      </c>
      <c r="D164" s="237">
        <f t="shared" si="7"/>
        <v>0.16137161355852353</v>
      </c>
      <c r="E164" s="237">
        <f t="shared" si="7"/>
        <v>0.15890558272255279</v>
      </c>
      <c r="F164" s="237">
        <f t="shared" si="7"/>
        <v>9.7027608829263548E-2</v>
      </c>
      <c r="G164" s="237">
        <f t="shared" si="7"/>
        <v>8.0220254932265062E-2</v>
      </c>
      <c r="H164" s="237">
        <f t="shared" si="7"/>
        <v>8.2456310902473351E-2</v>
      </c>
      <c r="I164" s="237">
        <f t="shared" si="7"/>
        <v>7.9787851684114633E-2</v>
      </c>
      <c r="J164" s="237">
        <f t="shared" si="7"/>
        <v>9.6226118165130839E-2</v>
      </c>
      <c r="K164" s="237">
        <f t="shared" si="7"/>
        <v>6.9039667248910641E-2</v>
      </c>
      <c r="L164" s="237">
        <f t="shared" si="7"/>
        <v>7.6896436967996348E-2</v>
      </c>
      <c r="M164" s="237">
        <f t="shared" si="7"/>
        <v>0.11288735419686936</v>
      </c>
      <c r="N164" s="237">
        <f t="shared" si="7"/>
        <v>9.783037979646042E-2</v>
      </c>
      <c r="O164" s="237">
        <f t="shared" si="7"/>
        <v>0.12993295770921781</v>
      </c>
      <c r="P164" s="237">
        <f t="shared" si="7"/>
        <v>0.13194426396234346</v>
      </c>
      <c r="Q164" s="237">
        <f t="shared" si="7"/>
        <v>0.13605020027614642</v>
      </c>
    </row>
    <row r="165" spans="1:17" x14ac:dyDescent="0.25">
      <c r="A165" s="127" t="s">
        <v>181</v>
      </c>
      <c r="B165" s="237">
        <f t="shared" ref="B165:Q165" si="8">IF(B$35=0,0,B$35/B$5)</f>
        <v>1.9437156133004233E-2</v>
      </c>
      <c r="C165" s="237">
        <f t="shared" si="8"/>
        <v>2.0420140774956574E-2</v>
      </c>
      <c r="D165" s="237">
        <f t="shared" si="8"/>
        <v>2.0862371807043707E-2</v>
      </c>
      <c r="E165" s="237">
        <f t="shared" si="8"/>
        <v>1.9142847883973649E-2</v>
      </c>
      <c r="F165" s="237">
        <f t="shared" si="8"/>
        <v>1.1884824906234938E-2</v>
      </c>
      <c r="G165" s="237">
        <f t="shared" si="8"/>
        <v>9.4726861274253785E-3</v>
      </c>
      <c r="H165" s="237">
        <f t="shared" si="8"/>
        <v>9.7936258317427791E-3</v>
      </c>
      <c r="I165" s="237">
        <f t="shared" si="8"/>
        <v>9.5066491326459158E-3</v>
      </c>
      <c r="J165" s="237">
        <f t="shared" si="8"/>
        <v>1.1951061828222519E-2</v>
      </c>
      <c r="K165" s="237">
        <f t="shared" si="8"/>
        <v>8.0490065238533678E-3</v>
      </c>
      <c r="L165" s="237">
        <f t="shared" si="8"/>
        <v>9.3638307149837684E-3</v>
      </c>
      <c r="M165" s="237">
        <f t="shared" si="8"/>
        <v>1.4367737769138234E-2</v>
      </c>
      <c r="N165" s="237">
        <f t="shared" si="8"/>
        <v>1.1801531895881144E-2</v>
      </c>
      <c r="O165" s="237">
        <f t="shared" si="8"/>
        <v>1.4999052247253366E-2</v>
      </c>
      <c r="P165" s="237">
        <f t="shared" si="8"/>
        <v>1.4655317511125846E-2</v>
      </c>
      <c r="Q165" s="237">
        <f t="shared" si="8"/>
        <v>1.5593800140277477E-2</v>
      </c>
    </row>
    <row r="166" spans="1:17" x14ac:dyDescent="0.25">
      <c r="A166" s="142" t="s">
        <v>190</v>
      </c>
      <c r="B166" s="235">
        <f t="shared" ref="B166:Q166" si="9">IF(B$36=0,0,B$36/B$5)</f>
        <v>8.1350823726150691E-3</v>
      </c>
      <c r="C166" s="235">
        <f t="shared" si="9"/>
        <v>8.1184066270025244E-3</v>
      </c>
      <c r="D166" s="235">
        <f t="shared" si="9"/>
        <v>3.7979070972254461E-3</v>
      </c>
      <c r="E166" s="235">
        <f t="shared" si="9"/>
        <v>9.2784173601458599E-3</v>
      </c>
      <c r="F166" s="235">
        <f t="shared" si="9"/>
        <v>4.7267673896094417E-3</v>
      </c>
      <c r="G166" s="235">
        <f t="shared" si="9"/>
        <v>5.6587205144602356E-3</v>
      </c>
      <c r="H166" s="235">
        <f t="shared" si="9"/>
        <v>5.4792675950874883E-3</v>
      </c>
      <c r="I166" s="235">
        <f t="shared" si="9"/>
        <v>5.2235903335223592E-3</v>
      </c>
      <c r="J166" s="235">
        <f t="shared" si="9"/>
        <v>4.1441456020415712E-3</v>
      </c>
      <c r="K166" s="235">
        <f t="shared" si="9"/>
        <v>4.1672764959093129E-3</v>
      </c>
      <c r="L166" s="235">
        <f t="shared" si="9"/>
        <v>3.6718433959982942E-3</v>
      </c>
      <c r="M166" s="235">
        <f t="shared" si="9"/>
        <v>3.2866385520129589E-3</v>
      </c>
      <c r="N166" s="235">
        <f t="shared" si="9"/>
        <v>3.9922759804622782E-3</v>
      </c>
      <c r="O166" s="235">
        <f t="shared" si="9"/>
        <v>8.4480641833183604E-3</v>
      </c>
      <c r="P166" s="235">
        <f t="shared" si="9"/>
        <v>9.380500760559643E-3</v>
      </c>
      <c r="Q166" s="235">
        <f t="shared" si="9"/>
        <v>8.440419717056823E-3</v>
      </c>
    </row>
    <row r="167" spans="1:17" x14ac:dyDescent="0.25">
      <c r="A167" s="142" t="s">
        <v>189</v>
      </c>
      <c r="B167" s="235">
        <f t="shared" ref="B167:Q167" si="10">IF(B$42=0,0,B$42/B$5)</f>
        <v>1.1302073760389164E-2</v>
      </c>
      <c r="C167" s="235">
        <f t="shared" si="10"/>
        <v>1.2301734147954053E-2</v>
      </c>
      <c r="D167" s="235">
        <f t="shared" si="10"/>
        <v>1.7064464709818261E-2</v>
      </c>
      <c r="E167" s="235">
        <f t="shared" si="10"/>
        <v>9.8644305238277871E-3</v>
      </c>
      <c r="F167" s="235">
        <f t="shared" si="10"/>
        <v>7.1580575166254948E-3</v>
      </c>
      <c r="G167" s="235">
        <f t="shared" si="10"/>
        <v>3.8139656129651416E-3</v>
      </c>
      <c r="H167" s="235">
        <f t="shared" si="10"/>
        <v>4.3143582366552899E-3</v>
      </c>
      <c r="I167" s="235">
        <f t="shared" si="10"/>
        <v>4.2830587991235566E-3</v>
      </c>
      <c r="J167" s="235">
        <f t="shared" si="10"/>
        <v>7.8069162261809487E-3</v>
      </c>
      <c r="K167" s="235">
        <f t="shared" si="10"/>
        <v>3.8817300279440541E-3</v>
      </c>
      <c r="L167" s="235">
        <f t="shared" si="10"/>
        <v>5.6919873189854742E-3</v>
      </c>
      <c r="M167" s="235">
        <f t="shared" si="10"/>
        <v>1.1081099217125277E-2</v>
      </c>
      <c r="N167" s="235">
        <f t="shared" si="10"/>
        <v>7.8092559154188659E-3</v>
      </c>
      <c r="O167" s="235">
        <f t="shared" si="10"/>
        <v>6.5509880639350064E-3</v>
      </c>
      <c r="P167" s="235">
        <f t="shared" si="10"/>
        <v>5.2748167505662028E-3</v>
      </c>
      <c r="Q167" s="235">
        <f t="shared" si="10"/>
        <v>7.1533804232206521E-3</v>
      </c>
    </row>
    <row r="168" spans="1:17" x14ac:dyDescent="0.25">
      <c r="A168" s="127" t="s">
        <v>180</v>
      </c>
      <c r="B168" s="236">
        <f t="shared" ref="B168:Q168" si="11">IF(B$43=0,0,B$43/B$5)</f>
        <v>1.7499865924766989E-2</v>
      </c>
      <c r="C168" s="236">
        <f t="shared" si="11"/>
        <v>1.8432357276100739E-2</v>
      </c>
      <c r="D168" s="236">
        <f t="shared" si="11"/>
        <v>1.9330237876227653E-2</v>
      </c>
      <c r="E168" s="236">
        <f t="shared" si="11"/>
        <v>1.7094418995675473E-2</v>
      </c>
      <c r="F168" s="236">
        <f t="shared" si="11"/>
        <v>1.0727713063563122E-2</v>
      </c>
      <c r="G168" s="236">
        <f t="shared" si="11"/>
        <v>8.3406526437609547E-3</v>
      </c>
      <c r="H168" s="236">
        <f t="shared" si="11"/>
        <v>8.6644062567319026E-3</v>
      </c>
      <c r="I168" s="236">
        <f t="shared" si="11"/>
        <v>8.421068580737481E-3</v>
      </c>
      <c r="J168" s="236">
        <f t="shared" si="11"/>
        <v>1.0855043046116248E-2</v>
      </c>
      <c r="K168" s="236">
        <f t="shared" si="11"/>
        <v>7.1582023476838789E-3</v>
      </c>
      <c r="L168" s="236">
        <f t="shared" si="11"/>
        <v>8.4579633882905045E-3</v>
      </c>
      <c r="M168" s="236">
        <f t="shared" si="11"/>
        <v>1.4646000701089724E-2</v>
      </c>
      <c r="N168" s="236">
        <f t="shared" si="11"/>
        <v>1.0192516169407034E-2</v>
      </c>
      <c r="O168" s="236">
        <f t="shared" si="11"/>
        <v>1.3584561168598885E-2</v>
      </c>
      <c r="P168" s="236">
        <f t="shared" si="11"/>
        <v>1.5926149299675674E-2</v>
      </c>
      <c r="Q168" s="236">
        <f t="shared" si="11"/>
        <v>1.7504018977374889E-2</v>
      </c>
    </row>
    <row r="169" spans="1:17" x14ac:dyDescent="0.25">
      <c r="A169" s="142" t="s">
        <v>188</v>
      </c>
      <c r="B169" s="235">
        <f t="shared" ref="B169:Q169" si="12">IF(B$44=0,0,B$44/B$5)</f>
        <v>4.8056854415262215E-3</v>
      </c>
      <c r="C169" s="235">
        <f t="shared" si="12"/>
        <v>4.7958344794528105E-3</v>
      </c>
      <c r="D169" s="235">
        <f t="shared" si="12"/>
        <v>2.2435601767039587E-3</v>
      </c>
      <c r="E169" s="235">
        <f t="shared" si="12"/>
        <v>5.4810944973534134E-3</v>
      </c>
      <c r="F169" s="235">
        <f t="shared" si="12"/>
        <v>2.7922713242822432E-3</v>
      </c>
      <c r="G169" s="235">
        <f t="shared" si="12"/>
        <v>3.3428095191205404E-3</v>
      </c>
      <c r="H169" s="235">
        <f t="shared" si="12"/>
        <v>3.2368002321129445E-3</v>
      </c>
      <c r="I169" s="235">
        <f t="shared" si="12"/>
        <v>3.0857624875205865E-3</v>
      </c>
      <c r="J169" s="235">
        <f t="shared" si="12"/>
        <v>2.4480957014445335E-3</v>
      </c>
      <c r="K169" s="235">
        <f t="shared" si="12"/>
        <v>2.461759951518244E-3</v>
      </c>
      <c r="L169" s="235">
        <f t="shared" si="12"/>
        <v>2.1690898190673035E-3</v>
      </c>
      <c r="M169" s="235">
        <f t="shared" si="12"/>
        <v>0</v>
      </c>
      <c r="N169" s="235">
        <f t="shared" si="12"/>
        <v>0</v>
      </c>
      <c r="O169" s="235">
        <f t="shared" si="12"/>
        <v>5.2208828074136147E-3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4.2254532938342882E-3</v>
      </c>
      <c r="C170" s="235">
        <f t="shared" si="13"/>
        <v>4.4187427091782637E-3</v>
      </c>
      <c r="D170" s="235">
        <f t="shared" si="13"/>
        <v>4.3001484904160404E-3</v>
      </c>
      <c r="E170" s="235">
        <f t="shared" si="13"/>
        <v>4.2218339846134458E-3</v>
      </c>
      <c r="F170" s="235">
        <f t="shared" si="13"/>
        <v>2.5718564716959305E-3</v>
      </c>
      <c r="G170" s="235">
        <f t="shared" si="13"/>
        <v>2.1400105736637631E-3</v>
      </c>
      <c r="H170" s="235">
        <f t="shared" si="13"/>
        <v>2.194825591734546E-3</v>
      </c>
      <c r="I170" s="235">
        <f t="shared" si="13"/>
        <v>2.1259785596196121E-3</v>
      </c>
      <c r="J170" s="235">
        <f t="shared" si="13"/>
        <v>2.5571674625237237E-3</v>
      </c>
      <c r="K170" s="235">
        <f t="shared" si="13"/>
        <v>1.7878334694748715E-3</v>
      </c>
      <c r="L170" s="235">
        <f t="shared" si="13"/>
        <v>2.0238255088405772E-3</v>
      </c>
      <c r="M170" s="235">
        <f t="shared" si="13"/>
        <v>3.0324103841172702E-3</v>
      </c>
      <c r="N170" s="235">
        <f t="shared" si="13"/>
        <v>5.8882125840132695E-3</v>
      </c>
      <c r="O170" s="235">
        <f t="shared" si="13"/>
        <v>3.4549747099171697E-3</v>
      </c>
      <c r="P170" s="235">
        <f t="shared" si="13"/>
        <v>4.9930714356785947E-3</v>
      </c>
      <c r="Q170" s="235">
        <f t="shared" si="13"/>
        <v>3.6423915295745214E-3</v>
      </c>
    </row>
    <row r="171" spans="1:17" x14ac:dyDescent="0.25">
      <c r="A171" s="142" t="s">
        <v>186</v>
      </c>
      <c r="B171" s="235">
        <f t="shared" ref="B171:Q171" si="14">IF(B$56=0,0,B$56/B$5)</f>
        <v>8.4687271894064789E-3</v>
      </c>
      <c r="C171" s="235">
        <f t="shared" si="14"/>
        <v>9.2177800874696618E-3</v>
      </c>
      <c r="D171" s="235">
        <f t="shared" si="14"/>
        <v>1.2786529209107654E-2</v>
      </c>
      <c r="E171" s="235">
        <f t="shared" si="14"/>
        <v>7.3914905137086161E-3</v>
      </c>
      <c r="F171" s="235">
        <f t="shared" si="14"/>
        <v>5.363585267584947E-3</v>
      </c>
      <c r="G171" s="235">
        <f t="shared" si="14"/>
        <v>2.8578325509766517E-3</v>
      </c>
      <c r="H171" s="235">
        <f t="shared" si="14"/>
        <v>3.2327804328844121E-3</v>
      </c>
      <c r="I171" s="235">
        <f t="shared" si="14"/>
        <v>3.2093275335972823E-3</v>
      </c>
      <c r="J171" s="235">
        <f t="shared" si="14"/>
        <v>5.8497798821479912E-3</v>
      </c>
      <c r="K171" s="235">
        <f t="shared" si="14"/>
        <v>2.9086089266907636E-3</v>
      </c>
      <c r="L171" s="235">
        <f t="shared" si="14"/>
        <v>4.2650480603826247E-3</v>
      </c>
      <c r="M171" s="235">
        <f t="shared" si="14"/>
        <v>1.1613590316972454E-2</v>
      </c>
      <c r="N171" s="235">
        <f t="shared" si="14"/>
        <v>4.3043035853937645E-3</v>
      </c>
      <c r="O171" s="235">
        <f t="shared" si="14"/>
        <v>4.9087036512681015E-3</v>
      </c>
      <c r="P171" s="235">
        <f t="shared" si="14"/>
        <v>1.0933077863997076E-2</v>
      </c>
      <c r="Q171" s="235">
        <f t="shared" si="14"/>
        <v>1.3861627447800369E-2</v>
      </c>
    </row>
    <row r="172" spans="1:17" x14ac:dyDescent="0.25">
      <c r="A172" s="72" t="s">
        <v>179</v>
      </c>
      <c r="B172" s="234">
        <f t="shared" ref="B172:Q172" si="15">IF(B$57=0,0,B$57/B$5)</f>
        <v>1.1769367525852033E-2</v>
      </c>
      <c r="C172" s="234">
        <f t="shared" si="15"/>
        <v>1.2307746253492843E-2</v>
      </c>
      <c r="D172" s="234">
        <f t="shared" si="15"/>
        <v>1.1977419812755566E-2</v>
      </c>
      <c r="E172" s="234">
        <f t="shared" si="15"/>
        <v>1.1759286481891104E-2</v>
      </c>
      <c r="F172" s="234">
        <f t="shared" si="15"/>
        <v>7.1635211500973416E-3</v>
      </c>
      <c r="G172" s="234">
        <f t="shared" si="15"/>
        <v>5.9606790559985834E-3</v>
      </c>
      <c r="H172" s="234">
        <f t="shared" si="15"/>
        <v>6.1133580820695935E-3</v>
      </c>
      <c r="I172" s="234">
        <f t="shared" si="15"/>
        <v>5.9215949817160683E-3</v>
      </c>
      <c r="J172" s="234">
        <f t="shared" si="15"/>
        <v>7.122607114249265E-3</v>
      </c>
      <c r="K172" s="234">
        <f t="shared" si="15"/>
        <v>4.9797424593410163E-3</v>
      </c>
      <c r="L172" s="234">
        <f t="shared" si="15"/>
        <v>5.6370629528660881E-3</v>
      </c>
      <c r="M172" s="234">
        <f t="shared" si="15"/>
        <v>8.523729906171694E-3</v>
      </c>
      <c r="N172" s="234">
        <f t="shared" si="15"/>
        <v>7.2460291522087328E-3</v>
      </c>
      <c r="O172" s="234">
        <f t="shared" si="15"/>
        <v>9.6363397344930261E-3</v>
      </c>
      <c r="P172" s="234">
        <f t="shared" si="15"/>
        <v>9.8355123073483701E-3</v>
      </c>
      <c r="Q172" s="234">
        <f t="shared" si="15"/>
        <v>1.0173664233045519E-2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</v>
      </c>
      <c r="C175" s="77">
        <f t="shared" si="16"/>
        <v>1</v>
      </c>
      <c r="D175" s="77">
        <f t="shared" si="16"/>
        <v>0.99999999999999978</v>
      </c>
      <c r="E175" s="77">
        <f t="shared" si="16"/>
        <v>1</v>
      </c>
      <c r="F175" s="77">
        <f t="shared" si="16"/>
        <v>1</v>
      </c>
      <c r="G175" s="77">
        <f t="shared" si="16"/>
        <v>1</v>
      </c>
      <c r="H175" s="77">
        <f t="shared" si="16"/>
        <v>1</v>
      </c>
      <c r="I175" s="77">
        <f t="shared" si="16"/>
        <v>1</v>
      </c>
      <c r="J175" s="77">
        <f t="shared" si="16"/>
        <v>0.99999999999999989</v>
      </c>
      <c r="K175" s="77">
        <f t="shared" si="16"/>
        <v>0.99999999999999989</v>
      </c>
      <c r="L175" s="77">
        <f t="shared" si="16"/>
        <v>1.0000000000000002</v>
      </c>
      <c r="M175" s="77">
        <f t="shared" si="16"/>
        <v>0.99999999999999967</v>
      </c>
      <c r="N175" s="77">
        <f t="shared" si="16"/>
        <v>1</v>
      </c>
      <c r="O175" s="77">
        <f t="shared" si="16"/>
        <v>1</v>
      </c>
      <c r="P175" s="77">
        <f t="shared" si="16"/>
        <v>1</v>
      </c>
      <c r="Q175" s="77">
        <f t="shared" si="16"/>
        <v>1.0000000000000002</v>
      </c>
    </row>
    <row r="176" spans="1:17" x14ac:dyDescent="0.25">
      <c r="A176" s="132" t="s">
        <v>83</v>
      </c>
      <c r="B176" s="240">
        <f t="shared" ref="B176:Q176" si="17">IF(B$61=0,0,B$61/B$60)</f>
        <v>7.1923223763113381E-3</v>
      </c>
      <c r="C176" s="240">
        <f t="shared" si="17"/>
        <v>7.1703218349852956E-3</v>
      </c>
      <c r="D176" s="240">
        <f t="shared" si="17"/>
        <v>6.9401388118477732E-3</v>
      </c>
      <c r="E176" s="240">
        <f t="shared" si="17"/>
        <v>7.2613122024409761E-3</v>
      </c>
      <c r="F176" s="240">
        <f t="shared" si="17"/>
        <v>7.1704752090525278E-3</v>
      </c>
      <c r="G176" s="240">
        <f t="shared" si="17"/>
        <v>7.3772830468696315E-3</v>
      </c>
      <c r="H176" s="240">
        <f t="shared" si="17"/>
        <v>7.3384885459109568E-3</v>
      </c>
      <c r="I176" s="240">
        <f t="shared" si="17"/>
        <v>7.3282107183033265E-3</v>
      </c>
      <c r="J176" s="240">
        <f t="shared" si="17"/>
        <v>7.1167175879219297E-3</v>
      </c>
      <c r="K176" s="240">
        <f t="shared" si="17"/>
        <v>7.2955197351514574E-3</v>
      </c>
      <c r="L176" s="240">
        <f t="shared" si="17"/>
        <v>7.16460372033801E-3</v>
      </c>
      <c r="M176" s="240">
        <f t="shared" si="17"/>
        <v>6.982529764977736E-3</v>
      </c>
      <c r="N176" s="240">
        <f t="shared" si="17"/>
        <v>7.0989159429598828E-3</v>
      </c>
      <c r="O176" s="240">
        <f t="shared" si="17"/>
        <v>7.4554014929056082E-3</v>
      </c>
      <c r="P176" s="240">
        <f t="shared" si="17"/>
        <v>7.3904380942615569E-3</v>
      </c>
      <c r="Q176" s="240">
        <f t="shared" si="17"/>
        <v>7.2904194063278319E-3</v>
      </c>
    </row>
    <row r="177" spans="1:17" x14ac:dyDescent="0.25">
      <c r="A177" s="76" t="s">
        <v>82</v>
      </c>
      <c r="B177" s="239">
        <f t="shared" ref="B177:Q177" si="18">IF(B$62=0,0,B$62/B$60)</f>
        <v>1.2565249042698755E-2</v>
      </c>
      <c r="C177" s="239">
        <f t="shared" si="18"/>
        <v>1.2526813296027221E-2</v>
      </c>
      <c r="D177" s="239">
        <f t="shared" si="18"/>
        <v>1.2124675174319779E-2</v>
      </c>
      <c r="E177" s="239">
        <f t="shared" si="18"/>
        <v>1.2685776780663686E-2</v>
      </c>
      <c r="F177" s="239">
        <f t="shared" si="18"/>
        <v>1.2527081246106575E-2</v>
      </c>
      <c r="G177" s="239">
        <f t="shared" si="18"/>
        <v>1.2888382068037564E-2</v>
      </c>
      <c r="H177" s="239">
        <f t="shared" si="18"/>
        <v>1.2820606662469198E-2</v>
      </c>
      <c r="I177" s="239">
        <f t="shared" si="18"/>
        <v>1.2802650923453217E-2</v>
      </c>
      <c r="J177" s="239">
        <f t="shared" si="18"/>
        <v>1.2433164724834699E-2</v>
      </c>
      <c r="K177" s="239">
        <f t="shared" si="18"/>
        <v>1.2745538585704451E-2</v>
      </c>
      <c r="L177" s="239">
        <f t="shared" si="18"/>
        <v>1.2516823541558688E-2</v>
      </c>
      <c r="M177" s="239">
        <f t="shared" si="18"/>
        <v>1.2198733712767616E-2</v>
      </c>
      <c r="N177" s="239">
        <f t="shared" si="18"/>
        <v>1.2402064602980521E-2</v>
      </c>
      <c r="O177" s="239">
        <f t="shared" si="18"/>
        <v>1.3024857837325049E-2</v>
      </c>
      <c r="P177" s="239">
        <f t="shared" si="18"/>
        <v>1.2911364414767803E-2</v>
      </c>
      <c r="Q177" s="239">
        <f t="shared" si="18"/>
        <v>1.2736628125561622E-2</v>
      </c>
    </row>
    <row r="178" spans="1:17" x14ac:dyDescent="0.25">
      <c r="A178" s="76" t="s">
        <v>81</v>
      </c>
      <c r="B178" s="239">
        <f t="shared" ref="B178:Q178" si="19">IF(B$63=0,0,B$63/B$60)</f>
        <v>1.231406927136882E-2</v>
      </c>
      <c r="C178" s="239">
        <f t="shared" si="19"/>
        <v>1.2276401856628238E-2</v>
      </c>
      <c r="D178" s="239">
        <f t="shared" si="19"/>
        <v>1.1882302490150419E-2</v>
      </c>
      <c r="E178" s="239">
        <f t="shared" si="19"/>
        <v>1.2432187655602837E-2</v>
      </c>
      <c r="F178" s="239">
        <f t="shared" si="19"/>
        <v>1.2276664450376061E-2</v>
      </c>
      <c r="G178" s="239">
        <f t="shared" si="19"/>
        <v>1.2630742856139604E-2</v>
      </c>
      <c r="H178" s="239">
        <f t="shared" si="19"/>
        <v>1.2564322283317856E-2</v>
      </c>
      <c r="I178" s="239">
        <f t="shared" si="19"/>
        <v>1.2546725480157809E-2</v>
      </c>
      <c r="J178" s="239">
        <f t="shared" si="19"/>
        <v>1.2184625323675277E-2</v>
      </c>
      <c r="K178" s="239">
        <f t="shared" si="19"/>
        <v>1.2490754820054037E-2</v>
      </c>
      <c r="L178" s="239">
        <f t="shared" si="19"/>
        <v>1.2266611797703709E-2</v>
      </c>
      <c r="M178" s="239">
        <f t="shared" si="19"/>
        <v>1.195488059580388E-2</v>
      </c>
      <c r="N178" s="239">
        <f t="shared" si="19"/>
        <v>1.2154146894353346E-2</v>
      </c>
      <c r="O178" s="239">
        <f t="shared" si="19"/>
        <v>1.2764490469987814E-2</v>
      </c>
      <c r="P178" s="239">
        <f t="shared" si="19"/>
        <v>1.2653265784948506E-2</v>
      </c>
      <c r="Q178" s="239">
        <f t="shared" si="19"/>
        <v>1.2482022480323585E-2</v>
      </c>
    </row>
    <row r="179" spans="1:17" x14ac:dyDescent="0.25">
      <c r="A179" s="76" t="s">
        <v>80</v>
      </c>
      <c r="B179" s="239">
        <f t="shared" ref="B179:Q179" si="20">IF(B$64=0,0,B$64/B$60)</f>
        <v>7.1913841585510951E-2</v>
      </c>
      <c r="C179" s="239">
        <f t="shared" si="20"/>
        <v>7.1693864871323704E-2</v>
      </c>
      <c r="D179" s="239">
        <f t="shared" si="20"/>
        <v>6.9392334907079314E-2</v>
      </c>
      <c r="E179" s="239">
        <f t="shared" si="20"/>
        <v>7.2603649851564117E-2</v>
      </c>
      <c r="F179" s="239">
        <f t="shared" si="20"/>
        <v>7.1695398411923947E-2</v>
      </c>
      <c r="G179" s="239">
        <f t="shared" si="20"/>
        <v>7.3763207015220808E-2</v>
      </c>
      <c r="H179" s="239">
        <f t="shared" si="20"/>
        <v>7.3375312611944396E-2</v>
      </c>
      <c r="I179" s="239">
        <f t="shared" si="20"/>
        <v>7.3272547742998476E-2</v>
      </c>
      <c r="J179" s="239">
        <f t="shared" si="20"/>
        <v>7.1157892325888025E-2</v>
      </c>
      <c r="K179" s="239">
        <f t="shared" si="20"/>
        <v>7.294568055592672E-2</v>
      </c>
      <c r="L179" s="239">
        <f t="shared" si="20"/>
        <v>7.1636691183966858E-2</v>
      </c>
      <c r="M179" s="239">
        <f t="shared" si="20"/>
        <v>6.9816189140600241E-2</v>
      </c>
      <c r="N179" s="239">
        <f t="shared" si="20"/>
        <v>7.0979899098001231E-2</v>
      </c>
      <c r="O179" s="239">
        <f t="shared" si="20"/>
        <v>7.4544289572315361E-2</v>
      </c>
      <c r="P179" s="239">
        <f t="shared" si="20"/>
        <v>7.3894740328759256E-2</v>
      </c>
      <c r="Q179" s="239">
        <f t="shared" si="20"/>
        <v>7.2894683920922673E-2</v>
      </c>
    </row>
    <row r="180" spans="1:17" x14ac:dyDescent="0.25">
      <c r="A180" s="129" t="s">
        <v>79</v>
      </c>
      <c r="B180" s="238">
        <f t="shared" ref="B180:Q180" si="21">IF(B$65=0,0,B$65/B$60)</f>
        <v>3.3749073377793704E-2</v>
      </c>
      <c r="C180" s="238">
        <f t="shared" si="21"/>
        <v>3.3645838588706768E-2</v>
      </c>
      <c r="D180" s="238">
        <f t="shared" si="21"/>
        <v>3.2565733536161171E-2</v>
      </c>
      <c r="E180" s="238">
        <f t="shared" si="21"/>
        <v>3.4072799509986963E-2</v>
      </c>
      <c r="F180" s="238">
        <f t="shared" si="21"/>
        <v>3.3646558277338395E-2</v>
      </c>
      <c r="G180" s="238">
        <f t="shared" si="21"/>
        <v>3.4616978195747529E-2</v>
      </c>
      <c r="H180" s="238">
        <f t="shared" si="21"/>
        <v>3.4434939851106391E-2</v>
      </c>
      <c r="I180" s="238">
        <f t="shared" si="21"/>
        <v>3.4386712430261535E-2</v>
      </c>
      <c r="J180" s="238">
        <f t="shared" si="21"/>
        <v>3.339430736237279E-2</v>
      </c>
      <c r="K180" s="238">
        <f t="shared" si="21"/>
        <v>3.4233314079706707E-2</v>
      </c>
      <c r="L180" s="238">
        <f t="shared" si="21"/>
        <v>3.3619007050753241E-2</v>
      </c>
      <c r="M180" s="238">
        <f t="shared" si="21"/>
        <v>3.4827548372102779E-2</v>
      </c>
      <c r="N180" s="238">
        <f t="shared" si="21"/>
        <v>3.4314744529727777E-2</v>
      </c>
      <c r="O180" s="238">
        <f t="shared" si="21"/>
        <v>3.339785989525345E-2</v>
      </c>
      <c r="P180" s="238">
        <f t="shared" si="21"/>
        <v>3.5555868180049424E-2</v>
      </c>
      <c r="Q180" s="238">
        <f t="shared" si="21"/>
        <v>3.6363244135431044E-2</v>
      </c>
    </row>
    <row r="181" spans="1:17" x14ac:dyDescent="0.25">
      <c r="A181" s="127" t="s">
        <v>183</v>
      </c>
      <c r="B181" s="237">
        <f t="shared" ref="B181:Q181" si="22">IF(B$70=0,0,B$70/B$60)</f>
        <v>6.5377540401240386E-2</v>
      </c>
      <c r="C181" s="237">
        <f t="shared" si="22"/>
        <v>6.5177557530042923E-2</v>
      </c>
      <c r="D181" s="237">
        <f t="shared" si="22"/>
        <v>6.3085215292378788E-2</v>
      </c>
      <c r="E181" s="237">
        <f t="shared" si="22"/>
        <v>6.6004651494024597E-2</v>
      </c>
      <c r="F181" s="237">
        <f t="shared" si="22"/>
        <v>6.517895168602654E-2</v>
      </c>
      <c r="G181" s="237">
        <f t="shared" si="22"/>
        <v>6.7058815666638988E-2</v>
      </c>
      <c r="H181" s="237">
        <f t="shared" si="22"/>
        <v>6.6706177266819058E-2</v>
      </c>
      <c r="I181" s="237">
        <f t="shared" si="22"/>
        <v>6.6612752771294775E-2</v>
      </c>
      <c r="J181" s="237">
        <f t="shared" si="22"/>
        <v>6.4690299917730426E-2</v>
      </c>
      <c r="K181" s="237">
        <f t="shared" si="22"/>
        <v>6.6315594779766632E-2</v>
      </c>
      <c r="L181" s="237">
        <f t="shared" si="22"/>
        <v>6.5125580400568983E-2</v>
      </c>
      <c r="M181" s="237">
        <f t="shared" si="22"/>
        <v>6.2944642313212923E-2</v>
      </c>
      <c r="N181" s="237">
        <f t="shared" si="22"/>
        <v>6.4382233458771171E-2</v>
      </c>
      <c r="O181" s="237">
        <f t="shared" si="22"/>
        <v>6.7685327530964748E-2</v>
      </c>
      <c r="P181" s="237">
        <f t="shared" si="22"/>
        <v>6.716362834942112E-2</v>
      </c>
      <c r="Q181" s="237">
        <f t="shared" si="22"/>
        <v>6.6100870940369275E-2</v>
      </c>
    </row>
    <row r="182" spans="1:17" x14ac:dyDescent="0.25">
      <c r="A182" s="142" t="s">
        <v>192</v>
      </c>
      <c r="B182" s="235">
        <f t="shared" ref="B182:Q182" si="23">IF(B$71=0,0,B$71/B$60)</f>
        <v>5.9651819255816051E-2</v>
      </c>
      <c r="C182" s="235">
        <f t="shared" si="23"/>
        <v>5.9469350750367293E-2</v>
      </c>
      <c r="D182" s="235">
        <f t="shared" si="23"/>
        <v>5.7560254442729476E-2</v>
      </c>
      <c r="E182" s="235">
        <f t="shared" si="23"/>
        <v>6.0224008379641987E-2</v>
      </c>
      <c r="F182" s="235">
        <f t="shared" si="23"/>
        <v>5.9470622807104807E-2</v>
      </c>
      <c r="G182" s="235">
        <f t="shared" si="23"/>
        <v>6.1185849560953208E-2</v>
      </c>
      <c r="H182" s="235">
        <f t="shared" si="23"/>
        <v>6.0864094995706219E-2</v>
      </c>
      <c r="I182" s="235">
        <f t="shared" si="23"/>
        <v>6.0778852554848425E-2</v>
      </c>
      <c r="J182" s="235">
        <f t="shared" si="23"/>
        <v>5.902476683298067E-2</v>
      </c>
      <c r="K182" s="235">
        <f t="shared" si="23"/>
        <v>6.0507719460940815E-2</v>
      </c>
      <c r="L182" s="235">
        <f t="shared" si="23"/>
        <v>5.9421925743036223E-2</v>
      </c>
      <c r="M182" s="235">
        <f t="shared" si="23"/>
        <v>5.7385934536769781E-2</v>
      </c>
      <c r="N182" s="235">
        <f t="shared" si="23"/>
        <v>5.8730872048989469E-2</v>
      </c>
      <c r="O182" s="235">
        <f t="shared" si="23"/>
        <v>6.1750172272052324E-2</v>
      </c>
      <c r="P182" s="235">
        <f t="shared" si="23"/>
        <v>6.1280189669081421E-2</v>
      </c>
      <c r="Q182" s="235">
        <f t="shared" si="23"/>
        <v>6.0297055931839101E-2</v>
      </c>
    </row>
    <row r="183" spans="1:17" x14ac:dyDescent="0.25">
      <c r="A183" s="142" t="s">
        <v>191</v>
      </c>
      <c r="B183" s="235">
        <f t="shared" ref="B183:Q183" si="24">IF(B$82=0,0,B$82/B$60)</f>
        <v>5.7257211454243328E-3</v>
      </c>
      <c r="C183" s="235">
        <f t="shared" si="24"/>
        <v>5.7082067796756291E-3</v>
      </c>
      <c r="D183" s="235">
        <f t="shared" si="24"/>
        <v>5.5249608496493177E-3</v>
      </c>
      <c r="E183" s="235">
        <f t="shared" si="24"/>
        <v>5.7806431143826035E-3</v>
      </c>
      <c r="F183" s="235">
        <f t="shared" si="24"/>
        <v>5.7083288789217335E-3</v>
      </c>
      <c r="G183" s="235">
        <f t="shared" si="24"/>
        <v>5.8729661056857799E-3</v>
      </c>
      <c r="H183" s="235">
        <f t="shared" si="24"/>
        <v>5.8420822711128416E-3</v>
      </c>
      <c r="I183" s="235">
        <f t="shared" si="24"/>
        <v>5.833900216446343E-3</v>
      </c>
      <c r="J183" s="235">
        <f t="shared" si="24"/>
        <v>5.6655330847497493E-3</v>
      </c>
      <c r="K183" s="235">
        <f t="shared" si="24"/>
        <v>5.8078753188258152E-3</v>
      </c>
      <c r="L183" s="235">
        <f t="shared" si="24"/>
        <v>5.7036546575327555E-3</v>
      </c>
      <c r="M183" s="235">
        <f t="shared" si="24"/>
        <v>5.5587077764431394E-3</v>
      </c>
      <c r="N183" s="235">
        <f t="shared" si="24"/>
        <v>5.6513614097816953E-3</v>
      </c>
      <c r="O183" s="235">
        <f t="shared" si="24"/>
        <v>5.9351552589124255E-3</v>
      </c>
      <c r="P183" s="235">
        <f t="shared" si="24"/>
        <v>5.8834386803396982E-3</v>
      </c>
      <c r="Q183" s="235">
        <f t="shared" si="24"/>
        <v>5.8038150085301761E-3</v>
      </c>
    </row>
    <row r="184" spans="1:17" x14ac:dyDescent="0.25">
      <c r="A184" s="127" t="s">
        <v>181</v>
      </c>
      <c r="B184" s="237">
        <f t="shared" ref="B184:Q184" si="25">IF(B$83=0,0,B$83/B$60)</f>
        <v>0.47673693156516911</v>
      </c>
      <c r="C184" s="237">
        <f t="shared" si="25"/>
        <v>0.47747309020245604</v>
      </c>
      <c r="D184" s="237">
        <f t="shared" si="25"/>
        <v>0.48517522889660492</v>
      </c>
      <c r="E184" s="237">
        <f t="shared" si="25"/>
        <v>0.47442846762159568</v>
      </c>
      <c r="F184" s="237">
        <f t="shared" si="25"/>
        <v>0.47746795816308241</v>
      </c>
      <c r="G184" s="237">
        <f t="shared" si="25"/>
        <v>0.47054797497669104</v>
      </c>
      <c r="H184" s="237">
        <f t="shared" si="25"/>
        <v>0.47184607517053323</v>
      </c>
      <c r="I184" s="237">
        <f t="shared" si="25"/>
        <v>0.47218998087056929</v>
      </c>
      <c r="J184" s="237">
        <f t="shared" si="25"/>
        <v>0.47926673831711647</v>
      </c>
      <c r="K184" s="237">
        <f t="shared" si="25"/>
        <v>0.47328385166456505</v>
      </c>
      <c r="L184" s="237">
        <f t="shared" si="25"/>
        <v>0.47766442365303885</v>
      </c>
      <c r="M184" s="237">
        <f t="shared" si="25"/>
        <v>0.47239094284529409</v>
      </c>
      <c r="N184" s="237">
        <f t="shared" si="25"/>
        <v>0.46404531742661331</v>
      </c>
      <c r="O184" s="237">
        <f t="shared" si="25"/>
        <v>0.46574993686329091</v>
      </c>
      <c r="P184" s="237">
        <f t="shared" si="25"/>
        <v>0.4419757919150803</v>
      </c>
      <c r="Q184" s="237">
        <f t="shared" si="25"/>
        <v>0.44849450883491049</v>
      </c>
    </row>
    <row r="185" spans="1:17" x14ac:dyDescent="0.25">
      <c r="A185" s="142" t="s">
        <v>190</v>
      </c>
      <c r="B185" s="235">
        <f t="shared" ref="B185:Q185" si="26">IF(B$84=0,0,B$84/B$60)</f>
        <v>0.19952992000537939</v>
      </c>
      <c r="C185" s="235">
        <f t="shared" si="26"/>
        <v>0.18982830443896564</v>
      </c>
      <c r="D185" s="235">
        <f t="shared" si="26"/>
        <v>8.8324111096623581E-2</v>
      </c>
      <c r="E185" s="235">
        <f t="shared" si="26"/>
        <v>0.22995247921355064</v>
      </c>
      <c r="F185" s="235">
        <f t="shared" si="26"/>
        <v>0.18989593805834484</v>
      </c>
      <c r="G185" s="235">
        <f t="shared" si="26"/>
        <v>0.28109233676910927</v>
      </c>
      <c r="H185" s="235">
        <f t="shared" si="26"/>
        <v>0.26398506068829986</v>
      </c>
      <c r="I185" s="235">
        <f t="shared" si="26"/>
        <v>0.25945282982954931</v>
      </c>
      <c r="J185" s="235">
        <f t="shared" si="26"/>
        <v>0.16619034980735989</v>
      </c>
      <c r="K185" s="235">
        <f t="shared" si="26"/>
        <v>0.24503703222133238</v>
      </c>
      <c r="L185" s="235">
        <f t="shared" si="26"/>
        <v>0.18730677784330091</v>
      </c>
      <c r="M185" s="235">
        <f t="shared" si="26"/>
        <v>0.10806003765686881</v>
      </c>
      <c r="N185" s="235">
        <f t="shared" si="26"/>
        <v>0.15697936428531259</v>
      </c>
      <c r="O185" s="235">
        <f t="shared" si="26"/>
        <v>0.26232893219757114</v>
      </c>
      <c r="P185" s="235">
        <f t="shared" si="26"/>
        <v>0.28289760689666982</v>
      </c>
      <c r="Q185" s="235">
        <f t="shared" si="26"/>
        <v>0.24275557345283094</v>
      </c>
    </row>
    <row r="186" spans="1:17" x14ac:dyDescent="0.25">
      <c r="A186" s="142" t="s">
        <v>189</v>
      </c>
      <c r="B186" s="235">
        <f t="shared" ref="B186:Q186" si="27">IF(B$90=0,0,B$90/B$60)</f>
        <v>0.27720701155978972</v>
      </c>
      <c r="C186" s="235">
        <f t="shared" si="27"/>
        <v>0.28764478576349034</v>
      </c>
      <c r="D186" s="235">
        <f t="shared" si="27"/>
        <v>0.39685111779998128</v>
      </c>
      <c r="E186" s="235">
        <f t="shared" si="27"/>
        <v>0.24447598840804502</v>
      </c>
      <c r="F186" s="235">
        <f t="shared" si="27"/>
        <v>0.28757202010473759</v>
      </c>
      <c r="G186" s="235">
        <f t="shared" si="27"/>
        <v>0.18945563820758179</v>
      </c>
      <c r="H186" s="235">
        <f t="shared" si="27"/>
        <v>0.20786101448223343</v>
      </c>
      <c r="I186" s="235">
        <f t="shared" si="27"/>
        <v>0.21273715104101995</v>
      </c>
      <c r="J186" s="235">
        <f t="shared" si="27"/>
        <v>0.31307638850975655</v>
      </c>
      <c r="K186" s="235">
        <f t="shared" si="27"/>
        <v>0.22824681944323269</v>
      </c>
      <c r="L186" s="235">
        <f t="shared" si="27"/>
        <v>0.29035764580973794</v>
      </c>
      <c r="M186" s="235">
        <f t="shared" si="27"/>
        <v>0.36433090518842526</v>
      </c>
      <c r="N186" s="235">
        <f t="shared" si="27"/>
        <v>0.3070659531413007</v>
      </c>
      <c r="O186" s="235">
        <f t="shared" si="27"/>
        <v>0.20342100466571975</v>
      </c>
      <c r="P186" s="235">
        <f t="shared" si="27"/>
        <v>0.15907818501841045</v>
      </c>
      <c r="Q186" s="235">
        <f t="shared" si="27"/>
        <v>0.20573893538207955</v>
      </c>
    </row>
    <row r="187" spans="1:17" x14ac:dyDescent="0.25">
      <c r="A187" s="127" t="s">
        <v>180</v>
      </c>
      <c r="B187" s="236">
        <f t="shared" ref="B187:Q187" si="28">IF(B$91=0,0,B$91/B$60)</f>
        <v>0.13055526404722564</v>
      </c>
      <c r="C187" s="236">
        <f t="shared" si="28"/>
        <v>0.13102035638666704</v>
      </c>
      <c r="D187" s="236">
        <f t="shared" si="28"/>
        <v>0.13588643486828905</v>
      </c>
      <c r="E187" s="236">
        <f t="shared" si="28"/>
        <v>0.1290968163137467</v>
      </c>
      <c r="F187" s="236">
        <f t="shared" si="28"/>
        <v>0.13101711405264058</v>
      </c>
      <c r="G187" s="236">
        <f t="shared" si="28"/>
        <v>0.12664518794047322</v>
      </c>
      <c r="H187" s="236">
        <f t="shared" si="28"/>
        <v>0.12746530527035771</v>
      </c>
      <c r="I187" s="236">
        <f t="shared" si="28"/>
        <v>0.12768257896447124</v>
      </c>
      <c r="J187" s="236">
        <f t="shared" si="28"/>
        <v>0.13215355235222162</v>
      </c>
      <c r="K187" s="236">
        <f t="shared" si="28"/>
        <v>0.1283736676793992</v>
      </c>
      <c r="L187" s="236">
        <f t="shared" si="28"/>
        <v>0.13114123756313845</v>
      </c>
      <c r="M187" s="236">
        <f t="shared" si="28"/>
        <v>0.14481913581070346</v>
      </c>
      <c r="N187" s="236">
        <f t="shared" si="28"/>
        <v>0.14748924239407196</v>
      </c>
      <c r="O187" s="236">
        <f t="shared" si="28"/>
        <v>0.12884713971519213</v>
      </c>
      <c r="P187" s="236">
        <f t="shared" si="28"/>
        <v>0.15363669650952211</v>
      </c>
      <c r="Q187" s="236">
        <f t="shared" si="28"/>
        <v>0.15145599304320165</v>
      </c>
    </row>
    <row r="188" spans="1:17" x14ac:dyDescent="0.25">
      <c r="A188" s="142" t="s">
        <v>188</v>
      </c>
      <c r="B188" s="235">
        <f t="shared" ref="B188:Q188" si="29">IF(B$92=0,0,B$92/B$60)</f>
        <v>3.3018209324329036E-2</v>
      </c>
      <c r="C188" s="235">
        <f t="shared" si="29"/>
        <v>3.1412786069774705E-2</v>
      </c>
      <c r="D188" s="235">
        <f t="shared" si="29"/>
        <v>1.461587309058711E-2</v>
      </c>
      <c r="E188" s="235">
        <f t="shared" si="29"/>
        <v>3.8052534141830706E-2</v>
      </c>
      <c r="F188" s="235">
        <f t="shared" si="29"/>
        <v>3.1423978080486435E-2</v>
      </c>
      <c r="G188" s="235">
        <f t="shared" si="29"/>
        <v>4.6515157299000708E-2</v>
      </c>
      <c r="H188" s="235">
        <f t="shared" si="29"/>
        <v>4.3684245410748473E-2</v>
      </c>
      <c r="I188" s="235">
        <f t="shared" si="29"/>
        <v>4.2934251889995431E-2</v>
      </c>
      <c r="J188" s="235">
        <f t="shared" si="29"/>
        <v>2.7501177555100259E-2</v>
      </c>
      <c r="K188" s="235">
        <f t="shared" si="29"/>
        <v>4.0548725834592562E-2</v>
      </c>
      <c r="L188" s="235">
        <f t="shared" si="29"/>
        <v>3.0995523871953527E-2</v>
      </c>
      <c r="M188" s="235">
        <f t="shared" si="29"/>
        <v>0</v>
      </c>
      <c r="N188" s="235">
        <f t="shared" si="29"/>
        <v>0</v>
      </c>
      <c r="O188" s="235">
        <f t="shared" si="29"/>
        <v>4.5413506255394649E-2</v>
      </c>
      <c r="P188" s="235">
        <f t="shared" si="29"/>
        <v>0</v>
      </c>
      <c r="Q188" s="235">
        <f t="shared" si="29"/>
        <v>0</v>
      </c>
    </row>
    <row r="189" spans="1:17" x14ac:dyDescent="0.25">
      <c r="A189" s="142" t="s">
        <v>187</v>
      </c>
      <c r="B189" s="235">
        <f t="shared" ref="B189:Q189" si="30">IF(B$93=0,0,B$93/B$60)</f>
        <v>3.9351347303466448E-2</v>
      </c>
      <c r="C189" s="235">
        <f t="shared" si="30"/>
        <v>3.9230975760411499E-2</v>
      </c>
      <c r="D189" s="235">
        <f t="shared" si="30"/>
        <v>3.7971575581593052E-2</v>
      </c>
      <c r="E189" s="235">
        <f t="shared" si="30"/>
        <v>3.9728811280522719E-2</v>
      </c>
      <c r="F189" s="235">
        <f t="shared" si="30"/>
        <v>3.9231814915815157E-2</v>
      </c>
      <c r="G189" s="235">
        <f t="shared" si="30"/>
        <v>4.0363322463060777E-2</v>
      </c>
      <c r="H189" s="235">
        <f t="shared" si="30"/>
        <v>4.0151066142944003E-2</v>
      </c>
      <c r="I189" s="235">
        <f t="shared" si="30"/>
        <v>4.0094833073491321E-2</v>
      </c>
      <c r="J189" s="235">
        <f t="shared" si="30"/>
        <v>3.8937690889021555E-2</v>
      </c>
      <c r="K189" s="235">
        <f t="shared" si="30"/>
        <v>3.9915970925162449E-2</v>
      </c>
      <c r="L189" s="235">
        <f t="shared" si="30"/>
        <v>3.9199690244602639E-2</v>
      </c>
      <c r="M189" s="235">
        <f t="shared" si="30"/>
        <v>3.785657953877479E-2</v>
      </c>
      <c r="N189" s="235">
        <f t="shared" si="30"/>
        <v>3.8743813219240579E-2</v>
      </c>
      <c r="O189" s="235">
        <f t="shared" si="30"/>
        <v>4.0735597093956112E-2</v>
      </c>
      <c r="P189" s="235">
        <f t="shared" si="30"/>
        <v>4.0425557117525837E-2</v>
      </c>
      <c r="Q189" s="235">
        <f t="shared" si="30"/>
        <v>3.9776999577745449E-2</v>
      </c>
    </row>
    <row r="190" spans="1:17" x14ac:dyDescent="0.25">
      <c r="A190" s="142" t="s">
        <v>186</v>
      </c>
      <c r="B190" s="235">
        <f t="shared" ref="B190:Q190" si="31">IF(B$104=0,0,B$104/B$60)</f>
        <v>5.818570741943016E-2</v>
      </c>
      <c r="C190" s="235">
        <f t="shared" si="31"/>
        <v>6.0376594556480832E-2</v>
      </c>
      <c r="D190" s="235">
        <f t="shared" si="31"/>
        <v>8.3298986196108885E-2</v>
      </c>
      <c r="E190" s="235">
        <f t="shared" si="31"/>
        <v>5.1315470891393267E-2</v>
      </c>
      <c r="F190" s="235">
        <f t="shared" si="31"/>
        <v>6.0361321056339005E-2</v>
      </c>
      <c r="G190" s="235">
        <f t="shared" si="31"/>
        <v>3.9766708178411748E-2</v>
      </c>
      <c r="H190" s="235">
        <f t="shared" si="31"/>
        <v>4.3629993716665226E-2</v>
      </c>
      <c r="I190" s="235">
        <f t="shared" si="31"/>
        <v>4.4653494000984506E-2</v>
      </c>
      <c r="J190" s="235">
        <f t="shared" si="31"/>
        <v>6.57146839080998E-2</v>
      </c>
      <c r="K190" s="235">
        <f t="shared" si="31"/>
        <v>4.7908970919644196E-2</v>
      </c>
      <c r="L190" s="235">
        <f t="shared" si="31"/>
        <v>6.0946023446582259E-2</v>
      </c>
      <c r="M190" s="235">
        <f t="shared" si="31"/>
        <v>0.10696255627192867</v>
      </c>
      <c r="N190" s="235">
        <f t="shared" si="31"/>
        <v>0.10874542917483139</v>
      </c>
      <c r="O190" s="235">
        <f t="shared" si="31"/>
        <v>4.2698036365841373E-2</v>
      </c>
      <c r="P190" s="235">
        <f t="shared" si="31"/>
        <v>0.11321113939199628</v>
      </c>
      <c r="Q190" s="235">
        <f t="shared" si="31"/>
        <v>0.11167899346545618</v>
      </c>
    </row>
    <row r="191" spans="1:17" x14ac:dyDescent="0.25">
      <c r="A191" s="72" t="s">
        <v>179</v>
      </c>
      <c r="B191" s="234">
        <f t="shared" ref="B191:Q191" si="32">IF(B$105=0,0,B$105/B$60)</f>
        <v>0.18959570833268125</v>
      </c>
      <c r="C191" s="234">
        <f t="shared" si="32"/>
        <v>0.18901575543316279</v>
      </c>
      <c r="D191" s="234">
        <f t="shared" si="32"/>
        <v>0.18294793602316872</v>
      </c>
      <c r="E191" s="234">
        <f t="shared" si="32"/>
        <v>0.19141433857037443</v>
      </c>
      <c r="F191" s="234">
        <f t="shared" si="32"/>
        <v>0.18901979850345296</v>
      </c>
      <c r="G191" s="234">
        <f t="shared" si="32"/>
        <v>0.19447142823418156</v>
      </c>
      <c r="H191" s="234">
        <f t="shared" si="32"/>
        <v>0.19344877233754129</v>
      </c>
      <c r="I191" s="234">
        <f t="shared" si="32"/>
        <v>0.19317784009849037</v>
      </c>
      <c r="J191" s="234">
        <f t="shared" si="32"/>
        <v>0.1876027020882387</v>
      </c>
      <c r="K191" s="234">
        <f t="shared" si="32"/>
        <v>0.19231607809972562</v>
      </c>
      <c r="L191" s="234">
        <f t="shared" si="32"/>
        <v>0.18886502108893335</v>
      </c>
      <c r="M191" s="234">
        <f t="shared" si="32"/>
        <v>0.18406539744453707</v>
      </c>
      <c r="N191" s="234">
        <f t="shared" si="32"/>
        <v>0.18713343565252077</v>
      </c>
      <c r="O191" s="234">
        <f t="shared" si="32"/>
        <v>0.19653069662276501</v>
      </c>
      <c r="P191" s="234">
        <f t="shared" si="32"/>
        <v>0.19481820642319006</v>
      </c>
      <c r="Q191" s="234">
        <f t="shared" si="32"/>
        <v>0.19218162911295195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0.99999999999999989</v>
      </c>
      <c r="C194" s="77">
        <f t="shared" si="33"/>
        <v>1</v>
      </c>
      <c r="D194" s="77">
        <f t="shared" si="33"/>
        <v>1</v>
      </c>
      <c r="E194" s="77">
        <f t="shared" si="33"/>
        <v>1</v>
      </c>
      <c r="F194" s="77">
        <f t="shared" si="33"/>
        <v>0.99999999999999989</v>
      </c>
      <c r="G194" s="77">
        <f t="shared" si="33"/>
        <v>1</v>
      </c>
      <c r="H194" s="77">
        <f t="shared" si="33"/>
        <v>0.99999999999999978</v>
      </c>
      <c r="I194" s="77">
        <f t="shared" si="33"/>
        <v>1</v>
      </c>
      <c r="J194" s="77">
        <f t="shared" si="33"/>
        <v>1</v>
      </c>
      <c r="K194" s="77">
        <f t="shared" si="33"/>
        <v>1</v>
      </c>
      <c r="L194" s="77">
        <f t="shared" si="33"/>
        <v>0.99999999999999978</v>
      </c>
      <c r="M194" s="77">
        <f t="shared" si="33"/>
        <v>1.0000000000000002</v>
      </c>
      <c r="N194" s="77">
        <f t="shared" si="33"/>
        <v>1</v>
      </c>
      <c r="O194" s="77">
        <f t="shared" si="33"/>
        <v>0.99999999999999978</v>
      </c>
      <c r="P194" s="77">
        <f t="shared" si="33"/>
        <v>1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7.4487691389758335E-3</v>
      </c>
      <c r="C195" s="240">
        <f t="shared" si="34"/>
        <v>7.4325598820818703E-3</v>
      </c>
      <c r="D195" s="240">
        <f t="shared" si="34"/>
        <v>7.2612313183619825E-3</v>
      </c>
      <c r="E195" s="240">
        <f t="shared" si="34"/>
        <v>7.4994130439401882E-3</v>
      </c>
      <c r="F195" s="240">
        <f t="shared" si="34"/>
        <v>7.4326729822864973E-3</v>
      </c>
      <c r="G195" s="240">
        <f t="shared" si="34"/>
        <v>7.5839161477831308E-3</v>
      </c>
      <c r="H195" s="240">
        <f t="shared" si="34"/>
        <v>7.5557354352903646E-3</v>
      </c>
      <c r="I195" s="240">
        <f t="shared" si="34"/>
        <v>7.5482548658395467E-3</v>
      </c>
      <c r="J195" s="240">
        <f t="shared" si="34"/>
        <v>7.3929456400811198E-3</v>
      </c>
      <c r="K195" s="240">
        <f t="shared" si="34"/>
        <v>7.5244202587107624E-3</v>
      </c>
      <c r="L195" s="240">
        <f t="shared" si="34"/>
        <v>7.4283422668234723E-3</v>
      </c>
      <c r="M195" s="240">
        <f t="shared" si="34"/>
        <v>7.2090744928357412E-3</v>
      </c>
      <c r="N195" s="240">
        <f t="shared" si="34"/>
        <v>7.2557028785518434E-3</v>
      </c>
      <c r="O195" s="240">
        <f t="shared" si="34"/>
        <v>7.6166442901078818E-3</v>
      </c>
      <c r="P195" s="240">
        <f t="shared" si="34"/>
        <v>7.3686078443559594E-3</v>
      </c>
      <c r="Q195" s="240">
        <f t="shared" si="34"/>
        <v>7.3264316481387592E-3</v>
      </c>
    </row>
    <row r="196" spans="1:17" x14ac:dyDescent="0.25">
      <c r="A196" s="76" t="s">
        <v>82</v>
      </c>
      <c r="B196" s="239">
        <f t="shared" ref="B196:Q196" si="35">IF(B$110=0,0,B$110/B$108)</f>
        <v>1.3533156257469417E-2</v>
      </c>
      <c r="C196" s="239">
        <f t="shared" si="35"/>
        <v>1.3503706773632461E-2</v>
      </c>
      <c r="D196" s="239">
        <f t="shared" si="35"/>
        <v>1.3192431691678747E-2</v>
      </c>
      <c r="E196" s="239">
        <f t="shared" si="35"/>
        <v>1.3625167684670836E-2</v>
      </c>
      <c r="F196" s="239">
        <f t="shared" si="35"/>
        <v>1.3503912257614239E-2</v>
      </c>
      <c r="G196" s="239">
        <f t="shared" si="35"/>
        <v>1.3778695561184535E-2</v>
      </c>
      <c r="H196" s="239">
        <f t="shared" si="35"/>
        <v>1.3727495963170964E-2</v>
      </c>
      <c r="I196" s="239">
        <f t="shared" si="35"/>
        <v>1.371390503111441E-2</v>
      </c>
      <c r="J196" s="239">
        <f t="shared" si="35"/>
        <v>1.3431734382353457E-2</v>
      </c>
      <c r="K196" s="239">
        <f t="shared" si="35"/>
        <v>1.3670601572973728E-2</v>
      </c>
      <c r="L196" s="239">
        <f t="shared" si="35"/>
        <v>1.3496044078593745E-2</v>
      </c>
      <c r="M196" s="239">
        <f t="shared" si="35"/>
        <v>1.3097671543180272E-2</v>
      </c>
      <c r="N196" s="239">
        <f t="shared" si="35"/>
        <v>1.3182387449681881E-2</v>
      </c>
      <c r="O196" s="239">
        <f t="shared" si="35"/>
        <v>1.3838157071648052E-2</v>
      </c>
      <c r="P196" s="239">
        <f t="shared" si="35"/>
        <v>1.3387516715465711E-2</v>
      </c>
      <c r="Q196" s="239">
        <f t="shared" si="35"/>
        <v>1.3310889685804331E-2</v>
      </c>
    </row>
    <row r="197" spans="1:17" x14ac:dyDescent="0.25">
      <c r="A197" s="76" t="s">
        <v>81</v>
      </c>
      <c r="B197" s="239">
        <f t="shared" ref="B197:Q197" si="36">IF(B$111=0,0,B$111/B$108)</f>
        <v>1.2411175335271274E-2</v>
      </c>
      <c r="C197" s="239">
        <f t="shared" si="36"/>
        <v>1.2384167392668679E-2</v>
      </c>
      <c r="D197" s="239">
        <f t="shared" si="36"/>
        <v>1.209869890725928E-2</v>
      </c>
      <c r="E197" s="239">
        <f t="shared" si="36"/>
        <v>1.249555845581753E-2</v>
      </c>
      <c r="F197" s="239">
        <f t="shared" si="36"/>
        <v>1.238435584077922E-2</v>
      </c>
      <c r="G197" s="239">
        <f t="shared" si="36"/>
        <v>1.2636357938067772E-2</v>
      </c>
      <c r="H197" s="239">
        <f t="shared" si="36"/>
        <v>1.2589403097973391E-2</v>
      </c>
      <c r="I197" s="239">
        <f t="shared" si="36"/>
        <v>1.2576938936803997E-2</v>
      </c>
      <c r="J197" s="239">
        <f t="shared" si="36"/>
        <v>1.231816195014898E-2</v>
      </c>
      <c r="K197" s="239">
        <f t="shared" si="36"/>
        <v>1.2537225598586173E-2</v>
      </c>
      <c r="L197" s="239">
        <f t="shared" si="36"/>
        <v>1.2377139981630416E-2</v>
      </c>
      <c r="M197" s="239">
        <f t="shared" si="36"/>
        <v>1.2011794951121049E-2</v>
      </c>
      <c r="N197" s="239">
        <f t="shared" si="36"/>
        <v>1.2089487393983198E-2</v>
      </c>
      <c r="O197" s="239">
        <f t="shared" si="36"/>
        <v>1.2690889727845602E-2</v>
      </c>
      <c r="P197" s="239">
        <f t="shared" si="36"/>
        <v>1.2277610196646723E-2</v>
      </c>
      <c r="Q197" s="239">
        <f t="shared" si="36"/>
        <v>1.2207336013562232E-2</v>
      </c>
    </row>
    <row r="198" spans="1:17" x14ac:dyDescent="0.25">
      <c r="A198" s="76" t="s">
        <v>80</v>
      </c>
      <c r="B198" s="239">
        <f t="shared" ref="B198:Q198" si="37">IF(B$112=0,0,B$112/B$108)</f>
        <v>7.6012150453002678E-2</v>
      </c>
      <c r="C198" s="239">
        <f t="shared" si="37"/>
        <v>7.5846740510666269E-2</v>
      </c>
      <c r="D198" s="239">
        <f t="shared" si="37"/>
        <v>7.4098390908283046E-2</v>
      </c>
      <c r="E198" s="239">
        <f t="shared" si="37"/>
        <v>7.6528954243247085E-2</v>
      </c>
      <c r="F198" s="239">
        <f t="shared" si="37"/>
        <v>7.5847894659708898E-2</v>
      </c>
      <c r="G198" s="239">
        <f t="shared" si="37"/>
        <v>7.7391279618515552E-2</v>
      </c>
      <c r="H198" s="239">
        <f t="shared" si="37"/>
        <v>7.7103705051777466E-2</v>
      </c>
      <c r="I198" s="239">
        <f t="shared" si="37"/>
        <v>7.702736838997995E-2</v>
      </c>
      <c r="J198" s="239">
        <f t="shared" si="37"/>
        <v>7.5442490671953091E-2</v>
      </c>
      <c r="K198" s="239">
        <f t="shared" si="37"/>
        <v>7.6784144347287905E-2</v>
      </c>
      <c r="L198" s="239">
        <f t="shared" si="37"/>
        <v>7.5803701184357072E-2</v>
      </c>
      <c r="M198" s="239">
        <f t="shared" si="37"/>
        <v>7.3566148279322091E-2</v>
      </c>
      <c r="N198" s="239">
        <f t="shared" si="37"/>
        <v>7.40419750641646E-2</v>
      </c>
      <c r="O198" s="239">
        <f t="shared" si="37"/>
        <v>7.7725259156882373E-2</v>
      </c>
      <c r="P198" s="239">
        <f t="shared" si="37"/>
        <v>7.5194131761126437E-2</v>
      </c>
      <c r="Q198" s="239">
        <f t="shared" si="37"/>
        <v>7.4763738052772352E-2</v>
      </c>
    </row>
    <row r="199" spans="1:17" x14ac:dyDescent="0.25">
      <c r="A199" s="129" t="s">
        <v>79</v>
      </c>
      <c r="B199" s="238">
        <f t="shared" ref="B199:Q199" si="38">IF(B$113=0,0,B$113/B$108)</f>
        <v>3.497663340458966E-2</v>
      </c>
      <c r="C199" s="238">
        <f t="shared" si="38"/>
        <v>3.4900520797853808E-2</v>
      </c>
      <c r="D199" s="238">
        <f t="shared" si="38"/>
        <v>3.4096025954053456E-2</v>
      </c>
      <c r="E199" s="238">
        <f t="shared" si="38"/>
        <v>3.5214438237182275E-2</v>
      </c>
      <c r="F199" s="238">
        <f t="shared" si="38"/>
        <v>3.4901051874105672E-2</v>
      </c>
      <c r="G199" s="238">
        <f t="shared" si="38"/>
        <v>3.5611233201493779E-2</v>
      </c>
      <c r="H199" s="238">
        <f t="shared" si="38"/>
        <v>3.5478907117606699E-2</v>
      </c>
      <c r="I199" s="238">
        <f t="shared" si="38"/>
        <v>3.5443781161833707E-2</v>
      </c>
      <c r="J199" s="238">
        <f t="shared" si="38"/>
        <v>3.4714507136507956E-2</v>
      </c>
      <c r="K199" s="238">
        <f t="shared" si="38"/>
        <v>3.5331862762923494E-2</v>
      </c>
      <c r="L199" s="238">
        <f t="shared" si="38"/>
        <v>3.4880716454346559E-2</v>
      </c>
      <c r="M199" s="238">
        <f t="shared" si="38"/>
        <v>3.5982422976535401E-2</v>
      </c>
      <c r="N199" s="238">
        <f t="shared" si="38"/>
        <v>3.5096920261467046E-2</v>
      </c>
      <c r="O199" s="238">
        <f t="shared" si="38"/>
        <v>3.4143816113576982E-2</v>
      </c>
      <c r="P199" s="238">
        <f t="shared" si="38"/>
        <v>3.5475402435515641E-2</v>
      </c>
      <c r="Q199" s="238">
        <f t="shared" si="38"/>
        <v>3.6568183992825735E-2</v>
      </c>
    </row>
    <row r="200" spans="1:17" x14ac:dyDescent="0.25">
      <c r="A200" s="127" t="s">
        <v>183</v>
      </c>
      <c r="B200" s="237">
        <f t="shared" ref="B200:Q200" si="39">IF(B$118=0,0,B$118/B$108)</f>
        <v>0.12372058709125865</v>
      </c>
      <c r="C200" s="237">
        <f t="shared" si="39"/>
        <v>0.12345135888162857</v>
      </c>
      <c r="D200" s="237">
        <f t="shared" si="39"/>
        <v>0.12060567121250572</v>
      </c>
      <c r="E200" s="237">
        <f t="shared" si="39"/>
        <v>0.12456175877182511</v>
      </c>
      <c r="F200" s="237">
        <f t="shared" si="39"/>
        <v>0.12345323742336557</v>
      </c>
      <c r="G200" s="237">
        <f t="shared" si="39"/>
        <v>0.12596531598019362</v>
      </c>
      <c r="H200" s="237">
        <f t="shared" si="39"/>
        <v>0.12549724746723467</v>
      </c>
      <c r="I200" s="237">
        <f t="shared" si="39"/>
        <v>0.1253729986917706</v>
      </c>
      <c r="J200" s="237">
        <f t="shared" si="39"/>
        <v>0.12279338476723926</v>
      </c>
      <c r="K200" s="237">
        <f t="shared" si="39"/>
        <v>0.12497711696526727</v>
      </c>
      <c r="L200" s="237">
        <f t="shared" si="39"/>
        <v>0.123381306255999</v>
      </c>
      <c r="M200" s="237">
        <f t="shared" si="39"/>
        <v>0.11879280060857568</v>
      </c>
      <c r="N200" s="237">
        <f t="shared" si="39"/>
        <v>0.12025325064615414</v>
      </c>
      <c r="O200" s="237">
        <f t="shared" si="39"/>
        <v>0.12636006042297765</v>
      </c>
      <c r="P200" s="237">
        <f t="shared" si="39"/>
        <v>0.12236348020070115</v>
      </c>
      <c r="Q200" s="237">
        <f t="shared" si="39"/>
        <v>0.12139365675007616</v>
      </c>
    </row>
    <row r="201" spans="1:17" x14ac:dyDescent="0.25">
      <c r="A201" s="142" t="s">
        <v>192</v>
      </c>
      <c r="B201" s="235">
        <f t="shared" ref="B201:Q201" si="40">IF(B$119=0,0,B$119/B$108)</f>
        <v>0.10770096896425159</v>
      </c>
      <c r="C201" s="235">
        <f t="shared" si="40"/>
        <v>0.10746660102491842</v>
      </c>
      <c r="D201" s="235">
        <f t="shared" si="40"/>
        <v>0.10498937935518866</v>
      </c>
      <c r="E201" s="235">
        <f t="shared" si="40"/>
        <v>0.10843322385563417</v>
      </c>
      <c r="F201" s="235">
        <f t="shared" si="40"/>
        <v>0.10746823632887287</v>
      </c>
      <c r="G201" s="235">
        <f t="shared" si="40"/>
        <v>0.1096550453397704</v>
      </c>
      <c r="H201" s="235">
        <f t="shared" si="40"/>
        <v>0.10924758338398328</v>
      </c>
      <c r="I201" s="235">
        <f t="shared" si="40"/>
        <v>0.1091394226176572</v>
      </c>
      <c r="J201" s="235">
        <f t="shared" si="40"/>
        <v>0.10689382286940538</v>
      </c>
      <c r="K201" s="235">
        <f t="shared" si="40"/>
        <v>0.10879480054188093</v>
      </c>
      <c r="L201" s="235">
        <f t="shared" si="40"/>
        <v>0.10740561896982011</v>
      </c>
      <c r="M201" s="235">
        <f t="shared" si="40"/>
        <v>0.10328867928736443</v>
      </c>
      <c r="N201" s="235">
        <f t="shared" si="40"/>
        <v>0.10464884847060119</v>
      </c>
      <c r="O201" s="235">
        <f t="shared" si="40"/>
        <v>0.10997940334255786</v>
      </c>
      <c r="P201" s="235">
        <f t="shared" si="40"/>
        <v>0.10651626013093252</v>
      </c>
      <c r="Q201" s="235">
        <f t="shared" si="40"/>
        <v>0.10563714247945948</v>
      </c>
    </row>
    <row r="202" spans="1:17" x14ac:dyDescent="0.25">
      <c r="A202" s="142" t="s">
        <v>191</v>
      </c>
      <c r="B202" s="235">
        <f t="shared" ref="B202:Q202" si="41">IF(B$130=0,0,B$130/B$108)</f>
        <v>1.601961812700705E-2</v>
      </c>
      <c r="C202" s="235">
        <f t="shared" si="41"/>
        <v>1.5984757856710149E-2</v>
      </c>
      <c r="D202" s="235">
        <f t="shared" si="41"/>
        <v>1.5616291857317055E-2</v>
      </c>
      <c r="E202" s="235">
        <f t="shared" si="41"/>
        <v>1.6128534916190939E-2</v>
      </c>
      <c r="F202" s="235">
        <f t="shared" si="41"/>
        <v>1.5985001094492711E-2</v>
      </c>
      <c r="G202" s="235">
        <f t="shared" si="41"/>
        <v>1.6310270640423213E-2</v>
      </c>
      <c r="H202" s="235">
        <f t="shared" si="41"/>
        <v>1.6249664083251389E-2</v>
      </c>
      <c r="I202" s="235">
        <f t="shared" si="41"/>
        <v>1.6233576074113385E-2</v>
      </c>
      <c r="J202" s="235">
        <f t="shared" si="41"/>
        <v>1.5899561897833901E-2</v>
      </c>
      <c r="K202" s="235">
        <f t="shared" si="41"/>
        <v>1.6182316423386339E-2</v>
      </c>
      <c r="L202" s="235">
        <f t="shared" si="41"/>
        <v>1.5975687286178888E-2</v>
      </c>
      <c r="M202" s="235">
        <f t="shared" si="41"/>
        <v>1.5504121321211246E-2</v>
      </c>
      <c r="N202" s="235">
        <f t="shared" si="41"/>
        <v>1.5604402175552959E-2</v>
      </c>
      <c r="O202" s="235">
        <f t="shared" si="41"/>
        <v>1.6380657080419789E-2</v>
      </c>
      <c r="P202" s="235">
        <f t="shared" si="41"/>
        <v>1.5847220069768627E-2</v>
      </c>
      <c r="Q202" s="235">
        <f t="shared" si="41"/>
        <v>1.5756514270616674E-2</v>
      </c>
    </row>
    <row r="203" spans="1:17" x14ac:dyDescent="0.25">
      <c r="A203" s="127" t="s">
        <v>181</v>
      </c>
      <c r="B203" s="237">
        <f t="shared" ref="B203:Q203" si="42">IF(B$131=0,0,B$131/B$108)</f>
        <v>0.18957155929351879</v>
      </c>
      <c r="C203" s="237">
        <f t="shared" si="42"/>
        <v>0.1900324136277802</v>
      </c>
      <c r="D203" s="237">
        <f t="shared" si="42"/>
        <v>0.19490355063854028</v>
      </c>
      <c r="E203" s="237">
        <f t="shared" si="42"/>
        <v>0.18813167446354601</v>
      </c>
      <c r="F203" s="237">
        <f t="shared" si="42"/>
        <v>0.19002919801340329</v>
      </c>
      <c r="G203" s="237">
        <f t="shared" si="42"/>
        <v>0.18572912005162409</v>
      </c>
      <c r="H203" s="237">
        <f t="shared" si="42"/>
        <v>0.18653034145121228</v>
      </c>
      <c r="I203" s="237">
        <f t="shared" si="42"/>
        <v>0.18674302565238873</v>
      </c>
      <c r="J203" s="237">
        <f t="shared" si="42"/>
        <v>0.19115870801893933</v>
      </c>
      <c r="K203" s="237">
        <f t="shared" si="42"/>
        <v>0.18742068053025127</v>
      </c>
      <c r="L203" s="237">
        <f t="shared" si="42"/>
        <v>0.19015232697635592</v>
      </c>
      <c r="M203" s="237">
        <f t="shared" si="42"/>
        <v>0.18726098185311252</v>
      </c>
      <c r="N203" s="237">
        <f t="shared" si="42"/>
        <v>0.18210709531669331</v>
      </c>
      <c r="O203" s="237">
        <f t="shared" si="42"/>
        <v>0.18269407317676584</v>
      </c>
      <c r="P203" s="237">
        <f t="shared" si="42"/>
        <v>0.16919703942721748</v>
      </c>
      <c r="Q203" s="237">
        <f t="shared" si="42"/>
        <v>0.17305180573393747</v>
      </c>
    </row>
    <row r="204" spans="1:17" x14ac:dyDescent="0.25">
      <c r="A204" s="142" t="s">
        <v>190</v>
      </c>
      <c r="B204" s="235">
        <f t="shared" ref="B204:Q204" si="43">IF(B$132=0,0,B$132/B$108)</f>
        <v>7.9341866670466249E-2</v>
      </c>
      <c r="C204" s="235">
        <f t="shared" si="43"/>
        <v>7.5550919219573145E-2</v>
      </c>
      <c r="D204" s="235">
        <f t="shared" si="43"/>
        <v>3.5481372160888765E-2</v>
      </c>
      <c r="E204" s="235">
        <f t="shared" si="43"/>
        <v>9.1186233360672428E-2</v>
      </c>
      <c r="F204" s="235">
        <f t="shared" si="43"/>
        <v>7.557737058222623E-2</v>
      </c>
      <c r="G204" s="235">
        <f t="shared" si="43"/>
        <v>0.11094943584438451</v>
      </c>
      <c r="H204" s="235">
        <f t="shared" si="43"/>
        <v>0.10435865867997512</v>
      </c>
      <c r="I204" s="235">
        <f t="shared" si="43"/>
        <v>0.10260913704080719</v>
      </c>
      <c r="J204" s="235">
        <f t="shared" si="43"/>
        <v>6.628612005486198E-2</v>
      </c>
      <c r="K204" s="235">
        <f t="shared" si="43"/>
        <v>9.7034807277946333E-2</v>
      </c>
      <c r="L204" s="235">
        <f t="shared" si="43"/>
        <v>7.4564522500880248E-2</v>
      </c>
      <c r="M204" s="235">
        <f t="shared" si="43"/>
        <v>4.2836191203895674E-2</v>
      </c>
      <c r="N204" s="235">
        <f t="shared" si="43"/>
        <v>6.1604017929089989E-2</v>
      </c>
      <c r="O204" s="235">
        <f t="shared" si="43"/>
        <v>0.10290058536143903</v>
      </c>
      <c r="P204" s="235">
        <f t="shared" si="43"/>
        <v>0.10829877659262843</v>
      </c>
      <c r="Q204" s="235">
        <f t="shared" si="43"/>
        <v>9.3667345999666154E-2</v>
      </c>
    </row>
    <row r="205" spans="1:17" x14ac:dyDescent="0.25">
      <c r="A205" s="142" t="s">
        <v>189</v>
      </c>
      <c r="B205" s="235">
        <f t="shared" ref="B205:Q205" si="44">IF(B$138=0,0,B$138/B$108)</f>
        <v>0.11022969262305254</v>
      </c>
      <c r="C205" s="235">
        <f t="shared" si="44"/>
        <v>0.11448149440820708</v>
      </c>
      <c r="D205" s="235">
        <f t="shared" si="44"/>
        <v>0.15942217847765153</v>
      </c>
      <c r="E205" s="235">
        <f t="shared" si="44"/>
        <v>9.6945441102873592E-2</v>
      </c>
      <c r="F205" s="235">
        <f t="shared" si="44"/>
        <v>0.11445182743117706</v>
      </c>
      <c r="G205" s="235">
        <f t="shared" si="44"/>
        <v>7.4779684207239572E-2</v>
      </c>
      <c r="H205" s="235">
        <f t="shared" si="44"/>
        <v>8.2171682771237167E-2</v>
      </c>
      <c r="I205" s="235">
        <f t="shared" si="44"/>
        <v>8.4133888611581512E-2</v>
      </c>
      <c r="J205" s="235">
        <f t="shared" si="44"/>
        <v>0.12487258796407734</v>
      </c>
      <c r="K205" s="235">
        <f t="shared" si="44"/>
        <v>9.0385873252304919E-2</v>
      </c>
      <c r="L205" s="235">
        <f t="shared" si="44"/>
        <v>0.11558780447547569</v>
      </c>
      <c r="M205" s="235">
        <f t="shared" si="44"/>
        <v>0.14442479064921684</v>
      </c>
      <c r="N205" s="235">
        <f t="shared" si="44"/>
        <v>0.1205030773876033</v>
      </c>
      <c r="O205" s="235">
        <f t="shared" si="44"/>
        <v>7.9793487815326816E-2</v>
      </c>
      <c r="P205" s="235">
        <f t="shared" si="44"/>
        <v>6.0898262834589045E-2</v>
      </c>
      <c r="Q205" s="235">
        <f t="shared" si="44"/>
        <v>7.9384459734271315E-2</v>
      </c>
    </row>
    <row r="206" spans="1:17" x14ac:dyDescent="0.25">
      <c r="A206" s="127" t="s">
        <v>180</v>
      </c>
      <c r="B206" s="236">
        <f t="shared" ref="B206:Q206" si="45">IF(B$139=0,0,B$139/B$108)</f>
        <v>0.18762053302691559</v>
      </c>
      <c r="C206" s="236">
        <f t="shared" si="45"/>
        <v>0.18851497017542376</v>
      </c>
      <c r="D206" s="236">
        <f t="shared" si="45"/>
        <v>0.19796898975164837</v>
      </c>
      <c r="E206" s="236">
        <f t="shared" si="45"/>
        <v>0.18482597000394971</v>
      </c>
      <c r="F206" s="236">
        <f t="shared" si="45"/>
        <v>0.18850872923389342</v>
      </c>
      <c r="G206" s="236">
        <f t="shared" si="45"/>
        <v>0.18016303476047754</v>
      </c>
      <c r="H206" s="236">
        <f t="shared" si="45"/>
        <v>0.18171806447527825</v>
      </c>
      <c r="I206" s="236">
        <f t="shared" si="45"/>
        <v>0.18213084707552826</v>
      </c>
      <c r="J206" s="236">
        <f t="shared" si="45"/>
        <v>0.19070090935124442</v>
      </c>
      <c r="K206" s="236">
        <f t="shared" si="45"/>
        <v>0.18344605592042076</v>
      </c>
      <c r="L206" s="236">
        <f t="shared" si="45"/>
        <v>0.18874770087923701</v>
      </c>
      <c r="M206" s="236">
        <f t="shared" si="45"/>
        <v>0.20878776904615234</v>
      </c>
      <c r="N206" s="236">
        <f t="shared" si="45"/>
        <v>0.21046143200123185</v>
      </c>
      <c r="O206" s="236">
        <f t="shared" si="45"/>
        <v>0.18223156091292184</v>
      </c>
      <c r="P206" s="236">
        <f t="shared" si="45"/>
        <v>0.21384800299514478</v>
      </c>
      <c r="Q206" s="236">
        <f t="shared" si="45"/>
        <v>0.21249815213291956</v>
      </c>
    </row>
    <row r="207" spans="1:17" x14ac:dyDescent="0.25">
      <c r="A207" s="142" t="s">
        <v>188</v>
      </c>
      <c r="B207" s="235">
        <f t="shared" ref="B207:Q207" si="46">IF(B$140=0,0,B$140/B$108)</f>
        <v>4.971428656048537E-2</v>
      </c>
      <c r="C207" s="235">
        <f t="shared" si="46"/>
        <v>4.7338942296249818E-2</v>
      </c>
      <c r="D207" s="235">
        <f t="shared" si="46"/>
        <v>2.2232034324222116E-2</v>
      </c>
      <c r="E207" s="235">
        <f t="shared" si="46"/>
        <v>5.7135768616232971E-2</v>
      </c>
      <c r="F207" s="235">
        <f t="shared" si="46"/>
        <v>4.7355516277654962E-2</v>
      </c>
      <c r="G207" s="235">
        <f t="shared" si="46"/>
        <v>6.9519060727431609E-2</v>
      </c>
      <c r="H207" s="235">
        <f t="shared" si="46"/>
        <v>6.5389389995476013E-2</v>
      </c>
      <c r="I207" s="235">
        <f t="shared" si="46"/>
        <v>6.4293168999383157E-2</v>
      </c>
      <c r="J207" s="235">
        <f t="shared" si="46"/>
        <v>4.1533774105377841E-2</v>
      </c>
      <c r="K207" s="235">
        <f t="shared" si="46"/>
        <v>6.0800387207841672E-2</v>
      </c>
      <c r="L207" s="235">
        <f t="shared" si="46"/>
        <v>4.6720882611076348E-2</v>
      </c>
      <c r="M207" s="235">
        <f t="shared" si="46"/>
        <v>0</v>
      </c>
      <c r="N207" s="235">
        <f t="shared" si="46"/>
        <v>0</v>
      </c>
      <c r="O207" s="235">
        <f t="shared" si="46"/>
        <v>6.7451249186508841E-2</v>
      </c>
      <c r="P207" s="235">
        <f t="shared" si="46"/>
        <v>0</v>
      </c>
      <c r="Q207" s="235">
        <f t="shared" si="46"/>
        <v>0</v>
      </c>
    </row>
    <row r="208" spans="1:17" x14ac:dyDescent="0.25">
      <c r="A208" s="142" t="s">
        <v>187</v>
      </c>
      <c r="B208" s="235">
        <f t="shared" ref="B208:Q208" si="47">IF(B$141=0,0,B$141/B$108)</f>
        <v>5.0298196497388099E-2</v>
      </c>
      <c r="C208" s="235">
        <f t="shared" si="47"/>
        <v>5.0188742657012904E-2</v>
      </c>
      <c r="D208" s="235">
        <f t="shared" si="47"/>
        <v>4.9031837723752615E-2</v>
      </c>
      <c r="E208" s="235">
        <f t="shared" si="47"/>
        <v>5.0640172068890696E-2</v>
      </c>
      <c r="F208" s="235">
        <f t="shared" si="47"/>
        <v>5.0189506371958306E-2</v>
      </c>
      <c r="G208" s="235">
        <f t="shared" si="47"/>
        <v>5.1210783621273445E-2</v>
      </c>
      <c r="H208" s="235">
        <f t="shared" si="47"/>
        <v>5.1020491911602794E-2</v>
      </c>
      <c r="I208" s="235">
        <f t="shared" si="47"/>
        <v>5.0969978981865068E-2</v>
      </c>
      <c r="J208" s="235">
        <f t="shared" si="47"/>
        <v>4.9921245451625927E-2</v>
      </c>
      <c r="K208" s="235">
        <f t="shared" si="47"/>
        <v>5.0809034572066043E-2</v>
      </c>
      <c r="L208" s="235">
        <f t="shared" si="47"/>
        <v>5.0160262993183984E-2</v>
      </c>
      <c r="M208" s="235">
        <f t="shared" si="47"/>
        <v>4.8237581673717098E-2</v>
      </c>
      <c r="N208" s="235">
        <f t="shared" si="47"/>
        <v>4.8872803970285705E-2</v>
      </c>
      <c r="O208" s="235">
        <f t="shared" si="47"/>
        <v>5.1362264362037433E-2</v>
      </c>
      <c r="P208" s="235">
        <f t="shared" si="47"/>
        <v>4.9744917188357413E-2</v>
      </c>
      <c r="Q208" s="235">
        <f t="shared" si="47"/>
        <v>4.9334354193396927E-2</v>
      </c>
    </row>
    <row r="209" spans="1:17" x14ac:dyDescent="0.25">
      <c r="A209" s="142" t="s">
        <v>186</v>
      </c>
      <c r="B209" s="235">
        <f t="shared" ref="B209:Q209" si="48">IF(B$152=0,0,B$152/B$108)</f>
        <v>8.7608049969042132E-2</v>
      </c>
      <c r="C209" s="235">
        <f t="shared" si="48"/>
        <v>9.0987285222161027E-2</v>
      </c>
      <c r="D209" s="235">
        <f t="shared" si="48"/>
        <v>0.12670511770367363</v>
      </c>
      <c r="E209" s="235">
        <f t="shared" si="48"/>
        <v>7.7050029318826027E-2</v>
      </c>
      <c r="F209" s="235">
        <f t="shared" si="48"/>
        <v>9.0963706584280143E-2</v>
      </c>
      <c r="G209" s="235">
        <f t="shared" si="48"/>
        <v>5.9433190411772481E-2</v>
      </c>
      <c r="H209" s="235">
        <f t="shared" si="48"/>
        <v>6.5308182568199424E-2</v>
      </c>
      <c r="I209" s="235">
        <f t="shared" si="48"/>
        <v>6.6867699094280031E-2</v>
      </c>
      <c r="J209" s="235">
        <f t="shared" si="48"/>
        <v>9.9245889794240663E-2</v>
      </c>
      <c r="K209" s="235">
        <f t="shared" si="48"/>
        <v>7.1836634140513028E-2</v>
      </c>
      <c r="L209" s="235">
        <f t="shared" si="48"/>
        <v>9.1866555274976655E-2</v>
      </c>
      <c r="M209" s="235">
        <f t="shared" si="48"/>
        <v>0.16055018737243523</v>
      </c>
      <c r="N209" s="235">
        <f t="shared" si="48"/>
        <v>0.16158862803094615</v>
      </c>
      <c r="O209" s="235">
        <f t="shared" si="48"/>
        <v>6.3418047364375549E-2</v>
      </c>
      <c r="P209" s="235">
        <f t="shared" si="48"/>
        <v>0.16410308580678734</v>
      </c>
      <c r="Q209" s="235">
        <f t="shared" si="48"/>
        <v>0.1631637979395226</v>
      </c>
    </row>
    <row r="210" spans="1:17" x14ac:dyDescent="0.25">
      <c r="A210" s="72" t="s">
        <v>179</v>
      </c>
      <c r="B210" s="234">
        <f t="shared" ref="B210:Q210" si="49">IF(B$153=0,0,B$153/B$108)</f>
        <v>0.35470543599899806</v>
      </c>
      <c r="C210" s="234">
        <f t="shared" si="49"/>
        <v>0.35393356195826431</v>
      </c>
      <c r="D210" s="234">
        <f t="shared" si="49"/>
        <v>0.34577500961766916</v>
      </c>
      <c r="E210" s="234">
        <f t="shared" si="49"/>
        <v>0.35711706509582131</v>
      </c>
      <c r="F210" s="234">
        <f t="shared" si="49"/>
        <v>0.35393894771484313</v>
      </c>
      <c r="G210" s="234">
        <f t="shared" si="49"/>
        <v>0.36114104674065994</v>
      </c>
      <c r="H210" s="234">
        <f t="shared" si="49"/>
        <v>0.35979909994045572</v>
      </c>
      <c r="I210" s="234">
        <f t="shared" si="49"/>
        <v>0.35944288019474091</v>
      </c>
      <c r="J210" s="234">
        <f t="shared" si="49"/>
        <v>0.35204715808153231</v>
      </c>
      <c r="K210" s="234">
        <f t="shared" si="49"/>
        <v>0.35830789204357866</v>
      </c>
      <c r="L210" s="234">
        <f t="shared" si="49"/>
        <v>0.35373272192265659</v>
      </c>
      <c r="M210" s="234">
        <f t="shared" si="49"/>
        <v>0.34329133624916502</v>
      </c>
      <c r="N210" s="234">
        <f t="shared" si="49"/>
        <v>0.34551174898807213</v>
      </c>
      <c r="O210" s="234">
        <f t="shared" si="49"/>
        <v>0.36269953912727376</v>
      </c>
      <c r="P210" s="234">
        <f t="shared" si="49"/>
        <v>0.35088820842382629</v>
      </c>
      <c r="Q210" s="234">
        <f t="shared" si="49"/>
        <v>0.34887980598996349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0.54302685863386468</v>
      </c>
      <c r="C214" s="253">
        <f>IF(C$5=0,0,(C$5-C$15)/(CHI_fec!C$5-CHI_fec!C$15))</f>
        <v>0.54313141903016415</v>
      </c>
      <c r="D214" s="253">
        <f>IF(D$5=0,0,(D$5-D$15)/(CHI_fec!D$5-CHI_fec!D$15))</f>
        <v>0.55710615254259532</v>
      </c>
      <c r="E214" s="253">
        <f>IF(E$5=0,0,(E$5-E$15)/(CHI_fec!E$5-CHI_fec!E$15))</f>
        <v>0.55590078117761355</v>
      </c>
      <c r="F214" s="253">
        <f>IF(F$5=0,0,(F$5-F$15)/(CHI_fec!F$5-CHI_fec!F$15))</f>
        <v>0.5624324359910774</v>
      </c>
      <c r="G214" s="253">
        <f>IF(G$5=0,0,(G$5-G$15)/(CHI_fec!G$5-CHI_fec!G$15))</f>
        <v>0.56291953266899353</v>
      </c>
      <c r="H214" s="253">
        <f>IF(H$5=0,0,(H$5-H$15)/(CHI_fec!H$5-CHI_fec!H$15))</f>
        <v>0.56473572270461248</v>
      </c>
      <c r="I214" s="253">
        <f>IF(I$5=0,0,(I$5-I$15)/(CHI_fec!I$5-CHI_fec!I$15))</f>
        <v>0.57031578402120175</v>
      </c>
      <c r="J214" s="253">
        <f>IF(J$5=0,0,(J$5-J$15)/(CHI_fec!J$5-CHI_fec!J$15))</f>
        <v>0.59940656351198862</v>
      </c>
      <c r="K214" s="253">
        <f>IF(K$5=0,0,(K$5-K$15)/(CHI_fec!K$5-CHI_fec!K$15))</f>
        <v>0.60590361067406329</v>
      </c>
      <c r="L214" s="253">
        <f>IF(L$5=0,0,(L$5-L$15)/(CHI_fec!L$5-CHI_fec!L$15))</f>
        <v>0.63025180394579605</v>
      </c>
      <c r="M214" s="253">
        <f>IF(M$5=0,0,(M$5-M$15)/(CHI_fec!M$5-CHI_fec!M$15))</f>
        <v>0.64061814060474009</v>
      </c>
      <c r="N214" s="253">
        <f>IF(N$5=0,0,(N$5-N$15)/(CHI_fec!N$5-CHI_fec!N$15))</f>
        <v>0.63650206236686369</v>
      </c>
      <c r="O214" s="253">
        <f>IF(O$5=0,0,(O$5-O$15)/(CHI_fec!O$5-CHI_fec!O$15))</f>
        <v>0.63274699337440521</v>
      </c>
      <c r="P214" s="253">
        <f>IF(P$5=0,0,(P$5-P$15)/(CHI_fec!P$5-CHI_fec!P$15))</f>
        <v>0.63603735023640995</v>
      </c>
      <c r="Q214" s="253">
        <f>IF(Q$5=0,0,(Q$5-Q$15)/(CHI_fec!Q$5-CHI_fec!Q$15))</f>
        <v>0.66379211662286097</v>
      </c>
    </row>
    <row r="215" spans="1:17" x14ac:dyDescent="0.25">
      <c r="A215" s="132" t="s">
        <v>83</v>
      </c>
      <c r="B215" s="252">
        <f>IF(B$6=0,0,B$6/CHI_fec!B$6)</f>
        <v>0.39526005958084404</v>
      </c>
      <c r="C215" s="252">
        <f>IF(C$6=0,0,C$6/CHI_fec!C$6)</f>
        <v>0.39526005958084404</v>
      </c>
      <c r="D215" s="252">
        <f>IF(D$6=0,0,D$6/CHI_fec!D$6)</f>
        <v>0.40021187451451518</v>
      </c>
      <c r="E215" s="252">
        <f>IF(E$6=0,0,E$6/CHI_fec!E$6)</f>
        <v>0.40429051355298018</v>
      </c>
      <c r="F215" s="252">
        <f>IF(F$6=0,0,F$6/CHI_fec!F$6)</f>
        <v>0.40674730550625998</v>
      </c>
      <c r="G215" s="252">
        <f>IF(G$6=0,0,G$6/CHI_fec!G$6)</f>
        <v>0.41262934780165067</v>
      </c>
      <c r="H215" s="252">
        <f>IF(H$6=0,0,H$6/CHI_fec!H$6)</f>
        <v>0.41262934780165073</v>
      </c>
      <c r="I215" s="252">
        <f>IF(I$6=0,0,I$6/CHI_fec!I$6)</f>
        <v>0.41683114918634939</v>
      </c>
      <c r="J215" s="252">
        <f>IF(J$6=0,0,J$6/CHI_fec!J$6)</f>
        <v>0.43324534096179756</v>
      </c>
      <c r="K215" s="252">
        <f>IF(K$6=0,0,K$6/CHI_fec!K$6)</f>
        <v>0.43324534096179745</v>
      </c>
      <c r="L215" s="252">
        <f>IF(L$6=0,0,L$6/CHI_fec!L$6)</f>
        <v>0.45337249412866465</v>
      </c>
      <c r="M215" s="252">
        <f>IF(M$6=0,0,M$6/CHI_fec!M$6)</f>
        <v>0.4640997674771164</v>
      </c>
      <c r="N215" s="252">
        <f>IF(N$6=0,0,N$6/CHI_fec!N$6)</f>
        <v>0.46409976747711651</v>
      </c>
      <c r="O215" s="252">
        <f>IF(O$6=0,0,O$6/CHI_fec!O$6)</f>
        <v>0.46409976747711645</v>
      </c>
      <c r="P215" s="252">
        <f>IF(P$6=0,0,P$6/CHI_fec!P$6)</f>
        <v>0.4640997674771164</v>
      </c>
      <c r="Q215" s="252">
        <f>IF(Q$6=0,0,Q$6/CHI_fec!Q$6)</f>
        <v>0.48143926942851423</v>
      </c>
    </row>
    <row r="216" spans="1:17" x14ac:dyDescent="0.25">
      <c r="A216" s="76" t="s">
        <v>82</v>
      </c>
      <c r="B216" s="251">
        <f>IF(B$7=0,0,B$7/CHI_fec!B$7)</f>
        <v>0.1037726525174377</v>
      </c>
      <c r="C216" s="251">
        <f>IF(C$7=0,0,C$7/CHI_fec!C$7)</f>
        <v>0.1037726525174377</v>
      </c>
      <c r="D216" s="251">
        <f>IF(D$7=0,0,D$7/CHI_fec!D$7)</f>
        <v>0.10507271549619515</v>
      </c>
      <c r="E216" s="251">
        <f>IF(E$7=0,0,E$7/CHI_fec!E$7)</f>
        <v>0.10614353249736527</v>
      </c>
      <c r="F216" s="251">
        <f>IF(F$7=0,0,F$7/CHI_fec!F$7)</f>
        <v>0.10678854534775471</v>
      </c>
      <c r="G216" s="251">
        <f>IF(G$7=0,0,G$7/CHI_fec!G$7)</f>
        <v>0.1083328327514953</v>
      </c>
      <c r="H216" s="251">
        <f>IF(H$7=0,0,H$7/CHI_fec!H$7)</f>
        <v>0.1083328327514953</v>
      </c>
      <c r="I216" s="251">
        <f>IF(I$7=0,0,I$7/CHI_fec!I$7)</f>
        <v>0.10943598513047337</v>
      </c>
      <c r="J216" s="251">
        <f>IF(J$7=0,0,J$7/CHI_fec!J$7)</f>
        <v>0.11374541174259929</v>
      </c>
      <c r="K216" s="251">
        <f>IF(K$7=0,0,K$7/CHI_fec!K$7)</f>
        <v>0.11374541174259931</v>
      </c>
      <c r="L216" s="251">
        <f>IF(L$7=0,0,L$7/CHI_fec!L$7)</f>
        <v>0.11902964935053131</v>
      </c>
      <c r="M216" s="251">
        <f>IF(M$7=0,0,M$7/CHI_fec!M$7)</f>
        <v>0.12184601691073702</v>
      </c>
      <c r="N216" s="251">
        <f>IF(N$7=0,0,N$7/CHI_fec!N$7)</f>
        <v>0.12184601691073702</v>
      </c>
      <c r="O216" s="251">
        <f>IF(O$7=0,0,O$7/CHI_fec!O$7)</f>
        <v>0.121846016910737</v>
      </c>
      <c r="P216" s="251">
        <f>IF(P$7=0,0,P$7/CHI_fec!P$7)</f>
        <v>0.12184601691073702</v>
      </c>
      <c r="Q216" s="251">
        <f>IF(Q$7=0,0,Q$7/CHI_fec!Q$7)</f>
        <v>0.12639837697650227</v>
      </c>
    </row>
    <row r="217" spans="1:17" x14ac:dyDescent="0.25">
      <c r="A217" s="76" t="s">
        <v>81</v>
      </c>
      <c r="B217" s="251">
        <f>IF(B$8=0,0,B$8/CHI_fec!B$8)</f>
        <v>0.56302681705570545</v>
      </c>
      <c r="C217" s="251">
        <f>IF(C$8=0,0,C$8/CHI_fec!C$8)</f>
        <v>0.56302681705570545</v>
      </c>
      <c r="D217" s="251">
        <f>IF(D$8=0,0,D$8/CHI_fec!D$8)</f>
        <v>0.57008041261431153</v>
      </c>
      <c r="E217" s="251">
        <f>IF(E$8=0,0,E$8/CHI_fec!E$8)</f>
        <v>0.5758902158061171</v>
      </c>
      <c r="F217" s="251">
        <f>IF(F$8=0,0,F$8/CHI_fec!F$8)</f>
        <v>0.579389784558624</v>
      </c>
      <c r="G217" s="251">
        <f>IF(G$8=0,0,G$8/CHI_fec!G$8)</f>
        <v>0.58776843924706601</v>
      </c>
      <c r="H217" s="251">
        <f>IF(H$8=0,0,H$8/CHI_fec!H$8)</f>
        <v>0.58776843924706601</v>
      </c>
      <c r="I217" s="251">
        <f>IF(I$8=0,0,I$8/CHI_fec!I$8)</f>
        <v>0.59375368061457445</v>
      </c>
      <c r="J217" s="251">
        <f>IF(J$8=0,0,J$8/CHI_fec!J$8)</f>
        <v>0.61713481899641076</v>
      </c>
      <c r="K217" s="251">
        <f>IF(K$8=0,0,K$8/CHI_fec!K$8)</f>
        <v>0.61713481899641076</v>
      </c>
      <c r="L217" s="251">
        <f>IF(L$8=0,0,L$8/CHI_fec!L$8)</f>
        <v>0.64580487231763706</v>
      </c>
      <c r="M217" s="251">
        <f>IF(M$8=0,0,M$8/CHI_fec!M$8)</f>
        <v>0.66108529952667561</v>
      </c>
      <c r="N217" s="251">
        <f>IF(N$8=0,0,N$8/CHI_fec!N$8)</f>
        <v>0.6610852995266755</v>
      </c>
      <c r="O217" s="251">
        <f>IF(O$8=0,0,O$8/CHI_fec!O$8)</f>
        <v>0.66108529952667561</v>
      </c>
      <c r="P217" s="251">
        <f>IF(P$8=0,0,P$8/CHI_fec!P$8)</f>
        <v>0.6610852995266755</v>
      </c>
      <c r="Q217" s="251">
        <f>IF(Q$8=0,0,Q$8/CHI_fec!Q$8)</f>
        <v>0.68578449277018072</v>
      </c>
    </row>
    <row r="218" spans="1:17" x14ac:dyDescent="0.25">
      <c r="A218" s="76" t="s">
        <v>80</v>
      </c>
      <c r="B218" s="251">
        <f>IF(B$9=0,0,B$9/CHI_fec!B$9)</f>
        <v>0.39909140179170166</v>
      </c>
      <c r="C218" s="251">
        <f>IF(C$9=0,0,C$9/CHI_fec!C$9)</f>
        <v>0.39909140179170172</v>
      </c>
      <c r="D218" s="251">
        <f>IF(D$9=0,0,D$9/CHI_fec!D$9)</f>
        <v>0.40409121575061169</v>
      </c>
      <c r="E218" s="251">
        <f>IF(E$9=0,0,E$9/CHI_fec!E$9)</f>
        <v>0.40820938992937772</v>
      </c>
      <c r="F218" s="251">
        <f>IF(F$9=0,0,F$9/CHI_fec!F$9)</f>
        <v>0.41068999610442303</v>
      </c>
      <c r="G218" s="251">
        <f>IF(G$9=0,0,G$9/CHI_fec!G$9)</f>
        <v>0.41662905432233399</v>
      </c>
      <c r="H218" s="251">
        <f>IF(H$9=0,0,H$9/CHI_fec!H$9)</f>
        <v>0.41662905432233394</v>
      </c>
      <c r="I218" s="251">
        <f>IF(I$9=0,0,I$9/CHI_fec!I$9)</f>
        <v>0.42087158468689428</v>
      </c>
      <c r="J218" s="251">
        <f>IF(J$9=0,0,J$9/CHI_fec!J$9)</f>
        <v>0.43744488281341959</v>
      </c>
      <c r="K218" s="251">
        <f>IF(K$9=0,0,K$9/CHI_fec!K$9)</f>
        <v>0.43744488281341953</v>
      </c>
      <c r="L218" s="251">
        <f>IF(L$9=0,0,L$9/CHI_fec!L$9)</f>
        <v>0.45776713287824894</v>
      </c>
      <c r="M218" s="251">
        <f>IF(M$9=0,0,M$9/CHI_fec!M$9)</f>
        <v>0.46859838803359249</v>
      </c>
      <c r="N218" s="251">
        <f>IF(N$9=0,0,N$9/CHI_fec!N$9)</f>
        <v>0.46859838803359238</v>
      </c>
      <c r="O218" s="251">
        <f>IF(O$9=0,0,O$9/CHI_fec!O$9)</f>
        <v>0.46859838803359249</v>
      </c>
      <c r="P218" s="251">
        <f>IF(P$9=0,0,P$9/CHI_fec!P$9)</f>
        <v>0.46859838803359244</v>
      </c>
      <c r="Q218" s="251">
        <f>IF(Q$9=0,0,Q$9/CHI_fec!Q$9)</f>
        <v>0.48610596556999131</v>
      </c>
    </row>
    <row r="219" spans="1:17" x14ac:dyDescent="0.25">
      <c r="A219" s="129" t="s">
        <v>79</v>
      </c>
      <c r="B219" s="250">
        <f>IF(B$10=0,0,B$10/CHI_fec!B$10)</f>
        <v>0.65984761807628267</v>
      </c>
      <c r="C219" s="250">
        <f>IF(C$10=0,0,C$10/CHI_fec!C$10)</f>
        <v>0.65984761807628256</v>
      </c>
      <c r="D219" s="250">
        <f>IF(D$10=0,0,D$10/CHI_fec!D$10)</f>
        <v>0.66811418387248889</v>
      </c>
      <c r="E219" s="250">
        <f>IF(E$10=0,0,E$10/CHI_fec!E$10)</f>
        <v>0.67492306878076436</v>
      </c>
      <c r="F219" s="250">
        <f>IF(F$10=0,0,F$10/CHI_fec!F$10)</f>
        <v>0.67902444021758435</v>
      </c>
      <c r="G219" s="250">
        <f>IF(G$10=0,0,G$10/CHI_fec!G$10)</f>
        <v>0.68884392868842415</v>
      </c>
      <c r="H219" s="250">
        <f>IF(H$10=0,0,H$10/CHI_fec!H$10)</f>
        <v>0.68884392868842415</v>
      </c>
      <c r="I219" s="250">
        <f>IF(I$10=0,0,I$10/CHI_fec!I$10)</f>
        <v>0.69585842096539019</v>
      </c>
      <c r="J219" s="250">
        <f>IF(J$10=0,0,J$10/CHI_fec!J$10)</f>
        <v>0.72326029242480983</v>
      </c>
      <c r="K219" s="250">
        <f>IF(K$10=0,0,K$10/CHI_fec!K$10)</f>
        <v>0.72326029242480983</v>
      </c>
      <c r="L219" s="250">
        <f>IF(L$10=0,0,L$10/CHI_fec!L$10)</f>
        <v>0.75686058608943541</v>
      </c>
      <c r="M219" s="250">
        <f>IF(M$10=0,0,M$10/CHI_fec!M$10)</f>
        <v>0.8235490542156183</v>
      </c>
      <c r="N219" s="250">
        <f>IF(N$10=0,0,N$10/CHI_fec!N$10)</f>
        <v>0.79811982841865814</v>
      </c>
      <c r="O219" s="250">
        <f>IF(O$10=0,0,O$10/CHI_fec!O$10)</f>
        <v>0.73965120062925527</v>
      </c>
      <c r="P219" s="250">
        <f>IF(P$10=0,0,P$10/CHI_fec!P$10)</f>
        <v>0.79436567228453903</v>
      </c>
      <c r="Q219" s="250">
        <f>IF(Q$10=0,0,Q$10/CHI_fec!Q$10)</f>
        <v>0.85431815050340632</v>
      </c>
    </row>
    <row r="220" spans="1:17" x14ac:dyDescent="0.25">
      <c r="A220" s="232" t="s">
        <v>185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184</v>
      </c>
      <c r="B221" s="249">
        <f>IF(B$24=0,0,B$24/CHI_fec!B$24)</f>
        <v>0.58915580288110114</v>
      </c>
      <c r="C221" s="249">
        <f>IF(C$24=0,0,C$24/CHI_fec!C$24)</f>
        <v>0.58851082666771182</v>
      </c>
      <c r="D221" s="249">
        <f>IF(D$24=0,0,D$24/CHI_fec!D$24)</f>
        <v>0.59797869307714768</v>
      </c>
      <c r="E221" s="249">
        <f>IF(E$24=0,0,E$24/CHI_fec!E$24)</f>
        <v>0.60587579869018149</v>
      </c>
      <c r="F221" s="249">
        <f>IF(F$24=0,0,F$24/CHI_fec!F$24)</f>
        <v>0.61097766682736221</v>
      </c>
      <c r="G221" s="249">
        <f>IF(G$24=0,0,G$24/CHI_fec!G$24)</f>
        <v>0.61585756792490864</v>
      </c>
      <c r="H221" s="249">
        <f>IF(H$24=0,0,H$24/CHI_fec!H$24)</f>
        <v>0.61721439888489094</v>
      </c>
      <c r="I221" s="249">
        <f>IF(I$24=0,0,I$24/CHI_fec!I$24)</f>
        <v>0.62285952116756993</v>
      </c>
      <c r="J221" s="249">
        <f>IF(J$24=0,0,J$24/CHI_fec!J$24)</f>
        <v>0.64911216479652167</v>
      </c>
      <c r="K221" s="249">
        <f>IF(K$24=0,0,K$24/CHI_fec!K$24)</f>
        <v>0.66612782927195668</v>
      </c>
      <c r="L221" s="249">
        <f>IF(L$24=0,0,L$24/CHI_fec!L$24)</f>
        <v>0.68586773051898098</v>
      </c>
      <c r="M221" s="249">
        <f>IF(M$24=0,0,M$24/CHI_fec!M$24)</f>
        <v>0.68164591344489278</v>
      </c>
      <c r="N221" s="249">
        <f>IF(N$24=0,0,N$24/CHI_fec!N$24)</f>
        <v>0.69489131425764872</v>
      </c>
      <c r="O221" s="249">
        <f>IF(O$24=0,0,O$24/CHI_fec!O$24)</f>
        <v>0.69398557331191169</v>
      </c>
      <c r="P221" s="249">
        <f>IF(P$24=0,0,P$24/CHI_fec!P$24)</f>
        <v>0.69045717867994649</v>
      </c>
      <c r="Q221" s="249">
        <f>IF(Q$24=0,0,Q$24/CHI_fec!Q$24)</f>
        <v>0.71399499325324722</v>
      </c>
    </row>
    <row r="222" spans="1:17" x14ac:dyDescent="0.25">
      <c r="A222" s="127" t="s">
        <v>181</v>
      </c>
      <c r="B222" s="249">
        <f>IF(B$35=0,0,B$35/CHI_fec!B$35)</f>
        <v>0.4198772977693086</v>
      </c>
      <c r="C222" s="249">
        <f>IF(C$35=0,0,C$35/CHI_fec!C$35)</f>
        <v>0.42181594562348818</v>
      </c>
      <c r="D222" s="249">
        <f>IF(D$35=0,0,D$35/CHI_fec!D$35)</f>
        <v>0.44838414021446876</v>
      </c>
      <c r="E222" s="249">
        <f>IF(E$35=0,0,E$35/CHI_fec!E$35)</f>
        <v>0.42332994664330575</v>
      </c>
      <c r="F222" s="249">
        <f>IF(F$35=0,0,F$35/CHI_fec!F$35)</f>
        <v>0.43406102181613354</v>
      </c>
      <c r="G222" s="249">
        <f>IF(G$35=0,0,G$35/CHI_fec!G$35)</f>
        <v>0.421791074853263</v>
      </c>
      <c r="H222" s="249">
        <f>IF(H$35=0,0,H$35/CHI_fec!H$35)</f>
        <v>0.42519059516493346</v>
      </c>
      <c r="I222" s="249">
        <f>IF(I$35=0,0,I$35/CHI_fec!I$35)</f>
        <v>0.43043620613627398</v>
      </c>
      <c r="J222" s="249">
        <f>IF(J$35=0,0,J$35/CHI_fec!J$35)</f>
        <v>0.46758575140075648</v>
      </c>
      <c r="K222" s="249">
        <f>IF(K$35=0,0,K$35/CHI_fec!K$35)</f>
        <v>0.45043192198998011</v>
      </c>
      <c r="L222" s="249">
        <f>IF(L$35=0,0,L$35/CHI_fec!L$35)</f>
        <v>0.4844129004301212</v>
      </c>
      <c r="M222" s="249">
        <f>IF(M$35=0,0,M$35/CHI_fec!M$35)</f>
        <v>0.50318759680085245</v>
      </c>
      <c r="N222" s="249">
        <f>IF(N$35=0,0,N$35/CHI_fec!N$35)</f>
        <v>0.4861939180178762</v>
      </c>
      <c r="O222" s="249">
        <f>IF(O$35=0,0,O$35/CHI_fec!O$35)</f>
        <v>0.46464677728798076</v>
      </c>
      <c r="P222" s="249">
        <f>IF(P$35=0,0,P$35/CHI_fec!P$35)</f>
        <v>0.4448047947640697</v>
      </c>
      <c r="Q222" s="249">
        <f>IF(Q$35=0,0,Q$35/CHI_fec!Q$35)</f>
        <v>0.47465268099154401</v>
      </c>
    </row>
    <row r="223" spans="1:17" x14ac:dyDescent="0.25">
      <c r="A223" s="127" t="s">
        <v>180</v>
      </c>
      <c r="B223" s="248">
        <f>IF(B$43=0,0,B$43/CHI_fec!B$43)</f>
        <v>0.58158210495538321</v>
      </c>
      <c r="C223" s="248">
        <f>IF(C$43=0,0,C$43/CHI_fec!C$43)</f>
        <v>0.58577628371719481</v>
      </c>
      <c r="D223" s="248">
        <f>IF(D$43=0,0,D$43/CHI_fec!D$43)</f>
        <v>0.63916120006636523</v>
      </c>
      <c r="E223" s="248">
        <f>IF(E$43=0,0,E$43/CHI_fec!E$43)</f>
        <v>0.58158531424044535</v>
      </c>
      <c r="F223" s="248">
        <f>IF(F$43=0,0,F$43/CHI_fec!F$43)</f>
        <v>0.60277022697919524</v>
      </c>
      <c r="G223" s="248">
        <f>IF(G$43=0,0,G$43/CHI_fec!G$43)</f>
        <v>0.57136142577410687</v>
      </c>
      <c r="H223" s="248">
        <f>IF(H$43=0,0,H$43/CHI_fec!H$43)</f>
        <v>0.57871613738963734</v>
      </c>
      <c r="I223" s="248">
        <f>IF(I$43=0,0,I$43/CHI_fec!I$43)</f>
        <v>0.58659070508364253</v>
      </c>
      <c r="J223" s="248">
        <f>IF(J$43=0,0,J$43/CHI_fec!J$43)</f>
        <v>0.65339073016277682</v>
      </c>
      <c r="K223" s="248">
        <f>IF(K$43=0,0,K$43/CHI_fec!K$43)</f>
        <v>0.61627918004638693</v>
      </c>
      <c r="L223" s="248">
        <f>IF(L$43=0,0,L$43/CHI_fec!L$43)</f>
        <v>0.67315424824313708</v>
      </c>
      <c r="M223" s="248">
        <f>IF(M$43=0,0,M$43/CHI_fec!M$43)</f>
        <v>0.78912759148218026</v>
      </c>
      <c r="N223" s="248">
        <f>IF(N$43=0,0,N$43/CHI_fec!N$43)</f>
        <v>0.64600992410721103</v>
      </c>
      <c r="O223" s="248">
        <f>IF(O$43=0,0,O$43/CHI_fec!O$43)</f>
        <v>0.6474278368043892</v>
      </c>
      <c r="P223" s="248">
        <f>IF(P$43=0,0,P$43/CHI_fec!P$43)</f>
        <v>0.74365526004691662</v>
      </c>
      <c r="Q223" s="248">
        <f>IF(Q$43=0,0,Q$43/CHI_fec!Q$43)</f>
        <v>0.81968765308090408</v>
      </c>
    </row>
    <row r="224" spans="1:17" x14ac:dyDescent="0.25">
      <c r="A224" s="72" t="s">
        <v>179</v>
      </c>
      <c r="B224" s="247">
        <f>IF(B$57=0,0,B$57/CHI_fec!B$57)</f>
        <v>0.56497636672929097</v>
      </c>
      <c r="C224" s="247">
        <f>IF(C$57=0,0,C$57/CHI_fec!C$57)</f>
        <v>0.56497636672929086</v>
      </c>
      <c r="D224" s="247">
        <f>IF(D$57=0,0,D$57/CHI_fec!D$57)</f>
        <v>0.57205438623095306</v>
      </c>
      <c r="E224" s="247">
        <f>IF(E$57=0,0,E$57/CHI_fec!E$57)</f>
        <v>0.57788430658160994</v>
      </c>
      <c r="F224" s="247">
        <f>IF(F$57=0,0,F$57/CHI_fec!F$57)</f>
        <v>0.58139599302178713</v>
      </c>
      <c r="G224" s="247">
        <f>IF(G$57=0,0,G$57/CHI_fec!G$57)</f>
        <v>0.58980365983366301</v>
      </c>
      <c r="H224" s="247">
        <f>IF(H$57=0,0,H$57/CHI_fec!H$57)</f>
        <v>0.5898036598336629</v>
      </c>
      <c r="I224" s="247">
        <f>IF(I$57=0,0,I$57/CHI_fec!I$57)</f>
        <v>0.59580962583630581</v>
      </c>
      <c r="J224" s="247">
        <f>IF(J$57=0,0,J$57/CHI_fec!J$57)</f>
        <v>0.61927172428846111</v>
      </c>
      <c r="K224" s="247">
        <f>IF(K$57=0,0,K$57/CHI_fec!K$57)</f>
        <v>0.61927172428846111</v>
      </c>
      <c r="L224" s="247">
        <f>IF(L$57=0,0,L$57/CHI_fec!L$57)</f>
        <v>0.64804105119915223</v>
      </c>
      <c r="M224" s="247">
        <f>IF(M$57=0,0,M$57/CHI_fec!M$57)</f>
        <v>0.66337438876871913</v>
      </c>
      <c r="N224" s="247">
        <f>IF(N$57=0,0,N$57/CHI_fec!N$57)</f>
        <v>0.66337438876871924</v>
      </c>
      <c r="O224" s="247">
        <f>IF(O$57=0,0,O$57/CHI_fec!O$57)</f>
        <v>0.66337438876871913</v>
      </c>
      <c r="P224" s="247">
        <f>IF(P$57=0,0,P$57/CHI_fec!P$57)</f>
        <v>0.66337438876871913</v>
      </c>
      <c r="Q224" s="247">
        <f>IF(Q$57=0,0,Q$57/CHI_fec!Q$57)</f>
        <v>0.68815910600978025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0.51380534744661377</v>
      </c>
      <c r="C226" s="253">
        <f>IF(C$60=0,0,C$60/CHI_fec!C$60)</f>
        <v>0.51538184513251795</v>
      </c>
      <c r="D226" s="253">
        <f>IF(D$60=0,0,D$60/CHI_fec!D$60)</f>
        <v>0.53542643315491778</v>
      </c>
      <c r="E226" s="253">
        <f>IF(E$60=0,0,E$60/CHI_fec!E$60)</f>
        <v>0.51932617871301268</v>
      </c>
      <c r="F226" s="253">
        <f>IF(F$60=0,0,F$60/CHI_fec!F$60)</f>
        <v>0.52590510511424271</v>
      </c>
      <c r="G226" s="253">
        <f>IF(G$60=0,0,G$60/CHI_fec!G$60)</f>
        <v>0.51721135318718714</v>
      </c>
      <c r="H226" s="253">
        <f>IF(H$60=0,0,H$60/CHI_fec!H$60)</f>
        <v>0.52709915777763661</v>
      </c>
      <c r="I226" s="253">
        <f>IF(I$60=0,0,I$60/CHI_fec!I$60)</f>
        <v>0.52783841521495833</v>
      </c>
      <c r="J226" s="253">
        <f>IF(J$60=0,0,J$60/CHI_fec!J$60)</f>
        <v>0.54352460725366236</v>
      </c>
      <c r="K226" s="253">
        <f>IF(K$60=0,0,K$60/CHI_fec!K$60)</f>
        <v>0.57773679440156389</v>
      </c>
      <c r="L226" s="253">
        <f>IF(L$60=0,0,L$60/CHI_fec!L$60)</f>
        <v>0.58829355394981997</v>
      </c>
      <c r="M226" s="253">
        <f>IF(M$60=0,0,M$60/CHI_fec!M$60)</f>
        <v>0.6036336868079486</v>
      </c>
      <c r="N226" s="253">
        <f>IF(N$60=0,0,N$60/CHI_fec!N$60)</f>
        <v>0.59373715918692183</v>
      </c>
      <c r="O226" s="253">
        <f>IF(O$60=0,0,O$60/CHI_fec!O$60)</f>
        <v>0.56534717671349333</v>
      </c>
      <c r="P226" s="253">
        <f>IF(P$60=0,0,P$60/CHI_fec!P$60)</f>
        <v>0.57031668914897993</v>
      </c>
      <c r="Q226" s="253">
        <f>IF(Q$60=0,0,Q$60/CHI_fec!Q$60)</f>
        <v>0.57814097521212149</v>
      </c>
    </row>
    <row r="227" spans="1:17" x14ac:dyDescent="0.25">
      <c r="A227" s="132" t="s">
        <v>83</v>
      </c>
      <c r="B227" s="252">
        <f>IF(B$61=0,0,B$61/CHI_fec!B$61)</f>
        <v>0.43356178966856046</v>
      </c>
      <c r="C227" s="252">
        <f>IF(C$61=0,0,C$61/CHI_fec!C$61)</f>
        <v>0.43356178966856046</v>
      </c>
      <c r="D227" s="252">
        <f>IF(D$61=0,0,D$61/CHI_fec!D$61)</f>
        <v>0.43596457358827861</v>
      </c>
      <c r="E227" s="252">
        <f>IF(E$61=0,0,E$61/CHI_fec!E$61)</f>
        <v>0.4424238803424847</v>
      </c>
      <c r="F227" s="252">
        <f>IF(F$61=0,0,F$61/CHI_fec!F$61)</f>
        <v>0.44242388034248459</v>
      </c>
      <c r="G227" s="252">
        <f>IF(G$61=0,0,G$61/CHI_fec!G$61)</f>
        <v>0.44765942352946542</v>
      </c>
      <c r="H227" s="252">
        <f>IF(H$61=0,0,H$61/CHI_fec!H$61)</f>
        <v>0.45381848137309722</v>
      </c>
      <c r="I227" s="252">
        <f>IF(I$61=0,0,I$61/CHI_fec!I$61)</f>
        <v>0.45381848137309727</v>
      </c>
      <c r="J227" s="252">
        <f>IF(J$61=0,0,J$61/CHI_fec!J$61)</f>
        <v>0.45381848137309722</v>
      </c>
      <c r="K227" s="252">
        <f>IF(K$61=0,0,K$61/CHI_fec!K$61)</f>
        <v>0.49450364733788832</v>
      </c>
      <c r="L227" s="252">
        <f>IF(L$61=0,0,L$61/CHI_fec!L$61)</f>
        <v>0.49450364733788826</v>
      </c>
      <c r="M227" s="252">
        <f>IF(M$61=0,0,M$61/CHI_fec!M$61)</f>
        <v>0.49450364733788837</v>
      </c>
      <c r="N227" s="252">
        <f>IF(N$61=0,0,N$61/CHI_fec!N$61)</f>
        <v>0.4945036473378881</v>
      </c>
      <c r="O227" s="252">
        <f>IF(O$61=0,0,O$61/CHI_fec!O$61)</f>
        <v>0.49450364733788821</v>
      </c>
      <c r="P227" s="252">
        <f>IF(P$61=0,0,P$61/CHI_fec!P$61)</f>
        <v>0.49450364733788821</v>
      </c>
      <c r="Q227" s="252">
        <f>IF(Q$61=0,0,Q$61/CHI_fec!Q$61)</f>
        <v>0.49450364733788826</v>
      </c>
    </row>
    <row r="228" spans="1:17" x14ac:dyDescent="0.25">
      <c r="A228" s="76" t="s">
        <v>82</v>
      </c>
      <c r="B228" s="251">
        <f>IF(B$62=0,0,B$62/CHI_fec!B$62)</f>
        <v>0.11650883514998873</v>
      </c>
      <c r="C228" s="251">
        <f>IF(C$62=0,0,C$62/CHI_fec!C$62)</f>
        <v>0.11650883514998873</v>
      </c>
      <c r="D228" s="251">
        <f>IF(D$62=0,0,D$62/CHI_fec!D$62)</f>
        <v>0.11715452294414953</v>
      </c>
      <c r="E228" s="251">
        <f>IF(E$62=0,0,E$62/CHI_fec!E$62)</f>
        <v>0.11889029930577098</v>
      </c>
      <c r="F228" s="251">
        <f>IF(F$62=0,0,F$62/CHI_fec!F$62)</f>
        <v>0.118890299305771</v>
      </c>
      <c r="G228" s="251">
        <f>IF(G$62=0,0,G$62/CHI_fec!G$62)</f>
        <v>0.12029721996305236</v>
      </c>
      <c r="H228" s="251">
        <f>IF(H$62=0,0,H$62/CHI_fec!H$62)</f>
        <v>0.12195231197550005</v>
      </c>
      <c r="I228" s="251">
        <f>IF(I$62=0,0,I$62/CHI_fec!I$62)</f>
        <v>0.12195231197550002</v>
      </c>
      <c r="J228" s="251">
        <f>IF(J$62=0,0,J$62/CHI_fec!J$62)</f>
        <v>0.12195231197550004</v>
      </c>
      <c r="K228" s="251">
        <f>IF(K$62=0,0,K$62/CHI_fec!K$62)</f>
        <v>0.13288542787131138</v>
      </c>
      <c r="L228" s="251">
        <f>IF(L$62=0,0,L$62/CHI_fec!L$62)</f>
        <v>0.13288542787131141</v>
      </c>
      <c r="M228" s="251">
        <f>IF(M$62=0,0,M$62/CHI_fec!M$62)</f>
        <v>0.13288542787131141</v>
      </c>
      <c r="N228" s="251">
        <f>IF(N$62=0,0,N$62/CHI_fec!N$62)</f>
        <v>0.13288542787131141</v>
      </c>
      <c r="O228" s="251">
        <f>IF(O$62=0,0,O$62/CHI_fec!O$62)</f>
        <v>0.13288542787131141</v>
      </c>
      <c r="P228" s="251">
        <f>IF(P$62=0,0,P$62/CHI_fec!P$62)</f>
        <v>0.13288542787131138</v>
      </c>
      <c r="Q228" s="251">
        <f>IF(Q$62=0,0,Q$62/CHI_fec!Q$62)</f>
        <v>0.13288542787131141</v>
      </c>
    </row>
    <row r="229" spans="1:17" x14ac:dyDescent="0.25">
      <c r="A229" s="76" t="s">
        <v>81</v>
      </c>
      <c r="B229" s="251">
        <f>IF(B$63=0,0,B$63/CHI_fec!B$63)</f>
        <v>0.618704023500942</v>
      </c>
      <c r="C229" s="251">
        <f>IF(C$63=0,0,C$63/CHI_fec!C$63)</f>
        <v>0.61870402350094211</v>
      </c>
      <c r="D229" s="251">
        <f>IF(D$63=0,0,D$63/CHI_fec!D$63)</f>
        <v>0.6221328590537003</v>
      </c>
      <c r="E229" s="251">
        <f>IF(E$63=0,0,E$63/CHI_fec!E$63)</f>
        <v>0.63135045888164909</v>
      </c>
      <c r="F229" s="251">
        <f>IF(F$63=0,0,F$63/CHI_fec!F$63)</f>
        <v>0.63135045888164898</v>
      </c>
      <c r="G229" s="251">
        <f>IF(G$63=0,0,G$63/CHI_fec!G$63)</f>
        <v>0.63882171606387006</v>
      </c>
      <c r="H229" s="251">
        <f>IF(H$63=0,0,H$63/CHI_fec!H$63)</f>
        <v>0.64761085283660824</v>
      </c>
      <c r="I229" s="251">
        <f>IF(I$63=0,0,I$63/CHI_fec!I$63)</f>
        <v>0.64761085283660824</v>
      </c>
      <c r="J229" s="251">
        <f>IF(J$63=0,0,J$63/CHI_fec!J$63)</f>
        <v>0.64761085283660824</v>
      </c>
      <c r="K229" s="251">
        <f>IF(K$63=0,0,K$63/CHI_fec!K$63)</f>
        <v>0.705669649711819</v>
      </c>
      <c r="L229" s="251">
        <f>IF(L$63=0,0,L$63/CHI_fec!L$63)</f>
        <v>0.705669649711819</v>
      </c>
      <c r="M229" s="251">
        <f>IF(M$63=0,0,M$63/CHI_fec!M$63)</f>
        <v>0.70566964971181889</v>
      </c>
      <c r="N229" s="251">
        <f>IF(N$63=0,0,N$63/CHI_fec!N$63)</f>
        <v>0.70566964971181889</v>
      </c>
      <c r="O229" s="251">
        <f>IF(O$63=0,0,O$63/CHI_fec!O$63)</f>
        <v>0.705669649711819</v>
      </c>
      <c r="P229" s="251">
        <f>IF(P$63=0,0,P$63/CHI_fec!P$63)</f>
        <v>0.70566964971181878</v>
      </c>
      <c r="Q229" s="251">
        <f>IF(Q$63=0,0,Q$63/CHI_fec!Q$63)</f>
        <v>0.70566964971181889</v>
      </c>
    </row>
    <row r="230" spans="1:17" x14ac:dyDescent="0.25">
      <c r="A230" s="76" t="s">
        <v>80</v>
      </c>
      <c r="B230" s="251">
        <f>IF(B$64=0,0,B$64/CHI_fec!B$64)</f>
        <v>0.45632129766372853</v>
      </c>
      <c r="C230" s="251">
        <f>IF(C$64=0,0,C$64/CHI_fec!C$64)</f>
        <v>0.45632129766372853</v>
      </c>
      <c r="D230" s="251">
        <f>IF(D$64=0,0,D$64/CHI_fec!D$64)</f>
        <v>0.458850213962117</v>
      </c>
      <c r="E230" s="251">
        <f>IF(E$64=0,0,E$64/CHI_fec!E$64)</f>
        <v>0.46564859728445884</v>
      </c>
      <c r="F230" s="251">
        <f>IF(F$64=0,0,F$64/CHI_fec!F$64)</f>
        <v>0.46564859728445873</v>
      </c>
      <c r="G230" s="251">
        <f>IF(G$64=0,0,G$64/CHI_fec!G$64)</f>
        <v>0.47115897646912785</v>
      </c>
      <c r="H230" s="251">
        <f>IF(H$64=0,0,H$64/CHI_fec!H$64)</f>
        <v>0.47764134953466164</v>
      </c>
      <c r="I230" s="251">
        <f>IF(I$64=0,0,I$64/CHI_fec!I$64)</f>
        <v>0.47764134953466153</v>
      </c>
      <c r="J230" s="251">
        <f>IF(J$64=0,0,J$64/CHI_fec!J$64)</f>
        <v>0.47764134953466164</v>
      </c>
      <c r="K230" s="251">
        <f>IF(K$64=0,0,K$64/CHI_fec!K$64)</f>
        <v>0.52046225343145136</v>
      </c>
      <c r="L230" s="251">
        <f>IF(L$64=0,0,L$64/CHI_fec!L$64)</f>
        <v>0.52046225343145136</v>
      </c>
      <c r="M230" s="251">
        <f>IF(M$64=0,0,M$64/CHI_fec!M$64)</f>
        <v>0.52046225343145136</v>
      </c>
      <c r="N230" s="251">
        <f>IF(N$64=0,0,N$64/CHI_fec!N$64)</f>
        <v>0.52046225343145136</v>
      </c>
      <c r="O230" s="251">
        <f>IF(O$64=0,0,O$64/CHI_fec!O$64)</f>
        <v>0.52046225343145125</v>
      </c>
      <c r="P230" s="251">
        <f>IF(P$64=0,0,P$64/CHI_fec!P$64)</f>
        <v>0.52046225343145125</v>
      </c>
      <c r="Q230" s="251">
        <f>IF(Q$64=0,0,Q$64/CHI_fec!Q$64)</f>
        <v>0.52046225343145125</v>
      </c>
    </row>
    <row r="231" spans="1:17" x14ac:dyDescent="0.25">
      <c r="A231" s="129" t="s">
        <v>79</v>
      </c>
      <c r="B231" s="250">
        <f>IF(B$65=0,0,B$65/CHI_fec!B$65)</f>
        <v>0.72658374383479696</v>
      </c>
      <c r="C231" s="250">
        <f>IF(C$65=0,0,C$65/CHI_fec!C$65)</f>
        <v>0.72658374383479696</v>
      </c>
      <c r="D231" s="250">
        <f>IF(D$65=0,0,D$65/CHI_fec!D$65)</f>
        <v>0.7306104449362697</v>
      </c>
      <c r="E231" s="250">
        <f>IF(E$65=0,0,E$65/CHI_fec!E$65)</f>
        <v>0.74143526251910163</v>
      </c>
      <c r="F231" s="250">
        <f>IF(F$65=0,0,F$65/CHI_fec!F$65)</f>
        <v>0.74143526251910175</v>
      </c>
      <c r="G231" s="250">
        <f>IF(G$65=0,0,G$65/CHI_fec!G$65)</f>
        <v>0.75020923813331175</v>
      </c>
      <c r="H231" s="250">
        <f>IF(H$65=0,0,H$65/CHI_fec!H$65)</f>
        <v>0.76053088412047787</v>
      </c>
      <c r="I231" s="250">
        <f>IF(I$65=0,0,I$65/CHI_fec!I$65)</f>
        <v>0.76053088412047798</v>
      </c>
      <c r="J231" s="250">
        <f>IF(J$65=0,0,J$65/CHI_fec!J$65)</f>
        <v>0.76053088412047798</v>
      </c>
      <c r="K231" s="250">
        <f>IF(K$65=0,0,K$65/CHI_fec!K$65)</f>
        <v>0.82871304617824626</v>
      </c>
      <c r="L231" s="250">
        <f>IF(L$65=0,0,L$65/CHI_fec!L$65)</f>
        <v>0.82871304617824626</v>
      </c>
      <c r="M231" s="250">
        <f>IF(M$65=0,0,M$65/CHI_fec!M$65)</f>
        <v>0.88088978992274591</v>
      </c>
      <c r="N231" s="250">
        <f>IF(N$65=0,0,N$65/CHI_fec!N$65)</f>
        <v>0.85369001930128952</v>
      </c>
      <c r="O231" s="250">
        <f>IF(O$65=0,0,O$65/CHI_fec!O$65)</f>
        <v>0.79115043287734121</v>
      </c>
      <c r="P231" s="250">
        <f>IF(P$65=0,0,P$65/CHI_fec!P$65)</f>
        <v>0.8496744748824191</v>
      </c>
      <c r="Q231" s="250">
        <f>IF(Q$65=0,0,Q$65/CHI_fec!Q$65)</f>
        <v>0.88088978992274558</v>
      </c>
    </row>
    <row r="232" spans="1:17" x14ac:dyDescent="0.25">
      <c r="A232" s="127" t="s">
        <v>183</v>
      </c>
      <c r="B232" s="249">
        <f>IF(B$70=0,0,B$70/CHI_fec!B$70)</f>
        <v>0.64632441019529085</v>
      </c>
      <c r="C232" s="249">
        <f>IF(C$70=0,0,C$70/CHI_fec!C$70)</f>
        <v>0.64632441019529085</v>
      </c>
      <c r="D232" s="249">
        <f>IF(D$70=0,0,D$70/CHI_fec!D$70)</f>
        <v>0.64990631694248313</v>
      </c>
      <c r="E232" s="249">
        <f>IF(E$70=0,0,E$70/CHI_fec!E$70)</f>
        <v>0.65953541186658637</v>
      </c>
      <c r="F232" s="249">
        <f>IF(F$70=0,0,F$70/CHI_fec!F$70)</f>
        <v>0.65953541186658637</v>
      </c>
      <c r="G232" s="249">
        <f>IF(G$70=0,0,G$70/CHI_fec!G$70)</f>
        <v>0.66734020334732091</v>
      </c>
      <c r="H232" s="249">
        <f>IF(H$70=0,0,H$70/CHI_fec!H$70)</f>
        <v>0.67652170762883812</v>
      </c>
      <c r="I232" s="249">
        <f>IF(I$70=0,0,I$70/CHI_fec!I$70)</f>
        <v>0.67652170762883812</v>
      </c>
      <c r="J232" s="249">
        <f>IF(J$70=0,0,J$70/CHI_fec!J$70)</f>
        <v>0.67652170762883823</v>
      </c>
      <c r="K232" s="249">
        <f>IF(K$70=0,0,K$70/CHI_fec!K$70)</f>
        <v>0.73717238423941567</v>
      </c>
      <c r="L232" s="249">
        <f>IF(L$70=0,0,L$70/CHI_fec!L$70)</f>
        <v>0.73717238423941556</v>
      </c>
      <c r="M232" s="249">
        <f>IF(M$70=0,0,M$70/CHI_fec!M$70)</f>
        <v>0.73106433812102189</v>
      </c>
      <c r="N232" s="249">
        <f>IF(N$70=0,0,N$70/CHI_fec!N$70)</f>
        <v>0.73550161325652164</v>
      </c>
      <c r="O232" s="249">
        <f>IF(O$70=0,0,O$70/CHI_fec!O$70)</f>
        <v>0.73626324974423618</v>
      </c>
      <c r="P232" s="249">
        <f>IF(P$70=0,0,P$70/CHI_fec!P$70)</f>
        <v>0.73701035746282584</v>
      </c>
      <c r="Q232" s="249">
        <f>IF(Q$70=0,0,Q$70/CHI_fec!Q$70)</f>
        <v>0.73529953841343609</v>
      </c>
    </row>
    <row r="233" spans="1:17" x14ac:dyDescent="0.25">
      <c r="A233" s="127" t="s">
        <v>181</v>
      </c>
      <c r="B233" s="249">
        <f>IF(B$83=0,0,B$83/CHI_fec!B$83)</f>
        <v>0.48108512477564269</v>
      </c>
      <c r="C233" s="249">
        <f>IF(C$83=0,0,C$83/CHI_fec!C$83)</f>
        <v>0.4833063800084903</v>
      </c>
      <c r="D233" s="249">
        <f>IF(D$83=0,0,D$83/CHI_fec!D$83)</f>
        <v>0.51020291914920868</v>
      </c>
      <c r="E233" s="249">
        <f>IF(E$83=0,0,E$83/CHI_fec!E$83)</f>
        <v>0.48389982821898792</v>
      </c>
      <c r="F233" s="249">
        <f>IF(F$83=0,0,F$83/CHI_fec!F$83)</f>
        <v>0.49316941029697892</v>
      </c>
      <c r="G233" s="249">
        <f>IF(G$83=0,0,G$83/CHI_fec!G$83)</f>
        <v>0.47798742367809838</v>
      </c>
      <c r="H233" s="249">
        <f>IF(H$83=0,0,H$83/CHI_fec!H$83)</f>
        <v>0.48846919575925557</v>
      </c>
      <c r="I233" s="249">
        <f>IF(I$83=0,0,I$83/CHI_fec!I$83)</f>
        <v>0.48951079541763409</v>
      </c>
      <c r="J233" s="249">
        <f>IF(J$83=0,0,J$83/CHI_fec!J$83)</f>
        <v>0.51161234143382206</v>
      </c>
      <c r="K233" s="249">
        <f>IF(K$83=0,0,K$83/CHI_fec!K$83)</f>
        <v>0.53702712956918774</v>
      </c>
      <c r="L233" s="249">
        <f>IF(L$83=0,0,L$83/CHI_fec!L$83)</f>
        <v>0.55190140283843769</v>
      </c>
      <c r="M233" s="249">
        <f>IF(M$83=0,0,M$83/CHI_fec!M$83)</f>
        <v>0.56004063904912016</v>
      </c>
      <c r="N233" s="249">
        <f>IF(N$83=0,0,N$83/CHI_fec!N$83)</f>
        <v>0.54112691624291187</v>
      </c>
      <c r="O233" s="249">
        <f>IF(O$83=0,0,O$83/CHI_fec!O$83)</f>
        <v>0.51714525504781705</v>
      </c>
      <c r="P233" s="249">
        <f>IF(P$83=0,0,P$83/CHI_fec!P$83)</f>
        <v>0.49506141068571013</v>
      </c>
      <c r="Q233" s="249">
        <f>IF(Q$83=0,0,Q$83/CHI_fec!Q$83)</f>
        <v>0.50925510666739371</v>
      </c>
    </row>
    <row r="234" spans="1:17" x14ac:dyDescent="0.25">
      <c r="A234" s="127" t="s">
        <v>180</v>
      </c>
      <c r="B234" s="248">
        <f>IF(B$91=0,0,B$91/CHI_fec!B$91)</f>
        <v>0.64533671284774008</v>
      </c>
      <c r="C234" s="248">
        <f>IF(C$91=0,0,C$91/CHI_fec!C$91)</f>
        <v>0.64962279789447663</v>
      </c>
      <c r="D234" s="248">
        <f>IF(D$91=0,0,D$91/CHI_fec!D$91)</f>
        <v>0.69995364205694754</v>
      </c>
      <c r="E234" s="248">
        <f>IF(E$91=0,0,E$91/CHI_fec!E$91)</f>
        <v>0.64498425482831367</v>
      </c>
      <c r="F234" s="248">
        <f>IF(F$91=0,0,F$91/CHI_fec!F$91)</f>
        <v>0.66287063571172045</v>
      </c>
      <c r="G234" s="248">
        <f>IF(G$91=0,0,G$91/CHI_fec!G$91)</f>
        <v>0.63015894802926387</v>
      </c>
      <c r="H234" s="248">
        <f>IF(H$91=0,0,H$91/CHI_fec!H$91)</f>
        <v>0.64636477098671585</v>
      </c>
      <c r="I234" s="248">
        <f>IF(I$91=0,0,I$91/CHI_fec!I$91)</f>
        <v>0.64837461868654034</v>
      </c>
      <c r="J234" s="248">
        <f>IF(J$91=0,0,J$91/CHI_fec!J$91)</f>
        <v>0.69102127382499445</v>
      </c>
      <c r="K234" s="248">
        <f>IF(K$91=0,0,K$91/CHI_fec!K$91)</f>
        <v>0.71350881335723537</v>
      </c>
      <c r="L234" s="248">
        <f>IF(L$91=0,0,L$91/CHI_fec!L$91)</f>
        <v>0.74220988259846477</v>
      </c>
      <c r="M234" s="248">
        <f>IF(M$91=0,0,M$91/CHI_fec!M$91)</f>
        <v>0.84099378261528668</v>
      </c>
      <c r="N234" s="248">
        <f>IF(N$91=0,0,N$91/CHI_fec!N$91)</f>
        <v>0.84245738219293964</v>
      </c>
      <c r="O234" s="248">
        <f>IF(O$91=0,0,O$91/CHI_fec!O$91)</f>
        <v>0.70078270481558846</v>
      </c>
      <c r="P234" s="248">
        <f>IF(P$91=0,0,P$91/CHI_fec!P$91)</f>
        <v>0.84295502935605238</v>
      </c>
      <c r="Q234" s="248">
        <f>IF(Q$91=0,0,Q$91/CHI_fec!Q$91)</f>
        <v>0.84239072942835724</v>
      </c>
    </row>
    <row r="235" spans="1:17" x14ac:dyDescent="0.25">
      <c r="A235" s="72" t="s">
        <v>179</v>
      </c>
      <c r="B235" s="247">
        <f>IF(B$105=0,0,B$105/CHI_fec!B$105)</f>
        <v>0.62478303513007716</v>
      </c>
      <c r="C235" s="247">
        <f>IF(C$105=0,0,C$105/CHI_fec!C$105)</f>
        <v>0.62478303513007716</v>
      </c>
      <c r="D235" s="247">
        <f>IF(D$105=0,0,D$105/CHI_fec!D$105)</f>
        <v>0.62824556034769574</v>
      </c>
      <c r="E235" s="247">
        <f>IF(E$105=0,0,E$105/CHI_fec!E$105)</f>
        <v>0.63755372673803679</v>
      </c>
      <c r="F235" s="247">
        <f>IF(F$105=0,0,F$105/CHI_fec!F$105)</f>
        <v>0.6375537267380369</v>
      </c>
      <c r="G235" s="247">
        <f>IF(G$105=0,0,G$105/CHI_fec!G$105)</f>
        <v>0.64509839197575769</v>
      </c>
      <c r="H235" s="247">
        <f>IF(H$105=0,0,H$105/CHI_fec!H$105)</f>
        <v>0.65397388549198221</v>
      </c>
      <c r="I235" s="247">
        <f>IF(I$105=0,0,I$105/CHI_fec!I$105)</f>
        <v>0.65397388549198221</v>
      </c>
      <c r="J235" s="247">
        <f>IF(J$105=0,0,J$105/CHI_fec!J$105)</f>
        <v>0.65397388549198221</v>
      </c>
      <c r="K235" s="247">
        <f>IF(K$105=0,0,K$105/CHI_fec!K$105)</f>
        <v>0.71260313299943689</v>
      </c>
      <c r="L235" s="247">
        <f>IF(L$105=0,0,L$105/CHI_fec!L$105)</f>
        <v>0.71260313299943678</v>
      </c>
      <c r="M235" s="247">
        <f>IF(M$105=0,0,M$105/CHI_fec!M$105)</f>
        <v>0.71260313299943689</v>
      </c>
      <c r="N235" s="247">
        <f>IF(N$105=0,0,N$105/CHI_fec!N$105)</f>
        <v>0.71260313299943689</v>
      </c>
      <c r="O235" s="247">
        <f>IF(O$105=0,0,O$105/CHI_fec!O$105)</f>
        <v>0.71260313299943678</v>
      </c>
      <c r="P235" s="247">
        <f>IF(P$105=0,0,P$105/CHI_fec!P$105)</f>
        <v>0.71260313299943701</v>
      </c>
      <c r="Q235" s="247">
        <f>IF(Q$105=0,0,Q$105/CHI_fec!Q$105)</f>
        <v>0.71260313299943689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0.49469291856640629</v>
      </c>
      <c r="C237" s="253">
        <f>IF(C$108=0,0,C$108/CHI_fec!C$108)</f>
        <v>0.49577176686737978</v>
      </c>
      <c r="D237" s="253">
        <f>IF(D$108=0,0,D$108/CHI_fec!D$108)</f>
        <v>0.50746948878617693</v>
      </c>
      <c r="E237" s="253">
        <f>IF(E$108=0,0,E$108/CHI_fec!E$108)</f>
        <v>0.49823982251200311</v>
      </c>
      <c r="F237" s="253">
        <f>IF(F$108=0,0,F$108/CHI_fec!F$108)</f>
        <v>0.50271365804223844</v>
      </c>
      <c r="G237" s="253">
        <f>IF(G$108=0,0,G$108/CHI_fec!G$108)</f>
        <v>0.5130478900756964</v>
      </c>
      <c r="H237" s="253">
        <f>IF(H$108=0,0,H$108/CHI_fec!H$108)</f>
        <v>0.51496141063356471</v>
      </c>
      <c r="I237" s="253">
        <f>IF(I$108=0,0,I$108/CHI_fec!I$108)</f>
        <v>0.5154717543706544</v>
      </c>
      <c r="J237" s="253">
        <f>IF(J$108=0,0,J$108/CHI_fec!J$108)</f>
        <v>0.5263006611378851</v>
      </c>
      <c r="K237" s="253">
        <f>IF(K$108=0,0,K$108/CHI_fec!K$108)</f>
        <v>0.56043232013304878</v>
      </c>
      <c r="L237" s="253">
        <f>IF(L$108=0,0,L$108/CHI_fec!L$108)</f>
        <v>0.56768093765402683</v>
      </c>
      <c r="M237" s="253">
        <f>IF(M$108=0,0,M$108/CHI_fec!M$108)</f>
        <v>0.5849472505015868</v>
      </c>
      <c r="N237" s="253">
        <f>IF(N$108=0,0,N$108/CHI_fec!N$108)</f>
        <v>0.60895467826565264</v>
      </c>
      <c r="O237" s="253">
        <f>IF(O$108=0,0,O$108/CHI_fec!O$108)</f>
        <v>0.5800972244086674</v>
      </c>
      <c r="P237" s="253">
        <f>IF(P$108=0,0,P$108/CHI_fec!P$108)</f>
        <v>0.59962401383376762</v>
      </c>
      <c r="Q237" s="253">
        <f>IF(Q$108=0,0,Q$108/CHI_fec!Q$108)</f>
        <v>0.60307587980052701</v>
      </c>
    </row>
    <row r="238" spans="1:17" x14ac:dyDescent="0.25">
      <c r="A238" s="132" t="s">
        <v>83</v>
      </c>
      <c r="B238" s="252">
        <f>IF(B$109=0,0,B$109/CHI_fec!B$109)</f>
        <v>0.38555678144709105</v>
      </c>
      <c r="C238" s="252">
        <f>IF(C$109=0,0,C$109/CHI_fec!C$109)</f>
        <v>0.38555678144709116</v>
      </c>
      <c r="D238" s="252">
        <f>IF(D$109=0,0,D$109/CHI_fec!D$109)</f>
        <v>0.38555678144709105</v>
      </c>
      <c r="E238" s="252">
        <f>IF(E$109=0,0,E$109/CHI_fec!E$109)</f>
        <v>0.39096137041289097</v>
      </c>
      <c r="F238" s="252">
        <f>IF(F$109=0,0,F$109/CHI_fec!F$109)</f>
        <v>0.39096137041289097</v>
      </c>
      <c r="G238" s="252">
        <f>IF(G$109=0,0,G$109/CHI_fec!G$109)</f>
        <v>0.4071173085608859</v>
      </c>
      <c r="H238" s="252">
        <f>IF(H$109=0,0,H$109/CHI_fec!H$109)</f>
        <v>0.4071173085608859</v>
      </c>
      <c r="I238" s="252">
        <f>IF(I$109=0,0,I$109/CHI_fec!I$109)</f>
        <v>0.40711730856088596</v>
      </c>
      <c r="J238" s="252">
        <f>IF(J$109=0,0,J$109/CHI_fec!J$109)</f>
        <v>0.4071173085608859</v>
      </c>
      <c r="K238" s="252">
        <f>IF(K$109=0,0,K$109/CHI_fec!K$109)</f>
        <v>0.44122931143516131</v>
      </c>
      <c r="L238" s="252">
        <f>IF(L$109=0,0,L$109/CHI_fec!L$109)</f>
        <v>0.44122931143516125</v>
      </c>
      <c r="M238" s="252">
        <f>IF(M$109=0,0,M$109/CHI_fec!M$109)</f>
        <v>0.44122931143516131</v>
      </c>
      <c r="N238" s="252">
        <f>IF(N$109=0,0,N$109/CHI_fec!N$109)</f>
        <v>0.46230926769832914</v>
      </c>
      <c r="O238" s="252">
        <f>IF(O$109=0,0,O$109/CHI_fec!O$109)</f>
        <v>0.46230926769832914</v>
      </c>
      <c r="P238" s="252">
        <f>IF(P$109=0,0,P$109/CHI_fec!P$109)</f>
        <v>0.46230926769832908</v>
      </c>
      <c r="Q238" s="252">
        <f>IF(Q$109=0,0,Q$109/CHI_fec!Q$109)</f>
        <v>0.46230926769832914</v>
      </c>
    </row>
    <row r="239" spans="1:17" x14ac:dyDescent="0.25">
      <c r="A239" s="76" t="s">
        <v>82</v>
      </c>
      <c r="B239" s="251">
        <f>IF(B$110=0,0,B$110/CHI_fec!B$110)</f>
        <v>0.10481765583438302</v>
      </c>
      <c r="C239" s="251">
        <f>IF(C$110=0,0,C$110/CHI_fec!C$110)</f>
        <v>0.10481765583438302</v>
      </c>
      <c r="D239" s="251">
        <f>IF(D$110=0,0,D$110/CHI_fec!D$110)</f>
        <v>0.10481765583438303</v>
      </c>
      <c r="E239" s="251">
        <f>IF(E$110=0,0,E$110/CHI_fec!E$110)</f>
        <v>0.10628695004318235</v>
      </c>
      <c r="F239" s="251">
        <f>IF(F$110=0,0,F$110/CHI_fec!F$110)</f>
        <v>0.10628695004318237</v>
      </c>
      <c r="G239" s="251">
        <f>IF(G$110=0,0,G$110/CHI_fec!G$110)</f>
        <v>0.11067911131738498</v>
      </c>
      <c r="H239" s="251">
        <f>IF(H$110=0,0,H$110/CHI_fec!H$110)</f>
        <v>0.11067911131738495</v>
      </c>
      <c r="I239" s="251">
        <f>IF(I$110=0,0,I$110/CHI_fec!I$110)</f>
        <v>0.11067911131738498</v>
      </c>
      <c r="J239" s="251">
        <f>IF(J$110=0,0,J$110/CHI_fec!J$110)</f>
        <v>0.11067911131738496</v>
      </c>
      <c r="K239" s="251">
        <f>IF(K$110=0,0,K$110/CHI_fec!K$110)</f>
        <v>0.1199528171608599</v>
      </c>
      <c r="L239" s="251">
        <f>IF(L$110=0,0,L$110/CHI_fec!L$110)</f>
        <v>0.1199528171608599</v>
      </c>
      <c r="M239" s="251">
        <f>IF(M$110=0,0,M$110/CHI_fec!M$110)</f>
        <v>0.1199528171608599</v>
      </c>
      <c r="N239" s="251">
        <f>IF(N$110=0,0,N$110/CHI_fec!N$110)</f>
        <v>0.12568362441654757</v>
      </c>
      <c r="O239" s="251">
        <f>IF(O$110=0,0,O$110/CHI_fec!O$110)</f>
        <v>0.12568362441654757</v>
      </c>
      <c r="P239" s="251">
        <f>IF(P$110=0,0,P$110/CHI_fec!P$110)</f>
        <v>0.12568362441654757</v>
      </c>
      <c r="Q239" s="251">
        <f>IF(Q$110=0,0,Q$110/CHI_fec!Q$110)</f>
        <v>0.12568362441654757</v>
      </c>
    </row>
    <row r="240" spans="1:17" x14ac:dyDescent="0.25">
      <c r="A240" s="76" t="s">
        <v>81</v>
      </c>
      <c r="B240" s="251">
        <f>IF(B$111=0,0,B$111/CHI_fec!B$111)</f>
        <v>0.55041546231266358</v>
      </c>
      <c r="C240" s="251">
        <f>IF(C$111=0,0,C$111/CHI_fec!C$111)</f>
        <v>0.55041546231266358</v>
      </c>
      <c r="D240" s="251">
        <f>IF(D$111=0,0,D$111/CHI_fec!D$111)</f>
        <v>0.55041546231266358</v>
      </c>
      <c r="E240" s="251">
        <f>IF(E$111=0,0,E$111/CHI_fec!E$111)</f>
        <v>0.55813097784076726</v>
      </c>
      <c r="F240" s="251">
        <f>IF(F$111=0,0,F$111/CHI_fec!F$111)</f>
        <v>0.55813097784076726</v>
      </c>
      <c r="G240" s="251">
        <f>IF(G$111=0,0,G$111/CHI_fec!G$111)</f>
        <v>0.58119496891219302</v>
      </c>
      <c r="H240" s="251">
        <f>IF(H$111=0,0,H$111/CHI_fec!H$111)</f>
        <v>0.58119496891219313</v>
      </c>
      <c r="I240" s="251">
        <f>IF(I$111=0,0,I$111/CHI_fec!I$111)</f>
        <v>0.58119496891219313</v>
      </c>
      <c r="J240" s="251">
        <f>IF(J$111=0,0,J$111/CHI_fec!J$111)</f>
        <v>0.58119496891219313</v>
      </c>
      <c r="K240" s="251">
        <f>IF(K$111=0,0,K$111/CHI_fec!K$111)</f>
        <v>0.62989278655136172</v>
      </c>
      <c r="L240" s="251">
        <f>IF(L$111=0,0,L$111/CHI_fec!L$111)</f>
        <v>0.62989278655136149</v>
      </c>
      <c r="M240" s="251">
        <f>IF(M$111=0,0,M$111/CHI_fec!M$111)</f>
        <v>0.62989278655136149</v>
      </c>
      <c r="N240" s="251">
        <f>IF(N$111=0,0,N$111/CHI_fec!N$111)</f>
        <v>0.65998623693388192</v>
      </c>
      <c r="O240" s="251">
        <f>IF(O$111=0,0,O$111/CHI_fec!O$111)</f>
        <v>0.65998623693388192</v>
      </c>
      <c r="P240" s="251">
        <f>IF(P$111=0,0,P$111/CHI_fec!P$111)</f>
        <v>0.65998623693388192</v>
      </c>
      <c r="Q240" s="251">
        <f>IF(Q$111=0,0,Q$111/CHI_fec!Q$111)</f>
        <v>0.65998623693388192</v>
      </c>
    </row>
    <row r="241" spans="1:17" x14ac:dyDescent="0.25">
      <c r="A241" s="76" t="s">
        <v>80</v>
      </c>
      <c r="B241" s="251">
        <f>IF(B$112=0,0,B$112/CHI_fec!B$112)</f>
        <v>0.41415532140078931</v>
      </c>
      <c r="C241" s="251">
        <f>IF(C$112=0,0,C$112/CHI_fec!C$112)</f>
        <v>0.41415532140078942</v>
      </c>
      <c r="D241" s="251">
        <f>IF(D$112=0,0,D$112/CHI_fec!D$112)</f>
        <v>0.41415532140078942</v>
      </c>
      <c r="E241" s="251">
        <f>IF(E$112=0,0,E$112/CHI_fec!E$112)</f>
        <v>0.41996079387041885</v>
      </c>
      <c r="F241" s="251">
        <f>IF(F$112=0,0,F$112/CHI_fec!F$112)</f>
        <v>0.4199607938704189</v>
      </c>
      <c r="G241" s="251">
        <f>IF(G$112=0,0,G$112/CHI_fec!G$112)</f>
        <v>0.43731509310256012</v>
      </c>
      <c r="H241" s="251">
        <f>IF(H$112=0,0,H$112/CHI_fec!H$112)</f>
        <v>0.43731509310256006</v>
      </c>
      <c r="I241" s="251">
        <f>IF(I$112=0,0,I$112/CHI_fec!I$112)</f>
        <v>0.43731509310256012</v>
      </c>
      <c r="J241" s="251">
        <f>IF(J$112=0,0,J$112/CHI_fec!J$112)</f>
        <v>0.43731509310256012</v>
      </c>
      <c r="K241" s="251">
        <f>IF(K$112=0,0,K$112/CHI_fec!K$112)</f>
        <v>0.47395734190699168</v>
      </c>
      <c r="L241" s="251">
        <f>IF(L$112=0,0,L$112/CHI_fec!L$112)</f>
        <v>0.47395734190699168</v>
      </c>
      <c r="M241" s="251">
        <f>IF(M$112=0,0,M$112/CHI_fec!M$112)</f>
        <v>0.47395734190699174</v>
      </c>
      <c r="N241" s="251">
        <f>IF(N$112=0,0,N$112/CHI_fec!N$112)</f>
        <v>0.49660089658269885</v>
      </c>
      <c r="O241" s="251">
        <f>IF(O$112=0,0,O$112/CHI_fec!O$112)</f>
        <v>0.49660089658269879</v>
      </c>
      <c r="P241" s="251">
        <f>IF(P$112=0,0,P$112/CHI_fec!P$112)</f>
        <v>0.49660089658269885</v>
      </c>
      <c r="Q241" s="251">
        <f>IF(Q$112=0,0,Q$112/CHI_fec!Q$112)</f>
        <v>0.49660089658269885</v>
      </c>
    </row>
    <row r="242" spans="1:17" x14ac:dyDescent="0.25">
      <c r="A242" s="129" t="s">
        <v>79</v>
      </c>
      <c r="B242" s="250">
        <f>IF(B$113=0,0,B$113/CHI_fec!B$113)</f>
        <v>0.6465822909665786</v>
      </c>
      <c r="C242" s="250">
        <f>IF(C$113=0,0,C$113/CHI_fec!C$113)</f>
        <v>0.6465822909665786</v>
      </c>
      <c r="D242" s="250">
        <f>IF(D$113=0,0,D$113/CHI_fec!D$113)</f>
        <v>0.64658229096657871</v>
      </c>
      <c r="E242" s="250">
        <f>IF(E$113=0,0,E$113/CHI_fec!E$113)</f>
        <v>0.65564583668382392</v>
      </c>
      <c r="F242" s="250">
        <f>IF(F$113=0,0,F$113/CHI_fec!F$113)</f>
        <v>0.6556458366838237</v>
      </c>
      <c r="G242" s="250">
        <f>IF(G$113=0,0,G$113/CHI_fec!G$113)</f>
        <v>0.68273949448757953</v>
      </c>
      <c r="H242" s="250">
        <f>IF(H$113=0,0,H$113/CHI_fec!H$113)</f>
        <v>0.68273949448757942</v>
      </c>
      <c r="I242" s="250">
        <f>IF(I$113=0,0,I$113/CHI_fec!I$113)</f>
        <v>0.68273949448757953</v>
      </c>
      <c r="J242" s="250">
        <f>IF(J$113=0,0,J$113/CHI_fec!J$113)</f>
        <v>0.68273949448757942</v>
      </c>
      <c r="K242" s="250">
        <f>IF(K$113=0,0,K$113/CHI_fec!K$113)</f>
        <v>0.73994563902775579</v>
      </c>
      <c r="L242" s="250">
        <f>IF(L$113=0,0,L$113/CHI_fec!L$113)</f>
        <v>0.7399456390277559</v>
      </c>
      <c r="M242" s="250">
        <f>IF(M$113=0,0,M$113/CHI_fec!M$113)</f>
        <v>0.78653348287848113</v>
      </c>
      <c r="N242" s="250">
        <f>IF(N$113=0,0,N$113/CHI_fec!N$113)</f>
        <v>0.7986639601258203</v>
      </c>
      <c r="O242" s="250">
        <f>IF(O$113=0,0,O$113/CHI_fec!O$113)</f>
        <v>0.74015547035940377</v>
      </c>
      <c r="P242" s="250">
        <f>IF(P$113=0,0,P$113/CHI_fec!P$113)</f>
        <v>0.79490724453218931</v>
      </c>
      <c r="Q242" s="250">
        <f>IF(Q$113=0,0,Q$113/CHI_fec!Q$113)</f>
        <v>0.82411052272804686</v>
      </c>
    </row>
    <row r="243" spans="1:17" x14ac:dyDescent="0.25">
      <c r="A243" s="127" t="s">
        <v>182</v>
      </c>
      <c r="B243" s="249">
        <f>IF(B$118=0,0,B$118/CHI_fec!B$118)</f>
        <v>0.5858012860253734</v>
      </c>
      <c r="C243" s="249">
        <f>IF(C$118=0,0,C$118/CHI_fec!C$118)</f>
        <v>0.5858012860253734</v>
      </c>
      <c r="D243" s="249">
        <f>IF(D$118=0,0,D$118/CHI_fec!D$118)</f>
        <v>0.5858012860253734</v>
      </c>
      <c r="E243" s="249">
        <f>IF(E$118=0,0,E$118/CHI_fec!E$118)</f>
        <v>0.59401282663093935</v>
      </c>
      <c r="F243" s="249">
        <f>IF(F$118=0,0,F$118/CHI_fec!F$118)</f>
        <v>0.59401282663093946</v>
      </c>
      <c r="G243" s="249">
        <f>IF(G$118=0,0,G$118/CHI_fec!G$118)</f>
        <v>0.61855958549877821</v>
      </c>
      <c r="H243" s="249">
        <f>IF(H$118=0,0,H$118/CHI_fec!H$118)</f>
        <v>0.61855958549877821</v>
      </c>
      <c r="I243" s="249">
        <f>IF(I$118=0,0,I$118/CHI_fec!I$118)</f>
        <v>0.61855958549877821</v>
      </c>
      <c r="J243" s="249">
        <f>IF(J$118=0,0,J$118/CHI_fec!J$118)</f>
        <v>0.61855958549877821</v>
      </c>
      <c r="K243" s="249">
        <f>IF(K$118=0,0,K$118/CHI_fec!K$118)</f>
        <v>0.67038815165095733</v>
      </c>
      <c r="L243" s="249">
        <f>IF(L$118=0,0,L$118/CHI_fec!L$118)</f>
        <v>0.67038815165095722</v>
      </c>
      <c r="M243" s="249">
        <f>IF(M$118=0,0,M$118/CHI_fec!M$118)</f>
        <v>0.66508856371279534</v>
      </c>
      <c r="N243" s="249">
        <f>IF(N$118=0,0,N$118/CHI_fec!N$118)</f>
        <v>0.70089740358821861</v>
      </c>
      <c r="O243" s="249">
        <f>IF(O$118=0,0,O$118/CHI_fec!O$118)</f>
        <v>0.70158980155074036</v>
      </c>
      <c r="P243" s="249">
        <f>IF(P$118=0,0,P$118/CHI_fec!P$118)</f>
        <v>0.70226899151928834</v>
      </c>
      <c r="Q243" s="249">
        <f>IF(Q$118=0,0,Q$118/CHI_fec!Q$118)</f>
        <v>0.70071369887883816</v>
      </c>
    </row>
    <row r="244" spans="1:17" x14ac:dyDescent="0.25">
      <c r="A244" s="127" t="s">
        <v>181</v>
      </c>
      <c r="B244" s="249">
        <f>IF(B$131=0,0,B$131/CHI_fec!B$131)</f>
        <v>0.4156361751203031</v>
      </c>
      <c r="C244" s="249">
        <f>IF(C$131=0,0,C$131/CHI_fec!C$131)</f>
        <v>0.41755524096000723</v>
      </c>
      <c r="D244" s="249">
        <f>IF(D$131=0,0,D$131/CHI_fec!D$131)</f>
        <v>0.43836326236251894</v>
      </c>
      <c r="E244" s="249">
        <f>IF(E$131=0,0,E$131/CHI_fec!E$131)</f>
        <v>0.41543666270627932</v>
      </c>
      <c r="F244" s="249">
        <f>IF(F$131=0,0,F$131/CHI_fec!F$131)</f>
        <v>0.42339476481459393</v>
      </c>
      <c r="G244" s="249">
        <f>IF(G$131=0,0,G$131/CHI_fec!G$131)</f>
        <v>0.42232070183795467</v>
      </c>
      <c r="H244" s="249">
        <f>IF(H$131=0,0,H$131/CHI_fec!H$131)</f>
        <v>0.42572449079777686</v>
      </c>
      <c r="I244" s="249">
        <f>IF(I$131=0,0,I$131/CHI_fec!I$131)</f>
        <v>0.42663229519573714</v>
      </c>
      <c r="J244" s="249">
        <f>IF(J$131=0,0,J$131/CHI_fec!J$131)</f>
        <v>0.44589485976536175</v>
      </c>
      <c r="K244" s="249">
        <f>IF(K$131=0,0,K$131/CHI_fec!K$131)</f>
        <v>0.46552729228654083</v>
      </c>
      <c r="L244" s="249">
        <f>IF(L$131=0,0,L$131/CHI_fec!L$131)</f>
        <v>0.47842120355936396</v>
      </c>
      <c r="M244" s="249">
        <f>IF(M$131=0,0,M$131/CHI_fec!M$131)</f>
        <v>0.48547678117511539</v>
      </c>
      <c r="N244" s="249">
        <f>IF(N$131=0,0,N$131/CHI_fec!N$131)</f>
        <v>0.49149182909398631</v>
      </c>
      <c r="O244" s="249">
        <f>IF(O$131=0,0,O$131/CHI_fec!O$131)</f>
        <v>0.46970989555549963</v>
      </c>
      <c r="P244" s="249">
        <f>IF(P$131=0,0,P$131/CHI_fec!P$131)</f>
        <v>0.44965170082676709</v>
      </c>
      <c r="Q244" s="249">
        <f>IF(Q$131=0,0,Q$131/CHI_fec!Q$131)</f>
        <v>0.46254347425411241</v>
      </c>
    </row>
    <row r="245" spans="1:17" x14ac:dyDescent="0.25">
      <c r="A245" s="127" t="s">
        <v>180</v>
      </c>
      <c r="B245" s="248">
        <f>IF(B$139=0,0,B$139/CHI_fec!B$139)</f>
        <v>0.59527571480284214</v>
      </c>
      <c r="C245" s="248">
        <f>IF(C$139=0,0,C$139/CHI_fec!C$139)</f>
        <v>0.59941794560443362</v>
      </c>
      <c r="D245" s="248">
        <f>IF(D$139=0,0,D$139/CHI_fec!D$139)</f>
        <v>0.64433127030148774</v>
      </c>
      <c r="E245" s="248">
        <f>IF(E$139=0,0,E$139/CHI_fec!E$139)</f>
        <v>0.59061372687763991</v>
      </c>
      <c r="F245" s="248">
        <f>IF(F$139=0,0,F$139/CHI_fec!F$139)</f>
        <v>0.60779098833123979</v>
      </c>
      <c r="G245" s="248">
        <f>IF(G$139=0,0,G$139/CHI_fec!G$139)</f>
        <v>0.59282389544707625</v>
      </c>
      <c r="H245" s="248">
        <f>IF(H$139=0,0,H$139/CHI_fec!H$139)</f>
        <v>0.60017084476991223</v>
      </c>
      <c r="I245" s="248">
        <f>IF(I$139=0,0,I$139/CHI_fec!I$139)</f>
        <v>0.60213030611889395</v>
      </c>
      <c r="J245" s="248">
        <f>IF(J$139=0,0,J$139/CHI_fec!J$139)</f>
        <v>0.64370782088005662</v>
      </c>
      <c r="K245" s="248">
        <f>IF(K$139=0,0,K$139/CHI_fec!K$139)</f>
        <v>0.65937679335568045</v>
      </c>
      <c r="L245" s="248">
        <f>IF(L$139=0,0,L$139/CHI_fec!L$139)</f>
        <v>0.68720781161585032</v>
      </c>
      <c r="M245" s="248">
        <f>IF(M$139=0,0,M$139/CHI_fec!M$139)</f>
        <v>0.78329231183981718</v>
      </c>
      <c r="N245" s="248">
        <f>IF(N$139=0,0,N$139/CHI_fec!N$139)</f>
        <v>0.82197687304439759</v>
      </c>
      <c r="O245" s="248">
        <f>IF(O$139=0,0,O$139/CHI_fec!O$139)</f>
        <v>0.67799499647860739</v>
      </c>
      <c r="P245" s="248">
        <f>IF(P$139=0,0,P$139/CHI_fec!P$139)</f>
        <v>0.82240609893337424</v>
      </c>
      <c r="Q245" s="248">
        <f>IF(Q$139=0,0,Q$139/CHI_fec!Q$139)</f>
        <v>0.8219193843370336</v>
      </c>
    </row>
    <row r="246" spans="1:17" x14ac:dyDescent="0.25">
      <c r="A246" s="72" t="s">
        <v>179</v>
      </c>
      <c r="B246" s="247">
        <f>IF(B$153=0,0,B$153/CHI_fec!B$153)</f>
        <v>0.56269835862918749</v>
      </c>
      <c r="C246" s="247">
        <f>IF(C$153=0,0,C$153/CHI_fec!C$153)</f>
        <v>0.56269835862918738</v>
      </c>
      <c r="D246" s="247">
        <f>IF(D$153=0,0,D$153/CHI_fec!D$153)</f>
        <v>0.56269835862918738</v>
      </c>
      <c r="E246" s="247">
        <f>IF(E$153=0,0,E$153/CHI_fec!E$153)</f>
        <v>0.57058605114676375</v>
      </c>
      <c r="F246" s="247">
        <f>IF(F$153=0,0,F$153/CHI_fec!F$153)</f>
        <v>0.57058605114676364</v>
      </c>
      <c r="G246" s="247">
        <f>IF(G$153=0,0,G$153/CHI_fec!G$153)</f>
        <v>0.59416473090405109</v>
      </c>
      <c r="H246" s="247">
        <f>IF(H$153=0,0,H$153/CHI_fec!H$153)</f>
        <v>0.59416473090405109</v>
      </c>
      <c r="I246" s="247">
        <f>IF(I$153=0,0,I$153/CHI_fec!I$153)</f>
        <v>0.5941647309040512</v>
      </c>
      <c r="J246" s="247">
        <f>IF(J$153=0,0,J$153/CHI_fec!J$153)</f>
        <v>0.59416473090405109</v>
      </c>
      <c r="K246" s="247">
        <f>IF(K$153=0,0,K$153/CHI_fec!K$153)</f>
        <v>0.64394927354616494</v>
      </c>
      <c r="L246" s="247">
        <f>IF(L$153=0,0,L$153/CHI_fec!L$153)</f>
        <v>0.64394927354616494</v>
      </c>
      <c r="M246" s="247">
        <f>IF(M$153=0,0,M$153/CHI_fec!M$153)</f>
        <v>0.64394927354616494</v>
      </c>
      <c r="N246" s="247">
        <f>IF(N$153=0,0,N$153/CHI_fec!N$153)</f>
        <v>0.67471427979178156</v>
      </c>
      <c r="O246" s="247">
        <f>IF(O$153=0,0,O$153/CHI_fec!O$153)</f>
        <v>0.67471427979178156</v>
      </c>
      <c r="P246" s="247">
        <f>IF(P$153=0,0,P$153/CHI_fec!P$153)</f>
        <v>0.67471427979178156</v>
      </c>
      <c r="Q246" s="247">
        <f>IF(Q$153=0,0,Q$153/CHI_fec!Q$153)</f>
        <v>0.67471427979178167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2445.3796405402827</v>
      </c>
      <c r="C5" s="96">
        <v>2298.286779203911</v>
      </c>
      <c r="D5" s="96">
        <v>2116.6770222549972</v>
      </c>
      <c r="E5" s="96">
        <v>2022.6854058426165</v>
      </c>
      <c r="F5" s="96">
        <v>2034.8946038137731</v>
      </c>
      <c r="G5" s="96">
        <v>2647.7143122606258</v>
      </c>
      <c r="H5" s="96">
        <v>2571.4283262563454</v>
      </c>
      <c r="I5" s="96">
        <v>2800.2811262153223</v>
      </c>
      <c r="J5" s="96">
        <v>2505.5506405230317</v>
      </c>
      <c r="K5" s="96">
        <v>2183.0959001885608</v>
      </c>
      <c r="L5" s="96">
        <v>2535.0441259854306</v>
      </c>
      <c r="M5" s="96">
        <v>3037.4534916896937</v>
      </c>
      <c r="N5" s="96">
        <v>2481.5086536704548</v>
      </c>
      <c r="O5" s="96">
        <v>2681.3470493906962</v>
      </c>
      <c r="P5" s="96">
        <v>3086.5081275684861</v>
      </c>
      <c r="Q5" s="96">
        <v>3071.3137340941421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7.2009586914707233</v>
      </c>
      <c r="C10" s="158">
        <v>6.447275200837689</v>
      </c>
      <c r="D10" s="158">
        <v>6.7055147092826122</v>
      </c>
      <c r="E10" s="158">
        <v>5.7743508593286981</v>
      </c>
      <c r="F10" s="158">
        <v>3.5917280847667028</v>
      </c>
      <c r="G10" s="158">
        <v>4.065372063551064</v>
      </c>
      <c r="H10" s="158">
        <v>4.1344905288594358</v>
      </c>
      <c r="I10" s="158">
        <v>4.2847820724061743</v>
      </c>
      <c r="J10" s="158">
        <v>4.4812649945368079</v>
      </c>
      <c r="K10" s="158">
        <v>2.8329981967189828</v>
      </c>
      <c r="L10" s="158">
        <v>3.2943019789391657</v>
      </c>
      <c r="M10" s="158">
        <v>0</v>
      </c>
      <c r="N10" s="158">
        <v>2.1500879662894175</v>
      </c>
      <c r="O10" s="158">
        <v>9.3891856098789113</v>
      </c>
      <c r="P10" s="158">
        <v>3.8091059841408401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0.32485964947094648</v>
      </c>
      <c r="O11" s="91">
        <v>3.7963118299241025</v>
      </c>
      <c r="P11" s="91">
        <v>6.9484982594663749E-2</v>
      </c>
      <c r="Q11" s="91">
        <v>0</v>
      </c>
    </row>
    <row r="12" spans="1:17" x14ac:dyDescent="0.25">
      <c r="A12" s="92" t="s">
        <v>26</v>
      </c>
      <c r="B12" s="91">
        <v>7.2009586914707233</v>
      </c>
      <c r="C12" s="91">
        <v>6.447275200837689</v>
      </c>
      <c r="D12" s="91">
        <v>6.7055147092826122</v>
      </c>
      <c r="E12" s="91">
        <v>5.7743508593286981</v>
      </c>
      <c r="F12" s="91">
        <v>3.5917280847667028</v>
      </c>
      <c r="G12" s="91">
        <v>4.065372063551064</v>
      </c>
      <c r="H12" s="91">
        <v>4.1344905288594358</v>
      </c>
      <c r="I12" s="91">
        <v>4.2847820724061743</v>
      </c>
      <c r="J12" s="91">
        <v>4.4812649945368079</v>
      </c>
      <c r="K12" s="91">
        <v>2.8329981967189828</v>
      </c>
      <c r="L12" s="91">
        <v>3.2943019789391657</v>
      </c>
      <c r="M12" s="91">
        <v>0</v>
      </c>
      <c r="N12" s="91">
        <v>1.8252283168184711</v>
      </c>
      <c r="O12" s="91">
        <v>5.5928737799548083</v>
      </c>
      <c r="P12" s="91">
        <v>3.7396210015461762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462.73287434187381</v>
      </c>
      <c r="C24" s="206">
        <v>428.57725356736375</v>
      </c>
      <c r="D24" s="206">
        <v>466.37963957760473</v>
      </c>
      <c r="E24" s="206">
        <v>325.93652436966369</v>
      </c>
      <c r="F24" s="206">
        <v>199.04682200979701</v>
      </c>
      <c r="G24" s="206">
        <v>238.53251941813159</v>
      </c>
      <c r="H24" s="206">
        <v>212.75215911728051</v>
      </c>
      <c r="I24" s="206">
        <v>240.16211251631552</v>
      </c>
      <c r="J24" s="206">
        <v>278.45501640531711</v>
      </c>
      <c r="K24" s="206">
        <v>34.450233674954362</v>
      </c>
      <c r="L24" s="206">
        <v>163.88175219085045</v>
      </c>
      <c r="M24" s="206">
        <v>528.97699601590421</v>
      </c>
      <c r="N24" s="206">
        <v>257.40264270610317</v>
      </c>
      <c r="O24" s="206">
        <v>367.57406721272667</v>
      </c>
      <c r="P24" s="206">
        <v>517.00778666549479</v>
      </c>
      <c r="Q24" s="206">
        <v>597.35268286720782</v>
      </c>
    </row>
    <row r="25" spans="1:17" x14ac:dyDescent="0.25">
      <c r="A25" s="88" t="s">
        <v>33</v>
      </c>
      <c r="B25" s="87">
        <v>0</v>
      </c>
      <c r="C25" s="87">
        <v>1.2252917918999999</v>
      </c>
      <c r="D25" s="87">
        <v>1.6187341104000004</v>
      </c>
      <c r="E25" s="87">
        <v>0</v>
      </c>
      <c r="F25" s="87">
        <v>0</v>
      </c>
      <c r="G25" s="87">
        <v>0</v>
      </c>
      <c r="H25" s="87">
        <v>0</v>
      </c>
      <c r="I25" s="87">
        <v>2.9394777507732002</v>
      </c>
      <c r="J25" s="87">
        <v>2.9399676691752008</v>
      </c>
      <c r="K25" s="87">
        <v>0</v>
      </c>
      <c r="L25" s="87">
        <v>2.9642424898321496</v>
      </c>
      <c r="M25" s="87">
        <v>2.9643760950761053</v>
      </c>
      <c r="N25" s="87">
        <v>2.843930603055659</v>
      </c>
      <c r="O25" s="87">
        <v>2.9252658038725428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72.783014364916141</v>
      </c>
      <c r="N27" s="87">
        <v>0</v>
      </c>
      <c r="O27" s="87">
        <v>0</v>
      </c>
      <c r="P27" s="87">
        <v>0</v>
      </c>
      <c r="Q27" s="87">
        <v>40.039701442659407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46.604243581868779</v>
      </c>
      <c r="N28" s="87">
        <v>11.580801754590647</v>
      </c>
      <c r="O28" s="87">
        <v>9.7985344690652028</v>
      </c>
      <c r="P28" s="87">
        <v>2.6003336722016326</v>
      </c>
      <c r="Q28" s="87">
        <v>8.4544990316536541</v>
      </c>
    </row>
    <row r="29" spans="1:17" x14ac:dyDescent="0.25">
      <c r="A29" s="88" t="s">
        <v>29</v>
      </c>
      <c r="B29" s="87">
        <v>125.6994969023026</v>
      </c>
      <c r="C29" s="87">
        <v>113.6336877427248</v>
      </c>
      <c r="D29" s="87">
        <v>62.857115964669688</v>
      </c>
      <c r="E29" s="87">
        <v>71.748209033402475</v>
      </c>
      <c r="F29" s="87">
        <v>30.014910271540906</v>
      </c>
      <c r="G29" s="87">
        <v>77.809174453160978</v>
      </c>
      <c r="H29" s="87">
        <v>83.660158638453623</v>
      </c>
      <c r="I29" s="87">
        <v>77.514068541333629</v>
      </c>
      <c r="J29" s="87">
        <v>14.9859030971016</v>
      </c>
      <c r="K29" s="87">
        <v>0</v>
      </c>
      <c r="L29" s="87">
        <v>2.9926631254114864</v>
      </c>
      <c r="M29" s="87">
        <v>2.9928634715023787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26.995948976769611</v>
      </c>
      <c r="K30" s="87">
        <v>0</v>
      </c>
      <c r="L30" s="87">
        <v>0</v>
      </c>
      <c r="M30" s="87">
        <v>56.543358102828599</v>
      </c>
      <c r="N30" s="87">
        <v>51.666476549853328</v>
      </c>
      <c r="O30" s="87">
        <v>51.159301547930333</v>
      </c>
      <c r="P30" s="87">
        <v>53.118820069142984</v>
      </c>
      <c r="Q30" s="87">
        <v>56.543620000000416</v>
      </c>
    </row>
    <row r="31" spans="1:17" x14ac:dyDescent="0.25">
      <c r="A31" s="88" t="s">
        <v>26</v>
      </c>
      <c r="B31" s="87">
        <v>337.03337743957121</v>
      </c>
      <c r="C31" s="87">
        <v>313.71827403273892</v>
      </c>
      <c r="D31" s="87">
        <v>401.90378950253506</v>
      </c>
      <c r="E31" s="87">
        <v>254.18831533626121</v>
      </c>
      <c r="F31" s="87">
        <v>169.0319117382561</v>
      </c>
      <c r="G31" s="87">
        <v>160.72334496497061</v>
      </c>
      <c r="H31" s="87">
        <v>125.63931986630287</v>
      </c>
      <c r="I31" s="87">
        <v>157.98121309613666</v>
      </c>
      <c r="J31" s="87">
        <v>231.80514902781468</v>
      </c>
      <c r="K31" s="87">
        <v>32.714314968146368</v>
      </c>
      <c r="L31" s="87">
        <v>156.2662140543425</v>
      </c>
      <c r="M31" s="87">
        <v>345.43034258481924</v>
      </c>
      <c r="N31" s="87">
        <v>191.31143379860356</v>
      </c>
      <c r="O31" s="87">
        <v>303.69096539185858</v>
      </c>
      <c r="P31" s="87">
        <v>461.28863292415014</v>
      </c>
      <c r="Q31" s="87">
        <v>492.31486239289433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3.452680612523999</v>
      </c>
      <c r="I33" s="87">
        <v>1.7273531280720129</v>
      </c>
      <c r="J33" s="87">
        <v>1.7280476344559865</v>
      </c>
      <c r="K33" s="87">
        <v>1.7359187068079966</v>
      </c>
      <c r="L33" s="87">
        <v>1.6586325212643211</v>
      </c>
      <c r="M33" s="87">
        <v>1.6587978148929483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90.660752755275368</v>
      </c>
      <c r="C35" s="204">
        <v>77.461989276295242</v>
      </c>
      <c r="D35" s="204">
        <v>38.728738917897417</v>
      </c>
      <c r="E35" s="204">
        <v>82.988186288357568</v>
      </c>
      <c r="F35" s="204">
        <v>43.16793807008969</v>
      </c>
      <c r="G35" s="204">
        <v>70.29800102666384</v>
      </c>
      <c r="H35" s="204">
        <v>67.497058800919788</v>
      </c>
      <c r="I35" s="204">
        <v>68.846096186803962</v>
      </c>
      <c r="J35" s="204">
        <v>47.491601383277747</v>
      </c>
      <c r="K35" s="204">
        <v>43.182909810102046</v>
      </c>
      <c r="L35" s="204">
        <v>39.085425456902023</v>
      </c>
      <c r="M35" s="204">
        <v>45.175069604275564</v>
      </c>
      <c r="N35" s="204">
        <v>50.874824323968248</v>
      </c>
      <c r="O35" s="204">
        <v>100.15291232664309</v>
      </c>
      <c r="P35" s="204">
        <v>134.86437448272841</v>
      </c>
      <c r="Q35" s="204">
        <v>127.65773285220335</v>
      </c>
    </row>
    <row r="36" spans="1:17" x14ac:dyDescent="0.25">
      <c r="A36" s="152" t="s">
        <v>190</v>
      </c>
      <c r="B36" s="151">
        <v>90.660752755275368</v>
      </c>
      <c r="C36" s="151">
        <v>77.461989276295242</v>
      </c>
      <c r="D36" s="151">
        <v>38.728738917897417</v>
      </c>
      <c r="E36" s="151">
        <v>82.988186288357568</v>
      </c>
      <c r="F36" s="151">
        <v>43.16793807008969</v>
      </c>
      <c r="G36" s="151">
        <v>70.29800102666384</v>
      </c>
      <c r="H36" s="151">
        <v>67.497058800919788</v>
      </c>
      <c r="I36" s="151">
        <v>68.846096186803962</v>
      </c>
      <c r="J36" s="151">
        <v>47.491601383277747</v>
      </c>
      <c r="K36" s="151">
        <v>43.182909810102046</v>
      </c>
      <c r="L36" s="151">
        <v>39.085425456902023</v>
      </c>
      <c r="M36" s="151">
        <v>45.175069604275564</v>
      </c>
      <c r="N36" s="151">
        <v>50.874824323968248</v>
      </c>
      <c r="O36" s="151">
        <v>100.15291232664309</v>
      </c>
      <c r="P36" s="151">
        <v>134.86437448272841</v>
      </c>
      <c r="Q36" s="151">
        <v>127.65773285220335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45.175069604275564</v>
      </c>
      <c r="N38" s="208">
        <v>50.874824323968248</v>
      </c>
      <c r="O38" s="208">
        <v>60.588101988340227</v>
      </c>
      <c r="P38" s="208">
        <v>134.86437448272841</v>
      </c>
      <c r="Q38" s="208">
        <v>127.65773285220335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90.660752755275368</v>
      </c>
      <c r="C41" s="208">
        <v>77.461989276295242</v>
      </c>
      <c r="D41" s="208">
        <v>38.728738917897417</v>
      </c>
      <c r="E41" s="208">
        <v>82.988186288357568</v>
      </c>
      <c r="F41" s="208">
        <v>43.16793807008969</v>
      </c>
      <c r="G41" s="208">
        <v>70.29800102666384</v>
      </c>
      <c r="H41" s="208">
        <v>67.497058800919788</v>
      </c>
      <c r="I41" s="208">
        <v>68.846096186803962</v>
      </c>
      <c r="J41" s="208">
        <v>47.491601383277747</v>
      </c>
      <c r="K41" s="208">
        <v>43.182909810102046</v>
      </c>
      <c r="L41" s="208">
        <v>39.085425456902023</v>
      </c>
      <c r="M41" s="208">
        <v>0</v>
      </c>
      <c r="N41" s="208">
        <v>0</v>
      </c>
      <c r="O41" s="208">
        <v>39.564810338302863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56.753644751662591</v>
      </c>
      <c r="C43" s="155">
        <v>49.636421159414418</v>
      </c>
      <c r="D43" s="155">
        <v>33.509989050212653</v>
      </c>
      <c r="E43" s="155">
        <v>48.583874325266621</v>
      </c>
      <c r="F43" s="155">
        <v>26.289255649119564</v>
      </c>
      <c r="G43" s="155">
        <v>39.859359752279133</v>
      </c>
      <c r="H43" s="155">
        <v>37.709957809285655</v>
      </c>
      <c r="I43" s="155">
        <v>39.262195439796827</v>
      </c>
      <c r="J43" s="155">
        <v>30.973117739899749</v>
      </c>
      <c r="K43" s="155">
        <v>20.620248506785714</v>
      </c>
      <c r="L43" s="155">
        <v>23.239536358738704</v>
      </c>
      <c r="M43" s="155">
        <v>18.240586069513927</v>
      </c>
      <c r="N43" s="155">
        <v>20.139948674093773</v>
      </c>
      <c r="O43" s="155">
        <v>54.719174241447114</v>
      </c>
      <c r="P43" s="155">
        <v>25.214730436122288</v>
      </c>
      <c r="Q43" s="155">
        <v>20.598368374731308</v>
      </c>
    </row>
    <row r="44" spans="1:17" x14ac:dyDescent="0.25">
      <c r="A44" s="152" t="s">
        <v>193</v>
      </c>
      <c r="B44" s="151">
        <v>40.797338739873879</v>
      </c>
      <c r="C44" s="151">
        <v>34.85789517433291</v>
      </c>
      <c r="D44" s="151">
        <v>17.427932513053904</v>
      </c>
      <c r="E44" s="151">
        <v>37.344683829760946</v>
      </c>
      <c r="F44" s="151">
        <v>19.425572131540356</v>
      </c>
      <c r="G44" s="151">
        <v>31.634100461998749</v>
      </c>
      <c r="H44" s="151">
        <v>30.373676460413929</v>
      </c>
      <c r="I44" s="151">
        <v>30.980743284061816</v>
      </c>
      <c r="J44" s="151">
        <v>21.371220622475029</v>
      </c>
      <c r="K44" s="151">
        <v>19.432309414545909</v>
      </c>
      <c r="L44" s="151">
        <v>17.588441455605921</v>
      </c>
      <c r="M44" s="151">
        <v>0</v>
      </c>
      <c r="N44" s="151">
        <v>0</v>
      </c>
      <c r="O44" s="151">
        <v>42.044206406525475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15.95630601178871</v>
      </c>
      <c r="C45" s="151">
        <v>14.778525985081506</v>
      </c>
      <c r="D45" s="151">
        <v>16.082056537158753</v>
      </c>
      <c r="E45" s="151">
        <v>11.239190495505671</v>
      </c>
      <c r="F45" s="151">
        <v>6.863683517579207</v>
      </c>
      <c r="G45" s="151">
        <v>8.2252592902803823</v>
      </c>
      <c r="H45" s="151">
        <v>7.3362813488717276</v>
      </c>
      <c r="I45" s="151">
        <v>8.2814521557350069</v>
      </c>
      <c r="J45" s="151">
        <v>9.6018971174247216</v>
      </c>
      <c r="K45" s="151">
        <v>1.1879390922398034</v>
      </c>
      <c r="L45" s="151">
        <v>5.6510949031327815</v>
      </c>
      <c r="M45" s="151">
        <v>18.240586069513927</v>
      </c>
      <c r="N45" s="151">
        <v>20.139948674093773</v>
      </c>
      <c r="O45" s="151">
        <v>12.674967834921638</v>
      </c>
      <c r="P45" s="151">
        <v>25.214730436122288</v>
      </c>
      <c r="Q45" s="151">
        <v>20.598368374731308</v>
      </c>
    </row>
    <row r="46" spans="1:17" x14ac:dyDescent="0.25">
      <c r="A46" s="150" t="s">
        <v>33</v>
      </c>
      <c r="B46" s="87">
        <v>0</v>
      </c>
      <c r="C46" s="87">
        <v>4.2251441100000037E-2</v>
      </c>
      <c r="D46" s="87">
        <v>5.5818417599999719E-2</v>
      </c>
      <c r="E46" s="87">
        <v>0</v>
      </c>
      <c r="F46" s="87">
        <v>0</v>
      </c>
      <c r="G46" s="87">
        <v>0</v>
      </c>
      <c r="H46" s="87">
        <v>0</v>
      </c>
      <c r="I46" s="87">
        <v>0.10136130175079995</v>
      </c>
      <c r="J46" s="87">
        <v>0.10137819548879969</v>
      </c>
      <c r="K46" s="87">
        <v>0</v>
      </c>
      <c r="L46" s="87">
        <v>0.10221525827007399</v>
      </c>
      <c r="M46" s="87">
        <v>0.10221986534745175</v>
      </c>
      <c r="N46" s="87">
        <v>0.22251759257818787</v>
      </c>
      <c r="O46" s="87">
        <v>0.10087123461629482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2.5097591160315837</v>
      </c>
      <c r="N48" s="87">
        <v>0</v>
      </c>
      <c r="O48" s="87">
        <v>0</v>
      </c>
      <c r="P48" s="87">
        <v>0</v>
      </c>
      <c r="Q48" s="87">
        <v>1.3806793600916976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1.6070428821334017</v>
      </c>
      <c r="N49" s="87">
        <v>0.90611638827894703</v>
      </c>
      <c r="O49" s="87">
        <v>0.33788049893328409</v>
      </c>
      <c r="P49" s="87">
        <v>0.12681958430726278</v>
      </c>
      <c r="Q49" s="87">
        <v>0.29153444936736661</v>
      </c>
    </row>
    <row r="50" spans="1:17" x14ac:dyDescent="0.25">
      <c r="A50" s="150" t="s">
        <v>29</v>
      </c>
      <c r="B50" s="87">
        <v>4.334465410424226</v>
      </c>
      <c r="C50" s="87">
        <v>3.9184030256112115</v>
      </c>
      <c r="D50" s="87">
        <v>2.1674867574023975</v>
      </c>
      <c r="E50" s="87">
        <v>2.4740761735656012</v>
      </c>
      <c r="F50" s="87">
        <v>1.0349969059151993</v>
      </c>
      <c r="G50" s="87">
        <v>2.6830749811434833</v>
      </c>
      <c r="H50" s="87">
        <v>2.8848330564983957</v>
      </c>
      <c r="I50" s="87">
        <v>2.6728989152184064</v>
      </c>
      <c r="J50" s="87">
        <v>0.51675527921039943</v>
      </c>
      <c r="K50" s="87">
        <v>0</v>
      </c>
      <c r="L50" s="87">
        <v>0.10319528018660322</v>
      </c>
      <c r="M50" s="87">
        <v>0.10320218867249567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0.9308947923023968</v>
      </c>
      <c r="K51" s="87">
        <v>0</v>
      </c>
      <c r="L51" s="87">
        <v>0</v>
      </c>
      <c r="M51" s="87">
        <v>1.9497709690630514</v>
      </c>
      <c r="N51" s="87">
        <v>4.0425388603076833</v>
      </c>
      <c r="O51" s="87">
        <v>1.7641138464803556</v>
      </c>
      <c r="P51" s="87">
        <v>2.5906316378072392</v>
      </c>
      <c r="Q51" s="87">
        <v>1.9497800000000114</v>
      </c>
    </row>
    <row r="52" spans="1:17" x14ac:dyDescent="0.25">
      <c r="A52" s="150" t="s">
        <v>26</v>
      </c>
      <c r="B52" s="87">
        <v>11.621840601364484</v>
      </c>
      <c r="C52" s="87">
        <v>10.817871518370294</v>
      </c>
      <c r="D52" s="87">
        <v>13.858751362156356</v>
      </c>
      <c r="E52" s="87">
        <v>8.7651143219400698</v>
      </c>
      <c r="F52" s="87">
        <v>5.8286866116640077</v>
      </c>
      <c r="G52" s="87">
        <v>5.542184309136899</v>
      </c>
      <c r="H52" s="87">
        <v>4.3323903402173318</v>
      </c>
      <c r="I52" s="87">
        <v>5.4476280377978012</v>
      </c>
      <c r="J52" s="87">
        <v>7.9932810009591266</v>
      </c>
      <c r="K52" s="87">
        <v>1.1280798264878034</v>
      </c>
      <c r="L52" s="87">
        <v>5.3884901398049205</v>
      </c>
      <c r="M52" s="87">
        <v>11.911391123614463</v>
      </c>
      <c r="N52" s="87">
        <v>14.968775832928953</v>
      </c>
      <c r="O52" s="87">
        <v>10.472102254891704</v>
      </c>
      <c r="P52" s="87">
        <v>22.497279214007786</v>
      </c>
      <c r="Q52" s="87">
        <v>16.976374565272231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0.11905795215600015</v>
      </c>
      <c r="I54" s="87">
        <v>5.9563900968000308E-2</v>
      </c>
      <c r="J54" s="87">
        <v>5.958784946399933E-2</v>
      </c>
      <c r="K54" s="87">
        <v>5.9859265752000047E-2</v>
      </c>
      <c r="L54" s="87">
        <v>5.7194224871183461E-2</v>
      </c>
      <c r="M54" s="87">
        <v>5.7199924651480862E-2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1828.0314100000001</v>
      </c>
      <c r="C58" s="176">
        <v>1736.1638399999999</v>
      </c>
      <c r="D58" s="176">
        <v>1571.3531399999999</v>
      </c>
      <c r="E58" s="176">
        <v>1559.40247</v>
      </c>
      <c r="F58" s="176">
        <v>1762.7988600000001</v>
      </c>
      <c r="G58" s="176">
        <v>2294.9590600000001</v>
      </c>
      <c r="H58" s="176">
        <v>2249.33466</v>
      </c>
      <c r="I58" s="176">
        <v>2447.7259399999998</v>
      </c>
      <c r="J58" s="176">
        <v>2144.1496400000001</v>
      </c>
      <c r="K58" s="176">
        <v>2082.0095099999999</v>
      </c>
      <c r="L58" s="176">
        <v>2305.5431100000001</v>
      </c>
      <c r="M58" s="176">
        <v>2445.0608400000001</v>
      </c>
      <c r="N58" s="176">
        <v>2150.9411500000001</v>
      </c>
      <c r="O58" s="176">
        <v>2149.5117100000002</v>
      </c>
      <c r="P58" s="176">
        <v>2405.61213</v>
      </c>
      <c r="Q58" s="176">
        <v>2325.7049499999998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79.235354136037131</v>
      </c>
      <c r="C60" s="96">
        <v>122.04357602881544</v>
      </c>
      <c r="D60" s="96">
        <v>40.625065257950943</v>
      </c>
      <c r="E60" s="96">
        <v>54.309934990916716</v>
      </c>
      <c r="F60" s="96">
        <v>107.17467632537026</v>
      </c>
      <c r="G60" s="96">
        <v>177.23941005430652</v>
      </c>
      <c r="H60" s="96">
        <v>199.44104156374075</v>
      </c>
      <c r="I60" s="96">
        <v>227.16086561481379</v>
      </c>
      <c r="J60" s="96">
        <v>122.55784209705803</v>
      </c>
      <c r="K60" s="96">
        <v>188.19694292243534</v>
      </c>
      <c r="L60" s="96">
        <v>131.73742610646005</v>
      </c>
      <c r="M60" s="96">
        <v>24.864621943983416</v>
      </c>
      <c r="N60" s="96">
        <v>137.29952082113806</v>
      </c>
      <c r="O60" s="96">
        <v>269.21570962670768</v>
      </c>
      <c r="P60" s="96">
        <v>242.82346314005144</v>
      </c>
      <c r="Q60" s="96">
        <v>163.4419965403919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1.5580461382645705</v>
      </c>
      <c r="C65" s="158">
        <v>2.4842084309553334</v>
      </c>
      <c r="D65" s="158">
        <v>1.3366504772959396</v>
      </c>
      <c r="E65" s="158">
        <v>0.96626773113945841</v>
      </c>
      <c r="F65" s="158">
        <v>2.1810142017025771</v>
      </c>
      <c r="G65" s="158">
        <v>2.7278442528909586</v>
      </c>
      <c r="H65" s="158">
        <v>3.2130672289029145</v>
      </c>
      <c r="I65" s="158">
        <v>3.705857003368715</v>
      </c>
      <c r="J65" s="158">
        <v>2.7312060006445171</v>
      </c>
      <c r="K65" s="158">
        <v>3.1994734431474625</v>
      </c>
      <c r="L65" s="158">
        <v>2.7063623203645379</v>
      </c>
      <c r="M65" s="158">
        <v>0</v>
      </c>
      <c r="N65" s="158">
        <v>1.5651369833428415</v>
      </c>
      <c r="O65" s="158">
        <v>6.7267499545458769</v>
      </c>
      <c r="P65" s="158">
        <v>2.1012196226152104</v>
      </c>
      <c r="Q65" s="158">
        <v>0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0.23647862773737741</v>
      </c>
      <c r="O66" s="91">
        <v>2.7198142086482058</v>
      </c>
      <c r="P66" s="91">
        <v>3.8330046344960261E-2</v>
      </c>
      <c r="Q66" s="91">
        <v>0</v>
      </c>
    </row>
    <row r="67" spans="1:17" x14ac:dyDescent="0.25">
      <c r="A67" s="92" t="s">
        <v>26</v>
      </c>
      <c r="B67" s="91">
        <v>1.5580461382645705</v>
      </c>
      <c r="C67" s="91">
        <v>2.4842084309553334</v>
      </c>
      <c r="D67" s="91">
        <v>1.3366504772959396</v>
      </c>
      <c r="E67" s="91">
        <v>0.96626773113945841</v>
      </c>
      <c r="F67" s="91">
        <v>2.1810142017025771</v>
      </c>
      <c r="G67" s="91">
        <v>2.7278442528909586</v>
      </c>
      <c r="H67" s="91">
        <v>3.2130672289029145</v>
      </c>
      <c r="I67" s="91">
        <v>3.705857003368715</v>
      </c>
      <c r="J67" s="91">
        <v>2.7312060006445171</v>
      </c>
      <c r="K67" s="91">
        <v>3.1994734431474625</v>
      </c>
      <c r="L67" s="91">
        <v>2.7063623203645379</v>
      </c>
      <c r="M67" s="91">
        <v>0</v>
      </c>
      <c r="N67" s="91">
        <v>1.3286583556054641</v>
      </c>
      <c r="O67" s="91">
        <v>4.0069357458976711</v>
      </c>
      <c r="P67" s="91">
        <v>2.0628895762702504</v>
      </c>
      <c r="Q67" s="91">
        <v>0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10.178960098145323</v>
      </c>
      <c r="C70" s="204">
        <v>16.229723801591703</v>
      </c>
      <c r="D70" s="204">
        <v>8.7325474768783078</v>
      </c>
      <c r="E70" s="204">
        <v>6.3127788310231558</v>
      </c>
      <c r="F70" s="204">
        <v>14.248908288009225</v>
      </c>
      <c r="G70" s="204">
        <v>17.821434887069486</v>
      </c>
      <c r="H70" s="204">
        <v>20.99147278917577</v>
      </c>
      <c r="I70" s="204">
        <v>24.210945773877356</v>
      </c>
      <c r="J70" s="204">
        <v>17.843397713075149</v>
      </c>
      <c r="K70" s="204">
        <v>20.902662452055974</v>
      </c>
      <c r="L70" s="204">
        <v>17.681090048333807</v>
      </c>
      <c r="M70" s="204">
        <v>4.791983703929434</v>
      </c>
      <c r="N70" s="204">
        <v>20.072863681489729</v>
      </c>
      <c r="O70" s="204">
        <v>26.378220635721057</v>
      </c>
      <c r="P70" s="204">
        <v>23.002518805700436</v>
      </c>
      <c r="Q70" s="204">
        <v>17.643975219080655</v>
      </c>
    </row>
    <row r="71" spans="1:17" x14ac:dyDescent="0.25">
      <c r="A71" s="152" t="s">
        <v>192</v>
      </c>
      <c r="B71" s="151">
        <v>10.178960098145323</v>
      </c>
      <c r="C71" s="151">
        <v>16.229723801591703</v>
      </c>
      <c r="D71" s="151">
        <v>8.7325474768783078</v>
      </c>
      <c r="E71" s="151">
        <v>6.3127788310231558</v>
      </c>
      <c r="F71" s="151">
        <v>14.248908288009225</v>
      </c>
      <c r="G71" s="151">
        <v>17.821434887069486</v>
      </c>
      <c r="H71" s="151">
        <v>20.99147278917577</v>
      </c>
      <c r="I71" s="151">
        <v>24.210945773877356</v>
      </c>
      <c r="J71" s="151">
        <v>17.843397713075149</v>
      </c>
      <c r="K71" s="151">
        <v>20.902662452055974</v>
      </c>
      <c r="L71" s="151">
        <v>17.681090048333807</v>
      </c>
      <c r="M71" s="151">
        <v>4.791983703929434</v>
      </c>
      <c r="N71" s="151">
        <v>20.072863681489729</v>
      </c>
      <c r="O71" s="151">
        <v>26.378220635721057</v>
      </c>
      <c r="P71" s="151">
        <v>23.002518805700436</v>
      </c>
      <c r="Q71" s="151">
        <v>17.643975219080655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0.75034813303250969</v>
      </c>
      <c r="N74" s="87">
        <v>0</v>
      </c>
      <c r="O74" s="87">
        <v>0</v>
      </c>
      <c r="P74" s="87">
        <v>0</v>
      </c>
      <c r="Q74" s="87">
        <v>1.3063011486683191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0.48046110027429689</v>
      </c>
      <c r="N75" s="87">
        <v>1.1457306599655896</v>
      </c>
      <c r="O75" s="87">
        <v>0.82448663909440756</v>
      </c>
      <c r="P75" s="87">
        <v>0.12894082097874268</v>
      </c>
      <c r="Q75" s="87">
        <v>0.27582927440856614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10.178960098145323</v>
      </c>
      <c r="C78" s="87">
        <v>16.229723801591703</v>
      </c>
      <c r="D78" s="87">
        <v>8.7325474768783078</v>
      </c>
      <c r="E78" s="87">
        <v>6.3127788310231558</v>
      </c>
      <c r="F78" s="87">
        <v>14.248908288009225</v>
      </c>
      <c r="G78" s="87">
        <v>17.821434887069486</v>
      </c>
      <c r="H78" s="87">
        <v>20.99147278917577</v>
      </c>
      <c r="I78" s="87">
        <v>24.210945773877356</v>
      </c>
      <c r="J78" s="87">
        <v>17.843397713075149</v>
      </c>
      <c r="K78" s="87">
        <v>20.902662452055974</v>
      </c>
      <c r="L78" s="87">
        <v>17.681090048333807</v>
      </c>
      <c r="M78" s="87">
        <v>3.5611744706226278</v>
      </c>
      <c r="N78" s="87">
        <v>18.927133021524138</v>
      </c>
      <c r="O78" s="87">
        <v>25.553733996626651</v>
      </c>
      <c r="P78" s="87">
        <v>22.873577984721695</v>
      </c>
      <c r="Q78" s="87">
        <v>16.061844796003768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52.284898305618171</v>
      </c>
      <c r="C83" s="204">
        <v>79.554989187949673</v>
      </c>
      <c r="D83" s="204">
        <v>20.57718898978575</v>
      </c>
      <c r="E83" s="204">
        <v>37.014981189390504</v>
      </c>
      <c r="F83" s="204">
        <v>69.868802558701077</v>
      </c>
      <c r="G83" s="204">
        <v>125.72718736671629</v>
      </c>
      <c r="H83" s="204">
        <v>139.81366245604627</v>
      </c>
      <c r="I83" s="204">
        <v>158.71069399296732</v>
      </c>
      <c r="J83" s="204">
        <v>77.150296240863156</v>
      </c>
      <c r="K83" s="204">
        <v>129.99033624729086</v>
      </c>
      <c r="L83" s="204">
        <v>85.586314880684284</v>
      </c>
      <c r="M83" s="204">
        <v>16.02607422340246</v>
      </c>
      <c r="N83" s="204">
        <v>98.711101936380814</v>
      </c>
      <c r="O83" s="204">
        <v>191.2528408648071</v>
      </c>
      <c r="P83" s="204">
        <v>198.29537549803322</v>
      </c>
      <c r="Q83" s="204">
        <v>130.89866446964314</v>
      </c>
    </row>
    <row r="84" spans="1:17" x14ac:dyDescent="0.25">
      <c r="A84" s="152" t="s">
        <v>190</v>
      </c>
      <c r="B84" s="151">
        <v>52.284898305618171</v>
      </c>
      <c r="C84" s="151">
        <v>79.554989187949673</v>
      </c>
      <c r="D84" s="151">
        <v>20.57718898978575</v>
      </c>
      <c r="E84" s="151">
        <v>37.014981189390504</v>
      </c>
      <c r="F84" s="151">
        <v>69.868802558701077</v>
      </c>
      <c r="G84" s="151">
        <v>125.72718736671629</v>
      </c>
      <c r="H84" s="151">
        <v>139.81366245604627</v>
      </c>
      <c r="I84" s="151">
        <v>158.71069399296732</v>
      </c>
      <c r="J84" s="151">
        <v>77.150296240863156</v>
      </c>
      <c r="K84" s="151">
        <v>129.99033624729086</v>
      </c>
      <c r="L84" s="151">
        <v>85.586314880684284</v>
      </c>
      <c r="M84" s="151">
        <v>16.02607422340246</v>
      </c>
      <c r="N84" s="151">
        <v>98.711101936380814</v>
      </c>
      <c r="O84" s="151">
        <v>191.2528408648071</v>
      </c>
      <c r="P84" s="151">
        <v>198.29537549803322</v>
      </c>
      <c r="Q84" s="151">
        <v>130.89866446964314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0</v>
      </c>
      <c r="L86" s="208">
        <v>0</v>
      </c>
      <c r="M86" s="208">
        <v>16.02607422340246</v>
      </c>
      <c r="N86" s="208">
        <v>98.711101936380814</v>
      </c>
      <c r="O86" s="208">
        <v>115.69954740890887</v>
      </c>
      <c r="P86" s="208">
        <v>198.29537549803322</v>
      </c>
      <c r="Q86" s="208">
        <v>130.89866446964314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52.284898305618171</v>
      </c>
      <c r="C89" s="208">
        <v>79.554989187949673</v>
      </c>
      <c r="D89" s="208">
        <v>20.57718898978575</v>
      </c>
      <c r="E89" s="208">
        <v>37.014981189390504</v>
      </c>
      <c r="F89" s="208">
        <v>69.868802558701077</v>
      </c>
      <c r="G89" s="208">
        <v>125.72718736671629</v>
      </c>
      <c r="H89" s="208">
        <v>139.81366245604627</v>
      </c>
      <c r="I89" s="208">
        <v>158.71069399296732</v>
      </c>
      <c r="J89" s="208">
        <v>77.150296240863156</v>
      </c>
      <c r="K89" s="208">
        <v>129.99033624729086</v>
      </c>
      <c r="L89" s="208">
        <v>85.586314880684284</v>
      </c>
      <c r="M89" s="208">
        <v>0</v>
      </c>
      <c r="N89" s="208">
        <v>0</v>
      </c>
      <c r="O89" s="208">
        <v>75.553293455898228</v>
      </c>
      <c r="P89" s="208">
        <v>0</v>
      </c>
      <c r="Q89" s="208">
        <v>0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15.21344959400907</v>
      </c>
      <c r="C91" s="155">
        <v>23.774654608318723</v>
      </c>
      <c r="D91" s="155">
        <v>9.978678313990951</v>
      </c>
      <c r="E91" s="155">
        <v>10.015907239363598</v>
      </c>
      <c r="F91" s="155">
        <v>20.87595127695738</v>
      </c>
      <c r="G91" s="155">
        <v>30.962943547629781</v>
      </c>
      <c r="H91" s="155">
        <v>35.422839089615792</v>
      </c>
      <c r="I91" s="155">
        <v>40.533368844600396</v>
      </c>
      <c r="J91" s="155">
        <v>24.832942142475201</v>
      </c>
      <c r="K91" s="155">
        <v>34.104470779941039</v>
      </c>
      <c r="L91" s="155">
        <v>25.763658857077402</v>
      </c>
      <c r="M91" s="155">
        <v>4.0465640166515229</v>
      </c>
      <c r="N91" s="155">
        <v>16.950418219924657</v>
      </c>
      <c r="O91" s="155">
        <v>44.85789817163365</v>
      </c>
      <c r="P91" s="155">
        <v>19.424349213702595</v>
      </c>
      <c r="Q91" s="155">
        <v>14.899356851668106</v>
      </c>
    </row>
    <row r="92" spans="1:17" x14ac:dyDescent="0.25">
      <c r="A92" s="152" t="s">
        <v>193</v>
      </c>
      <c r="B92" s="151">
        <v>6.6178832889085752</v>
      </c>
      <c r="C92" s="151">
        <v>10.069554509196841</v>
      </c>
      <c r="D92" s="151">
        <v>2.6045271112937129</v>
      </c>
      <c r="E92" s="151">
        <v>4.6851162264995994</v>
      </c>
      <c r="F92" s="151">
        <v>8.8435398337495936</v>
      </c>
      <c r="G92" s="151">
        <v>15.913731865215548</v>
      </c>
      <c r="H92" s="151">
        <v>17.696706512089584</v>
      </c>
      <c r="I92" s="151">
        <v>20.088570191103962</v>
      </c>
      <c r="J92" s="151">
        <v>9.765184073656183</v>
      </c>
      <c r="K92" s="151">
        <v>16.453333598204885</v>
      </c>
      <c r="L92" s="151">
        <v>10.832960594039967</v>
      </c>
      <c r="M92" s="151">
        <v>0</v>
      </c>
      <c r="N92" s="151">
        <v>0</v>
      </c>
      <c r="O92" s="151">
        <v>22.582956301469199</v>
      </c>
      <c r="P92" s="151">
        <v>0</v>
      </c>
      <c r="Q92" s="151">
        <v>0</v>
      </c>
    </row>
    <row r="93" spans="1:17" x14ac:dyDescent="0.25">
      <c r="A93" s="152" t="s">
        <v>187</v>
      </c>
      <c r="B93" s="151">
        <v>8.5955663051004958</v>
      </c>
      <c r="C93" s="151">
        <v>13.705100099121882</v>
      </c>
      <c r="D93" s="151">
        <v>7.374151202697238</v>
      </c>
      <c r="E93" s="151">
        <v>5.3307910128639984</v>
      </c>
      <c r="F93" s="151">
        <v>12.032411443207787</v>
      </c>
      <c r="G93" s="151">
        <v>15.049211682414233</v>
      </c>
      <c r="H93" s="151">
        <v>17.726132577526208</v>
      </c>
      <c r="I93" s="151">
        <v>20.444798653496434</v>
      </c>
      <c r="J93" s="151">
        <v>15.067758068819018</v>
      </c>
      <c r="K93" s="151">
        <v>17.651137181736154</v>
      </c>
      <c r="L93" s="151">
        <v>14.930698263037437</v>
      </c>
      <c r="M93" s="151">
        <v>4.0465640166515229</v>
      </c>
      <c r="N93" s="151">
        <v>16.950418219924657</v>
      </c>
      <c r="O93" s="151">
        <v>22.274941870164447</v>
      </c>
      <c r="P93" s="151">
        <v>19.424349213702595</v>
      </c>
      <c r="Q93" s="151">
        <v>14.899356851668106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0.63362731233856384</v>
      </c>
      <c r="N96" s="87">
        <v>0</v>
      </c>
      <c r="O96" s="87">
        <v>0</v>
      </c>
      <c r="P96" s="87">
        <v>0</v>
      </c>
      <c r="Q96" s="87">
        <v>1.1030987477643583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0.40572270689829515</v>
      </c>
      <c r="N97" s="87">
        <v>0.96750589063760906</v>
      </c>
      <c r="O97" s="87">
        <v>0.69623316190194429</v>
      </c>
      <c r="P97" s="87">
        <v>0.10888335993760496</v>
      </c>
      <c r="Q97" s="87">
        <v>0.23292249838945583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8.5955663051004958</v>
      </c>
      <c r="C100" s="87">
        <v>13.705100099121882</v>
      </c>
      <c r="D100" s="87">
        <v>7.374151202697238</v>
      </c>
      <c r="E100" s="87">
        <v>5.3307910128639984</v>
      </c>
      <c r="F100" s="87">
        <v>12.032411443207787</v>
      </c>
      <c r="G100" s="87">
        <v>15.049211682414233</v>
      </c>
      <c r="H100" s="87">
        <v>17.726132577526208</v>
      </c>
      <c r="I100" s="87">
        <v>20.444798653496434</v>
      </c>
      <c r="J100" s="87">
        <v>15.067758068819018</v>
      </c>
      <c r="K100" s="87">
        <v>17.651137181736154</v>
      </c>
      <c r="L100" s="87">
        <v>14.930698263037437</v>
      </c>
      <c r="M100" s="87">
        <v>3.0072139974146634</v>
      </c>
      <c r="N100" s="87">
        <v>15.982912329287048</v>
      </c>
      <c r="O100" s="87">
        <v>21.578708708262504</v>
      </c>
      <c r="P100" s="87">
        <v>19.315465853764991</v>
      </c>
      <c r="Q100" s="87">
        <v>13.563335605514292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9.3763121240150262</v>
      </c>
      <c r="C108" s="96">
        <v>9.8905107857655494</v>
      </c>
      <c r="D108" s="96">
        <v>7.0327971593836986</v>
      </c>
      <c r="E108" s="96">
        <v>10.894854818558798</v>
      </c>
      <c r="F108" s="96">
        <v>9.0483927841969987</v>
      </c>
      <c r="G108" s="96">
        <v>13.718851318289751</v>
      </c>
      <c r="H108" s="96">
        <v>13.856041510789876</v>
      </c>
      <c r="I108" s="96">
        <v>11.91818453435193</v>
      </c>
      <c r="J108" s="96">
        <v>9.622561852858615</v>
      </c>
      <c r="K108" s="96">
        <v>14.930250986371496</v>
      </c>
      <c r="L108" s="96">
        <v>13.399869181707228</v>
      </c>
      <c r="M108" s="96">
        <v>10.332407445559245</v>
      </c>
      <c r="N108" s="96">
        <v>11.283502758258992</v>
      </c>
      <c r="O108" s="96">
        <v>18.787893252140034</v>
      </c>
      <c r="P108" s="96">
        <v>14.392858199795269</v>
      </c>
      <c r="Q108" s="96">
        <v>10.895336522830352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0.24676417227222824</v>
      </c>
      <c r="C113" s="158">
        <v>0.2664806050018072</v>
      </c>
      <c r="D113" s="158">
        <v>0.2552299646814829</v>
      </c>
      <c r="E113" s="158">
        <v>0.26750673840018124</v>
      </c>
      <c r="F113" s="158">
        <v>0.243750878323167</v>
      </c>
      <c r="G113" s="158">
        <v>0.30350095086024592</v>
      </c>
      <c r="H113" s="158">
        <v>0.31692028023955754</v>
      </c>
      <c r="I113" s="158">
        <v>0.27508227882646713</v>
      </c>
      <c r="J113" s="158">
        <v>0.27536997311971168</v>
      </c>
      <c r="K113" s="158">
        <v>0.35495772872153908</v>
      </c>
      <c r="L113" s="158">
        <v>0.36328527207341893</v>
      </c>
      <c r="M113" s="158">
        <v>0</v>
      </c>
      <c r="N113" s="158">
        <v>0.18595176541119618</v>
      </c>
      <c r="O113" s="158">
        <v>0.67999722746460556</v>
      </c>
      <c r="P113" s="158">
        <v>0.21177712351990571</v>
      </c>
      <c r="Q113" s="158">
        <v>0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2.8095699467699582E-2</v>
      </c>
      <c r="O114" s="91">
        <v>0.27494200521750739</v>
      </c>
      <c r="P114" s="91">
        <v>3.8631977695017354E-3</v>
      </c>
      <c r="Q114" s="91">
        <v>0</v>
      </c>
    </row>
    <row r="115" spans="1:17" x14ac:dyDescent="0.25">
      <c r="A115" s="92" t="s">
        <v>26</v>
      </c>
      <c r="B115" s="91">
        <v>0.24676417227222824</v>
      </c>
      <c r="C115" s="91">
        <v>0.2664806050018072</v>
      </c>
      <c r="D115" s="91">
        <v>0.2552299646814829</v>
      </c>
      <c r="E115" s="91">
        <v>0.26750673840018124</v>
      </c>
      <c r="F115" s="91">
        <v>0.243750878323167</v>
      </c>
      <c r="G115" s="91">
        <v>0.30350095086024592</v>
      </c>
      <c r="H115" s="91">
        <v>0.31692028023955754</v>
      </c>
      <c r="I115" s="91">
        <v>0.27508227882646713</v>
      </c>
      <c r="J115" s="91">
        <v>0.27536997311971168</v>
      </c>
      <c r="K115" s="91">
        <v>0.35495772872153908</v>
      </c>
      <c r="L115" s="91">
        <v>0.36328527207341893</v>
      </c>
      <c r="M115" s="91">
        <v>0</v>
      </c>
      <c r="N115" s="91">
        <v>0.1578560659434966</v>
      </c>
      <c r="O115" s="91">
        <v>0.40505522224709817</v>
      </c>
      <c r="P115" s="91">
        <v>0.20791392575040399</v>
      </c>
      <c r="Q115" s="91">
        <v>0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2.7297145059029746</v>
      </c>
      <c r="C118" s="204">
        <v>2.9478184224116402</v>
      </c>
      <c r="D118" s="204">
        <v>2.8233634182662004</v>
      </c>
      <c r="E118" s="204">
        <v>2.9591695484553471</v>
      </c>
      <c r="F118" s="204">
        <v>2.6963813355016093</v>
      </c>
      <c r="G118" s="204">
        <v>3.3573388733458311</v>
      </c>
      <c r="H118" s="204">
        <v>3.5057839969993001</v>
      </c>
      <c r="I118" s="204">
        <v>3.0429704600758312</v>
      </c>
      <c r="J118" s="204">
        <v>3.0461529451112552</v>
      </c>
      <c r="K118" s="204">
        <v>3.9265556752081459</v>
      </c>
      <c r="L118" s="204">
        <v>4.018675271326356</v>
      </c>
      <c r="M118" s="204">
        <v>4.3394434525179317</v>
      </c>
      <c r="N118" s="204">
        <v>4.0380278758600916</v>
      </c>
      <c r="O118" s="204">
        <v>4.5150168902882282</v>
      </c>
      <c r="P118" s="204">
        <v>3.9255003192243128</v>
      </c>
      <c r="Q118" s="204">
        <v>3.2698425177019503</v>
      </c>
    </row>
    <row r="119" spans="1:17" x14ac:dyDescent="0.25">
      <c r="A119" s="152" t="s">
        <v>192</v>
      </c>
      <c r="B119" s="151">
        <v>2.7297145059029746</v>
      </c>
      <c r="C119" s="151">
        <v>2.9478184224116402</v>
      </c>
      <c r="D119" s="151">
        <v>2.8233634182662004</v>
      </c>
      <c r="E119" s="151">
        <v>2.9591695484553471</v>
      </c>
      <c r="F119" s="151">
        <v>2.6963813355016093</v>
      </c>
      <c r="G119" s="151">
        <v>3.3573388733458311</v>
      </c>
      <c r="H119" s="151">
        <v>3.5057839969993001</v>
      </c>
      <c r="I119" s="151">
        <v>3.0429704600758312</v>
      </c>
      <c r="J119" s="151">
        <v>3.0461529451112552</v>
      </c>
      <c r="K119" s="151">
        <v>3.9265556752081459</v>
      </c>
      <c r="L119" s="151">
        <v>4.018675271326356</v>
      </c>
      <c r="M119" s="151">
        <v>4.3394434525179317</v>
      </c>
      <c r="N119" s="151">
        <v>4.0380278758600916</v>
      </c>
      <c r="O119" s="151">
        <v>4.5150168902882282</v>
      </c>
      <c r="P119" s="151">
        <v>3.9255003192243128</v>
      </c>
      <c r="Q119" s="151">
        <v>3.2698425177019503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0.67948755550378359</v>
      </c>
      <c r="N122" s="87">
        <v>0</v>
      </c>
      <c r="O122" s="87">
        <v>0</v>
      </c>
      <c r="P122" s="87">
        <v>0</v>
      </c>
      <c r="Q122" s="87">
        <v>0.24208824733665263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0.43508782679398722</v>
      </c>
      <c r="N123" s="87">
        <v>0.23048491817512662</v>
      </c>
      <c r="O123" s="87">
        <v>0.14112290410851919</v>
      </c>
      <c r="P123" s="87">
        <v>2.2004426479923775E-2</v>
      </c>
      <c r="Q123" s="87">
        <v>5.1117635220471754E-2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2.7297145059029746</v>
      </c>
      <c r="C126" s="87">
        <v>2.9478184224116402</v>
      </c>
      <c r="D126" s="87">
        <v>2.8233634182662004</v>
      </c>
      <c r="E126" s="87">
        <v>2.9591695484553471</v>
      </c>
      <c r="F126" s="87">
        <v>2.6963813355016093</v>
      </c>
      <c r="G126" s="87">
        <v>3.3573388733458311</v>
      </c>
      <c r="H126" s="87">
        <v>3.5057839969993001</v>
      </c>
      <c r="I126" s="87">
        <v>3.0429704600758312</v>
      </c>
      <c r="J126" s="87">
        <v>3.0461529451112552</v>
      </c>
      <c r="K126" s="87">
        <v>3.9265556752081459</v>
      </c>
      <c r="L126" s="87">
        <v>4.018675271326356</v>
      </c>
      <c r="M126" s="87">
        <v>3.2248680702201606</v>
      </c>
      <c r="N126" s="87">
        <v>3.8075429576849653</v>
      </c>
      <c r="O126" s="87">
        <v>4.3738939861797093</v>
      </c>
      <c r="P126" s="87">
        <v>3.903495892744389</v>
      </c>
      <c r="Q126" s="87">
        <v>2.9766366351448261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3.2726759832087859</v>
      </c>
      <c r="C131" s="204">
        <v>3.3726396907912224</v>
      </c>
      <c r="D131" s="204">
        <v>1.5528331729118148</v>
      </c>
      <c r="E131" s="204">
        <v>4.0498574252073132</v>
      </c>
      <c r="F131" s="204">
        <v>3.0860001817599998</v>
      </c>
      <c r="G131" s="204">
        <v>5.5283386263549019</v>
      </c>
      <c r="H131" s="204">
        <v>5.450103907452128</v>
      </c>
      <c r="I131" s="204">
        <v>4.6559155900410962</v>
      </c>
      <c r="J131" s="204">
        <v>3.0741473025517658</v>
      </c>
      <c r="K131" s="204">
        <v>5.6994657153866743</v>
      </c>
      <c r="L131" s="204">
        <v>4.5403688110910334</v>
      </c>
      <c r="M131" s="204">
        <v>3.3873398922164752</v>
      </c>
      <c r="N131" s="204">
        <v>4.6348843658965908</v>
      </c>
      <c r="O131" s="204">
        <v>7.640727367582266</v>
      </c>
      <c r="P131" s="204">
        <v>7.8985093142531237</v>
      </c>
      <c r="Q131" s="204">
        <v>5.6621130869873193</v>
      </c>
    </row>
    <row r="132" spans="1:17" x14ac:dyDescent="0.25">
      <c r="A132" s="152" t="s">
        <v>190</v>
      </c>
      <c r="B132" s="151">
        <v>3.2726759832087859</v>
      </c>
      <c r="C132" s="151">
        <v>3.3726396907912224</v>
      </c>
      <c r="D132" s="151">
        <v>1.5528331729118148</v>
      </c>
      <c r="E132" s="151">
        <v>4.0498574252073132</v>
      </c>
      <c r="F132" s="151">
        <v>3.0860001817599998</v>
      </c>
      <c r="G132" s="151">
        <v>5.5283386263549019</v>
      </c>
      <c r="H132" s="151">
        <v>5.450103907452128</v>
      </c>
      <c r="I132" s="151">
        <v>4.6559155900410962</v>
      </c>
      <c r="J132" s="151">
        <v>3.0741473025517658</v>
      </c>
      <c r="K132" s="151">
        <v>5.6994657153866743</v>
      </c>
      <c r="L132" s="151">
        <v>4.5403688110910334</v>
      </c>
      <c r="M132" s="151">
        <v>3.3873398922164752</v>
      </c>
      <c r="N132" s="151">
        <v>4.6348843658965908</v>
      </c>
      <c r="O132" s="151">
        <v>7.640727367582266</v>
      </c>
      <c r="P132" s="151">
        <v>7.8985093142531237</v>
      </c>
      <c r="Q132" s="151">
        <v>5.6621130869873193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0</v>
      </c>
      <c r="L134" s="208">
        <v>0</v>
      </c>
      <c r="M134" s="208">
        <v>3.3873398922164752</v>
      </c>
      <c r="N134" s="208">
        <v>4.6348843658965908</v>
      </c>
      <c r="O134" s="208">
        <v>4.6223036181147998</v>
      </c>
      <c r="P134" s="208">
        <v>7.8985093142531237</v>
      </c>
      <c r="Q134" s="208">
        <v>5.6621130869873193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3.2726759832087859</v>
      </c>
      <c r="C137" s="208">
        <v>3.3726396907912224</v>
      </c>
      <c r="D137" s="208">
        <v>1.5528331729118148</v>
      </c>
      <c r="E137" s="208">
        <v>4.0498574252073132</v>
      </c>
      <c r="F137" s="208">
        <v>3.0860001817599998</v>
      </c>
      <c r="G137" s="208">
        <v>5.5283386263549019</v>
      </c>
      <c r="H137" s="208">
        <v>5.450103907452128</v>
      </c>
      <c r="I137" s="208">
        <v>4.6559155900410962</v>
      </c>
      <c r="J137" s="208">
        <v>3.0741473025517658</v>
      </c>
      <c r="K137" s="208">
        <v>5.6994657153866743</v>
      </c>
      <c r="L137" s="208">
        <v>4.5403688110910334</v>
      </c>
      <c r="M137" s="208">
        <v>0</v>
      </c>
      <c r="N137" s="208">
        <v>0</v>
      </c>
      <c r="O137" s="208">
        <v>3.0184237494674662</v>
      </c>
      <c r="P137" s="208">
        <v>0</v>
      </c>
      <c r="Q137" s="208">
        <v>0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3.1271574626310374</v>
      </c>
      <c r="C139" s="155">
        <v>3.3035720675608786</v>
      </c>
      <c r="D139" s="155">
        <v>2.4013706035242</v>
      </c>
      <c r="E139" s="155">
        <v>3.6183211064959564</v>
      </c>
      <c r="F139" s="155">
        <v>3.0222603886122221</v>
      </c>
      <c r="G139" s="155">
        <v>4.5296728677287721</v>
      </c>
      <c r="H139" s="155">
        <v>4.5832333260988909</v>
      </c>
      <c r="I139" s="155">
        <v>3.9442162054085346</v>
      </c>
      <c r="J139" s="155">
        <v>3.2268916320758834</v>
      </c>
      <c r="K139" s="155">
        <v>4.9492718670551366</v>
      </c>
      <c r="L139" s="155">
        <v>4.47753982721642</v>
      </c>
      <c r="M139" s="155">
        <v>2.6056241008248362</v>
      </c>
      <c r="N139" s="155">
        <v>2.4246387510911118</v>
      </c>
      <c r="O139" s="155">
        <v>5.952151766804934</v>
      </c>
      <c r="P139" s="155">
        <v>2.3570714427979267</v>
      </c>
      <c r="Q139" s="155">
        <v>1.9633809181410831</v>
      </c>
    </row>
    <row r="140" spans="1:17" x14ac:dyDescent="0.25">
      <c r="A140" s="152" t="s">
        <v>193</v>
      </c>
      <c r="B140" s="151">
        <v>1.4880970663433728</v>
      </c>
      <c r="C140" s="151">
        <v>1.5335509092405815</v>
      </c>
      <c r="D140" s="151">
        <v>0.70607860386627641</v>
      </c>
      <c r="E140" s="151">
        <v>1.841484150731906</v>
      </c>
      <c r="F140" s="151">
        <v>1.4032149350482159</v>
      </c>
      <c r="G140" s="151">
        <v>2.5137546563853199</v>
      </c>
      <c r="H140" s="151">
        <v>2.4781810596459133</v>
      </c>
      <c r="I140" s="151">
        <v>2.1170608903021764</v>
      </c>
      <c r="J140" s="151">
        <v>1.3978253899579036</v>
      </c>
      <c r="K140" s="151">
        <v>2.5915667344726745</v>
      </c>
      <c r="L140" s="151">
        <v>2.0645213710637238</v>
      </c>
      <c r="M140" s="151">
        <v>0</v>
      </c>
      <c r="N140" s="151">
        <v>0</v>
      </c>
      <c r="O140" s="151">
        <v>3.2411043816523559</v>
      </c>
      <c r="P140" s="151">
        <v>0</v>
      </c>
      <c r="Q140" s="151">
        <v>0</v>
      </c>
    </row>
    <row r="141" spans="1:17" x14ac:dyDescent="0.25">
      <c r="A141" s="152" t="s">
        <v>187</v>
      </c>
      <c r="B141" s="151">
        <v>1.6390603962876646</v>
      </c>
      <c r="C141" s="151">
        <v>1.7700211583202974</v>
      </c>
      <c r="D141" s="151">
        <v>1.6952919996579234</v>
      </c>
      <c r="E141" s="151">
        <v>1.7768369557640504</v>
      </c>
      <c r="F141" s="151">
        <v>1.6190454535640062</v>
      </c>
      <c r="G141" s="151">
        <v>2.0159182113434517</v>
      </c>
      <c r="H141" s="151">
        <v>2.1050522664529776</v>
      </c>
      <c r="I141" s="151">
        <v>1.8271553151063582</v>
      </c>
      <c r="J141" s="151">
        <v>1.8290662421179797</v>
      </c>
      <c r="K141" s="151">
        <v>2.3577051325824621</v>
      </c>
      <c r="L141" s="151">
        <v>2.4130184561526962</v>
      </c>
      <c r="M141" s="151">
        <v>2.6056241008248362</v>
      </c>
      <c r="N141" s="151">
        <v>2.4246387510911118</v>
      </c>
      <c r="O141" s="151">
        <v>2.711047385152578</v>
      </c>
      <c r="P141" s="151">
        <v>2.3570714427979267</v>
      </c>
      <c r="Q141" s="151">
        <v>1.9633809181410831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0.40799912942842903</v>
      </c>
      <c r="N144" s="87">
        <v>0</v>
      </c>
      <c r="O144" s="87">
        <v>0</v>
      </c>
      <c r="P144" s="87">
        <v>0</v>
      </c>
      <c r="Q144" s="87">
        <v>0.1453621826598096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0.26124901496575742</v>
      </c>
      <c r="N145" s="87">
        <v>0.13839494954710876</v>
      </c>
      <c r="O145" s="87">
        <v>8.4737419474883793E-2</v>
      </c>
      <c r="P145" s="87">
        <v>1.3212584652451046E-2</v>
      </c>
      <c r="Q145" s="87">
        <v>3.0693646262483089E-2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1.6390603962876646</v>
      </c>
      <c r="C148" s="87">
        <v>1.7700211583202974</v>
      </c>
      <c r="D148" s="87">
        <v>1.6952919996579234</v>
      </c>
      <c r="E148" s="87">
        <v>1.7768369557640504</v>
      </c>
      <c r="F148" s="87">
        <v>1.6190454535640062</v>
      </c>
      <c r="G148" s="87">
        <v>2.0159182113434517</v>
      </c>
      <c r="H148" s="87">
        <v>2.1050522664529776</v>
      </c>
      <c r="I148" s="87">
        <v>1.8271553151063582</v>
      </c>
      <c r="J148" s="87">
        <v>1.8290662421179797</v>
      </c>
      <c r="K148" s="87">
        <v>2.3577051325824621</v>
      </c>
      <c r="L148" s="87">
        <v>2.4130184561526962</v>
      </c>
      <c r="M148" s="87">
        <v>1.93637595643065</v>
      </c>
      <c r="N148" s="87">
        <v>2.286243801544003</v>
      </c>
      <c r="O148" s="87">
        <v>2.6263099656776943</v>
      </c>
      <c r="P148" s="87">
        <v>2.3438588581454756</v>
      </c>
      <c r="Q148" s="87">
        <v>1.7873250892187904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1</v>
      </c>
      <c r="C157" s="77">
        <f t="shared" si="0"/>
        <v>1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1</v>
      </c>
      <c r="H157" s="77">
        <f t="shared" si="0"/>
        <v>1</v>
      </c>
      <c r="I157" s="77">
        <f t="shared" si="0"/>
        <v>1</v>
      </c>
      <c r="J157" s="77">
        <f t="shared" si="0"/>
        <v>0.99999999999999989</v>
      </c>
      <c r="K157" s="77">
        <f t="shared" si="0"/>
        <v>1</v>
      </c>
      <c r="L157" s="77">
        <f t="shared" si="0"/>
        <v>0.99999999999999989</v>
      </c>
      <c r="M157" s="77">
        <f t="shared" si="0"/>
        <v>1</v>
      </c>
      <c r="N157" s="77">
        <f t="shared" si="0"/>
        <v>1</v>
      </c>
      <c r="O157" s="77">
        <f t="shared" si="0"/>
        <v>1</v>
      </c>
      <c r="P157" s="77">
        <f t="shared" si="0"/>
        <v>1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2.9447201457356298E-3</v>
      </c>
      <c r="C162" s="238">
        <f t="shared" si="5"/>
        <v>2.8052527035250666E-3</v>
      </c>
      <c r="D162" s="238">
        <f t="shared" si="5"/>
        <v>3.1679442063101849E-3</v>
      </c>
      <c r="E162" s="238">
        <f t="shared" si="5"/>
        <v>2.8547943455018905E-3</v>
      </c>
      <c r="F162" s="238">
        <f t="shared" si="5"/>
        <v>1.7650683617889264E-3</v>
      </c>
      <c r="G162" s="238">
        <f t="shared" si="5"/>
        <v>1.5354270076366502E-3</v>
      </c>
      <c r="H162" s="238">
        <f t="shared" si="5"/>
        <v>1.6078575811905671E-3</v>
      </c>
      <c r="I162" s="238">
        <f t="shared" si="5"/>
        <v>1.5301256835584956E-3</v>
      </c>
      <c r="J162" s="238">
        <f t="shared" si="5"/>
        <v>1.7885349918935773E-3</v>
      </c>
      <c r="K162" s="238">
        <f t="shared" si="5"/>
        <v>1.2976975479979088E-3</v>
      </c>
      <c r="L162" s="238">
        <f t="shared" si="5"/>
        <v>1.2995047877750821E-3</v>
      </c>
      <c r="M162" s="238">
        <f t="shared" si="5"/>
        <v>0</v>
      </c>
      <c r="N162" s="238">
        <f t="shared" si="5"/>
        <v>8.6644387200067766E-4</v>
      </c>
      <c r="O162" s="238">
        <f t="shared" si="5"/>
        <v>3.5016674219819814E-3</v>
      </c>
      <c r="P162" s="238">
        <f t="shared" si="5"/>
        <v>1.2341150020368189E-3</v>
      </c>
      <c r="Q162" s="238">
        <f t="shared" si="5"/>
        <v>0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0.18922741756353118</v>
      </c>
      <c r="C164" s="237">
        <f t="shared" si="7"/>
        <v>0.18647683894166414</v>
      </c>
      <c r="D164" s="237">
        <f t="shared" si="7"/>
        <v>0.22033575962418123</v>
      </c>
      <c r="E164" s="237">
        <f t="shared" si="7"/>
        <v>0.16114049343915846</v>
      </c>
      <c r="F164" s="237">
        <f t="shared" si="7"/>
        <v>9.7816772247931685E-2</v>
      </c>
      <c r="G164" s="237">
        <f t="shared" si="7"/>
        <v>9.0089976215927861E-2</v>
      </c>
      <c r="H164" s="237">
        <f t="shared" si="7"/>
        <v>8.2736958656366322E-2</v>
      </c>
      <c r="I164" s="237">
        <f t="shared" si="7"/>
        <v>8.5763572188519155E-2</v>
      </c>
      <c r="J164" s="237">
        <f t="shared" si="7"/>
        <v>0.11113525781589864</v>
      </c>
      <c r="K164" s="237">
        <f t="shared" si="7"/>
        <v>1.5780449073253624E-2</v>
      </c>
      <c r="L164" s="237">
        <f t="shared" si="7"/>
        <v>6.4646508717928444E-2</v>
      </c>
      <c r="M164" s="237">
        <f t="shared" si="7"/>
        <v>0.17415147177171808</v>
      </c>
      <c r="N164" s="237">
        <f t="shared" si="7"/>
        <v>0.1037282873567147</v>
      </c>
      <c r="O164" s="237">
        <f t="shared" si="7"/>
        <v>0.13708559930586137</v>
      </c>
      <c r="P164" s="237">
        <f t="shared" si="7"/>
        <v>0.16750572663250601</v>
      </c>
      <c r="Q164" s="237">
        <f t="shared" si="7"/>
        <v>0.19449419192708814</v>
      </c>
    </row>
    <row r="165" spans="1:17" x14ac:dyDescent="0.25">
      <c r="A165" s="127" t="s">
        <v>181</v>
      </c>
      <c r="B165" s="237">
        <f t="shared" ref="B165:Q165" si="8">IF(B$35=0,0,B$35/B$5)</f>
        <v>3.7074305867388656E-2</v>
      </c>
      <c r="C165" s="237">
        <f t="shared" si="8"/>
        <v>3.370423133318759E-2</v>
      </c>
      <c r="D165" s="237">
        <f t="shared" si="8"/>
        <v>1.8296952492373088E-2</v>
      </c>
      <c r="E165" s="237">
        <f t="shared" si="8"/>
        <v>4.102871660053635E-2</v>
      </c>
      <c r="F165" s="237">
        <f t="shared" si="8"/>
        <v>2.1213844682267523E-2</v>
      </c>
      <c r="G165" s="237">
        <f t="shared" si="8"/>
        <v>2.6550447947174184E-2</v>
      </c>
      <c r="H165" s="237">
        <f t="shared" si="8"/>
        <v>2.6248858703048685E-2</v>
      </c>
      <c r="I165" s="237">
        <f t="shared" si="8"/>
        <v>2.4585423064237791E-2</v>
      </c>
      <c r="J165" s="237">
        <f t="shared" si="8"/>
        <v>1.8954556581368444E-2</v>
      </c>
      <c r="K165" s="237">
        <f t="shared" si="8"/>
        <v>1.9780583073044204E-2</v>
      </c>
      <c r="L165" s="237">
        <f t="shared" si="8"/>
        <v>1.54180454124082E-2</v>
      </c>
      <c r="M165" s="237">
        <f t="shared" si="8"/>
        <v>1.4872678619729348E-2</v>
      </c>
      <c r="N165" s="237">
        <f t="shared" si="8"/>
        <v>2.0501570384902006E-2</v>
      </c>
      <c r="O165" s="237">
        <f t="shared" si="8"/>
        <v>3.7351715567517318E-2</v>
      </c>
      <c r="P165" s="237">
        <f t="shared" si="8"/>
        <v>4.3694806204502994E-2</v>
      </c>
      <c r="Q165" s="237">
        <f t="shared" si="8"/>
        <v>4.1564536841383587E-2</v>
      </c>
    </row>
    <row r="166" spans="1:17" x14ac:dyDescent="0.25">
      <c r="A166" s="142" t="s">
        <v>190</v>
      </c>
      <c r="B166" s="235">
        <f t="shared" ref="B166:Q166" si="9">IF(B$36=0,0,B$36/B$5)</f>
        <v>3.7074305867388656E-2</v>
      </c>
      <c r="C166" s="235">
        <f t="shared" si="9"/>
        <v>3.370423133318759E-2</v>
      </c>
      <c r="D166" s="235">
        <f t="shared" si="9"/>
        <v>1.8296952492373088E-2</v>
      </c>
      <c r="E166" s="235">
        <f t="shared" si="9"/>
        <v>4.102871660053635E-2</v>
      </c>
      <c r="F166" s="235">
        <f t="shared" si="9"/>
        <v>2.1213844682267523E-2</v>
      </c>
      <c r="G166" s="235">
        <f t="shared" si="9"/>
        <v>2.6550447947174184E-2</v>
      </c>
      <c r="H166" s="235">
        <f t="shared" si="9"/>
        <v>2.6248858703048685E-2</v>
      </c>
      <c r="I166" s="235">
        <f t="shared" si="9"/>
        <v>2.4585423064237791E-2</v>
      </c>
      <c r="J166" s="235">
        <f t="shared" si="9"/>
        <v>1.8954556581368444E-2</v>
      </c>
      <c r="K166" s="235">
        <f t="shared" si="9"/>
        <v>1.9780583073044204E-2</v>
      </c>
      <c r="L166" s="235">
        <f t="shared" si="9"/>
        <v>1.54180454124082E-2</v>
      </c>
      <c r="M166" s="235">
        <f t="shared" si="9"/>
        <v>1.4872678619729348E-2</v>
      </c>
      <c r="N166" s="235">
        <f t="shared" si="9"/>
        <v>2.0501570384902006E-2</v>
      </c>
      <c r="O166" s="235">
        <f t="shared" si="9"/>
        <v>3.7351715567517318E-2</v>
      </c>
      <c r="P166" s="235">
        <f t="shared" si="9"/>
        <v>4.3694806204502994E-2</v>
      </c>
      <c r="Q166" s="235">
        <f t="shared" si="9"/>
        <v>4.1564536841383587E-2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2.3208521004584561E-2</v>
      </c>
      <c r="C168" s="236">
        <f t="shared" si="11"/>
        <v>2.1597139925509063E-2</v>
      </c>
      <c r="D168" s="236">
        <f t="shared" si="11"/>
        <v>1.5831413436194843E-2</v>
      </c>
      <c r="E168" s="236">
        <f t="shared" si="11"/>
        <v>2.4019491209522719E-2</v>
      </c>
      <c r="F168" s="236">
        <f t="shared" si="11"/>
        <v>1.2919222253500787E-2</v>
      </c>
      <c r="G168" s="236">
        <f t="shared" si="11"/>
        <v>1.5054252480225898E-2</v>
      </c>
      <c r="H168" s="236">
        <f t="shared" si="11"/>
        <v>1.4664984990729373E-2</v>
      </c>
      <c r="I168" s="236">
        <f t="shared" si="11"/>
        <v>1.4020804937131814E-2</v>
      </c>
      <c r="J168" s="236">
        <f t="shared" si="11"/>
        <v>1.2361800731129559E-2</v>
      </c>
      <c r="K168" s="236">
        <f t="shared" si="11"/>
        <v>9.4454157991889776E-3</v>
      </c>
      <c r="L168" s="236">
        <f t="shared" si="11"/>
        <v>9.1673103913743337E-3</v>
      </c>
      <c r="M168" s="236">
        <f t="shared" si="11"/>
        <v>6.0052231645419995E-3</v>
      </c>
      <c r="N168" s="236">
        <f t="shared" si="11"/>
        <v>8.1160098492118193E-3</v>
      </c>
      <c r="O168" s="236">
        <f t="shared" si="11"/>
        <v>2.0407344977548276E-2</v>
      </c>
      <c r="P168" s="236">
        <f t="shared" si="11"/>
        <v>8.169338745913541E-3</v>
      </c>
      <c r="Q168" s="236">
        <f t="shared" si="11"/>
        <v>6.7066962733478685E-3</v>
      </c>
    </row>
    <row r="169" spans="1:17" x14ac:dyDescent="0.25">
      <c r="A169" s="142" t="s">
        <v>188</v>
      </c>
      <c r="B169" s="235">
        <f t="shared" ref="B169:Q169" si="12">IF(B$44=0,0,B$44/B$5)</f>
        <v>1.6683437640324882E-2</v>
      </c>
      <c r="C169" s="235">
        <f t="shared" si="12"/>
        <v>1.5166904099934438E-2</v>
      </c>
      <c r="D169" s="235">
        <f t="shared" si="12"/>
        <v>8.2336286215679202E-3</v>
      </c>
      <c r="E169" s="235">
        <f t="shared" si="12"/>
        <v>1.8462922470241377E-2</v>
      </c>
      <c r="F169" s="235">
        <f t="shared" si="12"/>
        <v>9.5462301070203832E-3</v>
      </c>
      <c r="G169" s="235">
        <f t="shared" si="12"/>
        <v>1.1947701576228391E-2</v>
      </c>
      <c r="H169" s="235">
        <f t="shared" si="12"/>
        <v>1.1811986416371918E-2</v>
      </c>
      <c r="I169" s="235">
        <f t="shared" si="12"/>
        <v>1.1063440378907018E-2</v>
      </c>
      <c r="J169" s="235">
        <f t="shared" si="12"/>
        <v>8.5295504616158171E-3</v>
      </c>
      <c r="K169" s="235">
        <f t="shared" si="12"/>
        <v>8.9012623828698869E-3</v>
      </c>
      <c r="L169" s="235">
        <f t="shared" si="12"/>
        <v>6.938120435583694E-3</v>
      </c>
      <c r="M169" s="235">
        <f t="shared" si="12"/>
        <v>0</v>
      </c>
      <c r="N169" s="235">
        <f t="shared" si="12"/>
        <v>0</v>
      </c>
      <c r="O169" s="235">
        <f t="shared" si="12"/>
        <v>1.5680255346311667E-2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6.5250833642596781E-3</v>
      </c>
      <c r="C170" s="235">
        <f t="shared" si="13"/>
        <v>6.4302358255746246E-3</v>
      </c>
      <c r="D170" s="235">
        <f t="shared" si="13"/>
        <v>7.5977848146269239E-3</v>
      </c>
      <c r="E170" s="235">
        <f t="shared" si="13"/>
        <v>5.5565687392813388E-3</v>
      </c>
      <c r="F170" s="235">
        <f t="shared" si="13"/>
        <v>3.3729921464804025E-3</v>
      </c>
      <c r="G170" s="235">
        <f t="shared" si="13"/>
        <v>3.1065509039975062E-3</v>
      </c>
      <c r="H170" s="235">
        <f t="shared" si="13"/>
        <v>2.8529985743574542E-3</v>
      </c>
      <c r="I170" s="235">
        <f t="shared" si="13"/>
        <v>2.9573645582247946E-3</v>
      </c>
      <c r="J170" s="235">
        <f t="shared" si="13"/>
        <v>3.8322502695137439E-3</v>
      </c>
      <c r="K170" s="235">
        <f t="shared" si="13"/>
        <v>5.4415341631908957E-4</v>
      </c>
      <c r="L170" s="235">
        <f t="shared" si="13"/>
        <v>2.2291899557906393E-3</v>
      </c>
      <c r="M170" s="235">
        <f t="shared" si="13"/>
        <v>6.0052231645419995E-3</v>
      </c>
      <c r="N170" s="235">
        <f t="shared" si="13"/>
        <v>8.1160098492118193E-3</v>
      </c>
      <c r="O170" s="235">
        <f t="shared" si="13"/>
        <v>4.7270896312366101E-3</v>
      </c>
      <c r="P170" s="235">
        <f t="shared" si="13"/>
        <v>8.169338745913541E-3</v>
      </c>
      <c r="Q170" s="235">
        <f t="shared" si="13"/>
        <v>6.7066962733478685E-3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0.74754503541875994</v>
      </c>
      <c r="C173" s="209">
        <f t="shared" si="16"/>
        <v>0.75541653709611412</v>
      </c>
      <c r="D173" s="209">
        <f t="shared" si="16"/>
        <v>0.74236793024094072</v>
      </c>
      <c r="E173" s="209">
        <f t="shared" si="16"/>
        <v>0.77095650440528063</v>
      </c>
      <c r="F173" s="209">
        <f t="shared" si="16"/>
        <v>0.86628509245451113</v>
      </c>
      <c r="G173" s="209">
        <f t="shared" si="16"/>
        <v>0.86676989634903534</v>
      </c>
      <c r="H173" s="209">
        <f t="shared" si="16"/>
        <v>0.874741340068665</v>
      </c>
      <c r="I173" s="209">
        <f t="shared" si="16"/>
        <v>0.87410007412655277</v>
      </c>
      <c r="J173" s="209">
        <f t="shared" si="16"/>
        <v>0.85575984987970966</v>
      </c>
      <c r="K173" s="209">
        <f t="shared" si="16"/>
        <v>0.95369585450651539</v>
      </c>
      <c r="L173" s="209">
        <f t="shared" si="16"/>
        <v>0.90946863069051387</v>
      </c>
      <c r="M173" s="209">
        <f t="shared" si="16"/>
        <v>0.80497062644401063</v>
      </c>
      <c r="N173" s="209">
        <f t="shared" si="16"/>
        <v>0.86678768853717081</v>
      </c>
      <c r="O173" s="209">
        <f t="shared" si="16"/>
        <v>0.80165367272709098</v>
      </c>
      <c r="P173" s="209">
        <f t="shared" si="16"/>
        <v>0.77939601341504072</v>
      </c>
      <c r="Q173" s="209">
        <f t="shared" si="16"/>
        <v>0.75723457495818047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</v>
      </c>
      <c r="C175" s="77">
        <f t="shared" si="17"/>
        <v>1</v>
      </c>
      <c r="D175" s="77">
        <f t="shared" si="17"/>
        <v>1.0000000000000002</v>
      </c>
      <c r="E175" s="77">
        <f t="shared" si="17"/>
        <v>1</v>
      </c>
      <c r="F175" s="77">
        <f t="shared" si="17"/>
        <v>1</v>
      </c>
      <c r="G175" s="77">
        <f t="shared" si="17"/>
        <v>1</v>
      </c>
      <c r="H175" s="77">
        <f t="shared" si="17"/>
        <v>1</v>
      </c>
      <c r="I175" s="77">
        <f t="shared" si="17"/>
        <v>1</v>
      </c>
      <c r="J175" s="77">
        <f t="shared" si="17"/>
        <v>1</v>
      </c>
      <c r="K175" s="77">
        <f t="shared" si="17"/>
        <v>0.99999999999999989</v>
      </c>
      <c r="L175" s="77">
        <f t="shared" si="17"/>
        <v>0.99999999999999989</v>
      </c>
      <c r="M175" s="77">
        <f t="shared" si="17"/>
        <v>1.0000000000000002</v>
      </c>
      <c r="N175" s="77">
        <f t="shared" si="17"/>
        <v>0.99999999999999978</v>
      </c>
      <c r="O175" s="77">
        <f t="shared" si="17"/>
        <v>1</v>
      </c>
      <c r="P175" s="77">
        <f t="shared" si="17"/>
        <v>1</v>
      </c>
      <c r="Q175" s="77">
        <f t="shared" si="17"/>
        <v>1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1.9663522113999785E-2</v>
      </c>
      <c r="C180" s="238">
        <f t="shared" si="22"/>
        <v>2.0355093744293371E-2</v>
      </c>
      <c r="D180" s="238">
        <f t="shared" si="22"/>
        <v>3.2902112742682593E-2</v>
      </c>
      <c r="E180" s="238">
        <f t="shared" si="22"/>
        <v>1.7791730579332598E-2</v>
      </c>
      <c r="F180" s="238">
        <f t="shared" si="22"/>
        <v>2.0350088999394441E-2</v>
      </c>
      <c r="G180" s="238">
        <f t="shared" si="22"/>
        <v>1.5390731959980804E-2</v>
      </c>
      <c r="H180" s="238">
        <f t="shared" si="22"/>
        <v>1.6110361256191235E-2</v>
      </c>
      <c r="I180" s="238">
        <f t="shared" si="22"/>
        <v>1.6313800325327893E-2</v>
      </c>
      <c r="J180" s="238">
        <f t="shared" si="22"/>
        <v>2.2285036631777309E-2</v>
      </c>
      <c r="K180" s="238">
        <f t="shared" si="22"/>
        <v>1.7000666394810213E-2</v>
      </c>
      <c r="L180" s="238">
        <f t="shared" si="22"/>
        <v>2.0543610121678439E-2</v>
      </c>
      <c r="M180" s="238">
        <f t="shared" si="22"/>
        <v>0</v>
      </c>
      <c r="N180" s="238">
        <f t="shared" si="22"/>
        <v>1.1399435147204677E-2</v>
      </c>
      <c r="O180" s="238">
        <f t="shared" si="22"/>
        <v>2.4986468894676071E-2</v>
      </c>
      <c r="P180" s="238">
        <f t="shared" si="22"/>
        <v>8.6532808462718696E-3</v>
      </c>
      <c r="Q180" s="238">
        <f t="shared" si="22"/>
        <v>0</v>
      </c>
    </row>
    <row r="181" spans="1:17" x14ac:dyDescent="0.25">
      <c r="A181" s="127" t="s">
        <v>183</v>
      </c>
      <c r="B181" s="237">
        <f t="shared" ref="B181:Q181" si="23">IF(B$70=0,0,B$70/B$60)</f>
        <v>0.12846487794664652</v>
      </c>
      <c r="C181" s="237">
        <f t="shared" si="23"/>
        <v>0.13298302401233916</v>
      </c>
      <c r="D181" s="237">
        <f t="shared" si="23"/>
        <v>0.21495466952312686</v>
      </c>
      <c r="E181" s="237">
        <f t="shared" si="23"/>
        <v>0.11623616990296456</v>
      </c>
      <c r="F181" s="237">
        <f t="shared" si="23"/>
        <v>0.13295032722796515</v>
      </c>
      <c r="G181" s="237">
        <f t="shared" si="23"/>
        <v>0.10055006886791691</v>
      </c>
      <c r="H181" s="237">
        <f t="shared" si="23"/>
        <v>0.1052515200712435</v>
      </c>
      <c r="I181" s="237">
        <f t="shared" si="23"/>
        <v>0.10658061945815413</v>
      </c>
      <c r="J181" s="237">
        <f t="shared" si="23"/>
        <v>0.14559164397610974</v>
      </c>
      <c r="K181" s="237">
        <f t="shared" si="23"/>
        <v>0.11106802335610164</v>
      </c>
      <c r="L181" s="237">
        <f t="shared" si="23"/>
        <v>0.13421463111056467</v>
      </c>
      <c r="M181" s="237">
        <f t="shared" si="23"/>
        <v>0.19272296657979021</v>
      </c>
      <c r="N181" s="237">
        <f t="shared" si="23"/>
        <v>0.14619762371668377</v>
      </c>
      <c r="O181" s="237">
        <f t="shared" si="23"/>
        <v>9.7981728749399075E-2</v>
      </c>
      <c r="P181" s="237">
        <f t="shared" si="23"/>
        <v>9.4729391090322468E-2</v>
      </c>
      <c r="Q181" s="237">
        <f t="shared" si="23"/>
        <v>0.10795251889082405</v>
      </c>
    </row>
    <row r="182" spans="1:17" x14ac:dyDescent="0.25">
      <c r="A182" s="142" t="s">
        <v>192</v>
      </c>
      <c r="B182" s="235">
        <f t="shared" ref="B182:Q182" si="24">IF(B$71=0,0,B$71/B$60)</f>
        <v>0.12846487794664652</v>
      </c>
      <c r="C182" s="235">
        <f t="shared" si="24"/>
        <v>0.13298302401233916</v>
      </c>
      <c r="D182" s="235">
        <f t="shared" si="24"/>
        <v>0.21495466952312686</v>
      </c>
      <c r="E182" s="235">
        <f t="shared" si="24"/>
        <v>0.11623616990296456</v>
      </c>
      <c r="F182" s="235">
        <f t="shared" si="24"/>
        <v>0.13295032722796515</v>
      </c>
      <c r="G182" s="235">
        <f t="shared" si="24"/>
        <v>0.10055006886791691</v>
      </c>
      <c r="H182" s="235">
        <f t="shared" si="24"/>
        <v>0.1052515200712435</v>
      </c>
      <c r="I182" s="235">
        <f t="shared" si="24"/>
        <v>0.10658061945815413</v>
      </c>
      <c r="J182" s="235">
        <f t="shared" si="24"/>
        <v>0.14559164397610974</v>
      </c>
      <c r="K182" s="235">
        <f t="shared" si="24"/>
        <v>0.11106802335610164</v>
      </c>
      <c r="L182" s="235">
        <f t="shared" si="24"/>
        <v>0.13421463111056467</v>
      </c>
      <c r="M182" s="235">
        <f t="shared" si="24"/>
        <v>0.19272296657979021</v>
      </c>
      <c r="N182" s="235">
        <f t="shared" si="24"/>
        <v>0.14619762371668377</v>
      </c>
      <c r="O182" s="235">
        <f t="shared" si="24"/>
        <v>9.7981728749399075E-2</v>
      </c>
      <c r="P182" s="235">
        <f t="shared" si="24"/>
        <v>9.4729391090322468E-2</v>
      </c>
      <c r="Q182" s="235">
        <f t="shared" si="24"/>
        <v>0.10795251889082405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0.65986829838422356</v>
      </c>
      <c r="C184" s="237">
        <f t="shared" si="26"/>
        <v>0.65185724457275918</v>
      </c>
      <c r="D184" s="237">
        <f t="shared" si="26"/>
        <v>0.50651460764751588</v>
      </c>
      <c r="E184" s="237">
        <f t="shared" si="26"/>
        <v>0.68155082851012849</v>
      </c>
      <c r="F184" s="237">
        <f t="shared" si="26"/>
        <v>0.65191521872748426</v>
      </c>
      <c r="G184" s="237">
        <f t="shared" si="26"/>
        <v>0.70936360783526209</v>
      </c>
      <c r="H184" s="237">
        <f t="shared" si="26"/>
        <v>0.701027538563883</v>
      </c>
      <c r="I184" s="237">
        <f t="shared" si="26"/>
        <v>0.69867093332037977</v>
      </c>
      <c r="J184" s="237">
        <f t="shared" si="26"/>
        <v>0.62950109858955428</v>
      </c>
      <c r="K184" s="237">
        <f t="shared" si="26"/>
        <v>0.69071438796360196</v>
      </c>
      <c r="L184" s="237">
        <f t="shared" si="26"/>
        <v>0.64967350137477264</v>
      </c>
      <c r="M184" s="237">
        <f t="shared" si="26"/>
        <v>0.64453319497505368</v>
      </c>
      <c r="N184" s="237">
        <f t="shared" si="26"/>
        <v>0.71894716999757846</v>
      </c>
      <c r="O184" s="237">
        <f t="shared" si="26"/>
        <v>0.71040743175796373</v>
      </c>
      <c r="P184" s="237">
        <f t="shared" si="26"/>
        <v>0.81662362003157785</v>
      </c>
      <c r="Q184" s="237">
        <f t="shared" si="26"/>
        <v>0.80088757626803564</v>
      </c>
    </row>
    <row r="185" spans="1:17" x14ac:dyDescent="0.25">
      <c r="A185" s="142" t="s">
        <v>190</v>
      </c>
      <c r="B185" s="235">
        <f t="shared" ref="B185:Q185" si="27">IF(B$84=0,0,B$84/B$60)</f>
        <v>0.65986829838422356</v>
      </c>
      <c r="C185" s="235">
        <f t="shared" si="27"/>
        <v>0.65185724457275918</v>
      </c>
      <c r="D185" s="235">
        <f t="shared" si="27"/>
        <v>0.50651460764751588</v>
      </c>
      <c r="E185" s="235">
        <f t="shared" si="27"/>
        <v>0.68155082851012849</v>
      </c>
      <c r="F185" s="235">
        <f t="shared" si="27"/>
        <v>0.65191521872748426</v>
      </c>
      <c r="G185" s="235">
        <f t="shared" si="27"/>
        <v>0.70936360783526209</v>
      </c>
      <c r="H185" s="235">
        <f t="shared" si="27"/>
        <v>0.701027538563883</v>
      </c>
      <c r="I185" s="235">
        <f t="shared" si="27"/>
        <v>0.69867093332037977</v>
      </c>
      <c r="J185" s="235">
        <f t="shared" si="27"/>
        <v>0.62950109858955428</v>
      </c>
      <c r="K185" s="235">
        <f t="shared" si="27"/>
        <v>0.69071438796360196</v>
      </c>
      <c r="L185" s="235">
        <f t="shared" si="27"/>
        <v>0.64967350137477264</v>
      </c>
      <c r="M185" s="235">
        <f t="shared" si="27"/>
        <v>0.64453319497505368</v>
      </c>
      <c r="N185" s="235">
        <f t="shared" si="27"/>
        <v>0.71894716999757846</v>
      </c>
      <c r="O185" s="235">
        <f t="shared" si="27"/>
        <v>0.71040743175796373</v>
      </c>
      <c r="P185" s="235">
        <f t="shared" si="27"/>
        <v>0.81662362003157785</v>
      </c>
      <c r="Q185" s="235">
        <f t="shared" si="27"/>
        <v>0.80088757626803564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0.19200330155513021</v>
      </c>
      <c r="C187" s="236">
        <f t="shared" si="29"/>
        <v>0.19480463767060827</v>
      </c>
      <c r="D187" s="236">
        <f t="shared" si="29"/>
        <v>0.2456286100866748</v>
      </c>
      <c r="E187" s="236">
        <f t="shared" si="29"/>
        <v>0.18442127100757438</v>
      </c>
      <c r="F187" s="236">
        <f t="shared" si="29"/>
        <v>0.1947843650451562</v>
      </c>
      <c r="G187" s="236">
        <f t="shared" si="29"/>
        <v>0.17469559133684021</v>
      </c>
      <c r="H187" s="236">
        <f t="shared" si="29"/>
        <v>0.17761058010868219</v>
      </c>
      <c r="I187" s="236">
        <f t="shared" si="29"/>
        <v>0.17843464689613819</v>
      </c>
      <c r="J187" s="236">
        <f t="shared" si="29"/>
        <v>0.20262222080255857</v>
      </c>
      <c r="K187" s="236">
        <f t="shared" si="29"/>
        <v>0.18121692228548616</v>
      </c>
      <c r="L187" s="236">
        <f t="shared" si="29"/>
        <v>0.19556825739298411</v>
      </c>
      <c r="M187" s="236">
        <f t="shared" si="29"/>
        <v>0.16274383844515622</v>
      </c>
      <c r="N187" s="236">
        <f t="shared" si="29"/>
        <v>0.12345577113853293</v>
      </c>
      <c r="O187" s="236">
        <f t="shared" si="29"/>
        <v>0.1666243705979612</v>
      </c>
      <c r="P187" s="236">
        <f t="shared" si="29"/>
        <v>7.9993708031827884E-2</v>
      </c>
      <c r="Q187" s="236">
        <f t="shared" si="29"/>
        <v>9.1159904841140296E-2</v>
      </c>
    </row>
    <row r="188" spans="1:17" x14ac:dyDescent="0.25">
      <c r="A188" s="142" t="s">
        <v>188</v>
      </c>
      <c r="B188" s="235">
        <f t="shared" ref="B188:Q188" si="30">IF(B$92=0,0,B$92/B$60)</f>
        <v>8.3521849066850923E-2</v>
      </c>
      <c r="C188" s="235">
        <f t="shared" si="30"/>
        <v>8.2507861837966309E-2</v>
      </c>
      <c r="D188" s="235">
        <f t="shared" si="30"/>
        <v>6.411133360047877E-2</v>
      </c>
      <c r="E188" s="235">
        <f t="shared" si="30"/>
        <v>8.6266283089515394E-2</v>
      </c>
      <c r="F188" s="235">
        <f t="shared" si="30"/>
        <v>8.2515199830430111E-2</v>
      </c>
      <c r="G188" s="235">
        <f t="shared" si="30"/>
        <v>8.9786644292821488E-2</v>
      </c>
      <c r="H188" s="235">
        <f t="shared" si="30"/>
        <v>8.8731518715187668E-2</v>
      </c>
      <c r="I188" s="235">
        <f t="shared" si="30"/>
        <v>8.8433234909252478E-2</v>
      </c>
      <c r="J188" s="235">
        <f t="shared" si="30"/>
        <v>7.9678165889399202E-2</v>
      </c>
      <c r="K188" s="235">
        <f t="shared" si="30"/>
        <v>8.742614700700034E-2</v>
      </c>
      <c r="L188" s="235">
        <f t="shared" si="30"/>
        <v>8.2231457788507281E-2</v>
      </c>
      <c r="M188" s="235">
        <f t="shared" si="30"/>
        <v>0</v>
      </c>
      <c r="N188" s="235">
        <f t="shared" si="30"/>
        <v>0</v>
      </c>
      <c r="O188" s="235">
        <f t="shared" si="30"/>
        <v>8.3884244098468633E-2</v>
      </c>
      <c r="P188" s="235">
        <f t="shared" si="30"/>
        <v>0</v>
      </c>
      <c r="Q188" s="235">
        <f t="shared" si="30"/>
        <v>0</v>
      </c>
    </row>
    <row r="189" spans="1:17" x14ac:dyDescent="0.25">
      <c r="A189" s="142" t="s">
        <v>187</v>
      </c>
      <c r="B189" s="235">
        <f t="shared" ref="B189:Q189" si="31">IF(B$93=0,0,B$93/B$60)</f>
        <v>0.10848145248827928</v>
      </c>
      <c r="C189" s="235">
        <f t="shared" si="31"/>
        <v>0.11229677583264196</v>
      </c>
      <c r="D189" s="235">
        <f t="shared" si="31"/>
        <v>0.18151727648619603</v>
      </c>
      <c r="E189" s="235">
        <f t="shared" si="31"/>
        <v>9.8154987918058975E-2</v>
      </c>
      <c r="F189" s="235">
        <f t="shared" si="31"/>
        <v>0.11226916521472609</v>
      </c>
      <c r="G189" s="235">
        <f t="shared" si="31"/>
        <v>8.4908947044018732E-2</v>
      </c>
      <c r="H189" s="235">
        <f t="shared" si="31"/>
        <v>8.8879061393494524E-2</v>
      </c>
      <c r="I189" s="235">
        <f t="shared" si="31"/>
        <v>9.0001411986885702E-2</v>
      </c>
      <c r="J189" s="235">
        <f t="shared" si="31"/>
        <v>0.12294405491315938</v>
      </c>
      <c r="K189" s="235">
        <f t="shared" si="31"/>
        <v>9.3790775278485811E-2</v>
      </c>
      <c r="L189" s="235">
        <f t="shared" si="31"/>
        <v>0.11333679960447683</v>
      </c>
      <c r="M189" s="235">
        <f t="shared" si="31"/>
        <v>0.16274383844515622</v>
      </c>
      <c r="N189" s="235">
        <f t="shared" si="31"/>
        <v>0.12345577113853293</v>
      </c>
      <c r="O189" s="235">
        <f t="shared" si="31"/>
        <v>8.2740126499492556E-2</v>
      </c>
      <c r="P189" s="235">
        <f t="shared" si="31"/>
        <v>7.9993708031827884E-2</v>
      </c>
      <c r="Q189" s="235">
        <f t="shared" si="31"/>
        <v>9.1159904841140296E-2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1</v>
      </c>
      <c r="C194" s="77">
        <f t="shared" si="35"/>
        <v>0.99999999999999989</v>
      </c>
      <c r="D194" s="77">
        <f t="shared" si="35"/>
        <v>1</v>
      </c>
      <c r="E194" s="77">
        <f t="shared" si="35"/>
        <v>1</v>
      </c>
      <c r="F194" s="77">
        <f t="shared" si="35"/>
        <v>1</v>
      </c>
      <c r="G194" s="77">
        <f t="shared" si="35"/>
        <v>0.99999999999999989</v>
      </c>
      <c r="H194" s="77">
        <f t="shared" si="35"/>
        <v>1</v>
      </c>
      <c r="I194" s="77">
        <f t="shared" si="35"/>
        <v>1</v>
      </c>
      <c r="J194" s="77">
        <f t="shared" si="35"/>
        <v>1.0000000000000002</v>
      </c>
      <c r="K194" s="77">
        <f t="shared" si="35"/>
        <v>1</v>
      </c>
      <c r="L194" s="77">
        <f t="shared" si="35"/>
        <v>1</v>
      </c>
      <c r="M194" s="77">
        <f t="shared" si="35"/>
        <v>0.99999999999999978</v>
      </c>
      <c r="N194" s="77">
        <f t="shared" si="35"/>
        <v>0.99999999999999989</v>
      </c>
      <c r="O194" s="77">
        <f t="shared" si="35"/>
        <v>1</v>
      </c>
      <c r="P194" s="77">
        <f t="shared" si="35"/>
        <v>1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2.6317828268558264E-2</v>
      </c>
      <c r="C199" s="238">
        <f t="shared" si="40"/>
        <v>2.6943057924301222E-2</v>
      </c>
      <c r="D199" s="238">
        <f t="shared" si="40"/>
        <v>3.6291387181689928E-2</v>
      </c>
      <c r="E199" s="238">
        <f t="shared" si="40"/>
        <v>2.45534927133217E-2</v>
      </c>
      <c r="F199" s="238">
        <f t="shared" si="40"/>
        <v>2.6938582810958147E-2</v>
      </c>
      <c r="G199" s="238">
        <f t="shared" si="40"/>
        <v>2.212291275841902E-2</v>
      </c>
      <c r="H199" s="238">
        <f t="shared" si="40"/>
        <v>2.2872353550093486E-2</v>
      </c>
      <c r="I199" s="238">
        <f t="shared" si="40"/>
        <v>2.3080887700101815E-2</v>
      </c>
      <c r="J199" s="238">
        <f t="shared" si="40"/>
        <v>2.8617116453027149E-2</v>
      </c>
      <c r="K199" s="238">
        <f t="shared" si="40"/>
        <v>2.3774397968630841E-2</v>
      </c>
      <c r="L199" s="238">
        <f t="shared" si="40"/>
        <v>2.7111105873283914E-2</v>
      </c>
      <c r="M199" s="238">
        <f t="shared" si="40"/>
        <v>0</v>
      </c>
      <c r="N199" s="238">
        <f t="shared" si="40"/>
        <v>1.6479968091033456E-2</v>
      </c>
      <c r="O199" s="238">
        <f t="shared" si="40"/>
        <v>3.6193372952401173E-2</v>
      </c>
      <c r="P199" s="238">
        <f t="shared" si="40"/>
        <v>1.4714042240957959E-2</v>
      </c>
      <c r="Q199" s="238">
        <f t="shared" si="40"/>
        <v>0</v>
      </c>
    </row>
    <row r="200" spans="1:17" x14ac:dyDescent="0.25">
      <c r="A200" s="127" t="s">
        <v>183</v>
      </c>
      <c r="B200" s="237">
        <f t="shared" ref="B200:Q200" si="41">IF(B$118=0,0,B$118/B$108)</f>
        <v>0.29112880093992488</v>
      </c>
      <c r="C200" s="237">
        <f t="shared" si="41"/>
        <v>0.29804511478357099</v>
      </c>
      <c r="D200" s="237">
        <f t="shared" si="41"/>
        <v>0.40145668277934787</v>
      </c>
      <c r="E200" s="237">
        <f t="shared" si="41"/>
        <v>0.27161165501852869</v>
      </c>
      <c r="F200" s="237">
        <f t="shared" si="41"/>
        <v>0.29799561091234172</v>
      </c>
      <c r="G200" s="237">
        <f t="shared" si="41"/>
        <v>0.24472448862171728</v>
      </c>
      <c r="H200" s="237">
        <f t="shared" si="41"/>
        <v>0.25301483069816882</v>
      </c>
      <c r="I200" s="237">
        <f t="shared" si="41"/>
        <v>0.25532164326748258</v>
      </c>
      <c r="J200" s="237">
        <f t="shared" si="41"/>
        <v>0.31656361286015761</v>
      </c>
      <c r="K200" s="237">
        <f t="shared" si="41"/>
        <v>0.26299327980436171</v>
      </c>
      <c r="L200" s="237">
        <f t="shared" si="41"/>
        <v>0.29990406748242238</v>
      </c>
      <c r="M200" s="237">
        <f t="shared" si="41"/>
        <v>0.41998377197010139</v>
      </c>
      <c r="N200" s="237">
        <f t="shared" si="41"/>
        <v>0.357870065915874</v>
      </c>
      <c r="O200" s="237">
        <f t="shared" si="41"/>
        <v>0.24031523011628489</v>
      </c>
      <c r="P200" s="237">
        <f t="shared" si="41"/>
        <v>0.27273945624505291</v>
      </c>
      <c r="Q200" s="237">
        <f t="shared" si="41"/>
        <v>0.30011395341945091</v>
      </c>
    </row>
    <row r="201" spans="1:17" x14ac:dyDescent="0.25">
      <c r="A201" s="142" t="s">
        <v>192</v>
      </c>
      <c r="B201" s="235">
        <f t="shared" ref="B201:Q201" si="42">IF(B$119=0,0,B$119/B$108)</f>
        <v>0.29112880093992488</v>
      </c>
      <c r="C201" s="235">
        <f t="shared" si="42"/>
        <v>0.29804511478357099</v>
      </c>
      <c r="D201" s="235">
        <f t="shared" si="42"/>
        <v>0.40145668277934787</v>
      </c>
      <c r="E201" s="235">
        <f t="shared" si="42"/>
        <v>0.27161165501852869</v>
      </c>
      <c r="F201" s="235">
        <f t="shared" si="42"/>
        <v>0.29799561091234172</v>
      </c>
      <c r="G201" s="235">
        <f t="shared" si="42"/>
        <v>0.24472448862171728</v>
      </c>
      <c r="H201" s="235">
        <f t="shared" si="42"/>
        <v>0.25301483069816882</v>
      </c>
      <c r="I201" s="235">
        <f t="shared" si="42"/>
        <v>0.25532164326748258</v>
      </c>
      <c r="J201" s="235">
        <f t="shared" si="42"/>
        <v>0.31656361286015761</v>
      </c>
      <c r="K201" s="235">
        <f t="shared" si="42"/>
        <v>0.26299327980436171</v>
      </c>
      <c r="L201" s="235">
        <f t="shared" si="42"/>
        <v>0.29990406748242238</v>
      </c>
      <c r="M201" s="235">
        <f t="shared" si="42"/>
        <v>0.41998377197010139</v>
      </c>
      <c r="N201" s="235">
        <f t="shared" si="42"/>
        <v>0.357870065915874</v>
      </c>
      <c r="O201" s="235">
        <f t="shared" si="42"/>
        <v>0.24031523011628489</v>
      </c>
      <c r="P201" s="235">
        <f t="shared" si="42"/>
        <v>0.27273945624505291</v>
      </c>
      <c r="Q201" s="235">
        <f t="shared" si="42"/>
        <v>0.30011395341945091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0.34903658708487989</v>
      </c>
      <c r="C203" s="237">
        <f t="shared" si="44"/>
        <v>0.34099752417692469</v>
      </c>
      <c r="D203" s="237">
        <f t="shared" si="44"/>
        <v>0.22079879992556098</v>
      </c>
      <c r="E203" s="237">
        <f t="shared" si="44"/>
        <v>0.37172201857234477</v>
      </c>
      <c r="F203" s="237">
        <f t="shared" si="44"/>
        <v>0.34105506418219306</v>
      </c>
      <c r="G203" s="237">
        <f t="shared" si="44"/>
        <v>0.40297387136083401</v>
      </c>
      <c r="H203" s="237">
        <f t="shared" si="44"/>
        <v>0.39333772948125645</v>
      </c>
      <c r="I203" s="237">
        <f t="shared" si="44"/>
        <v>0.39065644407680494</v>
      </c>
      <c r="J203" s="237">
        <f t="shared" si="44"/>
        <v>0.31947285448090063</v>
      </c>
      <c r="K203" s="237">
        <f t="shared" si="44"/>
        <v>0.38173944433949653</v>
      </c>
      <c r="L203" s="237">
        <f t="shared" si="44"/>
        <v>0.33883680127932131</v>
      </c>
      <c r="M203" s="237">
        <f t="shared" si="44"/>
        <v>0.32783646116010617</v>
      </c>
      <c r="N203" s="237">
        <f t="shared" si="44"/>
        <v>0.41076644949672869</v>
      </c>
      <c r="O203" s="237">
        <f t="shared" si="44"/>
        <v>0.40668356292219987</v>
      </c>
      <c r="P203" s="237">
        <f t="shared" si="44"/>
        <v>0.54877976317209021</v>
      </c>
      <c r="Q203" s="237">
        <f t="shared" si="44"/>
        <v>0.51968225810398705</v>
      </c>
    </row>
    <row r="204" spans="1:17" x14ac:dyDescent="0.25">
      <c r="A204" s="142" t="s">
        <v>190</v>
      </c>
      <c r="B204" s="235">
        <f t="shared" ref="B204:Q204" si="45">IF(B$132=0,0,B$132/B$108)</f>
        <v>0.34903658708487989</v>
      </c>
      <c r="C204" s="235">
        <f t="shared" si="45"/>
        <v>0.34099752417692469</v>
      </c>
      <c r="D204" s="235">
        <f t="shared" si="45"/>
        <v>0.22079879992556098</v>
      </c>
      <c r="E204" s="235">
        <f t="shared" si="45"/>
        <v>0.37172201857234477</v>
      </c>
      <c r="F204" s="235">
        <f t="shared" si="45"/>
        <v>0.34105506418219306</v>
      </c>
      <c r="G204" s="235">
        <f t="shared" si="45"/>
        <v>0.40297387136083401</v>
      </c>
      <c r="H204" s="235">
        <f t="shared" si="45"/>
        <v>0.39333772948125645</v>
      </c>
      <c r="I204" s="235">
        <f t="shared" si="45"/>
        <v>0.39065644407680494</v>
      </c>
      <c r="J204" s="235">
        <f t="shared" si="45"/>
        <v>0.31947285448090063</v>
      </c>
      <c r="K204" s="235">
        <f t="shared" si="45"/>
        <v>0.38173944433949653</v>
      </c>
      <c r="L204" s="235">
        <f t="shared" si="45"/>
        <v>0.33883680127932131</v>
      </c>
      <c r="M204" s="235">
        <f t="shared" si="45"/>
        <v>0.32783646116010617</v>
      </c>
      <c r="N204" s="235">
        <f t="shared" si="45"/>
        <v>0.41076644949672869</v>
      </c>
      <c r="O204" s="235">
        <f t="shared" si="45"/>
        <v>0.40668356292219987</v>
      </c>
      <c r="P204" s="235">
        <f t="shared" si="45"/>
        <v>0.54877976317209021</v>
      </c>
      <c r="Q204" s="235">
        <f t="shared" si="45"/>
        <v>0.51968225810398705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0.33351678370663695</v>
      </c>
      <c r="C206" s="236">
        <f t="shared" si="47"/>
        <v>0.33401430311520297</v>
      </c>
      <c r="D206" s="236">
        <f t="shared" si="47"/>
        <v>0.34145313011340112</v>
      </c>
      <c r="E206" s="236">
        <f t="shared" si="47"/>
        <v>0.33211283369580485</v>
      </c>
      <c r="F206" s="236">
        <f t="shared" si="47"/>
        <v>0.33401074209450704</v>
      </c>
      <c r="G206" s="236">
        <f t="shared" si="47"/>
        <v>0.33017872725902975</v>
      </c>
      <c r="H206" s="236">
        <f t="shared" si="47"/>
        <v>0.3307750862704813</v>
      </c>
      <c r="I206" s="236">
        <f t="shared" si="47"/>
        <v>0.33094102495561062</v>
      </c>
      <c r="J206" s="236">
        <f t="shared" si="47"/>
        <v>0.33534641620591477</v>
      </c>
      <c r="K206" s="236">
        <f t="shared" si="47"/>
        <v>0.33149287788751097</v>
      </c>
      <c r="L206" s="236">
        <f t="shared" si="47"/>
        <v>0.33414802536497251</v>
      </c>
      <c r="M206" s="236">
        <f t="shared" si="47"/>
        <v>0.25217976686979227</v>
      </c>
      <c r="N206" s="236">
        <f t="shared" si="47"/>
        <v>0.21488351649636372</v>
      </c>
      <c r="O206" s="236">
        <f t="shared" si="47"/>
        <v>0.31680783400911405</v>
      </c>
      <c r="P206" s="236">
        <f t="shared" si="47"/>
        <v>0.16376673834189895</v>
      </c>
      <c r="Q206" s="236">
        <f t="shared" si="47"/>
        <v>0.18020378847656215</v>
      </c>
    </row>
    <row r="207" spans="1:17" x14ac:dyDescent="0.25">
      <c r="A207" s="142" t="s">
        <v>188</v>
      </c>
      <c r="B207" s="235">
        <f t="shared" ref="B207:Q207" si="48">IF(B$140=0,0,B$140/B$108)</f>
        <v>0.15870814096855762</v>
      </c>
      <c r="C207" s="235">
        <f t="shared" si="48"/>
        <v>0.15505275131469168</v>
      </c>
      <c r="D207" s="235">
        <f t="shared" si="48"/>
        <v>0.10039797648993361</v>
      </c>
      <c r="E207" s="235">
        <f t="shared" si="48"/>
        <v>0.16902328497255759</v>
      </c>
      <c r="F207" s="235">
        <f t="shared" si="48"/>
        <v>0.15507891495370629</v>
      </c>
      <c r="G207" s="235">
        <f t="shared" si="48"/>
        <v>0.18323361031211285</v>
      </c>
      <c r="H207" s="235">
        <f t="shared" si="48"/>
        <v>0.17885202333697703</v>
      </c>
      <c r="I207" s="235">
        <f t="shared" si="48"/>
        <v>0.17763283360818469</v>
      </c>
      <c r="J207" s="235">
        <f t="shared" si="48"/>
        <v>0.14526540970403279</v>
      </c>
      <c r="K207" s="235">
        <f t="shared" si="48"/>
        <v>0.17357824304750713</v>
      </c>
      <c r="L207" s="235">
        <f t="shared" si="48"/>
        <v>0.15407026315466543</v>
      </c>
      <c r="M207" s="235">
        <f t="shared" si="48"/>
        <v>0</v>
      </c>
      <c r="N207" s="235">
        <f t="shared" si="48"/>
        <v>0</v>
      </c>
      <c r="O207" s="235">
        <f t="shared" si="48"/>
        <v>0.17251026169648787</v>
      </c>
      <c r="P207" s="235">
        <f t="shared" si="48"/>
        <v>0</v>
      </c>
      <c r="Q207" s="235">
        <f t="shared" si="48"/>
        <v>0</v>
      </c>
    </row>
    <row r="208" spans="1:17" x14ac:dyDescent="0.25">
      <c r="A208" s="142" t="s">
        <v>187</v>
      </c>
      <c r="B208" s="235">
        <f t="shared" ref="B208:Q208" si="49">IF(B$141=0,0,B$141/B$108)</f>
        <v>0.17480864273807933</v>
      </c>
      <c r="C208" s="235">
        <f t="shared" si="49"/>
        <v>0.17896155180051132</v>
      </c>
      <c r="D208" s="235">
        <f t="shared" si="49"/>
        <v>0.24105515362346752</v>
      </c>
      <c r="E208" s="235">
        <f t="shared" si="49"/>
        <v>0.16308954872324727</v>
      </c>
      <c r="F208" s="235">
        <f t="shared" si="49"/>
        <v>0.17893182714080075</v>
      </c>
      <c r="G208" s="235">
        <f t="shared" si="49"/>
        <v>0.14694511694691684</v>
      </c>
      <c r="H208" s="235">
        <f t="shared" si="49"/>
        <v>0.15192306293350424</v>
      </c>
      <c r="I208" s="235">
        <f t="shared" si="49"/>
        <v>0.15330819134742593</v>
      </c>
      <c r="J208" s="235">
        <f t="shared" si="49"/>
        <v>0.19008100650188195</v>
      </c>
      <c r="K208" s="235">
        <f t="shared" si="49"/>
        <v>0.15791463484000384</v>
      </c>
      <c r="L208" s="235">
        <f t="shared" si="49"/>
        <v>0.18007776221030708</v>
      </c>
      <c r="M208" s="235">
        <f t="shared" si="49"/>
        <v>0.25217976686979227</v>
      </c>
      <c r="N208" s="235">
        <f t="shared" si="49"/>
        <v>0.21488351649636372</v>
      </c>
      <c r="O208" s="235">
        <f t="shared" si="49"/>
        <v>0.14429757231262619</v>
      </c>
      <c r="P208" s="235">
        <f t="shared" si="49"/>
        <v>0.16376673834189895</v>
      </c>
      <c r="Q208" s="235">
        <f t="shared" si="49"/>
        <v>0.18020378847656215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0.85405685684172838</v>
      </c>
      <c r="C214" s="230">
        <f>IF(C$5=0,0,(C$5-C$15-C$58)/(CHI_fec!C$5-CHI_fec!C$15))</f>
        <v>0.86856434163041296</v>
      </c>
      <c r="D214" s="230">
        <f>IF(D$5=0,0,(D$5-D$15-D$58)/(CHI_fec!D$5-CHI_fec!D$15))</f>
        <v>0.8101571963175469</v>
      </c>
      <c r="E214" s="230">
        <f>IF(E$5=0,0,(E$5-E$15-E$58)/(CHI_fec!E$5-CHI_fec!E$15))</f>
        <v>0.7992635928717885</v>
      </c>
      <c r="F214" s="230">
        <f>IF(F$5=0,0,(F$5-F$15-F$58)/(CHI_fec!F$5-CHI_fec!F$15))</f>
        <v>0.75468408857924596</v>
      </c>
      <c r="G214" s="230">
        <f>IF(G$5=0,0,(G$5-G$15-G$58)/(CHI_fec!G$5-CHI_fec!G$15))</f>
        <v>0.86441060429050232</v>
      </c>
      <c r="H214" s="230">
        <f>IF(H$5=0,0,(H$5-H$15-H$58)/(CHI_fec!H$5-CHI_fec!H$15))</f>
        <v>0.77608104987965199</v>
      </c>
      <c r="I214" s="230">
        <f>IF(I$5=0,0,(I$5-I$15-I$58)/(CHI_fec!I$5-CHI_fec!I$15))</f>
        <v>0.81968174884564526</v>
      </c>
      <c r="J214" s="230">
        <f>IF(J$5=0,0,(J$5-J$15-J$58)/(CHI_fec!J$5-CHI_fec!J$15))</f>
        <v>0.80340701604430065</v>
      </c>
      <c r="K214" s="230">
        <f>IF(K$5=0,0,(K$5-K$15-K$58)/(CHI_fec!K$5-CHI_fec!K$15))</f>
        <v>0.35546208642053972</v>
      </c>
      <c r="L214" s="230">
        <f>IF(L$5=0,0,(L$5-L$15-L$58)/(CHI_fec!L$5-CHI_fec!L$15))</f>
        <v>0.69401379169389632</v>
      </c>
      <c r="M214" s="230">
        <f>IF(M$5=0,0,(M$5-M$15-M$58)/(CHI_fec!M$5-CHI_fec!M$15))</f>
        <v>1.1174704791290957</v>
      </c>
      <c r="N214" s="230">
        <f>IF(N$5=0,0,(N$5-N$15-N$58)/(CHI_fec!N$5-CHI_fec!N$15))</f>
        <v>0.7911897924196547</v>
      </c>
      <c r="O214" s="230">
        <f>IF(O$5=0,0,(O$5-O$15-O$58)/(CHI_fec!O$5-CHI_fec!O$15))</f>
        <v>0.94730334177365838</v>
      </c>
      <c r="P214" s="230">
        <f>IF(P$5=0,0,(P$5-P$15-P$58)/(CHI_fec!P$5-CHI_fec!P$15))</f>
        <v>1.0641810885114071</v>
      </c>
      <c r="Q214" s="230">
        <f>IF(Q$5=0,0,(Q$5-Q$15-Q$58)/(CHI_fec!Q$5-CHI_fec!Q$15))</f>
        <v>1.0709112792047317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0.70463844000000009</v>
      </c>
      <c r="C219" s="227">
        <f>IF(C$10=0,0,C$10/CHI_fec!C$10)</f>
        <v>0.70463844000000009</v>
      </c>
      <c r="D219" s="227">
        <f>IF(D$10=0,0,D$10/CHI_fec!D$10)</f>
        <v>0.70463844000000009</v>
      </c>
      <c r="E219" s="227">
        <f>IF(E$10=0,0,E$10/CHI_fec!E$10)</f>
        <v>0.70463844000000009</v>
      </c>
      <c r="F219" s="227">
        <f>IF(F$10=0,0,F$10/CHI_fec!F$10)</f>
        <v>0.70463843999999998</v>
      </c>
      <c r="G219" s="227">
        <f>IF(G$10=0,0,G$10/CHI_fec!G$10)</f>
        <v>0.70463844000000009</v>
      </c>
      <c r="H219" s="227">
        <f>IF(H$10=0,0,H$10/CHI_fec!H$10)</f>
        <v>0.70463843999999998</v>
      </c>
      <c r="I219" s="227">
        <f>IF(I$10=0,0,I$10/CHI_fec!I$10)</f>
        <v>0.7046384400000002</v>
      </c>
      <c r="J219" s="227">
        <f>IF(J$10=0,0,J$10/CHI_fec!J$10)</f>
        <v>0.70463844000000009</v>
      </c>
      <c r="K219" s="227">
        <f>IF(K$10=0,0,K$10/CHI_fec!K$10)</f>
        <v>0.70463844000000009</v>
      </c>
      <c r="L219" s="227">
        <f>IF(L$10=0,0,L$10/CHI_fec!L$10)</f>
        <v>0.70463843999999987</v>
      </c>
      <c r="M219" s="227">
        <f>IF(M$10=0,0,M$10/CHI_fec!M$10)</f>
        <v>0</v>
      </c>
      <c r="N219" s="227">
        <f>IF(N$10=0,0,N$10/CHI_fec!N$10)</f>
        <v>0.36399564005990875</v>
      </c>
      <c r="O219" s="227">
        <f>IF(O$10=0,0,O$10/CHI_fec!O$10)</f>
        <v>1.1829305221812074</v>
      </c>
      <c r="P219" s="227">
        <f>IF(P$10=0,0,P$10/CHI_fec!P$10)</f>
        <v>0.42109224940409484</v>
      </c>
      <c r="Q219" s="227">
        <f>IF(Q$10=0,0,Q$10/CHI_fec!Q$10)</f>
        <v>0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0.97535930882023281</v>
      </c>
      <c r="C221" s="226">
        <f>IF(C$24=0,0,C$24/CHI_fec!C$24)</f>
        <v>1.0089682665844084</v>
      </c>
      <c r="D221" s="226">
        <f>IF(D$24=0,0,D$24/CHI_fec!D$24)</f>
        <v>1.0556794344147216</v>
      </c>
      <c r="E221" s="226">
        <f>IF(E$24=0,0,E$24/CHI_fec!E$24)</f>
        <v>0.8567506834788039</v>
      </c>
      <c r="F221" s="226">
        <f>IF(F$24=0,0,F$24/CHI_fec!F$24)</f>
        <v>0.84115570674081863</v>
      </c>
      <c r="G221" s="226">
        <f>IF(G$24=0,0,G$24/CHI_fec!G$24)</f>
        <v>0.89057786169815822</v>
      </c>
      <c r="H221" s="226">
        <f>IF(H$24=0,0,H$24/CHI_fec!H$24)</f>
        <v>0.78104592896200997</v>
      </c>
      <c r="I221" s="226">
        <f>IF(I$24=0,0,I$24/CHI_fec!I$24)</f>
        <v>0.85074686044019743</v>
      </c>
      <c r="J221" s="226">
        <f>IF(J$24=0,0,J$24/CHI_fec!J$24)</f>
        <v>0.94314619772406549</v>
      </c>
      <c r="K221" s="226">
        <f>IF(K$24=0,0,K$24/CHI_fec!K$24)</f>
        <v>0.18457397793593203</v>
      </c>
      <c r="L221" s="226">
        <f>IF(L$24=0,0,L$24/CHI_fec!L$24)</f>
        <v>0.75507795300692504</v>
      </c>
      <c r="M221" s="226">
        <f>IF(M$24=0,0,M$24/CHI_fec!M$24)</f>
        <v>1.5203405702776733</v>
      </c>
      <c r="N221" s="226">
        <f>IF(N$24=0,0,N$24/CHI_fec!N$24)</f>
        <v>0.938666289777631</v>
      </c>
      <c r="O221" s="226">
        <f>IF(O$24=0,0,O$24/CHI_fec!O$24)</f>
        <v>0.99754947357725399</v>
      </c>
      <c r="P221" s="226">
        <f>IF(P$24=0,0,P$24/CHI_fec!P$24)</f>
        <v>1.2311459539198328</v>
      </c>
      <c r="Q221" s="226">
        <f>IF(Q$24=0,0,Q$24/CHI_fec!Q$24)</f>
        <v>1.3072269658079529</v>
      </c>
    </row>
    <row r="222" spans="1:17" x14ac:dyDescent="0.25">
      <c r="A222" s="127" t="s">
        <v>181</v>
      </c>
      <c r="B222" s="226">
        <f>IF(B$35=0,0,B$35/CHI_fec!B$35)</f>
        <v>1.108361911324292</v>
      </c>
      <c r="C222" s="226">
        <f>IF(C$35=0,0,C$35/CHI_fec!C$35)</f>
        <v>1.0577061491136612</v>
      </c>
      <c r="D222" s="226">
        <f>IF(D$35=0,0,D$35/CHI_fec!D$35)</f>
        <v>0.5084565285785837</v>
      </c>
      <c r="E222" s="226">
        <f>IF(E$35=0,0,E$35/CHI_fec!E$35)</f>
        <v>1.2652189737623607</v>
      </c>
      <c r="F222" s="226">
        <f>IF(F$35=0,0,F$35/CHI_fec!F$35)</f>
        <v>1.0580603654842435</v>
      </c>
      <c r="G222" s="226">
        <f>IF(G$35=0,0,G$35/CHI_fec!G$35)</f>
        <v>1.5222825500458357</v>
      </c>
      <c r="H222" s="226">
        <f>IF(H$35=0,0,H$35/CHI_fec!H$35)</f>
        <v>1.4371941447277088</v>
      </c>
      <c r="I222" s="226">
        <f>IF(I$35=0,0,I$35/CHI_fec!I$35)</f>
        <v>1.4145007199957422</v>
      </c>
      <c r="J222" s="226">
        <f>IF(J$35=0,0,J$35/CHI_fec!J$35)</f>
        <v>0.93297236412128304</v>
      </c>
      <c r="K222" s="226">
        <f>IF(K$35=0,0,K$35/CHI_fec!K$35)</f>
        <v>1.3418939564437107</v>
      </c>
      <c r="L222" s="226">
        <f>IF(L$35=0,0,L$35/CHI_fec!L$35)</f>
        <v>1.044489379572854</v>
      </c>
      <c r="M222" s="226">
        <f>IF(M$35=0,0,M$35/CHI_fec!M$35)</f>
        <v>0.7530623284005924</v>
      </c>
      <c r="N222" s="226">
        <f>IF(N$35=0,0,N$35/CHI_fec!N$35)</f>
        <v>1.0760417846432135</v>
      </c>
      <c r="O222" s="226">
        <f>IF(O$35=0,0,O$35/CHI_fec!O$35)</f>
        <v>1.5764534674937822</v>
      </c>
      <c r="P222" s="226">
        <f>IF(P$35=0,0,P$35/CHI_fec!P$35)</f>
        <v>1.8626776092690616</v>
      </c>
      <c r="Q222" s="226">
        <f>IF(Q$35=0,0,Q$35/CHI_fec!Q$35)</f>
        <v>1.6202995086059555</v>
      </c>
    </row>
    <row r="223" spans="1:17" x14ac:dyDescent="0.25">
      <c r="A223" s="127" t="s">
        <v>180</v>
      </c>
      <c r="B223" s="225">
        <f>IF(B$43=0,0,B$43/CHI_fec!B$43)</f>
        <v>1.0674380336307352</v>
      </c>
      <c r="C223" s="225">
        <f>IF(C$43=0,0,C$43/CHI_fec!C$43)</f>
        <v>1.0427098775661998</v>
      </c>
      <c r="D223" s="225">
        <f>IF(D$43=0,0,D$43/CHI_fec!D$43)</f>
        <v>0.67683280729739603</v>
      </c>
      <c r="E223" s="225">
        <f>IF(E$43=0,0,E$43/CHI_fec!E$43)</f>
        <v>1.1395364229058831</v>
      </c>
      <c r="F223" s="225">
        <f>IF(F$43=0,0,F$43/CHI_fec!F$43)</f>
        <v>0.99132047048626748</v>
      </c>
      <c r="G223" s="225">
        <f>IF(G$43=0,0,G$43/CHI_fec!G$43)</f>
        <v>1.3279118767080875</v>
      </c>
      <c r="H223" s="225">
        <f>IF(H$43=0,0,H$43/CHI_fec!H$43)</f>
        <v>1.235302386030571</v>
      </c>
      <c r="I223" s="225">
        <f>IF(I$43=0,0,I$43/CHI_fec!I$43)</f>
        <v>1.2410379939786527</v>
      </c>
      <c r="J223" s="225">
        <f>IF(J$43=0,0,J$43/CHI_fec!J$43)</f>
        <v>0.93610277446060186</v>
      </c>
      <c r="K223" s="225">
        <f>IF(K$43=0,0,K$43/CHI_fec!K$43)</f>
        <v>0.98579550151824114</v>
      </c>
      <c r="L223" s="225">
        <f>IF(L$43=0,0,L$43/CHI_fec!L$43)</f>
        <v>0.95543970986026217</v>
      </c>
      <c r="M223" s="225">
        <f>IF(M$43=0,0,M$43/CHI_fec!M$43)</f>
        <v>0.46779709854697654</v>
      </c>
      <c r="N223" s="225">
        <f>IF(N$43=0,0,N$43/CHI_fec!N$43)</f>
        <v>0.65534685004941773</v>
      </c>
      <c r="O223" s="225">
        <f>IF(O$43=0,0,O$43/CHI_fec!O$43)</f>
        <v>1.3250850427284837</v>
      </c>
      <c r="P223" s="225">
        <f>IF(P$43=0,0,P$43/CHI_fec!P$43)</f>
        <v>0.53577374120951549</v>
      </c>
      <c r="Q223" s="225">
        <f>IF(Q$43=0,0,Q$43/CHI_fec!Q$43)</f>
        <v>0.4022236817870628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0.85522387551406998</v>
      </c>
      <c r="C226" s="230">
        <f>IF(C$60=0,0,(C$60-C$106)/CHI_fec!C$60)</f>
        <v>0.82616733677810528</v>
      </c>
      <c r="D226" s="230">
        <f>IF(D$60=0,0,(D$60-D$106)/CHI_fec!D$60)</f>
        <v>0.51111348745625929</v>
      </c>
      <c r="E226" s="230">
        <f>IF(E$60=0,0,(E$60-E$106)/CHI_fec!E$60)</f>
        <v>0.94519830511183167</v>
      </c>
      <c r="F226" s="230">
        <f>IF(F$60=0,0,(F$60-F$106)/CHI_fec!F$60)</f>
        <v>0.82637051804008987</v>
      </c>
      <c r="G226" s="230">
        <f>IF(G$60=0,0,(G$60-G$106)/CHI_fec!G$60)</f>
        <v>1.0926519695306613</v>
      </c>
      <c r="H226" s="230">
        <f>IF(H$60=0,0,(H$60-H$106)/CHI_fec!H$60)</f>
        <v>1.0438445992096448</v>
      </c>
      <c r="I226" s="230">
        <f>IF(I$60=0,0,(I$60-I$106)/CHI_fec!I$60)</f>
        <v>1.0308274744838479</v>
      </c>
      <c r="J226" s="230">
        <f>IF(J$60=0,0,(J$60-J$106)/CHI_fec!J$60)</f>
        <v>0.75461906868089967</v>
      </c>
      <c r="K226" s="230">
        <f>IF(K$60=0,0,(K$60-K$106)/CHI_fec!K$60)</f>
        <v>0.98917967084661729</v>
      </c>
      <c r="L226" s="230">
        <f>IF(L$60=0,0,(L$60-L$106)/CHI_fec!L$60)</f>
        <v>0.81858609509172164</v>
      </c>
      <c r="M226" s="230">
        <f>IF(M$60=0,0,(M$60-M$106)/CHI_fec!M$60)</f>
        <v>0.59489609948845901</v>
      </c>
      <c r="N226" s="230">
        <f>IF(N$60=0,0,(N$60-N$106)/CHI_fec!N$60)</f>
        <v>0.76205733157486022</v>
      </c>
      <c r="O226" s="230">
        <f>IF(O$60=0,0,(O$60-O$106)/CHI_fec!O$60)</f>
        <v>1.1298717447557947</v>
      </c>
      <c r="P226" s="230">
        <f>IF(P$60=0,0,(P$60-P$106)/CHI_fec!P$60)</f>
        <v>1.1613717155688255</v>
      </c>
      <c r="Q226" s="230">
        <f>IF(Q$60=0,0,(Q$60-Q$106)/CHI_fec!Q$60)</f>
        <v>1.0300996311615755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0.70463843999999998</v>
      </c>
      <c r="C231" s="227">
        <f>IF(C$65=0,0,C$65/CHI_fec!C$65)</f>
        <v>0.70463844000000009</v>
      </c>
      <c r="D231" s="227">
        <f>IF(D$65=0,0,D$65/CHI_fec!D$65)</f>
        <v>0.70463844000000009</v>
      </c>
      <c r="E231" s="227">
        <f>IF(E$65=0,0,E$65/CHI_fec!E$65)</f>
        <v>0.7046384400000002</v>
      </c>
      <c r="F231" s="227">
        <f>IF(F$65=0,0,F$65/CHI_fec!F$65)</f>
        <v>0.70463844000000009</v>
      </c>
      <c r="G231" s="227">
        <f>IF(G$65=0,0,G$65/CHI_fec!G$65)</f>
        <v>0.70463844000000009</v>
      </c>
      <c r="H231" s="227">
        <f>IF(H$65=0,0,H$65/CHI_fec!H$65)</f>
        <v>0.70463844000000009</v>
      </c>
      <c r="I231" s="227">
        <f>IF(I$65=0,0,I$65/CHI_fec!I$65)</f>
        <v>0.7046384400000002</v>
      </c>
      <c r="J231" s="227">
        <f>IF(J$65=0,0,J$65/CHI_fec!J$65)</f>
        <v>0.70463843999999998</v>
      </c>
      <c r="K231" s="227">
        <f>IF(K$65=0,0,K$65/CHI_fec!K$65)</f>
        <v>0.70463843999999998</v>
      </c>
      <c r="L231" s="227">
        <f>IF(L$65=0,0,L$65/CHI_fec!L$65)</f>
        <v>0.70463844000000009</v>
      </c>
      <c r="M231" s="227">
        <f>IF(M$65=0,0,M$65/CHI_fec!M$65)</f>
        <v>0</v>
      </c>
      <c r="N231" s="227">
        <f>IF(N$65=0,0,N$65/CHI_fec!N$65)</f>
        <v>0.36399564005990875</v>
      </c>
      <c r="O231" s="227">
        <f>IF(O$65=0,0,O$65/CHI_fec!O$65)</f>
        <v>1.1829305221812074</v>
      </c>
      <c r="P231" s="227">
        <f>IF(P$65=0,0,P$65/CHI_fec!P$65)</f>
        <v>0.42109224940409479</v>
      </c>
      <c r="Q231" s="227">
        <f>IF(Q$65=0,0,Q$65/CHI_fec!Q$65)</f>
        <v>0</v>
      </c>
    </row>
    <row r="232" spans="1:17" x14ac:dyDescent="0.25">
      <c r="A232" s="127" t="s">
        <v>183</v>
      </c>
      <c r="B232" s="226">
        <f>IF(B$70=0,0,B$70/CHI_fec!B$70)</f>
        <v>2.1139153200000003</v>
      </c>
      <c r="C232" s="226">
        <f>IF(C$70=0,0,C$70/CHI_fec!C$70)</f>
        <v>2.1139153200000003</v>
      </c>
      <c r="D232" s="226">
        <f>IF(D$70=0,0,D$70/CHI_fec!D$70)</f>
        <v>2.1139153199999998</v>
      </c>
      <c r="E232" s="226">
        <f>IF(E$70=0,0,E$70/CHI_fec!E$70)</f>
        <v>2.1139153199999998</v>
      </c>
      <c r="F232" s="226">
        <f>IF(F$70=0,0,F$70/CHI_fec!F$70)</f>
        <v>2.1139153200000003</v>
      </c>
      <c r="G232" s="226">
        <f>IF(G$70=0,0,G$70/CHI_fec!G$70)</f>
        <v>2.1139153200000003</v>
      </c>
      <c r="H232" s="226">
        <f>IF(H$70=0,0,H$70/CHI_fec!H$70)</f>
        <v>2.1139153199999998</v>
      </c>
      <c r="I232" s="226">
        <f>IF(I$70=0,0,I$70/CHI_fec!I$70)</f>
        <v>2.1139153200000003</v>
      </c>
      <c r="J232" s="226">
        <f>IF(J$70=0,0,J$70/CHI_fec!J$70)</f>
        <v>2.1139153200000003</v>
      </c>
      <c r="K232" s="226">
        <f>IF(K$70=0,0,K$70/CHI_fec!K$70)</f>
        <v>2.1139153199999998</v>
      </c>
      <c r="L232" s="226">
        <f>IF(L$70=0,0,L$70/CHI_fec!L$70)</f>
        <v>2.1139153199999998</v>
      </c>
      <c r="M232" s="226">
        <f>IF(M$70=0,0,M$70/CHI_fec!M$70)</f>
        <v>2.2059616315238397</v>
      </c>
      <c r="N232" s="226">
        <f>IF(N$70=0,0,N$70/CHI_fec!N$70)</f>
        <v>2.1436373738855155</v>
      </c>
      <c r="O232" s="226">
        <f>IF(O$70=0,0,O$70/CHI_fec!O$70)</f>
        <v>2.130088299260207</v>
      </c>
      <c r="P232" s="226">
        <f>IF(P$70=0,0,P$70/CHI_fec!P$70)</f>
        <v>2.1167976830731003</v>
      </c>
      <c r="Q232" s="226">
        <f>IF(Q$70=0,0,Q$70/CHI_fec!Q$70)</f>
        <v>2.1396137140625244</v>
      </c>
    </row>
    <row r="233" spans="1:17" x14ac:dyDescent="0.25">
      <c r="A233" s="127" t="s">
        <v>181</v>
      </c>
      <c r="B233" s="226">
        <f>IF(B$83=0,0,B$83/CHI_fec!B$83)</f>
        <v>1.1083619113242922</v>
      </c>
      <c r="C233" s="226">
        <f>IF(C$83=0,0,C$83/CHI_fec!C$83)</f>
        <v>1.057706149113661</v>
      </c>
      <c r="D233" s="226">
        <f>IF(D$83=0,0,D$83/CHI_fec!D$83)</f>
        <v>0.5084565285785837</v>
      </c>
      <c r="E233" s="226">
        <f>IF(E$83=0,0,E$83/CHI_fec!E$83)</f>
        <v>1.2652189737623607</v>
      </c>
      <c r="F233" s="226">
        <f>IF(F$83=0,0,F$83/CHI_fec!F$83)</f>
        <v>1.0580603654842435</v>
      </c>
      <c r="G233" s="226">
        <f>IF(G$83=0,0,G$83/CHI_fec!G$83)</f>
        <v>1.5222825500458357</v>
      </c>
      <c r="H233" s="226">
        <f>IF(H$83=0,0,H$83/CHI_fec!H$83)</f>
        <v>1.4371941447277086</v>
      </c>
      <c r="I233" s="226">
        <f>IF(I$83=0,0,I$83/CHI_fec!I$83)</f>
        <v>1.414500719995742</v>
      </c>
      <c r="J233" s="226">
        <f>IF(J$83=0,0,J$83/CHI_fec!J$83)</f>
        <v>0.93297236412128315</v>
      </c>
      <c r="K233" s="226">
        <f>IF(K$83=0,0,K$83/CHI_fec!K$83)</f>
        <v>1.3418939564437109</v>
      </c>
      <c r="L233" s="226">
        <f>IF(L$83=0,0,L$83/CHI_fec!L$83)</f>
        <v>1.044489379572854</v>
      </c>
      <c r="M233" s="226">
        <f>IF(M$83=0,0,M$83/CHI_fec!M$83)</f>
        <v>0.75306232840059228</v>
      </c>
      <c r="N233" s="226">
        <f>IF(N$83=0,0,N$83/CHI_fec!N$83)</f>
        <v>1.0760417846432135</v>
      </c>
      <c r="O233" s="226">
        <f>IF(O$83=0,0,O$83/CHI_fec!O$83)</f>
        <v>1.5764534674937822</v>
      </c>
      <c r="P233" s="226">
        <f>IF(P$83=0,0,P$83/CHI_fec!P$83)</f>
        <v>1.8626776092690616</v>
      </c>
      <c r="Q233" s="226">
        <f>IF(Q$83=0,0,Q$83/CHI_fec!Q$83)</f>
        <v>1.6202995086059555</v>
      </c>
    </row>
    <row r="234" spans="1:17" x14ac:dyDescent="0.25">
      <c r="A234" s="127" t="s">
        <v>180</v>
      </c>
      <c r="B234" s="225">
        <f>IF(B$91=0,0,B$91/CHI_fec!B$91)</f>
        <v>1.579726409021061</v>
      </c>
      <c r="C234" s="225">
        <f>IF(C$91=0,0,C$91/CHI_fec!C$91)</f>
        <v>1.5483198364504709</v>
      </c>
      <c r="D234" s="225">
        <f>IF(D$91=0,0,D$91/CHI_fec!D$91)</f>
        <v>1.2077850717187231</v>
      </c>
      <c r="E234" s="225">
        <f>IF(E$91=0,0,E$91/CHI_fec!E$91)</f>
        <v>1.6769777877326644</v>
      </c>
      <c r="F234" s="225">
        <f>IF(F$91=0,0,F$91/CHI_fec!F$91)</f>
        <v>1.5485394506002315</v>
      </c>
      <c r="G234" s="225">
        <f>IF(G$91=0,0,G$91/CHI_fec!G$91)</f>
        <v>1.8363572050284185</v>
      </c>
      <c r="H234" s="225">
        <f>IF(H$91=0,0,H$91/CHI_fec!H$91)</f>
        <v>1.78360239373118</v>
      </c>
      <c r="I234" s="225">
        <f>IF(I$91=0,0,I$91/CHI_fec!I$91)</f>
        <v>1.7695324703973609</v>
      </c>
      <c r="J234" s="225">
        <f>IF(J$91=0,0,J$91/CHI_fec!J$91)</f>
        <v>1.4709848897551963</v>
      </c>
      <c r="K234" s="225">
        <f>IF(K$91=0,0,K$91/CHI_fec!K$91)</f>
        <v>1.7245162769951008</v>
      </c>
      <c r="L234" s="225">
        <f>IF(L$91=0,0,L$91/CHI_fec!L$91)</f>
        <v>1.54012543933517</v>
      </c>
      <c r="M234" s="225">
        <f>IF(M$91=0,0,M$91/CHI_fec!M$91)</f>
        <v>0.93140602219895463</v>
      </c>
      <c r="N234" s="225">
        <f>IF(N$91=0,0,N$91/CHI_fec!N$91)</f>
        <v>0.90509133564055078</v>
      </c>
      <c r="O234" s="225">
        <f>IF(O$91=0,0,O$91/CHI_fec!O$91)</f>
        <v>1.8111775874565306</v>
      </c>
      <c r="P234" s="225">
        <f>IF(P$91=0,0,P$91/CHI_fec!P$91)</f>
        <v>0.89375902174197575</v>
      </c>
      <c r="Q234" s="225">
        <f>IF(Q$91=0,0,Q$91/CHI_fec!Q$91)</f>
        <v>0.90339245704862126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0.71648347091471343</v>
      </c>
      <c r="C237" s="230">
        <f>IF(C$108=0,0,C$108/CHI_fec!C$108)</f>
        <v>0.6998570465821774</v>
      </c>
      <c r="D237" s="230">
        <f>IF(D$108=0,0,D$108/CHI_fec!D$108)</f>
        <v>0.51958027535270246</v>
      </c>
      <c r="E237" s="230">
        <f>IF(E$108=0,0,E$108/CHI_fec!E$108)</f>
        <v>0.76796768447380026</v>
      </c>
      <c r="F237" s="230">
        <f>IF(F$108=0,0,F$108/CHI_fec!F$108)</f>
        <v>0.69997330880834518</v>
      </c>
      <c r="G237" s="230">
        <f>IF(G$108=0,0,G$108/CHI_fec!G$108)</f>
        <v>0.85234205598076618</v>
      </c>
      <c r="H237" s="230">
        <f>IF(H$108=0,0,H$108/CHI_fec!H$108)</f>
        <v>0.82441402033665734</v>
      </c>
      <c r="I237" s="230">
        <f>IF(I$108=0,0,I$108/CHI_fec!I$108)</f>
        <v>0.81696549932569607</v>
      </c>
      <c r="J237" s="230">
        <f>IF(J$108=0,0,J$108/CHI_fec!J$108)</f>
        <v>0.65891645567243562</v>
      </c>
      <c r="K237" s="230">
        <f>IF(K$108=0,0,K$108/CHI_fec!K$108)</f>
        <v>0.79313423497301327</v>
      </c>
      <c r="L237" s="230">
        <f>IF(L$108=0,0,L$108/CHI_fec!L$108)</f>
        <v>0.69551898889434594</v>
      </c>
      <c r="M237" s="230">
        <f>IF(M$108=0,0,M$108/CHI_fec!M$108)</f>
        <v>0.51828567563736894</v>
      </c>
      <c r="N237" s="230">
        <f>IF(N$108=0,0,N$108/CHI_fec!N$108)</f>
        <v>0.59105746696940198</v>
      </c>
      <c r="O237" s="230">
        <f>IF(O$108=0,0,O$108/CHI_fec!O$108)</f>
        <v>0.87462134634615418</v>
      </c>
      <c r="P237" s="230">
        <f>IF(P$108=0,0,P$108/CHI_fec!P$108)</f>
        <v>0.76583488001006639</v>
      </c>
      <c r="Q237" s="230">
        <f>IF(Q$108=0,0,Q$108/CHI_fec!Q$108)</f>
        <v>0.70348192981428392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0.70463844000000009</v>
      </c>
      <c r="C242" s="227">
        <f>IF(C$113=0,0,C$113/CHI_fec!C$113)</f>
        <v>0.70463843999999998</v>
      </c>
      <c r="D242" s="227">
        <f>IF(D$113=0,0,D$113/CHI_fec!D$113)</f>
        <v>0.70463844000000009</v>
      </c>
      <c r="E242" s="227">
        <f>IF(E$113=0,0,E$113/CHI_fec!E$113)</f>
        <v>0.70463844000000009</v>
      </c>
      <c r="F242" s="227">
        <f>IF(F$113=0,0,F$113/CHI_fec!F$113)</f>
        <v>0.70463843999999998</v>
      </c>
      <c r="G242" s="227">
        <f>IF(G$113=0,0,G$113/CHI_fec!G$113)</f>
        <v>0.70463844000000009</v>
      </c>
      <c r="H242" s="227">
        <f>IF(H$113=0,0,H$113/CHI_fec!H$113)</f>
        <v>0.70463844000000009</v>
      </c>
      <c r="I242" s="227">
        <f>IF(I$113=0,0,I$113/CHI_fec!I$113)</f>
        <v>0.7046384400000002</v>
      </c>
      <c r="J242" s="227">
        <f>IF(J$113=0,0,J$113/CHI_fec!J$113)</f>
        <v>0.70463844000000009</v>
      </c>
      <c r="K242" s="227">
        <f>IF(K$113=0,0,K$113/CHI_fec!K$113)</f>
        <v>0.70463843999999998</v>
      </c>
      <c r="L242" s="227">
        <f>IF(L$113=0,0,L$113/CHI_fec!L$113)</f>
        <v>0.70463844000000009</v>
      </c>
      <c r="M242" s="227">
        <f>IF(M$113=0,0,M$113/CHI_fec!M$113)</f>
        <v>0</v>
      </c>
      <c r="N242" s="227">
        <f>IF(N$113=0,0,N$113/CHI_fec!N$113)</f>
        <v>0.36399564005990875</v>
      </c>
      <c r="O242" s="227">
        <f>IF(O$113=0,0,O$113/CHI_fec!O$113)</f>
        <v>1.1829305221812074</v>
      </c>
      <c r="P242" s="227">
        <f>IF(P$113=0,0,P$113/CHI_fec!P$113)</f>
        <v>0.42109224940409479</v>
      </c>
      <c r="Q242" s="227">
        <f>IF(Q$113=0,0,Q$113/CHI_fec!Q$113)</f>
        <v>0</v>
      </c>
    </row>
    <row r="243" spans="1:17" x14ac:dyDescent="0.25">
      <c r="A243" s="127" t="s">
        <v>182</v>
      </c>
      <c r="B243" s="226">
        <f>IF(B$118=0,0,B$118/CHI_fec!B$118)</f>
        <v>1.99647558</v>
      </c>
      <c r="C243" s="226">
        <f>IF(C$118=0,0,C$118/CHI_fec!C$118)</f>
        <v>1.9964755800000002</v>
      </c>
      <c r="D243" s="226">
        <f>IF(D$118=0,0,D$118/CHI_fec!D$118)</f>
        <v>1.9964755800000002</v>
      </c>
      <c r="E243" s="226">
        <f>IF(E$118=0,0,E$118/CHI_fec!E$118)</f>
        <v>1.9964755800000002</v>
      </c>
      <c r="F243" s="226">
        <f>IF(F$118=0,0,F$118/CHI_fec!F$118)</f>
        <v>1.9964755800000005</v>
      </c>
      <c r="G243" s="226">
        <f>IF(G$118=0,0,G$118/CHI_fec!G$118)</f>
        <v>1.99647558</v>
      </c>
      <c r="H243" s="226">
        <f>IF(H$118=0,0,H$118/CHI_fec!H$118)</f>
        <v>1.9964755800000002</v>
      </c>
      <c r="I243" s="226">
        <f>IF(I$118=0,0,I$118/CHI_fec!I$118)</f>
        <v>1.9964755800000002</v>
      </c>
      <c r="J243" s="226">
        <f>IF(J$118=0,0,J$118/CHI_fec!J$118)</f>
        <v>1.9964755800000002</v>
      </c>
      <c r="K243" s="226">
        <f>IF(K$118=0,0,K$118/CHI_fec!K$118)</f>
        <v>1.9964755800000002</v>
      </c>
      <c r="L243" s="226">
        <f>IF(L$118=0,0,L$118/CHI_fec!L$118)</f>
        <v>1.99647558</v>
      </c>
      <c r="M243" s="226">
        <f>IF(M$118=0,0,M$118/CHI_fec!M$118)</f>
        <v>2.0834082075502933</v>
      </c>
      <c r="N243" s="226">
        <f>IF(N$118=0,0,N$118/CHI_fec!N$118)</f>
        <v>2.0245464086696532</v>
      </c>
      <c r="O243" s="226">
        <f>IF(O$118=0,0,O$118/CHI_fec!O$118)</f>
        <v>2.0117500604124179</v>
      </c>
      <c r="P243" s="226">
        <f>IF(P$118=0,0,P$118/CHI_fec!P$118)</f>
        <v>1.9991978117912617</v>
      </c>
      <c r="Q243" s="226">
        <f>IF(Q$118=0,0,Q$118/CHI_fec!Q$118)</f>
        <v>2.0207462855034946</v>
      </c>
    </row>
    <row r="244" spans="1:17" x14ac:dyDescent="0.25">
      <c r="A244" s="127" t="s">
        <v>181</v>
      </c>
      <c r="B244" s="226">
        <f>IF(B$131=0,0,B$131/CHI_fec!B$131)</f>
        <v>1.108361911324292</v>
      </c>
      <c r="C244" s="226">
        <f>IF(C$131=0,0,C$131/CHI_fec!C$131)</f>
        <v>1.0577061491136612</v>
      </c>
      <c r="D244" s="226">
        <f>IF(D$131=0,0,D$131/CHI_fec!D$131)</f>
        <v>0.5084565285785837</v>
      </c>
      <c r="E244" s="226">
        <f>IF(E$131=0,0,E$131/CHI_fec!E$131)</f>
        <v>1.2652189737623609</v>
      </c>
      <c r="F244" s="226">
        <f>IF(F$131=0,0,F$131/CHI_fec!F$131)</f>
        <v>1.0580603654842435</v>
      </c>
      <c r="G244" s="226">
        <f>IF(G$131=0,0,G$131/CHI_fec!G$131)</f>
        <v>1.5222825500458355</v>
      </c>
      <c r="H244" s="226">
        <f>IF(H$131=0,0,H$131/CHI_fec!H$131)</f>
        <v>1.4371941447277086</v>
      </c>
      <c r="I244" s="226">
        <f>IF(I$131=0,0,I$131/CHI_fec!I$131)</f>
        <v>1.4145007199957418</v>
      </c>
      <c r="J244" s="226">
        <f>IF(J$131=0,0,J$131/CHI_fec!J$131)</f>
        <v>0.93297236412128304</v>
      </c>
      <c r="K244" s="226">
        <f>IF(K$131=0,0,K$131/CHI_fec!K$131)</f>
        <v>1.3418939564437107</v>
      </c>
      <c r="L244" s="226">
        <f>IF(L$131=0,0,L$131/CHI_fec!L$131)</f>
        <v>1.044489379572854</v>
      </c>
      <c r="M244" s="226">
        <f>IF(M$131=0,0,M$131/CHI_fec!M$131)</f>
        <v>0.75306232840059251</v>
      </c>
      <c r="N244" s="226">
        <f>IF(N$131=0,0,N$131/CHI_fec!N$131)</f>
        <v>1.0760417846432135</v>
      </c>
      <c r="O244" s="226">
        <f>IF(O$131=0,0,O$131/CHI_fec!O$131)</f>
        <v>1.5764534674937822</v>
      </c>
      <c r="P244" s="226">
        <f>IF(P$131=0,0,P$131/CHI_fec!P$131)</f>
        <v>1.8626776092690616</v>
      </c>
      <c r="Q244" s="226">
        <f>IF(Q$131=0,0,Q$131/CHI_fec!Q$131)</f>
        <v>1.6202995086059555</v>
      </c>
    </row>
    <row r="245" spans="1:17" x14ac:dyDescent="0.25">
      <c r="A245" s="127" t="s">
        <v>180</v>
      </c>
      <c r="B245" s="225">
        <f>IF(B$139=0,0,B$139/CHI_fec!B$139)</f>
        <v>1.5325899592513841</v>
      </c>
      <c r="C245" s="225">
        <f>IF(C$139=0,0,C$139/CHI_fec!C$139)</f>
        <v>1.4992584677167897</v>
      </c>
      <c r="D245" s="225">
        <f>IF(D$139=0,0,D$139/CHI_fec!D$139)</f>
        <v>1.1378522174047094</v>
      </c>
      <c r="E245" s="225">
        <f>IF(E$139=0,0,E$139/CHI_fec!E$139)</f>
        <v>1.6358019063356342</v>
      </c>
      <c r="F245" s="225">
        <f>IF(F$139=0,0,F$139/CHI_fec!F$139)</f>
        <v>1.4994915420886326</v>
      </c>
      <c r="G245" s="225">
        <f>IF(G$139=0,0,G$139/CHI_fec!G$139)</f>
        <v>1.8049497395301604</v>
      </c>
      <c r="H245" s="225">
        <f>IF(H$139=0,0,H$139/CHI_fec!H$139)</f>
        <v>1.7489615688308331</v>
      </c>
      <c r="I245" s="225">
        <f>IF(I$139=0,0,I$139/CHI_fec!I$139)</f>
        <v>1.7340292953571987</v>
      </c>
      <c r="J245" s="225">
        <f>IF(J$139=0,0,J$139/CHI_fec!J$139)</f>
        <v>1.4171836371918054</v>
      </c>
      <c r="K245" s="225">
        <f>IF(K$139=0,0,K$139/CHI_fec!K$139)</f>
        <v>1.6862540449399621</v>
      </c>
      <c r="L245" s="225">
        <f>IF(L$139=0,0,L$139/CHI_fec!L$139)</f>
        <v>1.4905618333589385</v>
      </c>
      <c r="M245" s="225">
        <f>IF(M$139=0,0,M$139/CHI_fec!M$139)</f>
        <v>0.83826541997905901</v>
      </c>
      <c r="N245" s="225">
        <f>IF(N$139=0,0,N$139/CHI_fec!N$139)</f>
        <v>0.81458220207649579</v>
      </c>
      <c r="O245" s="225">
        <f>IF(O$139=0,0,O$139/CHI_fec!O$139)</f>
        <v>1.7771254693904472</v>
      </c>
      <c r="P245" s="225">
        <f>IF(P$139=0,0,P$139/CHI_fec!P$139)</f>
        <v>0.80438311956777808</v>
      </c>
      <c r="Q245" s="225">
        <f>IF(Q$139=0,0,Q$139/CHI_fec!Q$139)</f>
        <v>0.81305321134375919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741.59762388619652</v>
      </c>
      <c r="C3" s="46">
        <f t="shared" ref="C3:Q3" si="0">SUM(C4:C6)</f>
        <v>759.02888145996621</v>
      </c>
      <c r="D3" s="46">
        <f t="shared" si="0"/>
        <v>746.10842726784779</v>
      </c>
      <c r="E3" s="46">
        <f t="shared" si="0"/>
        <v>757.09478005585117</v>
      </c>
      <c r="F3" s="46">
        <f t="shared" si="0"/>
        <v>716.38105809199146</v>
      </c>
      <c r="G3" s="46">
        <f t="shared" si="0"/>
        <v>757.85782318815484</v>
      </c>
      <c r="H3" s="46">
        <f t="shared" si="0"/>
        <v>852.87681527817676</v>
      </c>
      <c r="I3" s="46">
        <f t="shared" si="0"/>
        <v>975.28826997766271</v>
      </c>
      <c r="J3" s="46">
        <f t="shared" si="0"/>
        <v>912.908526565638</v>
      </c>
      <c r="K3" s="46">
        <f t="shared" si="0"/>
        <v>637.69769250712989</v>
      </c>
      <c r="L3" s="46">
        <f t="shared" si="0"/>
        <v>614.39999999999986</v>
      </c>
      <c r="M3" s="46">
        <f t="shared" si="0"/>
        <v>578.34639436396742</v>
      </c>
      <c r="N3" s="46">
        <f t="shared" si="0"/>
        <v>549.74319954346561</v>
      </c>
      <c r="O3" s="46">
        <f t="shared" si="0"/>
        <v>592.88102340293472</v>
      </c>
      <c r="P3" s="46">
        <f t="shared" si="0"/>
        <v>639.31134008133927</v>
      </c>
      <c r="Q3" s="46">
        <f t="shared" si="0"/>
        <v>711.58130288408711</v>
      </c>
    </row>
    <row r="4" spans="1:17" x14ac:dyDescent="0.25">
      <c r="A4" s="257" t="s">
        <v>38</v>
      </c>
      <c r="B4" s="215">
        <v>359.44878026394991</v>
      </c>
      <c r="C4" s="215">
        <v>387.22026883576302</v>
      </c>
      <c r="D4" s="215">
        <v>402.4688940079597</v>
      </c>
      <c r="E4" s="215">
        <v>382.4808098480251</v>
      </c>
      <c r="F4" s="215">
        <v>354.55445464763449</v>
      </c>
      <c r="G4" s="215">
        <v>336.8939289573691</v>
      </c>
      <c r="H4" s="215">
        <v>402.38345305514838</v>
      </c>
      <c r="I4" s="215">
        <v>404.40214197836548</v>
      </c>
      <c r="J4" s="215">
        <v>375.47767226561382</v>
      </c>
      <c r="K4" s="215">
        <v>307.43468538496609</v>
      </c>
      <c r="L4" s="215">
        <v>247.00473005931596</v>
      </c>
      <c r="M4" s="215">
        <v>185.4159031223206</v>
      </c>
      <c r="N4" s="215">
        <v>174.79427442526617</v>
      </c>
      <c r="O4" s="215">
        <v>180.98787327536914</v>
      </c>
      <c r="P4" s="215">
        <v>202.0637237735252</v>
      </c>
      <c r="Q4" s="215">
        <v>226.61164290007756</v>
      </c>
    </row>
    <row r="5" spans="1:17" x14ac:dyDescent="0.25">
      <c r="A5" s="256" t="s">
        <v>37</v>
      </c>
      <c r="B5" s="214">
        <v>261.40564390744794</v>
      </c>
      <c r="C5" s="214">
        <v>244.95730385345843</v>
      </c>
      <c r="D5" s="214">
        <v>211.12593098189774</v>
      </c>
      <c r="E5" s="214">
        <v>258.63700208135475</v>
      </c>
      <c r="F5" s="214">
        <v>259.78128050863518</v>
      </c>
      <c r="G5" s="214">
        <v>301.01416462433838</v>
      </c>
      <c r="H5" s="214">
        <v>330.0977017016819</v>
      </c>
      <c r="I5" s="214">
        <v>441.18517452514595</v>
      </c>
      <c r="J5" s="214">
        <v>409.75860792930848</v>
      </c>
      <c r="K5" s="214">
        <v>238.60872259236982</v>
      </c>
      <c r="L5" s="214">
        <v>261.98099007109431</v>
      </c>
      <c r="M5" s="214">
        <v>281.11129500722228</v>
      </c>
      <c r="N5" s="214">
        <v>276.23357793787818</v>
      </c>
      <c r="O5" s="214">
        <v>291.57730155858593</v>
      </c>
      <c r="P5" s="214">
        <v>314.38500590542196</v>
      </c>
      <c r="Q5" s="214">
        <v>359.25905746659276</v>
      </c>
    </row>
    <row r="6" spans="1:17" x14ac:dyDescent="0.25">
      <c r="A6" s="223" t="s">
        <v>57</v>
      </c>
      <c r="B6" s="213">
        <v>120.74319971479878</v>
      </c>
      <c r="C6" s="213">
        <v>126.85130877074465</v>
      </c>
      <c r="D6" s="213">
        <v>132.51360227799034</v>
      </c>
      <c r="E6" s="213">
        <v>115.97696812647132</v>
      </c>
      <c r="F6" s="213">
        <v>102.0453229357218</v>
      </c>
      <c r="G6" s="213">
        <v>119.94972960644739</v>
      </c>
      <c r="H6" s="213">
        <v>120.39566052134646</v>
      </c>
      <c r="I6" s="213">
        <v>129.70095347415133</v>
      </c>
      <c r="J6" s="213">
        <v>127.67224637071567</v>
      </c>
      <c r="K6" s="213">
        <v>91.654284529793998</v>
      </c>
      <c r="L6" s="213">
        <v>105.41427986958955</v>
      </c>
      <c r="M6" s="213">
        <v>111.81919623442452</v>
      </c>
      <c r="N6" s="213">
        <v>98.715347180321274</v>
      </c>
      <c r="O6" s="213">
        <v>120.31584856897966</v>
      </c>
      <c r="P6" s="213">
        <v>122.86261040239205</v>
      </c>
      <c r="Q6" s="213">
        <v>125.71060251741682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3326</v>
      </c>
      <c r="C9" s="215">
        <v>3452</v>
      </c>
      <c r="D9" s="215">
        <v>3510</v>
      </c>
      <c r="E9" s="215">
        <v>3573</v>
      </c>
      <c r="F9" s="215">
        <v>3580</v>
      </c>
      <c r="G9" s="215">
        <v>3371</v>
      </c>
      <c r="H9" s="215">
        <v>3724.1529999999998</v>
      </c>
      <c r="I9" s="215">
        <v>3551.7460000000001</v>
      </c>
      <c r="J9" s="215">
        <v>3544</v>
      </c>
      <c r="K9" s="215">
        <v>2807</v>
      </c>
      <c r="L9" s="215">
        <v>2136</v>
      </c>
      <c r="M9" s="215">
        <v>1694</v>
      </c>
      <c r="N9" s="215">
        <v>1870</v>
      </c>
      <c r="O9" s="215">
        <v>2022</v>
      </c>
      <c r="P9" s="215">
        <v>2100</v>
      </c>
      <c r="Q9" s="215">
        <v>2417.9778882638138</v>
      </c>
    </row>
    <row r="10" spans="1:17" x14ac:dyDescent="0.25">
      <c r="A10" s="256" t="s">
        <v>201</v>
      </c>
      <c r="B10" s="214">
        <v>3021.9479999999994</v>
      </c>
      <c r="C10" s="214">
        <v>2728.2859999999996</v>
      </c>
      <c r="D10" s="214">
        <v>2300.3989999999994</v>
      </c>
      <c r="E10" s="214">
        <v>3018.5669999999996</v>
      </c>
      <c r="F10" s="214">
        <v>3277.1379999999995</v>
      </c>
      <c r="G10" s="214">
        <v>3763.0439999999994</v>
      </c>
      <c r="H10" s="214">
        <v>3816.9519999999998</v>
      </c>
      <c r="I10" s="214">
        <v>4841.0119999999997</v>
      </c>
      <c r="J10" s="214">
        <v>4831.9727718257946</v>
      </c>
      <c r="K10" s="214">
        <v>2679.1679728752183</v>
      </c>
      <c r="L10" s="214">
        <v>2881.000781575221</v>
      </c>
      <c r="M10" s="214">
        <v>3429.9778188790801</v>
      </c>
      <c r="N10" s="214">
        <v>2804.5688385741119</v>
      </c>
      <c r="O10" s="214">
        <v>2684.9960512563357</v>
      </c>
      <c r="P10" s="214">
        <v>3386.4103929578664</v>
      </c>
      <c r="Q10" s="214">
        <v>3806.3801250986999</v>
      </c>
    </row>
    <row r="11" spans="1:17" x14ac:dyDescent="0.25">
      <c r="A11" s="223" t="s">
        <v>200</v>
      </c>
      <c r="B11" s="213">
        <v>416.83600000000001</v>
      </c>
      <c r="C11" s="213">
        <v>421.91500000000002</v>
      </c>
      <c r="D11" s="213">
        <v>431.17400000000004</v>
      </c>
      <c r="E11" s="213">
        <v>404.21499999999997</v>
      </c>
      <c r="F11" s="213">
        <v>384.42400000000004</v>
      </c>
      <c r="G11" s="213">
        <v>447.798</v>
      </c>
      <c r="H11" s="213">
        <v>415.73399999999998</v>
      </c>
      <c r="I11" s="213">
        <v>425</v>
      </c>
      <c r="J11" s="213">
        <v>449.59699999999998</v>
      </c>
      <c r="K11" s="213">
        <v>403.11900000000003</v>
      </c>
      <c r="L11" s="213">
        <v>395.47158960849049</v>
      </c>
      <c r="M11" s="213">
        <v>415.24516908891508</v>
      </c>
      <c r="N11" s="213">
        <v>399.40538782080296</v>
      </c>
      <c r="O11" s="213">
        <v>436.99836285599122</v>
      </c>
      <c r="P11" s="213">
        <v>456.97777420080803</v>
      </c>
      <c r="Q11" s="213">
        <v>483.59300000000002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4222.2222222222217</v>
      </c>
      <c r="C14" s="120">
        <v>4222.2222222222217</v>
      </c>
      <c r="D14" s="120">
        <v>3792.0057581859619</v>
      </c>
      <c r="E14" s="120">
        <v>3792.0057581859619</v>
      </c>
      <c r="F14" s="120">
        <v>3792.0057581859619</v>
      </c>
      <c r="G14" s="120">
        <v>3792.0057581859619</v>
      </c>
      <c r="H14" s="120">
        <v>4222.2222222222217</v>
      </c>
      <c r="I14" s="120">
        <v>4222.2222222222217</v>
      </c>
      <c r="J14" s="120">
        <v>3792.0057581859619</v>
      </c>
      <c r="K14" s="120">
        <v>3792.0057581859623</v>
      </c>
      <c r="L14" s="120">
        <v>3361.7892941497021</v>
      </c>
      <c r="M14" s="120">
        <v>3361.7892941497021</v>
      </c>
      <c r="N14" s="120">
        <v>2931.5728301134423</v>
      </c>
      <c r="O14" s="120">
        <v>2931.5728301134423</v>
      </c>
      <c r="P14" s="120">
        <v>2501.3563660771824</v>
      </c>
      <c r="Q14" s="120">
        <v>2931.5728301134423</v>
      </c>
    </row>
    <row r="15" spans="1:17" x14ac:dyDescent="0.25">
      <c r="A15" s="180" t="s">
        <v>201</v>
      </c>
      <c r="B15" s="189">
        <v>3357.7199999999993</v>
      </c>
      <c r="C15" s="189">
        <v>3357.7199999999989</v>
      </c>
      <c r="D15" s="189">
        <v>3079.5594252835044</v>
      </c>
      <c r="E15" s="189">
        <v>3357.7199999999993</v>
      </c>
      <c r="F15" s="189">
        <v>3635.8805747164947</v>
      </c>
      <c r="G15" s="189">
        <v>4192.2017241494841</v>
      </c>
      <c r="H15" s="189">
        <v>4192.2017241494841</v>
      </c>
      <c r="I15" s="189">
        <v>5304.8440230154629</v>
      </c>
      <c r="J15" s="189">
        <v>5304.8440230154629</v>
      </c>
      <c r="K15" s="189">
        <v>5026.683448298968</v>
      </c>
      <c r="L15" s="189">
        <v>4748.522873582473</v>
      </c>
      <c r="M15" s="189">
        <v>4748.522873582473</v>
      </c>
      <c r="N15" s="189">
        <v>4470.3622988659781</v>
      </c>
      <c r="O15" s="189">
        <v>4470.3622988659781</v>
      </c>
      <c r="P15" s="189">
        <v>4192.2017241494832</v>
      </c>
      <c r="Q15" s="189">
        <v>4192.2017241494832</v>
      </c>
    </row>
    <row r="16" spans="1:17" x14ac:dyDescent="0.25">
      <c r="A16" s="108" t="s">
        <v>200</v>
      </c>
      <c r="B16" s="118">
        <v>463.15111111111111</v>
      </c>
      <c r="C16" s="118">
        <v>470.29123292408627</v>
      </c>
      <c r="D16" s="118">
        <v>477.4313547370615</v>
      </c>
      <c r="E16" s="118">
        <v>436.17256931183158</v>
      </c>
      <c r="F16" s="118">
        <v>436.17256931183158</v>
      </c>
      <c r="G16" s="118">
        <v>491.71159836301183</v>
      </c>
      <c r="H16" s="118">
        <v>484.57147655003661</v>
      </c>
      <c r="I16" s="118">
        <v>479.01330018968264</v>
      </c>
      <c r="J16" s="118">
        <v>513.13196380193745</v>
      </c>
      <c r="K16" s="118">
        <v>471.87317837670753</v>
      </c>
      <c r="L16" s="118">
        <v>430.61439295147761</v>
      </c>
      <c r="M16" s="118">
        <v>471.87317837670753</v>
      </c>
      <c r="N16" s="118">
        <v>437.75451476445289</v>
      </c>
      <c r="O16" s="118">
        <v>464.73305656373236</v>
      </c>
      <c r="P16" s="118">
        <v>500.43366562860831</v>
      </c>
      <c r="Q16" s="118">
        <v>521.85403106753392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0</v>
      </c>
      <c r="D18" s="120">
        <v>0</v>
      </c>
      <c r="E18" s="120">
        <v>0</v>
      </c>
      <c r="F18" s="120">
        <v>430.21646403625988</v>
      </c>
      <c r="G18" s="120">
        <v>0</v>
      </c>
      <c r="H18" s="120">
        <v>860.43292807251976</v>
      </c>
      <c r="I18" s="120">
        <v>0</v>
      </c>
      <c r="J18" s="120">
        <v>0</v>
      </c>
      <c r="K18" s="120">
        <v>4.5474735088646412E-13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430.21646403625988</v>
      </c>
    </row>
    <row r="19" spans="1:17" x14ac:dyDescent="0.25">
      <c r="A19" s="179" t="s">
        <v>201</v>
      </c>
      <c r="B19" s="189"/>
      <c r="C19" s="189">
        <v>0</v>
      </c>
      <c r="D19" s="189">
        <v>0</v>
      </c>
      <c r="E19" s="189">
        <v>278.16057471649492</v>
      </c>
      <c r="F19" s="189">
        <v>556.32114943298961</v>
      </c>
      <c r="G19" s="189">
        <v>834.48172414948431</v>
      </c>
      <c r="H19" s="189">
        <v>0</v>
      </c>
      <c r="I19" s="189">
        <v>1390.8028735824737</v>
      </c>
      <c r="J19" s="189">
        <v>0</v>
      </c>
      <c r="K19" s="189">
        <v>0</v>
      </c>
      <c r="L19" s="189">
        <v>0</v>
      </c>
      <c r="M19" s="189">
        <v>0</v>
      </c>
      <c r="N19" s="189">
        <v>0</v>
      </c>
      <c r="O19" s="189">
        <v>0</v>
      </c>
      <c r="P19" s="189">
        <v>0</v>
      </c>
      <c r="Q19" s="189">
        <v>278.16057471649475</v>
      </c>
    </row>
    <row r="20" spans="1:17" x14ac:dyDescent="0.25">
      <c r="A20" s="119" t="s">
        <v>200</v>
      </c>
      <c r="B20" s="118"/>
      <c r="C20" s="118">
        <v>48.398907238205069</v>
      </c>
      <c r="D20" s="118">
        <v>7.1401218129752237</v>
      </c>
      <c r="E20" s="118">
        <v>0</v>
      </c>
      <c r="F20" s="118">
        <v>7.1401218129751891</v>
      </c>
      <c r="G20" s="118">
        <v>89.657692663434958</v>
      </c>
      <c r="H20" s="118">
        <v>0</v>
      </c>
      <c r="I20" s="118">
        <v>35.700609064875941</v>
      </c>
      <c r="J20" s="118">
        <v>34.118663612254807</v>
      </c>
      <c r="K20" s="118">
        <v>0</v>
      </c>
      <c r="L20" s="118">
        <v>0</v>
      </c>
      <c r="M20" s="118">
        <v>41.258785425229917</v>
      </c>
      <c r="N20" s="118">
        <v>7.1401218129751909</v>
      </c>
      <c r="O20" s="118">
        <v>34.118663612254693</v>
      </c>
      <c r="P20" s="118">
        <v>69.819272677130641</v>
      </c>
      <c r="Q20" s="118">
        <v>28.56048725190076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0</v>
      </c>
      <c r="D22" s="120">
        <f t="shared" ref="D22:Q22" si="1">C14+D18-D14</f>
        <v>430.21646403625982</v>
      </c>
      <c r="E22" s="120">
        <f t="shared" si="1"/>
        <v>0</v>
      </c>
      <c r="F22" s="120">
        <f t="shared" si="1"/>
        <v>430.21646403625982</v>
      </c>
      <c r="G22" s="120">
        <f t="shared" si="1"/>
        <v>0</v>
      </c>
      <c r="H22" s="120">
        <f t="shared" si="1"/>
        <v>430.21646403625982</v>
      </c>
      <c r="I22" s="120">
        <f t="shared" si="1"/>
        <v>0</v>
      </c>
      <c r="J22" s="120">
        <f t="shared" si="1"/>
        <v>430.21646403625982</v>
      </c>
      <c r="K22" s="120">
        <f t="shared" si="1"/>
        <v>0</v>
      </c>
      <c r="L22" s="120">
        <f t="shared" si="1"/>
        <v>430.21646403626028</v>
      </c>
      <c r="M22" s="120">
        <f t="shared" si="1"/>
        <v>0</v>
      </c>
      <c r="N22" s="120">
        <f t="shared" si="1"/>
        <v>430.21646403625982</v>
      </c>
      <c r="O22" s="120">
        <f t="shared" si="1"/>
        <v>0</v>
      </c>
      <c r="P22" s="120">
        <f t="shared" si="1"/>
        <v>430.21646403625982</v>
      </c>
      <c r="Q22" s="120">
        <f t="shared" si="1"/>
        <v>0</v>
      </c>
    </row>
    <row r="23" spans="1:17" x14ac:dyDescent="0.25">
      <c r="A23" s="179" t="s">
        <v>201</v>
      </c>
      <c r="B23" s="189"/>
      <c r="C23" s="189">
        <f t="shared" ref="C23:Q24" si="2">B15+C19-C15</f>
        <v>0</v>
      </c>
      <c r="D23" s="189">
        <f t="shared" si="2"/>
        <v>278.16057471649447</v>
      </c>
      <c r="E23" s="189">
        <f t="shared" si="2"/>
        <v>0</v>
      </c>
      <c r="F23" s="189">
        <f t="shared" si="2"/>
        <v>278.16057471649447</v>
      </c>
      <c r="G23" s="189">
        <f t="shared" si="2"/>
        <v>278.16057471649492</v>
      </c>
      <c r="H23" s="189">
        <f t="shared" si="2"/>
        <v>0</v>
      </c>
      <c r="I23" s="189">
        <f t="shared" si="2"/>
        <v>278.16057471649492</v>
      </c>
      <c r="J23" s="189">
        <f t="shared" si="2"/>
        <v>0</v>
      </c>
      <c r="K23" s="189">
        <f t="shared" si="2"/>
        <v>278.16057471649492</v>
      </c>
      <c r="L23" s="189">
        <f t="shared" si="2"/>
        <v>278.16057471649492</v>
      </c>
      <c r="M23" s="189">
        <f t="shared" si="2"/>
        <v>0</v>
      </c>
      <c r="N23" s="189">
        <f t="shared" si="2"/>
        <v>278.16057471649492</v>
      </c>
      <c r="O23" s="189">
        <f t="shared" si="2"/>
        <v>0</v>
      </c>
      <c r="P23" s="189">
        <f t="shared" si="2"/>
        <v>278.16057471649492</v>
      </c>
      <c r="Q23" s="189">
        <f t="shared" si="2"/>
        <v>278.16057471649492</v>
      </c>
    </row>
    <row r="24" spans="1:17" x14ac:dyDescent="0.25">
      <c r="A24" s="119" t="s">
        <v>200</v>
      </c>
      <c r="B24" s="118"/>
      <c r="C24" s="118">
        <f t="shared" si="2"/>
        <v>41.258785425229917</v>
      </c>
      <c r="D24" s="118">
        <f t="shared" si="2"/>
        <v>0</v>
      </c>
      <c r="E24" s="118">
        <f t="shared" si="2"/>
        <v>41.258785425229917</v>
      </c>
      <c r="F24" s="118">
        <f t="shared" si="2"/>
        <v>7.1401218129751669</v>
      </c>
      <c r="G24" s="118">
        <f t="shared" si="2"/>
        <v>34.11866361225475</v>
      </c>
      <c r="H24" s="118">
        <f t="shared" si="2"/>
        <v>7.1401218129752237</v>
      </c>
      <c r="I24" s="118">
        <f t="shared" si="2"/>
        <v>41.25878542522986</v>
      </c>
      <c r="J24" s="118">
        <f t="shared" si="2"/>
        <v>0</v>
      </c>
      <c r="K24" s="118">
        <f t="shared" si="2"/>
        <v>41.258785425229917</v>
      </c>
      <c r="L24" s="118">
        <f t="shared" si="2"/>
        <v>41.258785425229917</v>
      </c>
      <c r="M24" s="118">
        <f t="shared" si="2"/>
        <v>0</v>
      </c>
      <c r="N24" s="118">
        <f t="shared" si="2"/>
        <v>41.258785425229803</v>
      </c>
      <c r="O24" s="118">
        <f t="shared" si="2"/>
        <v>7.1401218129752237</v>
      </c>
      <c r="P24" s="118">
        <f t="shared" si="2"/>
        <v>34.118663612254636</v>
      </c>
      <c r="Q24" s="118">
        <f t="shared" si="2"/>
        <v>7.1401218129751669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896.22222222222172</v>
      </c>
      <c r="C26" s="120">
        <f t="shared" ref="C26:Q26" si="3">C14-C9</f>
        <v>770.22222222222172</v>
      </c>
      <c r="D26" s="120">
        <f t="shared" si="3"/>
        <v>282.00575818596189</v>
      </c>
      <c r="E26" s="120">
        <f t="shared" si="3"/>
        <v>219.00575818596189</v>
      </c>
      <c r="F26" s="120">
        <f t="shared" si="3"/>
        <v>212.00575818596189</v>
      </c>
      <c r="G26" s="120">
        <f t="shared" si="3"/>
        <v>421.00575818596189</v>
      </c>
      <c r="H26" s="120">
        <f t="shared" si="3"/>
        <v>498.06922222222192</v>
      </c>
      <c r="I26" s="120">
        <f t="shared" si="3"/>
        <v>670.47622222222162</v>
      </c>
      <c r="J26" s="120">
        <f t="shared" si="3"/>
        <v>248.00575818596189</v>
      </c>
      <c r="K26" s="120">
        <f t="shared" si="3"/>
        <v>985.00575818596235</v>
      </c>
      <c r="L26" s="120">
        <f t="shared" si="3"/>
        <v>1225.7892941497021</v>
      </c>
      <c r="M26" s="120">
        <f t="shared" si="3"/>
        <v>1667.7892941497021</v>
      </c>
      <c r="N26" s="120">
        <f t="shared" si="3"/>
        <v>1061.5728301134423</v>
      </c>
      <c r="O26" s="120">
        <f t="shared" si="3"/>
        <v>909.57283011344225</v>
      </c>
      <c r="P26" s="120">
        <f t="shared" si="3"/>
        <v>401.35636607718243</v>
      </c>
      <c r="Q26" s="120">
        <f t="shared" si="3"/>
        <v>513.59494184962841</v>
      </c>
    </row>
    <row r="27" spans="1:17" x14ac:dyDescent="0.25">
      <c r="A27" s="180" t="s">
        <v>201</v>
      </c>
      <c r="B27" s="189">
        <f t="shared" ref="B27:Q27" si="4">B15-B10</f>
        <v>335.77199999999993</v>
      </c>
      <c r="C27" s="189">
        <f t="shared" si="4"/>
        <v>629.43399999999929</v>
      </c>
      <c r="D27" s="189">
        <f t="shared" si="4"/>
        <v>779.16042528350499</v>
      </c>
      <c r="E27" s="189">
        <f t="shared" si="4"/>
        <v>339.15299999999979</v>
      </c>
      <c r="F27" s="189">
        <f t="shared" si="4"/>
        <v>358.74257471649526</v>
      </c>
      <c r="G27" s="189">
        <f t="shared" si="4"/>
        <v>429.15772414948469</v>
      </c>
      <c r="H27" s="189">
        <f t="shared" si="4"/>
        <v>375.24972414948434</v>
      </c>
      <c r="I27" s="189">
        <f t="shared" si="4"/>
        <v>463.83202301546316</v>
      </c>
      <c r="J27" s="189">
        <f t="shared" si="4"/>
        <v>472.87125118966833</v>
      </c>
      <c r="K27" s="189">
        <f t="shared" si="4"/>
        <v>2347.5154754237496</v>
      </c>
      <c r="L27" s="189">
        <f t="shared" si="4"/>
        <v>1867.522092007252</v>
      </c>
      <c r="M27" s="189">
        <f t="shared" si="4"/>
        <v>1318.5450547033929</v>
      </c>
      <c r="N27" s="189">
        <f t="shared" si="4"/>
        <v>1665.7934602918663</v>
      </c>
      <c r="O27" s="189">
        <f t="shared" si="4"/>
        <v>1785.3662476096424</v>
      </c>
      <c r="P27" s="189">
        <f t="shared" si="4"/>
        <v>805.79133119161679</v>
      </c>
      <c r="Q27" s="189">
        <f t="shared" si="4"/>
        <v>385.82159905078333</v>
      </c>
    </row>
    <row r="28" spans="1:17" x14ac:dyDescent="0.25">
      <c r="A28" s="108" t="s">
        <v>200</v>
      </c>
      <c r="B28" s="118">
        <f t="shared" ref="B28:Q28" si="5">B16-B11</f>
        <v>46.315111111111094</v>
      </c>
      <c r="C28" s="118">
        <f t="shared" si="5"/>
        <v>48.376232924086253</v>
      </c>
      <c r="D28" s="118">
        <f t="shared" si="5"/>
        <v>46.257354737061462</v>
      </c>
      <c r="E28" s="118">
        <f t="shared" si="5"/>
        <v>31.957569311831605</v>
      </c>
      <c r="F28" s="118">
        <f t="shared" si="5"/>
        <v>51.748569311831545</v>
      </c>
      <c r="G28" s="118">
        <f t="shared" si="5"/>
        <v>43.913598363011829</v>
      </c>
      <c r="H28" s="118">
        <f t="shared" si="5"/>
        <v>68.837476550036627</v>
      </c>
      <c r="I28" s="118">
        <f t="shared" si="5"/>
        <v>54.013300189682639</v>
      </c>
      <c r="J28" s="118">
        <f t="shared" si="5"/>
        <v>63.534963801937465</v>
      </c>
      <c r="K28" s="118">
        <f t="shared" si="5"/>
        <v>68.7541783767075</v>
      </c>
      <c r="L28" s="118">
        <f t="shared" si="5"/>
        <v>35.142803342987122</v>
      </c>
      <c r="M28" s="118">
        <f t="shared" si="5"/>
        <v>56.628009287792452</v>
      </c>
      <c r="N28" s="118">
        <f t="shared" si="5"/>
        <v>38.349126943649935</v>
      </c>
      <c r="O28" s="118">
        <f t="shared" si="5"/>
        <v>27.734693707741144</v>
      </c>
      <c r="P28" s="118">
        <f t="shared" si="5"/>
        <v>43.455891427800282</v>
      </c>
      <c r="Q28" s="118">
        <f t="shared" si="5"/>
        <v>38.261031067533906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575.3710696461203</v>
      </c>
      <c r="C31" s="38">
        <v>628.10969999999656</v>
      </c>
      <c r="D31" s="38">
        <v>650.04693000000009</v>
      </c>
      <c r="E31" s="38">
        <v>672.58865999999796</v>
      </c>
      <c r="F31" s="38">
        <v>643.82872000000077</v>
      </c>
      <c r="G31" s="38">
        <v>636.42835586440572</v>
      </c>
      <c r="H31" s="38">
        <v>613.83475999999814</v>
      </c>
      <c r="I31" s="38">
        <v>625.22580999999605</v>
      </c>
      <c r="J31" s="38">
        <v>646.57832999999982</v>
      </c>
      <c r="K31" s="38">
        <v>456.05551999999568</v>
      </c>
      <c r="L31" s="38">
        <v>443.78620375752166</v>
      </c>
      <c r="M31" s="38">
        <v>436.7473688583122</v>
      </c>
      <c r="N31" s="38">
        <v>380.38418497875352</v>
      </c>
      <c r="O31" s="38">
        <v>399.75300811419493</v>
      </c>
      <c r="P31" s="38">
        <v>450.76713479239163</v>
      </c>
      <c r="Q31" s="38">
        <v>488.32159869495979</v>
      </c>
    </row>
    <row r="32" spans="1:17" x14ac:dyDescent="0.25">
      <c r="A32" s="55" t="s">
        <v>33</v>
      </c>
      <c r="B32" s="54">
        <v>69.297178249655644</v>
      </c>
      <c r="C32" s="54">
        <v>86.983919999996729</v>
      </c>
      <c r="D32" s="54">
        <v>81.628059999999977</v>
      </c>
      <c r="E32" s="54">
        <v>55.034239999997936</v>
      </c>
      <c r="F32" s="54">
        <v>89.93286000000073</v>
      </c>
      <c r="G32" s="54">
        <v>117.09068513885714</v>
      </c>
      <c r="H32" s="54">
        <v>123.7086299999981</v>
      </c>
      <c r="I32" s="54">
        <v>115.42942999999599</v>
      </c>
      <c r="J32" s="54">
        <v>114.76789000000002</v>
      </c>
      <c r="K32" s="54">
        <v>50.401319999995607</v>
      </c>
      <c r="L32" s="54">
        <v>39.792778542411185</v>
      </c>
      <c r="M32" s="54">
        <v>40.078291716813879</v>
      </c>
      <c r="N32" s="54">
        <v>33.483685322914376</v>
      </c>
      <c r="O32" s="54">
        <v>18.641251381930896</v>
      </c>
      <c r="P32" s="54">
        <v>27.817413924299011</v>
      </c>
      <c r="Q32" s="54">
        <v>34.149262224174606</v>
      </c>
    </row>
    <row r="33" spans="1:17" x14ac:dyDescent="0.25">
      <c r="A33" s="52" t="s">
        <v>32</v>
      </c>
      <c r="B33" s="51">
        <v>94.170685218891421</v>
      </c>
      <c r="C33" s="51">
        <v>69.514189999999928</v>
      </c>
      <c r="D33" s="51">
        <v>95.229500000000002</v>
      </c>
      <c r="E33" s="51">
        <v>170.27232999999995</v>
      </c>
      <c r="F33" s="51">
        <v>160.10048999999998</v>
      </c>
      <c r="G33" s="51">
        <v>128.83398742191159</v>
      </c>
      <c r="H33" s="51">
        <v>105.00129000000001</v>
      </c>
      <c r="I33" s="51">
        <v>130.39322000000001</v>
      </c>
      <c r="J33" s="51">
        <v>128.80608999999998</v>
      </c>
      <c r="K33" s="51">
        <v>104.22526000000001</v>
      </c>
      <c r="L33" s="51">
        <v>98.022119898730011</v>
      </c>
      <c r="M33" s="51">
        <v>83.786788983419569</v>
      </c>
      <c r="N33" s="51">
        <v>83.595652237513704</v>
      </c>
      <c r="O33" s="51">
        <v>87.488709840412312</v>
      </c>
      <c r="P33" s="51">
        <v>71.533437147503847</v>
      </c>
      <c r="Q33" s="51">
        <v>86.844430016553105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9.8879880252494043</v>
      </c>
      <c r="C35" s="51">
        <v>2.2025099999999327</v>
      </c>
      <c r="D35" s="51">
        <v>9.899160000000002</v>
      </c>
      <c r="E35" s="51">
        <v>10.987129999999972</v>
      </c>
      <c r="F35" s="51">
        <v>9.0339399999999834</v>
      </c>
      <c r="G35" s="51">
        <v>7.8564326265823663</v>
      </c>
      <c r="H35" s="51">
        <v>7.89876000000001</v>
      </c>
      <c r="I35" s="51">
        <v>6.6928900000000233</v>
      </c>
      <c r="J35" s="51">
        <v>5.6243599999999923</v>
      </c>
      <c r="K35" s="51">
        <v>5.6078200000000074</v>
      </c>
      <c r="L35" s="51">
        <v>6.7355318363660714</v>
      </c>
      <c r="M35" s="51">
        <v>5.6128438467395849</v>
      </c>
      <c r="N35" s="51">
        <v>4.49056164559902</v>
      </c>
      <c r="O35" s="51">
        <v>6.7351357579277078</v>
      </c>
      <c r="P35" s="51">
        <v>5.6129239815014795</v>
      </c>
      <c r="Q35" s="51">
        <v>6.7355185212373376</v>
      </c>
    </row>
    <row r="36" spans="1:17" x14ac:dyDescent="0.25">
      <c r="A36" s="53" t="s">
        <v>76</v>
      </c>
      <c r="B36" s="51">
        <v>3.0772377563046027</v>
      </c>
      <c r="C36" s="51">
        <v>6.1658099999999996</v>
      </c>
      <c r="D36" s="51">
        <v>5.1086400000000003</v>
      </c>
      <c r="E36" s="51">
        <v>4.1264099999999999</v>
      </c>
      <c r="F36" s="51">
        <v>5.1140299999999996</v>
      </c>
      <c r="G36" s="51">
        <v>5.1134709615084581</v>
      </c>
      <c r="H36" s="51">
        <v>5.1065199999999997</v>
      </c>
      <c r="I36" s="51">
        <v>3.0036900000000002</v>
      </c>
      <c r="J36" s="51">
        <v>5.0018700000000003</v>
      </c>
      <c r="K36" s="51">
        <v>4.01654</v>
      </c>
      <c r="L36" s="51">
        <v>3.009590666003263</v>
      </c>
      <c r="M36" s="51">
        <v>8.024997642635249</v>
      </c>
      <c r="N36" s="51">
        <v>5.0150934580654924</v>
      </c>
      <c r="O36" s="51">
        <v>9.0282527947107418</v>
      </c>
      <c r="P36" s="51">
        <v>6.0182835572040192</v>
      </c>
      <c r="Q36" s="51">
        <v>6.0189143614665745</v>
      </c>
    </row>
    <row r="37" spans="1:17" x14ac:dyDescent="0.25">
      <c r="A37" s="53" t="s">
        <v>29</v>
      </c>
      <c r="B37" s="51">
        <v>81.20545943733741</v>
      </c>
      <c r="C37" s="51">
        <v>61.145870000000002</v>
      </c>
      <c r="D37" s="51">
        <v>49.621699999999997</v>
      </c>
      <c r="E37" s="51">
        <v>99.358959999999996</v>
      </c>
      <c r="F37" s="51">
        <v>82.953460000000007</v>
      </c>
      <c r="G37" s="51">
        <v>6.6876244853924423</v>
      </c>
      <c r="H37" s="51">
        <v>0.99573</v>
      </c>
      <c r="I37" s="51">
        <v>0.99760000000000004</v>
      </c>
      <c r="J37" s="51">
        <v>4.7832100000000004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3" t="s">
        <v>28</v>
      </c>
      <c r="B38" s="51">
        <v>0</v>
      </c>
      <c r="C38" s="51">
        <v>0</v>
      </c>
      <c r="D38" s="51">
        <v>30.6</v>
      </c>
      <c r="E38" s="51">
        <v>55.79983</v>
      </c>
      <c r="F38" s="51">
        <v>62.99906</v>
      </c>
      <c r="G38" s="51">
        <v>109.17645934842832</v>
      </c>
      <c r="H38" s="51">
        <v>91.000280000000004</v>
      </c>
      <c r="I38" s="51">
        <v>119.69904</v>
      </c>
      <c r="J38" s="51">
        <v>113.39664999999999</v>
      </c>
      <c r="K38" s="51">
        <v>94.600899999999996</v>
      </c>
      <c r="L38" s="51">
        <v>88.27699739636067</v>
      </c>
      <c r="M38" s="51">
        <v>70.148947494044734</v>
      </c>
      <c r="N38" s="51">
        <v>74.089997133849195</v>
      </c>
      <c r="O38" s="51">
        <v>71.725321287773866</v>
      </c>
      <c r="P38" s="51">
        <v>59.902229608798351</v>
      </c>
      <c r="Q38" s="51">
        <v>74.089997133849195</v>
      </c>
    </row>
    <row r="39" spans="1:17" x14ac:dyDescent="0.25">
      <c r="A39" s="52" t="s">
        <v>27</v>
      </c>
      <c r="B39" s="51">
        <v>326.96835285481387</v>
      </c>
      <c r="C39" s="51">
        <v>375.31144999999998</v>
      </c>
      <c r="D39" s="51">
        <v>362.19062000000002</v>
      </c>
      <c r="E39" s="51">
        <v>328.70616000000001</v>
      </c>
      <c r="F39" s="51">
        <v>274.05576000000002</v>
      </c>
      <c r="G39" s="51">
        <v>260.30603000927692</v>
      </c>
      <c r="H39" s="51">
        <v>245.20769999999999</v>
      </c>
      <c r="I39" s="51">
        <v>244.75101000000001</v>
      </c>
      <c r="J39" s="51">
        <v>249.05790999999999</v>
      </c>
      <c r="K39" s="51">
        <v>159.37594000000001</v>
      </c>
      <c r="L39" s="51">
        <v>152.36613439068196</v>
      </c>
      <c r="M39" s="51">
        <v>153.31080534707078</v>
      </c>
      <c r="N39" s="51">
        <v>122.29122656528149</v>
      </c>
      <c r="O39" s="51">
        <v>165.38957506530215</v>
      </c>
      <c r="P39" s="51">
        <v>191.24722646507445</v>
      </c>
      <c r="Q39" s="51">
        <v>180.62034301462447</v>
      </c>
    </row>
    <row r="40" spans="1:17" x14ac:dyDescent="0.25">
      <c r="A40" s="53" t="s">
        <v>66</v>
      </c>
      <c r="B40" s="51">
        <v>326.96835285481387</v>
      </c>
      <c r="C40" s="51">
        <v>375.31144999999998</v>
      </c>
      <c r="D40" s="51">
        <v>362.19062000000002</v>
      </c>
      <c r="E40" s="51">
        <v>328.70616000000001</v>
      </c>
      <c r="F40" s="51">
        <v>274.05576000000002</v>
      </c>
      <c r="G40" s="51">
        <v>260.30603000927692</v>
      </c>
      <c r="H40" s="51">
        <v>245.20769999999999</v>
      </c>
      <c r="I40" s="51">
        <v>244.75101000000001</v>
      </c>
      <c r="J40" s="51">
        <v>249.05790999999999</v>
      </c>
      <c r="K40" s="51">
        <v>159.37594000000001</v>
      </c>
      <c r="L40" s="51">
        <v>152.36613439068196</v>
      </c>
      <c r="M40" s="51">
        <v>153.31080534707078</v>
      </c>
      <c r="N40" s="51">
        <v>122.29122656528149</v>
      </c>
      <c r="O40" s="51">
        <v>165.38957506530215</v>
      </c>
      <c r="P40" s="51">
        <v>191.24722646507445</v>
      </c>
      <c r="Q40" s="51">
        <v>180.62034301462447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0</v>
      </c>
      <c r="C42" s="51">
        <v>0</v>
      </c>
      <c r="D42" s="51">
        <v>20.499189999999999</v>
      </c>
      <c r="E42" s="51">
        <v>20.485770000000009</v>
      </c>
      <c r="F42" s="51">
        <v>28.023749999999996</v>
      </c>
      <c r="G42" s="51">
        <v>45.856306072040766</v>
      </c>
      <c r="H42" s="51">
        <v>52.252050000000018</v>
      </c>
      <c r="I42" s="51">
        <v>46.293600000000026</v>
      </c>
      <c r="J42" s="51">
        <v>50.294619999999931</v>
      </c>
      <c r="K42" s="51">
        <v>58.1661</v>
      </c>
      <c r="L42" s="51">
        <v>69.338458719109937</v>
      </c>
      <c r="M42" s="51">
        <v>74.80643840690233</v>
      </c>
      <c r="N42" s="51">
        <v>37.068704539605619</v>
      </c>
      <c r="O42" s="51">
        <v>35.874357548189508</v>
      </c>
      <c r="P42" s="51">
        <v>53.573147430319047</v>
      </c>
      <c r="Q42" s="51">
        <v>68.214461004301029</v>
      </c>
    </row>
    <row r="43" spans="1:17" x14ac:dyDescent="0.25">
      <c r="A43" s="53" t="s">
        <v>23</v>
      </c>
      <c r="B43" s="51">
        <v>0</v>
      </c>
      <c r="C43" s="51">
        <v>0</v>
      </c>
      <c r="D43" s="51">
        <v>20.499189999999999</v>
      </c>
      <c r="E43" s="51">
        <v>20.203790000000001</v>
      </c>
      <c r="F43" s="51">
        <v>27.82339</v>
      </c>
      <c r="G43" s="51">
        <v>45.569677621141338</v>
      </c>
      <c r="H43" s="51">
        <v>52.036750000000019</v>
      </c>
      <c r="I43" s="51">
        <v>45.993710000000021</v>
      </c>
      <c r="J43" s="51">
        <v>49.970009999999931</v>
      </c>
      <c r="K43" s="51">
        <v>57.766210000000001</v>
      </c>
      <c r="L43" s="51">
        <v>68.956328275177597</v>
      </c>
      <c r="M43" s="51">
        <v>74.400413167955747</v>
      </c>
      <c r="N43" s="51">
        <v>36.925411377427082</v>
      </c>
      <c r="O43" s="51">
        <v>35.874357548189508</v>
      </c>
      <c r="P43" s="51">
        <v>53.573147430319047</v>
      </c>
      <c r="Q43" s="51">
        <v>68.214461004301029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0.28198000000000767</v>
      </c>
      <c r="F47" s="51">
        <v>0.20035999999999521</v>
      </c>
      <c r="G47" s="51">
        <v>0.28662845089943012</v>
      </c>
      <c r="H47" s="51">
        <v>0.21530000000000249</v>
      </c>
      <c r="I47" s="51">
        <v>0.29989000000000465</v>
      </c>
      <c r="J47" s="51">
        <v>0.32461000000000295</v>
      </c>
      <c r="K47" s="51">
        <v>0.39988999999999963</v>
      </c>
      <c r="L47" s="51">
        <v>0.38213044393233575</v>
      </c>
      <c r="M47" s="51">
        <v>0.40602523894657883</v>
      </c>
      <c r="N47" s="51">
        <v>0.1432931621785356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10.031241319983589</v>
      </c>
      <c r="C48" s="51">
        <v>12.803330000000001</v>
      </c>
      <c r="D48" s="51">
        <v>6.5019200000000001</v>
      </c>
      <c r="E48" s="51">
        <v>14.99971</v>
      </c>
      <c r="F48" s="51">
        <v>8.1994500000000006</v>
      </c>
      <c r="G48" s="51">
        <v>5.8280070270475361</v>
      </c>
      <c r="H48" s="51">
        <v>7.0028199999999998</v>
      </c>
      <c r="I48" s="51">
        <v>7.7989600000000001</v>
      </c>
      <c r="J48" s="51">
        <v>7.1967999999999996</v>
      </c>
      <c r="K48" s="51">
        <v>4.9003100000000002</v>
      </c>
      <c r="L48" s="51">
        <v>4.1323305753736186</v>
      </c>
      <c r="M48" s="51">
        <v>3.8454246245615922</v>
      </c>
      <c r="N48" s="51">
        <v>2.1496461106696794</v>
      </c>
      <c r="O48" s="51">
        <v>2.6749189817045864</v>
      </c>
      <c r="P48" s="51">
        <v>3.1527964104496502</v>
      </c>
      <c r="Q48" s="51">
        <v>3.3677529756007174</v>
      </c>
    </row>
    <row r="49" spans="1:17" x14ac:dyDescent="0.25">
      <c r="A49" s="63" t="s">
        <v>21</v>
      </c>
      <c r="B49" s="62">
        <v>74.903612002775802</v>
      </c>
      <c r="C49" s="62">
        <v>83.496809999999996</v>
      </c>
      <c r="D49" s="62">
        <v>83.997640000000004</v>
      </c>
      <c r="E49" s="62">
        <v>83.090450000000004</v>
      </c>
      <c r="F49" s="62">
        <v>83.516409999999993</v>
      </c>
      <c r="G49" s="62">
        <v>78.513340195271766</v>
      </c>
      <c r="H49" s="62">
        <v>80.662270000000007</v>
      </c>
      <c r="I49" s="62">
        <v>80.55959</v>
      </c>
      <c r="J49" s="62">
        <v>96.455020000000005</v>
      </c>
      <c r="K49" s="62">
        <v>78.986590000000007</v>
      </c>
      <c r="L49" s="62">
        <v>80.13438163121495</v>
      </c>
      <c r="M49" s="62">
        <v>80.919619779544078</v>
      </c>
      <c r="N49" s="62">
        <v>101.79527020276866</v>
      </c>
      <c r="O49" s="62">
        <v>89.684195296655446</v>
      </c>
      <c r="P49" s="62">
        <v>103.44311341474561</v>
      </c>
      <c r="Q49" s="62">
        <v>115.1253494597059</v>
      </c>
    </row>
    <row r="50" spans="1:17" x14ac:dyDescent="0.25">
      <c r="A50" s="191" t="s">
        <v>105</v>
      </c>
      <c r="B50" s="190">
        <f t="shared" ref="B50:Q50" si="6">SUM(B51:B53)</f>
        <v>575.37106964612019</v>
      </c>
      <c r="C50" s="190">
        <f t="shared" si="6"/>
        <v>628.10969999999656</v>
      </c>
      <c r="D50" s="190">
        <f t="shared" si="6"/>
        <v>650.04693000000009</v>
      </c>
      <c r="E50" s="190">
        <f t="shared" si="6"/>
        <v>672.58865999999784</v>
      </c>
      <c r="F50" s="190">
        <f t="shared" si="6"/>
        <v>643.82872000000066</v>
      </c>
      <c r="G50" s="190">
        <f t="shared" si="6"/>
        <v>636.42835586440572</v>
      </c>
      <c r="H50" s="190">
        <f t="shared" si="6"/>
        <v>613.83475999999814</v>
      </c>
      <c r="I50" s="190">
        <f t="shared" si="6"/>
        <v>625.22580999999605</v>
      </c>
      <c r="J50" s="190">
        <f t="shared" si="6"/>
        <v>646.57832999999971</v>
      </c>
      <c r="K50" s="190">
        <f t="shared" si="6"/>
        <v>456.05551999999574</v>
      </c>
      <c r="L50" s="190">
        <f t="shared" si="6"/>
        <v>443.78620375752166</v>
      </c>
      <c r="M50" s="190">
        <f t="shared" si="6"/>
        <v>436.74736885831226</v>
      </c>
      <c r="N50" s="190">
        <f t="shared" si="6"/>
        <v>380.38418497875358</v>
      </c>
      <c r="O50" s="190">
        <f t="shared" si="6"/>
        <v>399.75300811419487</v>
      </c>
      <c r="P50" s="190">
        <f t="shared" si="6"/>
        <v>450.76713479239163</v>
      </c>
      <c r="Q50" s="190">
        <f t="shared" si="6"/>
        <v>488.32159869495985</v>
      </c>
    </row>
    <row r="51" spans="1:17" x14ac:dyDescent="0.25">
      <c r="A51" s="216" t="s">
        <v>38</v>
      </c>
      <c r="B51" s="215">
        <v>282.71000000000004</v>
      </c>
      <c r="C51" s="215">
        <v>325.38245613185637</v>
      </c>
      <c r="D51" s="215">
        <v>354.85618471593295</v>
      </c>
      <c r="E51" s="215">
        <v>350.39630375199965</v>
      </c>
      <c r="F51" s="215">
        <v>329.52364515914087</v>
      </c>
      <c r="G51" s="215">
        <v>304.1662278506513</v>
      </c>
      <c r="H51" s="215">
        <v>299.20198366476058</v>
      </c>
      <c r="I51" s="215">
        <v>279.60982098503257</v>
      </c>
      <c r="J51" s="215">
        <v>287.08995925444299</v>
      </c>
      <c r="K51" s="215">
        <v>224.21913613296522</v>
      </c>
      <c r="L51" s="215">
        <v>184.23585618517365</v>
      </c>
      <c r="M51" s="215">
        <v>146.04922814009305</v>
      </c>
      <c r="N51" s="215">
        <v>148.84365935439186</v>
      </c>
      <c r="O51" s="215">
        <v>163.30185603443707</v>
      </c>
      <c r="P51" s="215">
        <v>173.35159380585688</v>
      </c>
      <c r="Q51" s="215">
        <v>187.74982209533817</v>
      </c>
    </row>
    <row r="52" spans="1:17" x14ac:dyDescent="0.25">
      <c r="A52" s="179" t="s">
        <v>37</v>
      </c>
      <c r="B52" s="214">
        <v>185.85156240588199</v>
      </c>
      <c r="C52" s="214">
        <v>186.06879464325337</v>
      </c>
      <c r="D52" s="214">
        <v>168.27079101839286</v>
      </c>
      <c r="E52" s="214">
        <v>207.30401373313103</v>
      </c>
      <c r="F52" s="214">
        <v>208.25485737545552</v>
      </c>
      <c r="G52" s="214">
        <v>219.59343522273028</v>
      </c>
      <c r="H52" s="214">
        <v>213.93540299596415</v>
      </c>
      <c r="I52" s="214">
        <v>248.60728209675801</v>
      </c>
      <c r="J52" s="214">
        <v>255.33828310567696</v>
      </c>
      <c r="K52" s="214">
        <v>139.60384193840491</v>
      </c>
      <c r="L52" s="214">
        <v>162.10016232688974</v>
      </c>
      <c r="M52" s="214">
        <v>192.9053785361732</v>
      </c>
      <c r="N52" s="214">
        <v>145.62032685580996</v>
      </c>
      <c r="O52" s="214">
        <v>141.45580871264474</v>
      </c>
      <c r="P52" s="214">
        <v>182.35400143925116</v>
      </c>
      <c r="Q52" s="214">
        <v>201.80484148644373</v>
      </c>
    </row>
    <row r="53" spans="1:17" x14ac:dyDescent="0.25">
      <c r="A53" s="119" t="s">
        <v>36</v>
      </c>
      <c r="B53" s="213">
        <v>106.80950724023823</v>
      </c>
      <c r="C53" s="213">
        <v>116.65844922488682</v>
      </c>
      <c r="D53" s="213">
        <v>126.91995426567431</v>
      </c>
      <c r="E53" s="213">
        <v>114.88834251486719</v>
      </c>
      <c r="F53" s="213">
        <v>106.05021746540432</v>
      </c>
      <c r="G53" s="213">
        <v>112.66869279102414</v>
      </c>
      <c r="H53" s="213">
        <v>100.69737333927338</v>
      </c>
      <c r="I53" s="213">
        <v>97.008706918205505</v>
      </c>
      <c r="J53" s="213">
        <v>104.1500876398798</v>
      </c>
      <c r="K53" s="213">
        <v>92.232541928625594</v>
      </c>
      <c r="L53" s="213">
        <v>97.450185245458272</v>
      </c>
      <c r="M53" s="213">
        <v>97.792762182045976</v>
      </c>
      <c r="N53" s="213">
        <v>85.920198768551742</v>
      </c>
      <c r="O53" s="213">
        <v>94.99534336711308</v>
      </c>
      <c r="P53" s="213">
        <v>95.061539547283616</v>
      </c>
      <c r="Q53" s="213">
        <v>98.766935113177894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3344.6361846696254</v>
      </c>
      <c r="C55" s="70">
        <f t="shared" si="7"/>
        <v>3459.359346529875</v>
      </c>
      <c r="D55" s="70">
        <f t="shared" si="7"/>
        <v>3564.1933881543923</v>
      </c>
      <c r="E55" s="70">
        <f t="shared" si="7"/>
        <v>3703.6997311711239</v>
      </c>
      <c r="F55" s="70">
        <f t="shared" si="7"/>
        <v>3691.405028282511</v>
      </c>
      <c r="G55" s="70">
        <f t="shared" si="7"/>
        <v>3810.6212828531184</v>
      </c>
      <c r="H55" s="70">
        <f t="shared" si="7"/>
        <v>3745.4954207641285</v>
      </c>
      <c r="I55" s="70">
        <f t="shared" si="7"/>
        <v>3848.4286142858082</v>
      </c>
      <c r="J55" s="70">
        <f t="shared" si="7"/>
        <v>3752.9079816321519</v>
      </c>
      <c r="K55" s="70">
        <f t="shared" si="7"/>
        <v>2658.3294367032067</v>
      </c>
      <c r="L55" s="70">
        <f t="shared" si="7"/>
        <v>2356.1889830227747</v>
      </c>
      <c r="M55" s="70">
        <f t="shared" si="7"/>
        <v>2151.5879259950325</v>
      </c>
      <c r="N55" s="70">
        <f t="shared" si="7"/>
        <v>2091.6020420569639</v>
      </c>
      <c r="O55" s="70">
        <f t="shared" si="7"/>
        <v>1953.6714537556186</v>
      </c>
      <c r="P55" s="70">
        <f t="shared" si="7"/>
        <v>2120.8935298499864</v>
      </c>
      <c r="Q55" s="70">
        <f t="shared" si="7"/>
        <v>2353.9562004579593</v>
      </c>
    </row>
    <row r="56" spans="1:17" x14ac:dyDescent="0.25">
      <c r="A56" s="55" t="s">
        <v>343</v>
      </c>
      <c r="B56" s="54">
        <v>1348.5201546696258</v>
      </c>
      <c r="C56" s="54">
        <v>1459.4722165298749</v>
      </c>
      <c r="D56" s="54">
        <v>1507.8309781543921</v>
      </c>
      <c r="E56" s="54">
        <v>1587.4151611711241</v>
      </c>
      <c r="F56" s="54">
        <v>1636.7209582825112</v>
      </c>
      <c r="G56" s="54">
        <v>1738.2338528531182</v>
      </c>
      <c r="H56" s="54">
        <v>1585.8589507641286</v>
      </c>
      <c r="I56" s="54">
        <v>1668.9982842858083</v>
      </c>
      <c r="J56" s="54">
        <v>1674.0913316321519</v>
      </c>
      <c r="K56" s="54">
        <v>1147.5341467032067</v>
      </c>
      <c r="L56" s="54">
        <v>1095.1259830227743</v>
      </c>
      <c r="M56" s="54">
        <v>1076.6405559950324</v>
      </c>
      <c r="N56" s="54">
        <v>941.62159205696412</v>
      </c>
      <c r="O56" s="54">
        <v>983.46006375561865</v>
      </c>
      <c r="P56" s="54">
        <v>1107.3040998499866</v>
      </c>
      <c r="Q56" s="54">
        <v>1213.6746404579596</v>
      </c>
    </row>
    <row r="57" spans="1:17" x14ac:dyDescent="0.25">
      <c r="A57" s="52" t="s">
        <v>106</v>
      </c>
      <c r="B57" s="51">
        <v>1996.1160299999999</v>
      </c>
      <c r="C57" s="51">
        <v>1999.8871300000001</v>
      </c>
      <c r="D57" s="51">
        <v>2056.3624100000002</v>
      </c>
      <c r="E57" s="51">
        <v>2116.2845699999998</v>
      </c>
      <c r="F57" s="51">
        <v>2054.6840699999998</v>
      </c>
      <c r="G57" s="51">
        <v>2072.3874300000002</v>
      </c>
      <c r="H57" s="51">
        <v>2159.6364699999999</v>
      </c>
      <c r="I57" s="51">
        <v>2179.4303300000001</v>
      </c>
      <c r="J57" s="51">
        <v>2078.8166500000002</v>
      </c>
      <c r="K57" s="51">
        <v>1510.79529</v>
      </c>
      <c r="L57" s="51">
        <v>1261.0630000000001</v>
      </c>
      <c r="M57" s="51">
        <v>1074.9473700000001</v>
      </c>
      <c r="N57" s="51">
        <v>1149.98045</v>
      </c>
      <c r="O57" s="51">
        <v>970.21139000000005</v>
      </c>
      <c r="P57" s="51">
        <v>1013.58943</v>
      </c>
      <c r="Q57" s="51">
        <v>1140.2815599999999</v>
      </c>
    </row>
    <row r="58" spans="1:17" x14ac:dyDescent="0.25">
      <c r="A58" s="50" t="s">
        <v>105</v>
      </c>
      <c r="B58" s="38">
        <f t="shared" ref="B58:Q58" si="8">SUM(B59:B61)</f>
        <v>3344.6361846696254</v>
      </c>
      <c r="C58" s="38">
        <f t="shared" si="8"/>
        <v>3459.3593465298754</v>
      </c>
      <c r="D58" s="38">
        <f t="shared" si="8"/>
        <v>3564.1933881543919</v>
      </c>
      <c r="E58" s="38">
        <f t="shared" si="8"/>
        <v>3703.6997311711239</v>
      </c>
      <c r="F58" s="38">
        <f t="shared" si="8"/>
        <v>3691.4050282825106</v>
      </c>
      <c r="G58" s="38">
        <f t="shared" si="8"/>
        <v>3810.6212828531184</v>
      </c>
      <c r="H58" s="38">
        <f t="shared" si="8"/>
        <v>3745.4954207641285</v>
      </c>
      <c r="I58" s="38">
        <f t="shared" si="8"/>
        <v>3848.4286142858082</v>
      </c>
      <c r="J58" s="38">
        <f t="shared" si="8"/>
        <v>3752.9079816321523</v>
      </c>
      <c r="K58" s="38">
        <f t="shared" si="8"/>
        <v>2658.3294367032067</v>
      </c>
      <c r="L58" s="38">
        <f t="shared" si="8"/>
        <v>2356.1889830227747</v>
      </c>
      <c r="M58" s="38">
        <f t="shared" si="8"/>
        <v>2151.5879259950325</v>
      </c>
      <c r="N58" s="38">
        <f t="shared" si="8"/>
        <v>2091.6020420569639</v>
      </c>
      <c r="O58" s="38">
        <f t="shared" si="8"/>
        <v>1953.6714537556188</v>
      </c>
      <c r="P58" s="38">
        <f t="shared" si="8"/>
        <v>2120.8935298499864</v>
      </c>
      <c r="Q58" s="38">
        <f t="shared" si="8"/>
        <v>2353.9562004579593</v>
      </c>
    </row>
    <row r="59" spans="1:17" x14ac:dyDescent="0.25">
      <c r="A59" s="121" t="s">
        <v>38</v>
      </c>
      <c r="B59" s="120">
        <f>NMM_emi!B$5</f>
        <v>2484.667865323735</v>
      </c>
      <c r="C59" s="120">
        <f>NMM_emi!C$5</f>
        <v>2610.0347372952156</v>
      </c>
      <c r="D59" s="120">
        <f>NMM_emi!D$5</f>
        <v>2634.2077152965253</v>
      </c>
      <c r="E59" s="120">
        <f>NMM_emi!E$5</f>
        <v>2645.9579321427154</v>
      </c>
      <c r="F59" s="120">
        <f>NMM_emi!F$5</f>
        <v>2603.4065511177655</v>
      </c>
      <c r="G59" s="120">
        <f>NMM_emi!G$5</f>
        <v>2589.2144892480128</v>
      </c>
      <c r="H59" s="120">
        <f>NMM_emi!H$5</f>
        <v>2569.8725363832955</v>
      </c>
      <c r="I59" s="120">
        <f>NMM_emi!I$5</f>
        <v>2567.1935355284622</v>
      </c>
      <c r="J59" s="120">
        <f>NMM_emi!J$5</f>
        <v>2547.1875889694734</v>
      </c>
      <c r="K59" s="120">
        <f>NMM_emi!K$5</f>
        <v>1921.9590291812272</v>
      </c>
      <c r="L59" s="120">
        <f>NMM_emi!L$5</f>
        <v>1533.8671692413122</v>
      </c>
      <c r="M59" s="120">
        <f>NMM_emi!M$5</f>
        <v>1225.203150685383</v>
      </c>
      <c r="N59" s="120">
        <f>NMM_emi!N$5</f>
        <v>1417.7218163862995</v>
      </c>
      <c r="O59" s="120">
        <f>NMM_emi!O$5</f>
        <v>1254.4712949332252</v>
      </c>
      <c r="P59" s="120">
        <f>NMM_emi!P$5</f>
        <v>1375.6818144430249</v>
      </c>
      <c r="Q59" s="120">
        <f>NMM_emi!Q$5</f>
        <v>1567.7717992508542</v>
      </c>
    </row>
    <row r="60" spans="1:17" x14ac:dyDescent="0.25">
      <c r="A60" s="179" t="s">
        <v>37</v>
      </c>
      <c r="B60" s="189">
        <f>NMM_emi!B$47</f>
        <v>593.37541978938543</v>
      </c>
      <c r="C60" s="189">
        <f>NMM_emi!C$47</f>
        <v>569.19579066655103</v>
      </c>
      <c r="D60" s="189">
        <f>NMM_emi!D$47</f>
        <v>627.58306898106105</v>
      </c>
      <c r="E60" s="189">
        <f>NMM_emi!E$47</f>
        <v>776.80788554114156</v>
      </c>
      <c r="F60" s="189">
        <f>NMM_emi!F$47</f>
        <v>832.03548565555116</v>
      </c>
      <c r="G60" s="189">
        <f>NMM_emi!G$47</f>
        <v>933.73788444339698</v>
      </c>
      <c r="H60" s="189">
        <f>NMM_emi!H$47</f>
        <v>916.40296738289385</v>
      </c>
      <c r="I60" s="189">
        <f>NMM_emi!I$47</f>
        <v>1023.4966790686631</v>
      </c>
      <c r="J60" s="189">
        <f>NMM_emi!J$47</f>
        <v>967.20839991556397</v>
      </c>
      <c r="K60" s="189">
        <f>NMM_emi!K$47</f>
        <v>544.41020846600031</v>
      </c>
      <c r="L60" s="189">
        <f>NMM_emi!L$47</f>
        <v>622.94625529620555</v>
      </c>
      <c r="M60" s="189">
        <f>NMM_emi!M$47</f>
        <v>723.00814221443011</v>
      </c>
      <c r="N60" s="189">
        <f>NMM_emi!N$47</f>
        <v>537.36793306652862</v>
      </c>
      <c r="O60" s="189">
        <f>NMM_emi!O$47</f>
        <v>527.21246439753827</v>
      </c>
      <c r="P60" s="189">
        <f>NMM_emi!P$47</f>
        <v>578.12663012422581</v>
      </c>
      <c r="Q60" s="189">
        <f>NMM_emi!Q$47</f>
        <v>624.79351320635078</v>
      </c>
    </row>
    <row r="61" spans="1:17" x14ac:dyDescent="0.25">
      <c r="A61" s="119" t="s">
        <v>36</v>
      </c>
      <c r="B61" s="118">
        <f>NMM_emi!B$97</f>
        <v>266.59289955650507</v>
      </c>
      <c r="C61" s="118">
        <f>NMM_emi!C$97</f>
        <v>280.1288185681085</v>
      </c>
      <c r="D61" s="118">
        <f>NMM_emi!D$97</f>
        <v>302.40260387680576</v>
      </c>
      <c r="E61" s="118">
        <f>NMM_emi!E$97</f>
        <v>280.93391348726692</v>
      </c>
      <c r="F61" s="118">
        <f>NMM_emi!F$97</f>
        <v>255.96299150919407</v>
      </c>
      <c r="G61" s="118">
        <f>NMM_emi!G$97</f>
        <v>287.66890916170865</v>
      </c>
      <c r="H61" s="118">
        <f>NMM_emi!H$97</f>
        <v>259.21991699793927</v>
      </c>
      <c r="I61" s="118">
        <f>NMM_emi!I$97</f>
        <v>257.7383996886831</v>
      </c>
      <c r="J61" s="118">
        <f>NMM_emi!J$97</f>
        <v>238.51199274711493</v>
      </c>
      <c r="K61" s="118">
        <f>NMM_emi!K$97</f>
        <v>191.96019905597939</v>
      </c>
      <c r="L61" s="118">
        <f>NMM_emi!L$97</f>
        <v>199.37555848525696</v>
      </c>
      <c r="M61" s="118">
        <f>NMM_emi!M$97</f>
        <v>203.37663309521923</v>
      </c>
      <c r="N61" s="118">
        <f>NMM_emi!N$97</f>
        <v>136.51229260413606</v>
      </c>
      <c r="O61" s="118">
        <f>NMM_emi!O$97</f>
        <v>171.98769442485536</v>
      </c>
      <c r="P61" s="118">
        <f>NMM_emi!P$97</f>
        <v>167.0850852827358</v>
      </c>
      <c r="Q61" s="118">
        <f>NMM_emi!Q$97</f>
        <v>161.39088800075444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108.07239334454296</v>
      </c>
      <c r="C64" s="187">
        <f t="shared" si="9"/>
        <v>112.17273141244584</v>
      </c>
      <c r="D64" s="187">
        <f t="shared" si="9"/>
        <v>114.66350256637028</v>
      </c>
      <c r="E64" s="187">
        <f t="shared" si="9"/>
        <v>107.04752584607476</v>
      </c>
      <c r="F64" s="187">
        <f t="shared" si="9"/>
        <v>99.037557164143706</v>
      </c>
      <c r="G64" s="187">
        <f t="shared" si="9"/>
        <v>99.938869462286888</v>
      </c>
      <c r="H64" s="187">
        <f t="shared" si="9"/>
        <v>108.04697150067369</v>
      </c>
      <c r="I64" s="187">
        <f t="shared" si="9"/>
        <v>113.86009640846092</v>
      </c>
      <c r="J64" s="187">
        <f t="shared" si="9"/>
        <v>105.94742445417997</v>
      </c>
      <c r="K64" s="187">
        <f t="shared" si="9"/>
        <v>109.52429119521413</v>
      </c>
      <c r="L64" s="187">
        <f t="shared" si="9"/>
        <v>115.63891856709549</v>
      </c>
      <c r="M64" s="187">
        <f t="shared" si="9"/>
        <v>109.45448826583271</v>
      </c>
      <c r="N64" s="187">
        <f t="shared" si="9"/>
        <v>93.472874024206504</v>
      </c>
      <c r="O64" s="187">
        <f t="shared" si="9"/>
        <v>89.509333964079687</v>
      </c>
      <c r="P64" s="187">
        <f t="shared" si="9"/>
        <v>96.220820844535808</v>
      </c>
      <c r="Q64" s="187">
        <f t="shared" si="9"/>
        <v>93.719485194627666</v>
      </c>
    </row>
    <row r="65" spans="1:17" x14ac:dyDescent="0.25">
      <c r="A65" s="180" t="s">
        <v>37</v>
      </c>
      <c r="B65" s="186">
        <f t="shared" ref="B65:Q65" si="10">IF(B$10=0,"",B$5/B$10*1000)</f>
        <v>86.502363345579724</v>
      </c>
      <c r="C65" s="186">
        <f t="shared" si="10"/>
        <v>89.784320211832068</v>
      </c>
      <c r="D65" s="186">
        <f t="shared" si="10"/>
        <v>91.77796155445111</v>
      </c>
      <c r="E65" s="186">
        <f t="shared" si="10"/>
        <v>85.682047833079338</v>
      </c>
      <c r="F65" s="186">
        <f t="shared" si="10"/>
        <v>79.270778498993707</v>
      </c>
      <c r="G65" s="186">
        <f t="shared" si="10"/>
        <v>79.992199034701272</v>
      </c>
      <c r="H65" s="186">
        <f t="shared" si="10"/>
        <v>86.482015414834123</v>
      </c>
      <c r="I65" s="186">
        <f t="shared" si="10"/>
        <v>91.134906198362245</v>
      </c>
      <c r="J65" s="186">
        <f t="shared" si="10"/>
        <v>84.801514263185368</v>
      </c>
      <c r="K65" s="186">
        <f t="shared" si="10"/>
        <v>89.060755058332788</v>
      </c>
      <c r="L65" s="186">
        <f t="shared" si="10"/>
        <v>90.93402256137297</v>
      </c>
      <c r="M65" s="186">
        <f t="shared" si="10"/>
        <v>81.957175775291077</v>
      </c>
      <c r="N65" s="186">
        <f t="shared" si="10"/>
        <v>98.49413362173695</v>
      </c>
      <c r="O65" s="186">
        <f t="shared" si="10"/>
        <v>108.59505786690229</v>
      </c>
      <c r="P65" s="186">
        <f t="shared" si="10"/>
        <v>92.837243400620977</v>
      </c>
      <c r="Q65" s="186">
        <f t="shared" si="10"/>
        <v>94.383389377664201</v>
      </c>
    </row>
    <row r="66" spans="1:17" x14ac:dyDescent="0.25">
      <c r="A66" s="108" t="s">
        <v>57</v>
      </c>
      <c r="B66" s="185">
        <f t="shared" ref="B66:Q66" si="11">IF(B$11=0,"",B$6/B$11*1000)</f>
        <v>289.66595906975112</v>
      </c>
      <c r="C66" s="185">
        <f t="shared" si="11"/>
        <v>300.65607710260281</v>
      </c>
      <c r="D66" s="185">
        <f t="shared" si="11"/>
        <v>307.33208003727106</v>
      </c>
      <c r="E66" s="185">
        <f t="shared" si="11"/>
        <v>286.91901123528652</v>
      </c>
      <c r="F66" s="185">
        <f t="shared" si="11"/>
        <v>265.449927516809</v>
      </c>
      <c r="G66" s="185">
        <f t="shared" si="11"/>
        <v>267.86571089296382</v>
      </c>
      <c r="H66" s="185">
        <f t="shared" si="11"/>
        <v>289.5978210137888</v>
      </c>
      <c r="I66" s="185">
        <f t="shared" si="11"/>
        <v>305.17871405682666</v>
      </c>
      <c r="J66" s="185">
        <f t="shared" si="11"/>
        <v>283.97041432819987</v>
      </c>
      <c r="K66" s="185">
        <f t="shared" si="11"/>
        <v>227.36284950546613</v>
      </c>
      <c r="L66" s="185">
        <f t="shared" si="11"/>
        <v>266.55335715505561</v>
      </c>
      <c r="M66" s="185">
        <f t="shared" si="11"/>
        <v>269.28476128877264</v>
      </c>
      <c r="N66" s="185">
        <f t="shared" si="11"/>
        <v>247.15577253206925</v>
      </c>
      <c r="O66" s="185">
        <f t="shared" si="11"/>
        <v>275.32333938886779</v>
      </c>
      <c r="P66" s="185">
        <f t="shared" si="11"/>
        <v>268.85905034935683</v>
      </c>
      <c r="Q66" s="185">
        <f t="shared" si="11"/>
        <v>259.95124519465088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8.5000000000000006E-2</v>
      </c>
      <c r="C68" s="113">
        <f t="shared" si="12"/>
        <v>9.4259112436806597E-2</v>
      </c>
      <c r="D68" s="113">
        <f t="shared" si="12"/>
        <v>0.10109862812419743</v>
      </c>
      <c r="E68" s="113">
        <f t="shared" si="12"/>
        <v>9.806781521186668E-2</v>
      </c>
      <c r="F68" s="113">
        <f t="shared" si="12"/>
        <v>9.2045710938307504E-2</v>
      </c>
      <c r="G68" s="113">
        <f t="shared" si="12"/>
        <v>9.0230266345491333E-2</v>
      </c>
      <c r="H68" s="113">
        <f t="shared" si="12"/>
        <v>8.0340948308181906E-2</v>
      </c>
      <c r="I68" s="113">
        <f t="shared" si="12"/>
        <v>7.8724610652065929E-2</v>
      </c>
      <c r="J68" s="113">
        <f t="shared" si="12"/>
        <v>8.1007324846061796E-2</v>
      </c>
      <c r="K68" s="113">
        <f t="shared" si="12"/>
        <v>7.9878566488409408E-2</v>
      </c>
      <c r="L68" s="113">
        <f t="shared" si="12"/>
        <v>8.625274165972549E-2</v>
      </c>
      <c r="M68" s="113">
        <f t="shared" si="12"/>
        <v>8.6215601027209599E-2</v>
      </c>
      <c r="N68" s="113">
        <f t="shared" si="12"/>
        <v>7.9595539761706871E-2</v>
      </c>
      <c r="O68" s="113">
        <f t="shared" si="12"/>
        <v>8.076254007637837E-2</v>
      </c>
      <c r="P68" s="113">
        <f t="shared" si="12"/>
        <v>8.2548378002788997E-2</v>
      </c>
      <c r="Q68" s="113">
        <f t="shared" si="12"/>
        <v>7.7647452032801101E-2</v>
      </c>
    </row>
    <row r="69" spans="1:17" x14ac:dyDescent="0.25">
      <c r="A69" s="180" t="s">
        <v>37</v>
      </c>
      <c r="B69" s="182">
        <f t="shared" ref="B69:Q69" si="13">IF(B$52=0,"",B$52/B$10)</f>
        <v>6.1500582540097326E-2</v>
      </c>
      <c r="C69" s="182">
        <f t="shared" si="13"/>
        <v>6.8199886171483995E-2</v>
      </c>
      <c r="D69" s="182">
        <f t="shared" si="13"/>
        <v>7.3148523807562468E-2</v>
      </c>
      <c r="E69" s="182">
        <f t="shared" si="13"/>
        <v>6.8676300288557798E-2</v>
      </c>
      <c r="F69" s="182">
        <f t="shared" si="13"/>
        <v>6.3547783881989575E-2</v>
      </c>
      <c r="G69" s="182">
        <f t="shared" si="13"/>
        <v>5.835526643396418E-2</v>
      </c>
      <c r="H69" s="182">
        <f t="shared" si="13"/>
        <v>5.6048753821364317E-2</v>
      </c>
      <c r="I69" s="182">
        <f t="shared" si="13"/>
        <v>5.1354403190233371E-2</v>
      </c>
      <c r="J69" s="182">
        <f t="shared" si="13"/>
        <v>5.2843485500270237E-2</v>
      </c>
      <c r="K69" s="182">
        <f t="shared" si="13"/>
        <v>5.2107162877356075E-2</v>
      </c>
      <c r="L69" s="182">
        <f t="shared" si="13"/>
        <v>5.6265226779376148E-2</v>
      </c>
      <c r="M69" s="182">
        <f t="shared" si="13"/>
        <v>5.6240998840982256E-2</v>
      </c>
      <c r="N69" s="182">
        <f t="shared" si="13"/>
        <v>5.1922536132094264E-2</v>
      </c>
      <c r="O69" s="182">
        <f t="shared" si="13"/>
        <v>5.2683805120106675E-2</v>
      </c>
      <c r="P69" s="182">
        <f t="shared" si="13"/>
        <v>5.3848760273846705E-2</v>
      </c>
      <c r="Q69" s="182">
        <f t="shared" si="13"/>
        <v>5.3017521859094648E-2</v>
      </c>
    </row>
    <row r="70" spans="1:17" x14ac:dyDescent="0.25">
      <c r="A70" s="108" t="s">
        <v>36</v>
      </c>
      <c r="B70" s="112">
        <f t="shared" ref="B70:Q70" si="14">IF(B$53=0,"",B$53/B$11)</f>
        <v>0.25623868197621663</v>
      </c>
      <c r="C70" s="112">
        <f t="shared" si="14"/>
        <v>0.27649751543530526</v>
      </c>
      <c r="D70" s="112">
        <f t="shared" si="14"/>
        <v>0.2943590157701399</v>
      </c>
      <c r="E70" s="112">
        <f t="shared" si="14"/>
        <v>0.28422582663895996</v>
      </c>
      <c r="F70" s="112">
        <f t="shared" si="14"/>
        <v>0.27586783724586472</v>
      </c>
      <c r="G70" s="112">
        <f t="shared" si="14"/>
        <v>0.25160606521472662</v>
      </c>
      <c r="H70" s="112">
        <f t="shared" si="14"/>
        <v>0.24221587202219061</v>
      </c>
      <c r="I70" s="112">
        <f t="shared" si="14"/>
        <v>0.22825578098401295</v>
      </c>
      <c r="J70" s="112">
        <f t="shared" si="14"/>
        <v>0.23165209652172902</v>
      </c>
      <c r="K70" s="112">
        <f t="shared" si="14"/>
        <v>0.22879730781388519</v>
      </c>
      <c r="L70" s="112">
        <f t="shared" si="14"/>
        <v>0.24641513526150421</v>
      </c>
      <c r="M70" s="112">
        <f t="shared" si="14"/>
        <v>0.23550608041175294</v>
      </c>
      <c r="N70" s="112">
        <f t="shared" si="14"/>
        <v>0.21512027976723402</v>
      </c>
      <c r="O70" s="112">
        <f t="shared" si="14"/>
        <v>0.21738146281893034</v>
      </c>
      <c r="P70" s="112">
        <f t="shared" si="14"/>
        <v>0.2080222385290692</v>
      </c>
      <c r="Q70" s="112">
        <f t="shared" si="14"/>
        <v>0.20423565914555813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5.1736898146404732E-2</v>
      </c>
      <c r="C72" s="113">
        <f>IF(NMM_ued!C$5=0,"",NMM_ued!C$5/C$9)</f>
        <v>5.766448816778804E-2</v>
      </c>
      <c r="D72" s="113">
        <f>IF(NMM_ued!D$5=0,"",NMM_ued!D$5/D$9)</f>
        <v>6.2105538845697611E-2</v>
      </c>
      <c r="E72" s="113">
        <f>IF(NMM_ued!E$5=0,"",NMM_ued!E$5/E$9)</f>
        <v>6.0661368018709388E-2</v>
      </c>
      <c r="F72" s="113">
        <f>IF(NMM_ued!F$5=0,"",NMM_ued!F$5/F$9)</f>
        <v>5.7694188408899096E-2</v>
      </c>
      <c r="G72" s="113">
        <f>IF(NMM_ued!G$5=0,"",NMM_ued!G$5/G$9)</f>
        <v>5.8270020526388813E-2</v>
      </c>
      <c r="H72" s="113">
        <f>IF(NMM_ued!H$5=0,"",NMM_ued!H$5/H$9)</f>
        <v>5.2913291584125277E-2</v>
      </c>
      <c r="I72" s="113">
        <f>IF(NMM_ued!I$5=0,"",NMM_ued!I$5/I$9)</f>
        <v>5.1325772638388396E-2</v>
      </c>
      <c r="J72" s="113">
        <f>IF(NMM_ued!J$5=0,"",NMM_ued!J$5/J$9)</f>
        <v>5.2995595110450835E-2</v>
      </c>
      <c r="K72" s="113">
        <f>IF(NMM_ued!K$5=0,"",NMM_ued!K$5/K$9)</f>
        <v>5.1918130258390892E-2</v>
      </c>
      <c r="L72" s="113">
        <f>IF(NMM_ued!L$5=0,"",NMM_ued!L$5/L$9)</f>
        <v>5.5387357738515795E-2</v>
      </c>
      <c r="M72" s="113">
        <f>IF(NMM_ued!M$5=0,"",NMM_ued!M$5/M$9)</f>
        <v>5.52240084263627E-2</v>
      </c>
      <c r="N72" s="113">
        <f>IF(NMM_ued!N$5=0,"",NMM_ued!N$5/N$9)</f>
        <v>5.1126672731104897E-2</v>
      </c>
      <c r="O72" s="113">
        <f>IF(NMM_ued!O$5=0,"",NMM_ued!O$5/O$9)</f>
        <v>5.1883047682227748E-2</v>
      </c>
      <c r="P72" s="113">
        <f>IF(NMM_ued!P$5=0,"",NMM_ued!P$5/P$9)</f>
        <v>5.3640799165460842E-2</v>
      </c>
      <c r="Q72" s="113">
        <f>IF(NMM_ued!Q$5=0,"",NMM_ued!Q$5/Q$9)</f>
        <v>5.0357174437573933E-2</v>
      </c>
    </row>
    <row r="73" spans="1:17" x14ac:dyDescent="0.25">
      <c r="A73" s="180" t="s">
        <v>37</v>
      </c>
      <c r="B73" s="182">
        <f>IF(NMM_ued!B$47=0,"",NMM_ued!B$47/B$10)</f>
        <v>2.8763481755951413E-2</v>
      </c>
      <c r="C73" s="182">
        <f>IF(NMM_ued!C$47=0,"",NMM_ued!C$47/C$10)</f>
        <v>3.2034277111198356E-2</v>
      </c>
      <c r="D73" s="182">
        <f>IF(NMM_ued!D$47=0,"",NMM_ued!D$47/D$10)</f>
        <v>3.4161491845115584E-2</v>
      </c>
      <c r="E73" s="182">
        <f>IF(NMM_ued!E$47=0,"",NMM_ued!E$47/E$10)</f>
        <v>3.2118032347423296E-2</v>
      </c>
      <c r="F73" s="182">
        <f>IF(NMM_ued!F$47=0,"",NMM_ued!F$47/F$10)</f>
        <v>3.0042286243477802E-2</v>
      </c>
      <c r="G73" s="182">
        <f>IF(NMM_ued!G$47=0,"",NMM_ued!G$47/G$10)</f>
        <v>2.8164127845751501E-2</v>
      </c>
      <c r="H73" s="182">
        <f>IF(NMM_ued!H$47=0,"",NMM_ued!H$47/H$10)</f>
        <v>2.7283755400164204E-2</v>
      </c>
      <c r="I73" s="182">
        <f>IF(NMM_ued!I$47=0,"",NMM_ued!I$47/I$10)</f>
        <v>2.6060425403418255E-2</v>
      </c>
      <c r="J73" s="182">
        <f>IF(NMM_ued!J$47=0,"",NMM_ued!J$47/J$10)</f>
        <v>2.6965286372331535E-2</v>
      </c>
      <c r="K73" s="182">
        <f>IF(NMM_ued!K$47=0,"",NMM_ued!K$47/K$10)</f>
        <v>2.6671935947241668E-2</v>
      </c>
      <c r="L73" s="182">
        <f>IF(NMM_ued!L$47=0,"",NMM_ued!L$47/L$10)</f>
        <v>2.9033941709709535E-2</v>
      </c>
      <c r="M73" s="182">
        <f>IF(NMM_ued!M$47=0,"",NMM_ued!M$47/M$10)</f>
        <v>2.9025253661223618E-2</v>
      </c>
      <c r="N73" s="182">
        <f>IF(NMM_ued!N$47=0,"",NMM_ued!N$47/N$10)</f>
        <v>2.7100240274540294E-2</v>
      </c>
      <c r="O73" s="182">
        <f>IF(NMM_ued!O$47=0,"",NMM_ued!O$47/O$10)</f>
        <v>2.7106870521222987E-2</v>
      </c>
      <c r="P73" s="182">
        <f>IF(NMM_ued!P$47=0,"",NMM_ued!P$47/P$10)</f>
        <v>2.7833322741394845E-2</v>
      </c>
      <c r="Q73" s="182">
        <f>IF(NMM_ued!Q$47=0,"",NMM_ued!Q$47/Q$10)</f>
        <v>2.7451320380906318E-2</v>
      </c>
    </row>
    <row r="74" spans="1:17" x14ac:dyDescent="0.25">
      <c r="A74" s="108" t="s">
        <v>36</v>
      </c>
      <c r="B74" s="112">
        <f>IF(NMM_ued!B$97=0,"",NMM_ued!B$97/B$11)</f>
        <v>0.1159076680775688</v>
      </c>
      <c r="C74" s="112">
        <f>IF(NMM_ued!C$97=0,"",NMM_ued!C$97/C$11)</f>
        <v>0.12557265411498766</v>
      </c>
      <c r="D74" s="112">
        <f>IF(NMM_ued!D$97=0,"",NMM_ued!D$97/D$11)</f>
        <v>0.13340534102874799</v>
      </c>
      <c r="E74" s="112">
        <f>IF(NMM_ued!E$97=0,"",NMM_ued!E$97/E$11)</f>
        <v>0.1282520588041475</v>
      </c>
      <c r="F74" s="112">
        <f>IF(NMM_ued!F$97=0,"",NMM_ued!F$97/F$11)</f>
        <v>0.12514106432022301</v>
      </c>
      <c r="G74" s="112">
        <f>IF(NMM_ued!G$97=0,"",NMM_ued!G$97/G$11)</f>
        <v>0.11503111374675457</v>
      </c>
      <c r="H74" s="112">
        <f>IF(NMM_ued!H$97=0,"",NMM_ued!H$97/H$11)</f>
        <v>0.11166276206583838</v>
      </c>
      <c r="I74" s="112">
        <f>IF(NMM_ued!I$97=0,"",NMM_ued!I$97/I$11)</f>
        <v>0.10480425221466098</v>
      </c>
      <c r="J74" s="112">
        <f>IF(NMM_ued!J$97=0,"",NMM_ued!J$97/J$11)</f>
        <v>0.11005984046289295</v>
      </c>
      <c r="K74" s="112">
        <f>IF(NMM_ued!K$97=0,"",NMM_ued!K$97/K$11)</f>
        <v>0.11064039469640206</v>
      </c>
      <c r="L74" s="112">
        <f>IF(NMM_ued!L$97=0,"",NMM_ued!L$97/L$11)</f>
        <v>0.11875751327042287</v>
      </c>
      <c r="M74" s="112">
        <f>IF(NMM_ued!M$97=0,"",NMM_ued!M$97/M$11)</f>
        <v>0.11313328024541433</v>
      </c>
      <c r="N74" s="112">
        <f>IF(NMM_ued!N$97=0,"",NMM_ued!N$97/N$11)</f>
        <v>0.10935075699022456</v>
      </c>
      <c r="O74" s="112">
        <f>IF(NMM_ued!O$97=0,"",NMM_ued!O$97/O$11)</f>
        <v>0.11154308333873673</v>
      </c>
      <c r="P74" s="112">
        <f>IF(NMM_ued!P$97=0,"",NMM_ued!P$97/P$11)</f>
        <v>0.1101117072309785</v>
      </c>
      <c r="Q74" s="112">
        <f>IF(NMM_ued!Q$97=0,"",NMM_ued!Q$97/Q$11)</f>
        <v>0.11173876927039982</v>
      </c>
    </row>
    <row r="75" spans="1:17" x14ac:dyDescent="0.25">
      <c r="A75" s="39" t="s">
        <v>60</v>
      </c>
      <c r="B75" s="111">
        <f t="shared" ref="B75:Q75" si="15">IF(B$50=0,"",B$58/B$50)</f>
        <v>5.8130072245841822</v>
      </c>
      <c r="C75" s="111">
        <f t="shared" si="15"/>
        <v>5.5075719202074005</v>
      </c>
      <c r="D75" s="111">
        <f t="shared" si="15"/>
        <v>5.4829785722615307</v>
      </c>
      <c r="E75" s="111">
        <f t="shared" si="15"/>
        <v>5.506634220046374</v>
      </c>
      <c r="F75" s="111">
        <f t="shared" si="15"/>
        <v>5.7335202882569556</v>
      </c>
      <c r="G75" s="111">
        <f t="shared" si="15"/>
        <v>5.9875102165702225</v>
      </c>
      <c r="H75" s="111">
        <f t="shared" si="15"/>
        <v>6.101797527341299</v>
      </c>
      <c r="I75" s="111">
        <f t="shared" si="15"/>
        <v>6.1552619113498093</v>
      </c>
      <c r="J75" s="111">
        <f t="shared" si="15"/>
        <v>5.8042588306851455</v>
      </c>
      <c r="K75" s="111">
        <f t="shared" si="15"/>
        <v>5.8289601158719266</v>
      </c>
      <c r="L75" s="111">
        <f t="shared" si="15"/>
        <v>5.3092884886303544</v>
      </c>
      <c r="M75" s="111">
        <f t="shared" si="15"/>
        <v>4.9263901271332937</v>
      </c>
      <c r="N75" s="111">
        <f t="shared" si="15"/>
        <v>5.4986566861968527</v>
      </c>
      <c r="O75" s="111">
        <f t="shared" si="15"/>
        <v>4.887196379013929</v>
      </c>
      <c r="P75" s="111">
        <f t="shared" si="15"/>
        <v>4.7050757833682786</v>
      </c>
      <c r="Q75" s="111">
        <f t="shared" si="15"/>
        <v>4.8205039604000941</v>
      </c>
    </row>
    <row r="76" spans="1:17" x14ac:dyDescent="0.25">
      <c r="A76" s="110" t="s">
        <v>199</v>
      </c>
      <c r="B76" s="109">
        <f t="shared" ref="B76:Q76" si="16">IF(B$51=0,"",B$59/B$51)</f>
        <v>8.7887512480058536</v>
      </c>
      <c r="C76" s="109">
        <f t="shared" si="16"/>
        <v>8.0214365836538466</v>
      </c>
      <c r="D76" s="109">
        <f t="shared" si="16"/>
        <v>7.4233107065760828</v>
      </c>
      <c r="E76" s="109">
        <f t="shared" si="16"/>
        <v>7.5513294626973231</v>
      </c>
      <c r="F76" s="109">
        <f t="shared" si="16"/>
        <v>7.9005151507730824</v>
      </c>
      <c r="G76" s="109">
        <f t="shared" si="16"/>
        <v>8.5124982728830219</v>
      </c>
      <c r="H76" s="109">
        <f t="shared" si="16"/>
        <v>8.5890892329868276</v>
      </c>
      <c r="I76" s="109">
        <f t="shared" si="16"/>
        <v>9.1813425096605723</v>
      </c>
      <c r="J76" s="109">
        <f t="shared" si="16"/>
        <v>8.8724370423277108</v>
      </c>
      <c r="K76" s="109">
        <f t="shared" si="16"/>
        <v>8.5717885740201822</v>
      </c>
      <c r="L76" s="109">
        <f t="shared" si="16"/>
        <v>8.3255626836267833</v>
      </c>
      <c r="M76" s="109">
        <f t="shared" si="16"/>
        <v>8.3889738158023412</v>
      </c>
      <c r="N76" s="109">
        <f t="shared" si="16"/>
        <v>9.5249056797962108</v>
      </c>
      <c r="O76" s="109">
        <f t="shared" si="16"/>
        <v>7.6819169444631576</v>
      </c>
      <c r="P76" s="109">
        <f t="shared" si="16"/>
        <v>7.9357898259862782</v>
      </c>
      <c r="Q76" s="109">
        <f t="shared" si="16"/>
        <v>8.3503237539940223</v>
      </c>
    </row>
    <row r="77" spans="1:17" x14ac:dyDescent="0.25">
      <c r="A77" s="180" t="s">
        <v>198</v>
      </c>
      <c r="B77" s="178">
        <f t="shared" ref="B77:Q77" si="17">IF(B$52=0,"",B$60/B$52)</f>
        <v>3.1927383989030473</v>
      </c>
      <c r="C77" s="178">
        <f t="shared" si="17"/>
        <v>3.0590609874044743</v>
      </c>
      <c r="D77" s="178">
        <f t="shared" si="17"/>
        <v>3.7296019421009499</v>
      </c>
      <c r="E77" s="178">
        <f t="shared" si="17"/>
        <v>3.7471917284783052</v>
      </c>
      <c r="F77" s="178">
        <f t="shared" si="17"/>
        <v>3.9952752898123429</v>
      </c>
      <c r="G77" s="178">
        <f t="shared" si="17"/>
        <v>4.2521211232763898</v>
      </c>
      <c r="H77" s="178">
        <f t="shared" si="17"/>
        <v>4.283549868556265</v>
      </c>
      <c r="I77" s="178">
        <f t="shared" si="17"/>
        <v>4.1169215577133329</v>
      </c>
      <c r="J77" s="178">
        <f t="shared" si="17"/>
        <v>3.7879490225727923</v>
      </c>
      <c r="K77" s="178">
        <f t="shared" si="17"/>
        <v>3.8996792703326992</v>
      </c>
      <c r="L77" s="178">
        <f t="shared" si="17"/>
        <v>3.8429711997448694</v>
      </c>
      <c r="M77" s="178">
        <f t="shared" si="17"/>
        <v>3.7479936935965381</v>
      </c>
      <c r="N77" s="178">
        <f t="shared" si="17"/>
        <v>3.6901986465022736</v>
      </c>
      <c r="O77" s="178">
        <f t="shared" si="17"/>
        <v>3.7270471194896273</v>
      </c>
      <c r="P77" s="178">
        <f t="shared" si="17"/>
        <v>3.1703534090905108</v>
      </c>
      <c r="Q77" s="178">
        <f t="shared" si="17"/>
        <v>3.0960283638602464</v>
      </c>
    </row>
    <row r="78" spans="1:17" x14ac:dyDescent="0.25">
      <c r="A78" s="108" t="s">
        <v>197</v>
      </c>
      <c r="B78" s="107">
        <f t="shared" ref="B78:Q78" si="18">IF(B$53=0,"",B$61/B$53)</f>
        <v>2.4959660094384541</v>
      </c>
      <c r="C78" s="107">
        <f t="shared" si="18"/>
        <v>2.4012732933565215</v>
      </c>
      <c r="D78" s="107">
        <f t="shared" si="18"/>
        <v>2.3826245890681905</v>
      </c>
      <c r="E78" s="107">
        <f t="shared" si="18"/>
        <v>2.4452778004949676</v>
      </c>
      <c r="F78" s="107">
        <f t="shared" si="18"/>
        <v>2.4136017598709243</v>
      </c>
      <c r="G78" s="107">
        <f t="shared" si="18"/>
        <v>2.5532284260657194</v>
      </c>
      <c r="H78" s="107">
        <f t="shared" si="18"/>
        <v>2.5742470573146505</v>
      </c>
      <c r="I78" s="107">
        <f t="shared" si="18"/>
        <v>2.6568584189664488</v>
      </c>
      <c r="J78" s="107">
        <f t="shared" si="18"/>
        <v>2.29007961636882</v>
      </c>
      <c r="K78" s="107">
        <f t="shared" si="18"/>
        <v>2.0812632400886049</v>
      </c>
      <c r="L78" s="107">
        <f t="shared" si="18"/>
        <v>2.0459228269609575</v>
      </c>
      <c r="M78" s="107">
        <f t="shared" si="18"/>
        <v>2.079669584509984</v>
      </c>
      <c r="N78" s="107">
        <f t="shared" si="18"/>
        <v>1.5888265455701192</v>
      </c>
      <c r="O78" s="107">
        <f t="shared" si="18"/>
        <v>1.8104855283295567</v>
      </c>
      <c r="P78" s="107">
        <f t="shared" si="18"/>
        <v>1.7576517914442957</v>
      </c>
      <c r="Q78" s="107">
        <f t="shared" si="18"/>
        <v>1.6340578738807194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282.71000000000004</v>
      </c>
      <c r="C5" s="96">
        <v>325.38245613185637</v>
      </c>
      <c r="D5" s="96">
        <v>354.85618471593295</v>
      </c>
      <c r="E5" s="96">
        <v>350.39630375199965</v>
      </c>
      <c r="F5" s="96">
        <v>329.52364515914081</v>
      </c>
      <c r="G5" s="96">
        <v>304.1662278506513</v>
      </c>
      <c r="H5" s="96">
        <v>299.20198366476058</v>
      </c>
      <c r="I5" s="96">
        <v>279.60982098503257</v>
      </c>
      <c r="J5" s="96">
        <v>287.08995925444299</v>
      </c>
      <c r="K5" s="96">
        <v>224.21913613296522</v>
      </c>
      <c r="L5" s="96">
        <v>184.23585618517362</v>
      </c>
      <c r="M5" s="96">
        <v>146.04922814009302</v>
      </c>
      <c r="N5" s="96">
        <v>148.84365935439186</v>
      </c>
      <c r="O5" s="96">
        <v>163.30185603443704</v>
      </c>
      <c r="P5" s="96">
        <v>173.35159380585685</v>
      </c>
      <c r="Q5" s="96">
        <v>187.74982209533815</v>
      </c>
    </row>
    <row r="6" spans="1:17" x14ac:dyDescent="0.25">
      <c r="A6" s="132" t="s">
        <v>83</v>
      </c>
      <c r="B6" s="160">
        <v>1.2383657280848934</v>
      </c>
      <c r="C6" s="160">
        <v>1.425285565398384</v>
      </c>
      <c r="D6" s="160">
        <v>1.5543904975104301</v>
      </c>
      <c r="E6" s="160">
        <v>1.5348547055785098</v>
      </c>
      <c r="F6" s="160">
        <v>1.4434253785104436</v>
      </c>
      <c r="G6" s="160">
        <v>1.3323512865165978</v>
      </c>
      <c r="H6" s="160">
        <v>1.3106062125338884</v>
      </c>
      <c r="I6" s="160">
        <v>1.2247858920583514</v>
      </c>
      <c r="J6" s="160">
        <v>1.2575514358105149</v>
      </c>
      <c r="K6" s="160">
        <v>0.98215589744920695</v>
      </c>
      <c r="L6" s="160">
        <v>0.80701556430298271</v>
      </c>
      <c r="M6" s="160">
        <v>0.63974517612374171</v>
      </c>
      <c r="N6" s="160">
        <v>0.65198573303817098</v>
      </c>
      <c r="O6" s="160">
        <v>0.71531754039722717</v>
      </c>
      <c r="P6" s="160">
        <v>0.75933880187494829</v>
      </c>
      <c r="Q6" s="160">
        <v>0.82240792733508772</v>
      </c>
    </row>
    <row r="7" spans="1:17" x14ac:dyDescent="0.25">
      <c r="A7" s="76" t="s">
        <v>82</v>
      </c>
      <c r="B7" s="159">
        <v>0.49534629123395735</v>
      </c>
      <c r="C7" s="159">
        <v>0.57011422615935359</v>
      </c>
      <c r="D7" s="159">
        <v>0.62175619900417201</v>
      </c>
      <c r="E7" s="159">
        <v>0.61394188223140389</v>
      </c>
      <c r="F7" s="159">
        <v>0.57737015140417747</v>
      </c>
      <c r="G7" s="159">
        <v>0.53294051460663905</v>
      </c>
      <c r="H7" s="159">
        <v>0.5242424850135553</v>
      </c>
      <c r="I7" s="159">
        <v>0.48991435682334056</v>
      </c>
      <c r="J7" s="159">
        <v>0.50302057432420588</v>
      </c>
      <c r="K7" s="159">
        <v>0.39286235897968275</v>
      </c>
      <c r="L7" s="159">
        <v>0.32280622572119311</v>
      </c>
      <c r="M7" s="159">
        <v>0.2558980704494967</v>
      </c>
      <c r="N7" s="159">
        <v>0.26079429321526837</v>
      </c>
      <c r="O7" s="159">
        <v>0.28612701615889086</v>
      </c>
      <c r="P7" s="159">
        <v>0.30373552074997934</v>
      </c>
      <c r="Q7" s="159">
        <v>0.3289631709340351</v>
      </c>
    </row>
    <row r="8" spans="1:17" x14ac:dyDescent="0.25">
      <c r="A8" s="76" t="s">
        <v>81</v>
      </c>
      <c r="B8" s="159">
        <v>2.1052217377443192</v>
      </c>
      <c r="C8" s="159">
        <v>2.422985461177253</v>
      </c>
      <c r="D8" s="159">
        <v>2.6424638457677312</v>
      </c>
      <c r="E8" s="159">
        <v>2.6092529994834668</v>
      </c>
      <c r="F8" s="159">
        <v>2.4538231434677544</v>
      </c>
      <c r="G8" s="159">
        <v>2.2649971870782162</v>
      </c>
      <c r="H8" s="159">
        <v>2.2280305613076106</v>
      </c>
      <c r="I8" s="159">
        <v>2.0821360164991978</v>
      </c>
      <c r="J8" s="159">
        <v>2.1378374408778753</v>
      </c>
      <c r="K8" s="159">
        <v>1.6696650256636518</v>
      </c>
      <c r="L8" s="159">
        <v>1.3719264593150708</v>
      </c>
      <c r="M8" s="159">
        <v>1.0875667994103611</v>
      </c>
      <c r="N8" s="159">
        <v>1.1083757461648907</v>
      </c>
      <c r="O8" s="159">
        <v>1.2160398186752863</v>
      </c>
      <c r="P8" s="159">
        <v>1.2908759631874123</v>
      </c>
      <c r="Q8" s="159">
        <v>1.3980934764696493</v>
      </c>
    </row>
    <row r="9" spans="1:17" x14ac:dyDescent="0.25">
      <c r="A9" s="76" t="s">
        <v>80</v>
      </c>
      <c r="B9" s="159">
        <v>0.24767314561697867</v>
      </c>
      <c r="C9" s="159">
        <v>0.28505711307967679</v>
      </c>
      <c r="D9" s="159">
        <v>0.310878099502086</v>
      </c>
      <c r="E9" s="159">
        <v>0.30697094111570195</v>
      </c>
      <c r="F9" s="159">
        <v>0.28868507570208873</v>
      </c>
      <c r="G9" s="159">
        <v>0.26647025730331952</v>
      </c>
      <c r="H9" s="159">
        <v>0.26212124250677765</v>
      </c>
      <c r="I9" s="159">
        <v>0.24495717841167028</v>
      </c>
      <c r="J9" s="159">
        <v>0.25151028716210294</v>
      </c>
      <c r="K9" s="159">
        <v>0.19643117948984137</v>
      </c>
      <c r="L9" s="159">
        <v>0.16140311286059655</v>
      </c>
      <c r="M9" s="159">
        <v>0.12794903522474835</v>
      </c>
      <c r="N9" s="159">
        <v>0.13039714660763418</v>
      </c>
      <c r="O9" s="159">
        <v>0.14306350807944543</v>
      </c>
      <c r="P9" s="159">
        <v>0.15186776037498967</v>
      </c>
      <c r="Q9" s="159">
        <v>0.16448158546701755</v>
      </c>
    </row>
    <row r="10" spans="1:17" x14ac:dyDescent="0.25">
      <c r="A10" s="129" t="s">
        <v>79</v>
      </c>
      <c r="B10" s="158">
        <v>0.74301943685093619</v>
      </c>
      <c r="C10" s="158">
        <v>0.85517133923903055</v>
      </c>
      <c r="D10" s="158">
        <v>0.93263429850625812</v>
      </c>
      <c r="E10" s="158">
        <v>0.92091282334710578</v>
      </c>
      <c r="F10" s="158">
        <v>0.86605522710626626</v>
      </c>
      <c r="G10" s="158">
        <v>0.79941077190995857</v>
      </c>
      <c r="H10" s="158">
        <v>0.78636372752033312</v>
      </c>
      <c r="I10" s="158">
        <v>0.73487153523501081</v>
      </c>
      <c r="J10" s="158">
        <v>0.75453086148630888</v>
      </c>
      <c r="K10" s="158">
        <v>0.58929353846952415</v>
      </c>
      <c r="L10" s="158">
        <v>0.48420933858178972</v>
      </c>
      <c r="M10" s="158">
        <v>0.38384710567424507</v>
      </c>
      <c r="N10" s="158">
        <v>0.39119143982290261</v>
      </c>
      <c r="O10" s="158">
        <v>0.42919052423833637</v>
      </c>
      <c r="P10" s="158">
        <v>0.45560328112496906</v>
      </c>
      <c r="Q10" s="158">
        <v>0.49344475640105273</v>
      </c>
    </row>
    <row r="11" spans="1:17" x14ac:dyDescent="0.25">
      <c r="A11" s="92" t="s">
        <v>125</v>
      </c>
      <c r="B11" s="91">
        <v>0.14860388737018726</v>
      </c>
      <c r="C11" s="91">
        <v>0.17103426784780609</v>
      </c>
      <c r="D11" s="91">
        <v>0.18652685970125163</v>
      </c>
      <c r="E11" s="91">
        <v>0.16498471569366835</v>
      </c>
      <c r="F11" s="91">
        <v>0.15980470011558073</v>
      </c>
      <c r="G11" s="91">
        <v>0.14240515686751326</v>
      </c>
      <c r="H11" s="91">
        <v>0.14369786213108351</v>
      </c>
      <c r="I11" s="91">
        <v>0.12982566772043219</v>
      </c>
      <c r="J11" s="91">
        <v>0.13258224245282615</v>
      </c>
      <c r="K11" s="91">
        <v>9.307880620501946E-2</v>
      </c>
      <c r="L11" s="91">
        <v>7.7730702141328697E-2</v>
      </c>
      <c r="M11" s="91">
        <v>6.0996558100841897E-2</v>
      </c>
      <c r="N11" s="91">
        <v>7.1579315312250286E-2</v>
      </c>
      <c r="O11" s="91">
        <v>8.5838104847667268E-2</v>
      </c>
      <c r="P11" s="91">
        <v>9.112065622499381E-2</v>
      </c>
      <c r="Q11" s="91">
        <v>9.8688951280210546E-2</v>
      </c>
    </row>
    <row r="12" spans="1:17" x14ac:dyDescent="0.25">
      <c r="A12" s="92" t="s">
        <v>26</v>
      </c>
      <c r="B12" s="91">
        <v>0.22290583105528086</v>
      </c>
      <c r="C12" s="91">
        <v>0.25655140177170915</v>
      </c>
      <c r="D12" s="91">
        <v>0.2797902895518774</v>
      </c>
      <c r="E12" s="91">
        <v>0.24747707354050247</v>
      </c>
      <c r="F12" s="91">
        <v>0.2397070501733711</v>
      </c>
      <c r="G12" s="91">
        <v>0.21360773530126984</v>
      </c>
      <c r="H12" s="91">
        <v>0.21554679319662529</v>
      </c>
      <c r="I12" s="91">
        <v>0.19473850158064829</v>
      </c>
      <c r="J12" s="91">
        <v>0.19887336367923925</v>
      </c>
      <c r="K12" s="91">
        <v>0.13961820930752916</v>
      </c>
      <c r="L12" s="91">
        <v>0.11659605321199304</v>
      </c>
      <c r="M12" s="91">
        <v>9.1494837151262845E-2</v>
      </c>
      <c r="N12" s="91">
        <v>0.10736897296837543</v>
      </c>
      <c r="O12" s="91">
        <v>0.12875715727150089</v>
      </c>
      <c r="P12" s="91">
        <v>0.13668098433749071</v>
      </c>
      <c r="Q12" s="91">
        <v>0.14803342692031579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9.5989244878764354E-2</v>
      </c>
      <c r="F13" s="91">
        <v>6.7031726528362687E-2</v>
      </c>
      <c r="G13" s="91">
        <v>8.7384987572392464E-2</v>
      </c>
      <c r="H13" s="91">
        <v>6.7874416864915438E-2</v>
      </c>
      <c r="I13" s="91">
        <v>8.5743196632850016E-2</v>
      </c>
      <c r="J13" s="91">
        <v>9.1619649222178162E-2</v>
      </c>
      <c r="K13" s="91">
        <v>0.12389950744442696</v>
      </c>
      <c r="L13" s="91">
        <v>9.5555827875146215E-2</v>
      </c>
      <c r="M13" s="91">
        <v>7.8864315170035587E-2</v>
      </c>
      <c r="N13" s="91">
        <v>3.3294863261651188E-2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0.37150971842546809</v>
      </c>
      <c r="C14" s="157">
        <v>0.42758566961951527</v>
      </c>
      <c r="D14" s="157">
        <v>0.46631714925312912</v>
      </c>
      <c r="E14" s="157">
        <v>0.41246178923417065</v>
      </c>
      <c r="F14" s="157">
        <v>0.39951175028895175</v>
      </c>
      <c r="G14" s="157">
        <v>0.35601289216878307</v>
      </c>
      <c r="H14" s="157">
        <v>0.35924465532770888</v>
      </c>
      <c r="I14" s="157">
        <v>0.3245641693010804</v>
      </c>
      <c r="J14" s="157">
        <v>0.33145560613206543</v>
      </c>
      <c r="K14" s="157">
        <v>0.23269701551254859</v>
      </c>
      <c r="L14" s="157">
        <v>0.19432675535332178</v>
      </c>
      <c r="M14" s="157">
        <v>0.15249139525210476</v>
      </c>
      <c r="N14" s="157">
        <v>0.17894828828062576</v>
      </c>
      <c r="O14" s="157">
        <v>0.21459526211916818</v>
      </c>
      <c r="P14" s="157">
        <v>0.22780164056248453</v>
      </c>
      <c r="Q14" s="157">
        <v>0.24672237820052639</v>
      </c>
    </row>
    <row r="15" spans="1:17" x14ac:dyDescent="0.25">
      <c r="A15" s="156" t="s">
        <v>214</v>
      </c>
      <c r="B15" s="155">
        <v>8.6099865901794477</v>
      </c>
      <c r="C15" s="155">
        <v>9.9095843230693479</v>
      </c>
      <c r="D15" s="155">
        <v>10.807212308890465</v>
      </c>
      <c r="E15" s="155">
        <v>10.67138578951279</v>
      </c>
      <c r="F15" s="155">
        <v>10.035705019161872</v>
      </c>
      <c r="G15" s="155">
        <v>9.2634400727939354</v>
      </c>
      <c r="H15" s="155">
        <v>9.1122530759742428</v>
      </c>
      <c r="I15" s="155">
        <v>8.5155700511605747</v>
      </c>
      <c r="J15" s="155">
        <v>8.7433790787588617</v>
      </c>
      <c r="K15" s="155">
        <v>6.8286362539933156</v>
      </c>
      <c r="L15" s="155">
        <v>5.6109378910706171</v>
      </c>
      <c r="M15" s="155">
        <v>4.4479569020984746</v>
      </c>
      <c r="N15" s="155">
        <v>4.5330618339448598</v>
      </c>
      <c r="O15" s="155">
        <v>4.9733889519575456</v>
      </c>
      <c r="P15" s="155">
        <v>5.2794556190253692</v>
      </c>
      <c r="Q15" s="155">
        <v>5.7179563883464981</v>
      </c>
    </row>
    <row r="16" spans="1:17" x14ac:dyDescent="0.25">
      <c r="A16" s="156" t="s">
        <v>213</v>
      </c>
      <c r="B16" s="204">
        <v>102.90322682778984</v>
      </c>
      <c r="C16" s="204">
        <v>118.43551586119978</v>
      </c>
      <c r="D16" s="204">
        <v>129.16361807883601</v>
      </c>
      <c r="E16" s="204">
        <v>127.54027209724156</v>
      </c>
      <c r="F16" s="204">
        <v>119.94286159998302</v>
      </c>
      <c r="G16" s="204">
        <v>110.71304990226301</v>
      </c>
      <c r="H16" s="204">
        <v>108.9061214402728</v>
      </c>
      <c r="I16" s="204">
        <v>101.77479690177395</v>
      </c>
      <c r="J16" s="204">
        <v>104.49748221548896</v>
      </c>
      <c r="K16" s="204">
        <v>81.613217164662032</v>
      </c>
      <c r="L16" s="204">
        <v>67.059757698118176</v>
      </c>
      <c r="M16" s="204">
        <v>53.160259104112406</v>
      </c>
      <c r="N16" s="204">
        <v>54.177400305695819</v>
      </c>
      <c r="O16" s="204">
        <v>59.44001957097646</v>
      </c>
      <c r="P16" s="204">
        <v>63.098009898351577</v>
      </c>
      <c r="Q16" s="204">
        <v>68.338801351044424</v>
      </c>
    </row>
    <row r="17" spans="1:17" x14ac:dyDescent="0.25">
      <c r="A17" s="152" t="s">
        <v>227</v>
      </c>
      <c r="B17" s="151">
        <v>91.238083705611231</v>
      </c>
      <c r="C17" s="151">
        <v>105.00962742349292</v>
      </c>
      <c r="D17" s="151">
        <v>114.52158849904893</v>
      </c>
      <c r="E17" s="151">
        <v>113.0822655437081</v>
      </c>
      <c r="F17" s="151">
        <v>106.34609996111854</v>
      </c>
      <c r="G17" s="151">
        <v>98.162582706864768</v>
      </c>
      <c r="H17" s="151">
        <v>96.560488240565761</v>
      </c>
      <c r="I17" s="151">
        <v>90.237572961491878</v>
      </c>
      <c r="J17" s="151">
        <v>92.651613786202759</v>
      </c>
      <c r="K17" s="151">
        <v>72.361516433445288</v>
      </c>
      <c r="L17" s="151">
        <v>59.457841845699917</v>
      </c>
      <c r="M17" s="151">
        <v>47.13399491417254</v>
      </c>
      <c r="N17" s="151">
        <v>48.03583265970601</v>
      </c>
      <c r="O17" s="151">
        <v>52.701879700582367</v>
      </c>
      <c r="P17" s="151">
        <v>55.945199059672049</v>
      </c>
      <c r="Q17" s="151">
        <v>60.591892695865297</v>
      </c>
    </row>
    <row r="18" spans="1:17" x14ac:dyDescent="0.25">
      <c r="A18" s="154" t="s">
        <v>33</v>
      </c>
      <c r="B18" s="83">
        <v>66.858570595646754</v>
      </c>
      <c r="C18" s="83">
        <v>84.447886160933919</v>
      </c>
      <c r="D18" s="83">
        <v>63.422398499048938</v>
      </c>
      <c r="E18" s="83">
        <v>37.078645543708106</v>
      </c>
      <c r="F18" s="83">
        <v>15.52364996111854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24.379513109964478</v>
      </c>
      <c r="C21" s="208">
        <v>20.561741262558996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30.6</v>
      </c>
      <c r="E22" s="208">
        <v>55.79983</v>
      </c>
      <c r="F22" s="208">
        <v>62.99906</v>
      </c>
      <c r="G22" s="208">
        <v>98.162582706864768</v>
      </c>
      <c r="H22" s="208">
        <v>91.000280000000004</v>
      </c>
      <c r="I22" s="208">
        <v>90.237572961491878</v>
      </c>
      <c r="J22" s="208">
        <v>92.651613786202759</v>
      </c>
      <c r="K22" s="208">
        <v>72.361516433445288</v>
      </c>
      <c r="L22" s="208">
        <v>59.457841845699917</v>
      </c>
      <c r="M22" s="208">
        <v>47.13399491417254</v>
      </c>
      <c r="N22" s="208">
        <v>48.03583265970601</v>
      </c>
      <c r="O22" s="208">
        <v>52.701879700582367</v>
      </c>
      <c r="P22" s="208">
        <v>55.945199059672049</v>
      </c>
      <c r="Q22" s="208">
        <v>60.591892695865297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20.499189999999999</v>
      </c>
      <c r="E24" s="208">
        <v>20.203790000000001</v>
      </c>
      <c r="F24" s="208">
        <v>27.82339</v>
      </c>
      <c r="G24" s="208">
        <v>0</v>
      </c>
      <c r="H24" s="208">
        <v>5.5602082405657569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11.665143122178605</v>
      </c>
      <c r="C25" s="264">
        <v>13.425888437706856</v>
      </c>
      <c r="D25" s="264">
        <v>14.64202957978708</v>
      </c>
      <c r="E25" s="264">
        <v>14.458006553533457</v>
      </c>
      <c r="F25" s="264">
        <v>13.596761638864471</v>
      </c>
      <c r="G25" s="264">
        <v>12.550467195398236</v>
      </c>
      <c r="H25" s="264">
        <v>12.345633199707038</v>
      </c>
      <c r="I25" s="264">
        <v>11.537223940282068</v>
      </c>
      <c r="J25" s="264">
        <v>11.845868429286199</v>
      </c>
      <c r="K25" s="264">
        <v>9.251700731216749</v>
      </c>
      <c r="L25" s="264">
        <v>7.6019158524182542</v>
      </c>
      <c r="M25" s="264">
        <v>6.0262641899398686</v>
      </c>
      <c r="N25" s="264">
        <v>6.1415676459898103</v>
      </c>
      <c r="O25" s="264">
        <v>6.7381398703940931</v>
      </c>
      <c r="P25" s="264">
        <v>7.1528108386795317</v>
      </c>
      <c r="Q25" s="264">
        <v>7.7469086551791255</v>
      </c>
    </row>
    <row r="26" spans="1:17" x14ac:dyDescent="0.25">
      <c r="A26" s="150" t="s">
        <v>33</v>
      </c>
      <c r="B26" s="87">
        <v>2.4386076540088917</v>
      </c>
      <c r="C26" s="87">
        <v>2.5360338390628145</v>
      </c>
      <c r="D26" s="87">
        <v>7.0954352283638391</v>
      </c>
      <c r="E26" s="87">
        <v>1.271772128287971</v>
      </c>
      <c r="F26" s="87">
        <v>4.9232774150670595</v>
      </c>
      <c r="G26" s="87">
        <v>10.524668947210477</v>
      </c>
      <c r="H26" s="87">
        <v>9.5695904551201085</v>
      </c>
      <c r="I26" s="87">
        <v>8.665083883759694</v>
      </c>
      <c r="J26" s="87">
        <v>9.3863875487827393</v>
      </c>
      <c r="K26" s="87">
        <v>7.1612202692139997</v>
      </c>
      <c r="L26" s="87">
        <v>6.732201963634143</v>
      </c>
      <c r="M26" s="87">
        <v>6.0262641899398686</v>
      </c>
      <c r="N26" s="87">
        <v>6.1415676459898103</v>
      </c>
      <c r="O26" s="87">
        <v>6.7381398703940931</v>
      </c>
      <c r="P26" s="87">
        <v>7.1528108386795317</v>
      </c>
      <c r="Q26" s="87">
        <v>7.7469086551791255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1.0446743514232404</v>
      </c>
      <c r="E30" s="87">
        <v>0</v>
      </c>
      <c r="F30" s="87">
        <v>0.47403422379741222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9.2265354681697147</v>
      </c>
      <c r="C35" s="87">
        <v>10.889854598644042</v>
      </c>
      <c r="D35" s="87">
        <v>6.5019200000000001</v>
      </c>
      <c r="E35" s="87">
        <v>13.186234425245486</v>
      </c>
      <c r="F35" s="87">
        <v>8.1994500000000006</v>
      </c>
      <c r="G35" s="87">
        <v>2.0257982481877583</v>
      </c>
      <c r="H35" s="87">
        <v>2.7760427445869293</v>
      </c>
      <c r="I35" s="87">
        <v>2.8721400565223743</v>
      </c>
      <c r="J35" s="87">
        <v>2.4594808805034596</v>
      </c>
      <c r="K35" s="87">
        <v>2.0904804620027493</v>
      </c>
      <c r="L35" s="87">
        <v>0.86971388878411116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158.31265665813822</v>
      </c>
      <c r="C36" s="204">
        <v>182.20848594030736</v>
      </c>
      <c r="D36" s="204">
        <v>198.71325858282469</v>
      </c>
      <c r="E36" s="204">
        <v>196.21580322652551</v>
      </c>
      <c r="F36" s="204">
        <v>184.52747938458927</v>
      </c>
      <c r="G36" s="204">
        <v>170.32776908040466</v>
      </c>
      <c r="H36" s="204">
        <v>167.54787913888126</v>
      </c>
      <c r="I36" s="204">
        <v>156.57661061811379</v>
      </c>
      <c r="J36" s="204">
        <v>160.76535725459843</v>
      </c>
      <c r="K36" s="204">
        <v>125.55879563794161</v>
      </c>
      <c r="L36" s="204">
        <v>103.16885799710489</v>
      </c>
      <c r="M36" s="204">
        <v>81.78501400632679</v>
      </c>
      <c r="N36" s="204">
        <v>83.349846624147432</v>
      </c>
      <c r="O36" s="204">
        <v>91.446183955348417</v>
      </c>
      <c r="P36" s="204">
        <v>97.073861382079372</v>
      </c>
      <c r="Q36" s="204">
        <v>105.13661746314529</v>
      </c>
    </row>
    <row r="37" spans="1:17" x14ac:dyDescent="0.25">
      <c r="A37" s="84" t="s">
        <v>33</v>
      </c>
      <c r="B37" s="83">
        <v>0</v>
      </c>
      <c r="C37" s="83">
        <v>0</v>
      </c>
      <c r="D37" s="83">
        <v>11.110226272587198</v>
      </c>
      <c r="E37" s="83">
        <v>16.68382232800186</v>
      </c>
      <c r="F37" s="83">
        <v>69.485932623815131</v>
      </c>
      <c r="G37" s="83">
        <v>106.56601619164667</v>
      </c>
      <c r="H37" s="83">
        <v>114.13903954487799</v>
      </c>
      <c r="I37" s="83">
        <v>81.12143357960565</v>
      </c>
      <c r="J37" s="83">
        <v>90.050311040801276</v>
      </c>
      <c r="K37" s="83">
        <v>43.240099730781608</v>
      </c>
      <c r="L37" s="83">
        <v>5.3933741712665437</v>
      </c>
      <c r="M37" s="83">
        <v>0</v>
      </c>
      <c r="N37" s="83">
        <v>20.370270772577165</v>
      </c>
      <c r="O37" s="83">
        <v>11.730926114713998</v>
      </c>
      <c r="P37" s="83">
        <v>20.147130451166539</v>
      </c>
      <c r="Q37" s="83">
        <v>23.424052020860358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53.8899871481958</v>
      </c>
      <c r="C40" s="208">
        <v>38.752566838757367</v>
      </c>
      <c r="D40" s="208">
        <v>45.190211701190883</v>
      </c>
      <c r="E40" s="208">
        <v>96.999993519830682</v>
      </c>
      <c r="F40" s="208">
        <v>78.287845934559414</v>
      </c>
      <c r="G40" s="208">
        <v>6.0700399973065231</v>
      </c>
      <c r="H40" s="208">
        <v>0.91659413572522652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11.013876641563556</v>
      </c>
      <c r="H41" s="208">
        <v>0</v>
      </c>
      <c r="I41" s="208">
        <v>29.461467038508118</v>
      </c>
      <c r="J41" s="208">
        <v>20.745036213797235</v>
      </c>
      <c r="K41" s="208">
        <v>22.239383566554707</v>
      </c>
      <c r="L41" s="208">
        <v>28.819155550660753</v>
      </c>
      <c r="M41" s="208">
        <v>23.014952579872194</v>
      </c>
      <c r="N41" s="208">
        <v>26.054164474143185</v>
      </c>
      <c r="O41" s="208">
        <v>19.023441587191499</v>
      </c>
      <c r="P41" s="208">
        <v>3.9570305491263014</v>
      </c>
      <c r="Q41" s="208">
        <v>13.498104437983898</v>
      </c>
    </row>
    <row r="42" spans="1:17" x14ac:dyDescent="0.25">
      <c r="A42" s="84" t="s">
        <v>26</v>
      </c>
      <c r="B42" s="208">
        <v>104.42266950994242</v>
      </c>
      <c r="C42" s="208">
        <v>143.45591910154999</v>
      </c>
      <c r="D42" s="208">
        <v>142.41282060904661</v>
      </c>
      <c r="E42" s="208">
        <v>82.531987378692961</v>
      </c>
      <c r="F42" s="208">
        <v>36.753700826214725</v>
      </c>
      <c r="G42" s="208">
        <v>1.1081586287465655</v>
      </c>
      <c r="H42" s="208">
        <v>6.0157036988437724</v>
      </c>
      <c r="I42" s="208">
        <v>0</v>
      </c>
      <c r="J42" s="208">
        <v>0</v>
      </c>
      <c r="K42" s="208">
        <v>2.3131023406052975</v>
      </c>
      <c r="L42" s="208">
        <v>0</v>
      </c>
      <c r="M42" s="208">
        <v>0</v>
      </c>
      <c r="N42" s="208">
        <v>0</v>
      </c>
      <c r="O42" s="208">
        <v>24.817458705253411</v>
      </c>
      <c r="P42" s="208">
        <v>19.396552951467484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45.569677621141338</v>
      </c>
      <c r="H43" s="208">
        <v>46.476541759434262</v>
      </c>
      <c r="I43" s="208">
        <v>45.993710000000021</v>
      </c>
      <c r="J43" s="208">
        <v>49.970009999999931</v>
      </c>
      <c r="K43" s="208">
        <v>57.766210000000001</v>
      </c>
      <c r="L43" s="208">
        <v>68.956328275177597</v>
      </c>
      <c r="M43" s="208">
        <v>58.770061426454596</v>
      </c>
      <c r="N43" s="208">
        <v>36.925411377427082</v>
      </c>
      <c r="O43" s="208">
        <v>35.874357548189508</v>
      </c>
      <c r="P43" s="208">
        <v>53.573147430319047</v>
      </c>
      <c r="Q43" s="208">
        <v>68.214461004301029</v>
      </c>
    </row>
    <row r="44" spans="1:17" x14ac:dyDescent="0.25">
      <c r="A44" s="243" t="s">
        <v>211</v>
      </c>
      <c r="B44" s="242">
        <v>8.0545035843614201</v>
      </c>
      <c r="C44" s="242">
        <v>9.2702563022261657</v>
      </c>
      <c r="D44" s="242">
        <v>10.109972805091081</v>
      </c>
      <c r="E44" s="242">
        <v>9.9829092869635794</v>
      </c>
      <c r="F44" s="242">
        <v>9.3882401792159467</v>
      </c>
      <c r="G44" s="242">
        <v>8.6657987777749739</v>
      </c>
      <c r="H44" s="242">
        <v>8.5243657807500988</v>
      </c>
      <c r="I44" s="242">
        <v>7.9661784349566673</v>
      </c>
      <c r="J44" s="242">
        <v>8.1792901059357099</v>
      </c>
      <c r="K44" s="242">
        <v>6.3880790763163287</v>
      </c>
      <c r="L44" s="242">
        <v>5.2489418980983196</v>
      </c>
      <c r="M44" s="242">
        <v>4.1609919406727673</v>
      </c>
      <c r="N44" s="242">
        <v>4.2406062317548701</v>
      </c>
      <c r="O44" s="242">
        <v>4.652525148605446</v>
      </c>
      <c r="P44" s="242">
        <v>4.9388455790882491</v>
      </c>
      <c r="Q44" s="242">
        <v>5.3490559761951113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185.85156240588199</v>
      </c>
      <c r="C47" s="96">
        <v>186.06879464325337</v>
      </c>
      <c r="D47" s="96">
        <v>168.2707910183928</v>
      </c>
      <c r="E47" s="96">
        <v>207.30401373313111</v>
      </c>
      <c r="F47" s="96">
        <v>208.25485737545563</v>
      </c>
      <c r="G47" s="96">
        <v>219.59343522273031</v>
      </c>
      <c r="H47" s="96">
        <v>213.93540299596421</v>
      </c>
      <c r="I47" s="96">
        <v>248.60728209675798</v>
      </c>
      <c r="J47" s="96">
        <v>255.33828310567699</v>
      </c>
      <c r="K47" s="96">
        <v>139.60384193840486</v>
      </c>
      <c r="L47" s="96">
        <v>162.10016232688972</v>
      </c>
      <c r="M47" s="96">
        <v>192.90537853617317</v>
      </c>
      <c r="N47" s="96">
        <v>145.62032685580994</v>
      </c>
      <c r="O47" s="96">
        <v>141.4558087126448</v>
      </c>
      <c r="P47" s="96">
        <v>182.35400143925116</v>
      </c>
      <c r="Q47" s="96">
        <v>201.80484148644368</v>
      </c>
    </row>
    <row r="48" spans="1:17" x14ac:dyDescent="0.25">
      <c r="A48" s="132" t="s">
        <v>83</v>
      </c>
      <c r="B48" s="160">
        <v>1.0931380305899887</v>
      </c>
      <c r="C48" s="160">
        <v>1.0944157428516816</v>
      </c>
      <c r="D48" s="160">
        <v>0.98973179842282499</v>
      </c>
      <c r="E48" s="160">
        <v>1.2193166329736644</v>
      </c>
      <c r="F48" s="160">
        <v>1.2249092862347633</v>
      </c>
      <c r="G48" s="160">
        <v>1.2916003083451528</v>
      </c>
      <c r="H48" s="160">
        <v>1.258321006706169</v>
      </c>
      <c r="I48" s="160">
        <v>1.462253376961542</v>
      </c>
      <c r="J48" s="160">
        <v>1.501843645084874</v>
      </c>
      <c r="K48" s="160">
        <v>0.82111910636546859</v>
      </c>
      <c r="L48" s="160">
        <v>0.95343751707263347</v>
      </c>
      <c r="M48" s="160">
        <v>1.1346270262863003</v>
      </c>
      <c r="N48" s="160">
        <v>0.8565067479249372</v>
      </c>
      <c r="O48" s="160">
        <v>0.832011967776499</v>
      </c>
      <c r="P48" s="160">
        <v>1.0725661459233347</v>
      </c>
      <c r="Q48" s="160">
        <v>1.1869717108121236</v>
      </c>
    </row>
    <row r="49" spans="1:17" x14ac:dyDescent="0.25">
      <c r="A49" s="76" t="s">
        <v>82</v>
      </c>
      <c r="B49" s="159">
        <v>1.1233780714025274</v>
      </c>
      <c r="C49" s="159">
        <v>1.1246911296771289</v>
      </c>
      <c r="D49" s="159">
        <v>1.0171112593328253</v>
      </c>
      <c r="E49" s="159">
        <v>1.2530472175043572</v>
      </c>
      <c r="F49" s="159">
        <v>1.2587945832154244</v>
      </c>
      <c r="G49" s="159">
        <v>1.3273305134472153</v>
      </c>
      <c r="H49" s="159">
        <v>1.2931305893327398</v>
      </c>
      <c r="I49" s="159">
        <v>1.502704445866101</v>
      </c>
      <c r="J49" s="159">
        <v>1.5433899199838512</v>
      </c>
      <c r="K49" s="159">
        <v>0.8438341474614639</v>
      </c>
      <c r="L49" s="159">
        <v>0.97981295056928042</v>
      </c>
      <c r="M49" s="159">
        <v>1.1660147985728326</v>
      </c>
      <c r="N49" s="159">
        <v>0.88020073559041578</v>
      </c>
      <c r="O49" s="159">
        <v>0.85502834371257586</v>
      </c>
      <c r="P49" s="159">
        <v>1.1022370960862919</v>
      </c>
      <c r="Q49" s="159">
        <v>1.2198075210884476</v>
      </c>
    </row>
    <row r="50" spans="1:17" x14ac:dyDescent="0.25">
      <c r="A50" s="76" t="s">
        <v>81</v>
      </c>
      <c r="B50" s="159">
        <v>1.556998243468495</v>
      </c>
      <c r="C50" s="159">
        <v>1.5588181378381385</v>
      </c>
      <c r="D50" s="159">
        <v>1.4097127979506288</v>
      </c>
      <c r="E50" s="159">
        <v>1.7367192455533453</v>
      </c>
      <c r="F50" s="159">
        <v>1.7446850751742939</v>
      </c>
      <c r="G50" s="159">
        <v>1.8396756448692775</v>
      </c>
      <c r="H50" s="159">
        <v>1.792274664621806</v>
      </c>
      <c r="I50" s="159">
        <v>2.0827433276712557</v>
      </c>
      <c r="J50" s="159">
        <v>2.1391332584956411</v>
      </c>
      <c r="K50" s="159">
        <v>1.1695513014028363</v>
      </c>
      <c r="L50" s="159">
        <v>1.3580174669596285</v>
      </c>
      <c r="M50" s="159">
        <v>1.6160926044867132</v>
      </c>
      <c r="N50" s="159">
        <v>1.2199552707157031</v>
      </c>
      <c r="O50" s="159">
        <v>1.1850664199045378</v>
      </c>
      <c r="P50" s="159">
        <v>1.5276969225058261</v>
      </c>
      <c r="Q50" s="159">
        <v>1.6906491376791701</v>
      </c>
    </row>
    <row r="51" spans="1:17" x14ac:dyDescent="0.25">
      <c r="A51" s="76" t="s">
        <v>80</v>
      </c>
      <c r="B51" s="159">
        <v>0.80014289194657995</v>
      </c>
      <c r="C51" s="159">
        <v>0.8010781374101329</v>
      </c>
      <c r="D51" s="159">
        <v>0.7244527601094527</v>
      </c>
      <c r="E51" s="159">
        <v>0.89250168743973568</v>
      </c>
      <c r="F51" s="159">
        <v>0.89659533492867616</v>
      </c>
      <c r="G51" s="159">
        <v>0.94541107988037254</v>
      </c>
      <c r="H51" s="159">
        <v>0.92105167062900162</v>
      </c>
      <c r="I51" s="159">
        <v>1.0703237954032043</v>
      </c>
      <c r="J51" s="159">
        <v>1.0993026349849231</v>
      </c>
      <c r="K51" s="159">
        <v>0.60103353649241753</v>
      </c>
      <c r="L51" s="159">
        <v>0.69788647988865449</v>
      </c>
      <c r="M51" s="159">
        <v>0.83051154080100564</v>
      </c>
      <c r="N51" s="159">
        <v>0.62693618470719037</v>
      </c>
      <c r="O51" s="159">
        <v>0.60900677078405685</v>
      </c>
      <c r="P51" s="159">
        <v>0.78508491497629362</v>
      </c>
      <c r="Q51" s="159">
        <v>0.86882621477856226</v>
      </c>
    </row>
    <row r="52" spans="1:17" x14ac:dyDescent="0.25">
      <c r="A52" s="129" t="s">
        <v>79</v>
      </c>
      <c r="B52" s="158">
        <v>0.83037447510260698</v>
      </c>
      <c r="C52" s="158">
        <v>0.83134505669335335</v>
      </c>
      <c r="D52" s="158">
        <v>0.75182456342145976</v>
      </c>
      <c r="E52" s="158">
        <v>0.92622283806457939</v>
      </c>
      <c r="F52" s="158">
        <v>0.93047115473288666</v>
      </c>
      <c r="G52" s="158">
        <v>0.98113129181464398</v>
      </c>
      <c r="H52" s="158">
        <v>0.95585151757118658</v>
      </c>
      <c r="I52" s="158">
        <v>1.1107635507897542</v>
      </c>
      <c r="J52" s="158">
        <v>1.1408372900542643</v>
      </c>
      <c r="K52" s="158">
        <v>0.62374222455415518</v>
      </c>
      <c r="L52" s="158">
        <v>0.72425453659774219</v>
      </c>
      <c r="M52" s="158">
        <v>0.86189053442886132</v>
      </c>
      <c r="N52" s="158">
        <v>0.65062354554268875</v>
      </c>
      <c r="O52" s="158">
        <v>0.63201670940733323</v>
      </c>
      <c r="P52" s="158">
        <v>0.81474756664830628</v>
      </c>
      <c r="Q52" s="158">
        <v>0.90165284140310764</v>
      </c>
    </row>
    <row r="53" spans="1:17" x14ac:dyDescent="0.25">
      <c r="A53" s="92" t="s">
        <v>125</v>
      </c>
      <c r="B53" s="91">
        <v>0.16607489502052142</v>
      </c>
      <c r="C53" s="91">
        <v>0.16626901133867067</v>
      </c>
      <c r="D53" s="91">
        <v>0.15036491268429195</v>
      </c>
      <c r="E53" s="91">
        <v>0.16593602318584491</v>
      </c>
      <c r="F53" s="91">
        <v>0.17169074118415562</v>
      </c>
      <c r="G53" s="91">
        <v>0.17477642337077165</v>
      </c>
      <c r="H53" s="91">
        <v>0.17466957691811869</v>
      </c>
      <c r="I53" s="91">
        <v>0.19623241988095413</v>
      </c>
      <c r="J53" s="91">
        <v>0.20046200084016599</v>
      </c>
      <c r="K53" s="91">
        <v>9.8519969847194272E-2</v>
      </c>
      <c r="L53" s="91">
        <v>0.11626544383401194</v>
      </c>
      <c r="M53" s="91">
        <v>0.13696171022967582</v>
      </c>
      <c r="N53" s="91">
        <v>0.11904960890007646</v>
      </c>
      <c r="O53" s="91">
        <v>0.12640334188146665</v>
      </c>
      <c r="P53" s="91">
        <v>0.16294951332966126</v>
      </c>
      <c r="Q53" s="91">
        <v>0.18033056828062152</v>
      </c>
    </row>
    <row r="54" spans="1:17" x14ac:dyDescent="0.25">
      <c r="A54" s="92" t="s">
        <v>26</v>
      </c>
      <c r="B54" s="91">
        <v>0.2491123425307821</v>
      </c>
      <c r="C54" s="91">
        <v>0.24940351700800603</v>
      </c>
      <c r="D54" s="91">
        <v>0.2255473690264379</v>
      </c>
      <c r="E54" s="91">
        <v>0.24890403477876732</v>
      </c>
      <c r="F54" s="91">
        <v>0.25753611177623342</v>
      </c>
      <c r="G54" s="91">
        <v>0.26216463505615745</v>
      </c>
      <c r="H54" s="91">
        <v>0.26200436537717803</v>
      </c>
      <c r="I54" s="91">
        <v>0.29434862982143112</v>
      </c>
      <c r="J54" s="91">
        <v>0.30069300126024895</v>
      </c>
      <c r="K54" s="91">
        <v>0.14777995477079137</v>
      </c>
      <c r="L54" s="91">
        <v>0.17439816575101791</v>
      </c>
      <c r="M54" s="91">
        <v>0.20544256534451374</v>
      </c>
      <c r="N54" s="91">
        <v>0.17857441335011467</v>
      </c>
      <c r="O54" s="91">
        <v>0.18960501282219996</v>
      </c>
      <c r="P54" s="91">
        <v>0.24442426999449185</v>
      </c>
      <c r="Q54" s="91">
        <v>0.27049585242093227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9.6542722135355141E-2</v>
      </c>
      <c r="F55" s="91">
        <v>7.2017448812108698E-2</v>
      </c>
      <c r="G55" s="91">
        <v>0.10724917496078584</v>
      </c>
      <c r="H55" s="91">
        <v>8.2503632980593225E-2</v>
      </c>
      <c r="I55" s="91">
        <v>0.12960145138498369</v>
      </c>
      <c r="J55" s="91">
        <v>0.13852728585343438</v>
      </c>
      <c r="K55" s="91">
        <v>0.1311423753181839</v>
      </c>
      <c r="L55" s="91">
        <v>0.14292731742768247</v>
      </c>
      <c r="M55" s="91">
        <v>0.17708198328048214</v>
      </c>
      <c r="N55" s="91">
        <v>5.5375501042306451E-2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0.41518723755130349</v>
      </c>
      <c r="C56" s="157">
        <v>0.41567252834667667</v>
      </c>
      <c r="D56" s="157">
        <v>0.37591228171072988</v>
      </c>
      <c r="E56" s="157">
        <v>0.4148400579646121</v>
      </c>
      <c r="F56" s="157">
        <v>0.42922685296038898</v>
      </c>
      <c r="G56" s="157">
        <v>0.43694105842692915</v>
      </c>
      <c r="H56" s="157">
        <v>0.43667394229529671</v>
      </c>
      <c r="I56" s="157">
        <v>0.4905810497023852</v>
      </c>
      <c r="J56" s="157">
        <v>0.50115500210041497</v>
      </c>
      <c r="K56" s="157">
        <v>0.24629992461798564</v>
      </c>
      <c r="L56" s="157">
        <v>0.29066360958502985</v>
      </c>
      <c r="M56" s="157">
        <v>0.34240427557418962</v>
      </c>
      <c r="N56" s="157">
        <v>0.29762402225019119</v>
      </c>
      <c r="O56" s="157">
        <v>0.31600835470366667</v>
      </c>
      <c r="P56" s="157">
        <v>0.40737378332415319</v>
      </c>
      <c r="Q56" s="157">
        <v>0.45082642070155388</v>
      </c>
    </row>
    <row r="57" spans="1:17" x14ac:dyDescent="0.25">
      <c r="A57" s="156" t="s">
        <v>210</v>
      </c>
      <c r="B57" s="204">
        <v>7.6923747309130146</v>
      </c>
      <c r="C57" s="204">
        <v>8.013570848927392</v>
      </c>
      <c r="D57" s="204">
        <v>7.0992696668243003</v>
      </c>
      <c r="E57" s="204">
        <v>8.3635017575910737</v>
      </c>
      <c r="F57" s="204">
        <v>8.8644582980550251</v>
      </c>
      <c r="G57" s="204">
        <v>8.5708428263546619</v>
      </c>
      <c r="H57" s="204">
        <v>9.0949294564577219</v>
      </c>
      <c r="I57" s="204">
        <v>10.148047237592325</v>
      </c>
      <c r="J57" s="204">
        <v>12.166946500223911</v>
      </c>
      <c r="K57" s="204">
        <v>7.7074490025741014</v>
      </c>
      <c r="L57" s="204">
        <v>8.7129665427642724</v>
      </c>
      <c r="M57" s="204">
        <v>10.099715802389793</v>
      </c>
      <c r="N57" s="204">
        <v>11.267672352684727</v>
      </c>
      <c r="O57" s="204">
        <v>9.1683062209656558</v>
      </c>
      <c r="P57" s="204">
        <v>12.290913119038819</v>
      </c>
      <c r="Q57" s="204">
        <v>13.792313120734462</v>
      </c>
    </row>
    <row r="58" spans="1:17" x14ac:dyDescent="0.25">
      <c r="A58" s="156" t="s">
        <v>209</v>
      </c>
      <c r="B58" s="204">
        <v>30.013952068036392</v>
      </c>
      <c r="C58" s="204">
        <v>29.434275466431153</v>
      </c>
      <c r="D58" s="204">
        <v>26.909796929977848</v>
      </c>
      <c r="E58" s="204">
        <v>33.905272029508694</v>
      </c>
      <c r="F58" s="204">
        <v>33.149895176740735</v>
      </c>
      <c r="G58" s="204">
        <v>36.483260983459864</v>
      </c>
      <c r="H58" s="204">
        <v>34.076418743639948</v>
      </c>
      <c r="I58" s="204">
        <v>40.427813757243058</v>
      </c>
      <c r="J58" s="204">
        <v>38.08802312858375</v>
      </c>
      <c r="K58" s="204">
        <v>18.746329495546128</v>
      </c>
      <c r="L58" s="204">
        <v>22.232860125462899</v>
      </c>
      <c r="M58" s="204">
        <v>26.987728334493507</v>
      </c>
      <c r="N58" s="204">
        <v>13.19791547410397</v>
      </c>
      <c r="O58" s="204">
        <v>16.319793429101168</v>
      </c>
      <c r="P58" s="204">
        <v>20.109145791780094</v>
      </c>
      <c r="Q58" s="204">
        <v>22.217716380447158</v>
      </c>
    </row>
    <row r="59" spans="1:17" x14ac:dyDescent="0.25">
      <c r="A59" s="152" t="s">
        <v>225</v>
      </c>
      <c r="B59" s="151">
        <v>26.273287037045389</v>
      </c>
      <c r="C59" s="151">
        <v>25.689238166391558</v>
      </c>
      <c r="D59" s="151">
        <v>23.522982982591973</v>
      </c>
      <c r="E59" s="151">
        <v>29.732829974584867</v>
      </c>
      <c r="F59" s="151">
        <v>28.958315335097549</v>
      </c>
      <c r="G59" s="151">
        <v>32.063467716514168</v>
      </c>
      <c r="H59" s="151">
        <v>29.770505623952104</v>
      </c>
      <c r="I59" s="151">
        <v>35.424054011827934</v>
      </c>
      <c r="J59" s="151">
        <v>32.94878741637185</v>
      </c>
      <c r="K59" s="151">
        <v>15.936499957548877</v>
      </c>
      <c r="L59" s="151">
        <v>18.970243438873393</v>
      </c>
      <c r="M59" s="151">
        <v>23.105089983547323</v>
      </c>
      <c r="N59" s="151">
        <v>10.266991152459587</v>
      </c>
      <c r="O59" s="151">
        <v>13.472689050573779</v>
      </c>
      <c r="P59" s="151">
        <v>16.438876746877508</v>
      </c>
      <c r="Q59" s="151">
        <v>17.15595707177679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9.8879880252494043</v>
      </c>
      <c r="C61" s="208">
        <v>2.2025099999999327</v>
      </c>
      <c r="D61" s="208">
        <v>9.899160000000002</v>
      </c>
      <c r="E61" s="208">
        <v>10.987129999999972</v>
      </c>
      <c r="F61" s="208">
        <v>9.0339399999999834</v>
      </c>
      <c r="G61" s="208">
        <v>7.8564326265823663</v>
      </c>
      <c r="H61" s="208">
        <v>7.89876000000001</v>
      </c>
      <c r="I61" s="208">
        <v>6.6928900000000233</v>
      </c>
      <c r="J61" s="208">
        <v>5.6243599999999923</v>
      </c>
      <c r="K61" s="208">
        <v>5.6078200000000074</v>
      </c>
      <c r="L61" s="208">
        <v>6.7355318363660714</v>
      </c>
      <c r="M61" s="208">
        <v>5.6128438467395849</v>
      </c>
      <c r="N61" s="208">
        <v>4.49056164559902</v>
      </c>
      <c r="O61" s="208">
        <v>4.7985909990932765</v>
      </c>
      <c r="P61" s="208">
        <v>5.6129239815014795</v>
      </c>
      <c r="Q61" s="208">
        <v>6.7355185212373376</v>
      </c>
    </row>
    <row r="62" spans="1:17" x14ac:dyDescent="0.25">
      <c r="A62" s="154" t="s">
        <v>125</v>
      </c>
      <c r="B62" s="208">
        <v>2.6029965287154653</v>
      </c>
      <c r="C62" s="208">
        <v>5.6542309667880692</v>
      </c>
      <c r="D62" s="208">
        <v>4.5821428378849332</v>
      </c>
      <c r="E62" s="208">
        <v>3.6417474715046438</v>
      </c>
      <c r="F62" s="208">
        <v>4.6363685794544729</v>
      </c>
      <c r="G62" s="208">
        <v>4.6463727716825307</v>
      </c>
      <c r="H62" s="208">
        <v>4.6507054067284859</v>
      </c>
      <c r="I62" s="208">
        <v>2.5496199277190139</v>
      </c>
      <c r="J62" s="208">
        <v>4.5321288245208624</v>
      </c>
      <c r="K62" s="208">
        <v>3.7161248927807868</v>
      </c>
      <c r="L62" s="208">
        <v>2.6987434013523979</v>
      </c>
      <c r="M62" s="208">
        <v>7.7109628092075306</v>
      </c>
      <c r="N62" s="208">
        <v>4.7070331318505305</v>
      </c>
      <c r="O62" s="208">
        <v>8.6740980514805024</v>
      </c>
      <c r="P62" s="208">
        <v>5.6222012008467885</v>
      </c>
      <c r="Q62" s="208">
        <v>5.5923471743000244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13.782302483080519</v>
      </c>
      <c r="C64" s="208">
        <v>17.832497199603555</v>
      </c>
      <c r="D64" s="208">
        <v>9.041680144707037</v>
      </c>
      <c r="E64" s="208">
        <v>15.103952503080251</v>
      </c>
      <c r="F64" s="208">
        <v>15.288006755643092</v>
      </c>
      <c r="G64" s="208">
        <v>19.560662318249271</v>
      </c>
      <c r="H64" s="208">
        <v>17.22104021722361</v>
      </c>
      <c r="I64" s="208">
        <v>26.181544084108896</v>
      </c>
      <c r="J64" s="208">
        <v>22.792298591850997</v>
      </c>
      <c r="K64" s="208">
        <v>6.6125550647680829</v>
      </c>
      <c r="L64" s="208">
        <v>9.5359682011549225</v>
      </c>
      <c r="M64" s="208">
        <v>9.7812833276002085</v>
      </c>
      <c r="N64" s="208">
        <v>1.0693963750100366</v>
      </c>
      <c r="O64" s="208">
        <v>0</v>
      </c>
      <c r="P64" s="208">
        <v>5.2037515645292398</v>
      </c>
      <c r="Q64" s="208">
        <v>4.8280913762394286</v>
      </c>
    </row>
    <row r="65" spans="1:17" x14ac:dyDescent="0.25">
      <c r="A65" s="152" t="s">
        <v>224</v>
      </c>
      <c r="B65" s="151">
        <v>3.7406650309910048</v>
      </c>
      <c r="C65" s="151">
        <v>3.7450373000395931</v>
      </c>
      <c r="D65" s="151">
        <v>3.3868139473858738</v>
      </c>
      <c r="E65" s="151">
        <v>4.1724420549238292</v>
      </c>
      <c r="F65" s="151">
        <v>4.1915798416431853</v>
      </c>
      <c r="G65" s="151">
        <v>4.4197932669456961</v>
      </c>
      <c r="H65" s="151">
        <v>4.305913119687844</v>
      </c>
      <c r="I65" s="151">
        <v>5.0037597454151204</v>
      </c>
      <c r="J65" s="151">
        <v>5.1392357122118995</v>
      </c>
      <c r="K65" s="151">
        <v>2.80982953799725</v>
      </c>
      <c r="L65" s="151">
        <v>3.2626166865895074</v>
      </c>
      <c r="M65" s="151">
        <v>3.882638350946185</v>
      </c>
      <c r="N65" s="151">
        <v>2.9309243216443837</v>
      </c>
      <c r="O65" s="151">
        <v>2.8471043785273897</v>
      </c>
      <c r="P65" s="151">
        <v>3.6702690449025877</v>
      </c>
      <c r="Q65" s="151">
        <v>4.0617593086703661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3.721372638459286E-2</v>
      </c>
      <c r="N66" s="87">
        <v>0.78127821097470473</v>
      </c>
      <c r="O66" s="87">
        <v>0.17218539682280465</v>
      </c>
      <c r="P66" s="87">
        <v>0.5174726344529379</v>
      </c>
      <c r="Q66" s="87">
        <v>0.6940063330696491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2.93595917917713</v>
      </c>
      <c r="C70" s="87">
        <v>1.8315618986836348</v>
      </c>
      <c r="D70" s="87">
        <v>3.3868139473858738</v>
      </c>
      <c r="E70" s="87">
        <v>2.3589664801693142</v>
      </c>
      <c r="F70" s="87">
        <v>4.1915798416431853</v>
      </c>
      <c r="G70" s="87">
        <v>0.6175844880859187</v>
      </c>
      <c r="H70" s="87">
        <v>7.9135864274773482E-2</v>
      </c>
      <c r="I70" s="87">
        <v>7.6939801937494154E-2</v>
      </c>
      <c r="J70" s="87">
        <v>0.4019165927153594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0.80470585181387477</v>
      </c>
      <c r="C75" s="87">
        <v>1.9134754013559583</v>
      </c>
      <c r="D75" s="87">
        <v>0</v>
      </c>
      <c r="E75" s="87">
        <v>1.8134755747545146</v>
      </c>
      <c r="F75" s="87">
        <v>0</v>
      </c>
      <c r="G75" s="87">
        <v>3.8022087788597778</v>
      </c>
      <c r="H75" s="87">
        <v>4.2267772554130705</v>
      </c>
      <c r="I75" s="87">
        <v>4.9268199434776259</v>
      </c>
      <c r="J75" s="87">
        <v>4.7373191194965401</v>
      </c>
      <c r="K75" s="87">
        <v>2.80982953799725</v>
      </c>
      <c r="L75" s="87">
        <v>3.2626166865895074</v>
      </c>
      <c r="M75" s="87">
        <v>3.8454246245615922</v>
      </c>
      <c r="N75" s="87">
        <v>2.1496461106696789</v>
      </c>
      <c r="O75" s="87">
        <v>2.6749189817045851</v>
      </c>
      <c r="P75" s="87">
        <v>3.1527964104496498</v>
      </c>
      <c r="Q75" s="87">
        <v>3.3677529756007174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121.24598086933074</v>
      </c>
      <c r="C77" s="204">
        <v>121.67812216183769</v>
      </c>
      <c r="D77" s="204">
        <v>109.90179717836149</v>
      </c>
      <c r="E77" s="204">
        <v>135.03948431014521</v>
      </c>
      <c r="F77" s="204">
        <v>136.08919288923818</v>
      </c>
      <c r="G77" s="204">
        <v>142.77657168961559</v>
      </c>
      <c r="H77" s="204">
        <v>139.79074964485855</v>
      </c>
      <c r="I77" s="204">
        <v>162.05471617710754</v>
      </c>
      <c r="J77" s="204">
        <v>168.06477899011304</v>
      </c>
      <c r="K77" s="204">
        <v>92.869520911310644</v>
      </c>
      <c r="L77" s="204">
        <v>107.61489409703975</v>
      </c>
      <c r="M77" s="204">
        <v>127.81555417119797</v>
      </c>
      <c r="N77" s="204">
        <v>99.874747487069726</v>
      </c>
      <c r="O77" s="204">
        <v>95.365340494820884</v>
      </c>
      <c r="P77" s="204">
        <v>123.37661342212317</v>
      </c>
      <c r="Q77" s="204">
        <v>136.71371763140846</v>
      </c>
    </row>
    <row r="78" spans="1:17" x14ac:dyDescent="0.25">
      <c r="A78" s="152" t="s">
        <v>222</v>
      </c>
      <c r="B78" s="261">
        <v>114.09028344522561</v>
      </c>
      <c r="C78" s="261">
        <v>114.22363765120755</v>
      </c>
      <c r="D78" s="261">
        <v>103.29782539526911</v>
      </c>
      <c r="E78" s="261">
        <v>127.25948267517678</v>
      </c>
      <c r="F78" s="261">
        <v>127.84318517011721</v>
      </c>
      <c r="G78" s="261">
        <v>134.8036946418438</v>
      </c>
      <c r="H78" s="261">
        <v>131.33035015047926</v>
      </c>
      <c r="I78" s="261">
        <v>152.61467223516118</v>
      </c>
      <c r="J78" s="261">
        <v>156.74668922246289</v>
      </c>
      <c r="K78" s="261">
        <v>85.699800908916131</v>
      </c>
      <c r="L78" s="261">
        <v>99.509808940979966</v>
      </c>
      <c r="M78" s="261">
        <v>118.42046970385863</v>
      </c>
      <c r="N78" s="261">
        <v>89.393191810153695</v>
      </c>
      <c r="O78" s="261">
        <v>86.836683545085393</v>
      </c>
      <c r="P78" s="261">
        <v>111.94320586952892</v>
      </c>
      <c r="Q78" s="261">
        <v>123.88365891444617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25.642912536630647</v>
      </c>
      <c r="J79" s="83">
        <v>15.331191410416011</v>
      </c>
      <c r="K79" s="83">
        <v>0</v>
      </c>
      <c r="L79" s="83">
        <v>27.667202407510501</v>
      </c>
      <c r="M79" s="83">
        <v>34.014813800489421</v>
      </c>
      <c r="N79" s="83">
        <v>6.1905686933726969</v>
      </c>
      <c r="O79" s="83">
        <v>0</v>
      </c>
      <c r="P79" s="83">
        <v>0</v>
      </c>
      <c r="Q79" s="83">
        <v>2.2842952150654732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0.92066019806250587</v>
      </c>
      <c r="J82" s="208">
        <v>4.3812934072846401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114.09028344522561</v>
      </c>
      <c r="C84" s="208">
        <v>114.22363765120755</v>
      </c>
      <c r="D84" s="208">
        <v>103.29782539526911</v>
      </c>
      <c r="E84" s="208">
        <v>127.25948267517678</v>
      </c>
      <c r="F84" s="208">
        <v>127.84318517011721</v>
      </c>
      <c r="G84" s="208">
        <v>134.8036946418438</v>
      </c>
      <c r="H84" s="208">
        <v>131.33035015047926</v>
      </c>
      <c r="I84" s="208">
        <v>126.05109950046803</v>
      </c>
      <c r="J84" s="208">
        <v>137.03420440476225</v>
      </c>
      <c r="K84" s="208">
        <v>85.699800908916131</v>
      </c>
      <c r="L84" s="208">
        <v>71.842606533469464</v>
      </c>
      <c r="M84" s="208">
        <v>68.775304161868064</v>
      </c>
      <c r="N84" s="208">
        <v>83.202623116780998</v>
      </c>
      <c r="O84" s="208">
        <v>86.836683545085393</v>
      </c>
      <c r="P84" s="208">
        <v>111.94320586952892</v>
      </c>
      <c r="Q84" s="208">
        <v>121.5993636993807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15.630351741501151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7.1556974241051297</v>
      </c>
      <c r="C86" s="261">
        <v>7.4544845106301327</v>
      </c>
      <c r="D86" s="261">
        <v>6.6039717830923728</v>
      </c>
      <c r="E86" s="261">
        <v>7.7800016349684409</v>
      </c>
      <c r="F86" s="261">
        <v>8.2460077191209535</v>
      </c>
      <c r="G86" s="261">
        <v>7.9728770477717781</v>
      </c>
      <c r="H86" s="261">
        <v>8.460399494379276</v>
      </c>
      <c r="I86" s="261">
        <v>9.4400439419463478</v>
      </c>
      <c r="J86" s="261">
        <v>11.31808976765015</v>
      </c>
      <c r="K86" s="261">
        <v>7.1697200023945129</v>
      </c>
      <c r="L86" s="261">
        <v>8.1050851560597881</v>
      </c>
      <c r="M86" s="261">
        <v>9.395084467339343</v>
      </c>
      <c r="N86" s="261">
        <v>10.481555676916026</v>
      </c>
      <c r="O86" s="261">
        <v>8.5286569497354936</v>
      </c>
      <c r="P86" s="261">
        <v>11.43340755259425</v>
      </c>
      <c r="Q86" s="261">
        <v>12.830058716962291</v>
      </c>
    </row>
    <row r="87" spans="1:17" x14ac:dyDescent="0.25">
      <c r="A87" s="156" t="s">
        <v>207</v>
      </c>
      <c r="B87" s="204">
        <v>21.49522302509164</v>
      </c>
      <c r="C87" s="204">
        <v>21.532477961586693</v>
      </c>
      <c r="D87" s="204">
        <v>19.467094063991972</v>
      </c>
      <c r="E87" s="204">
        <v>23.967948014350451</v>
      </c>
      <c r="F87" s="204">
        <v>24.095855577135623</v>
      </c>
      <c r="G87" s="204">
        <v>25.377610884943518</v>
      </c>
      <c r="H87" s="204">
        <v>24.75267570214708</v>
      </c>
      <c r="I87" s="204">
        <v>28.747916428123197</v>
      </c>
      <c r="J87" s="204">
        <v>29.594027738152739</v>
      </c>
      <c r="K87" s="204">
        <v>16.221262212697653</v>
      </c>
      <c r="L87" s="204">
        <v>18.826032610534835</v>
      </c>
      <c r="M87" s="204">
        <v>22.393243723516171</v>
      </c>
      <c r="N87" s="204">
        <v>17.045769057470586</v>
      </c>
      <c r="O87" s="204">
        <v>16.489238356172081</v>
      </c>
      <c r="P87" s="204">
        <v>21.274996460169032</v>
      </c>
      <c r="Q87" s="204">
        <v>23.213186928092192</v>
      </c>
    </row>
    <row r="88" spans="1:17" x14ac:dyDescent="0.25">
      <c r="A88" s="152" t="s">
        <v>220</v>
      </c>
      <c r="B88" s="261">
        <v>13.445063422973368</v>
      </c>
      <c r="C88" s="261">
        <v>13.146182887127795</v>
      </c>
      <c r="D88" s="261">
        <v>12.03762580801305</v>
      </c>
      <c r="E88" s="261">
        <v>15.215446175010953</v>
      </c>
      <c r="F88" s="261">
        <v>14.819096893124547</v>
      </c>
      <c r="G88" s="261">
        <v>16.408124206200267</v>
      </c>
      <c r="H88" s="261">
        <v>15.234726270970395</v>
      </c>
      <c r="I88" s="261">
        <v>18.127866993433553</v>
      </c>
      <c r="J88" s="261">
        <v>16.861176749546317</v>
      </c>
      <c r="K88" s="261">
        <v>8.1553272100038239</v>
      </c>
      <c r="L88" s="261">
        <v>9.7078118099675716</v>
      </c>
      <c r="M88" s="261">
        <v>11.823773697759407</v>
      </c>
      <c r="N88" s="261">
        <v>5.2540189209400561</v>
      </c>
      <c r="O88" s="261">
        <v>6.8944992877196487</v>
      </c>
      <c r="P88" s="261">
        <v>8.4124129635004987</v>
      </c>
      <c r="Q88" s="261">
        <v>8.779370871509613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1.9365447588344313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13.445063422973368</v>
      </c>
      <c r="C93" s="208">
        <v>13.146182887127795</v>
      </c>
      <c r="D93" s="208">
        <v>12.03762580801305</v>
      </c>
      <c r="E93" s="208">
        <v>15.215446175010953</v>
      </c>
      <c r="F93" s="208">
        <v>14.819096893124547</v>
      </c>
      <c r="G93" s="208">
        <v>16.408124206200267</v>
      </c>
      <c r="H93" s="208">
        <v>15.234726270970395</v>
      </c>
      <c r="I93" s="208">
        <v>18.127866993433553</v>
      </c>
      <c r="J93" s="208">
        <v>16.861176749546317</v>
      </c>
      <c r="K93" s="208">
        <v>8.1553272100038239</v>
      </c>
      <c r="L93" s="208">
        <v>9.7078118099675716</v>
      </c>
      <c r="M93" s="208">
        <v>11.823773697759407</v>
      </c>
      <c r="N93" s="208">
        <v>5.2540189209400561</v>
      </c>
      <c r="O93" s="208">
        <v>4.9579545288852174</v>
      </c>
      <c r="P93" s="208">
        <v>8.4124129635004987</v>
      </c>
      <c r="Q93" s="208">
        <v>8.779370871509613</v>
      </c>
    </row>
    <row r="94" spans="1:17" x14ac:dyDescent="0.25">
      <c r="A94" s="149" t="s">
        <v>219</v>
      </c>
      <c r="B94" s="262">
        <v>8.0501596021182724</v>
      </c>
      <c r="C94" s="262">
        <v>8.3862950744589</v>
      </c>
      <c r="D94" s="262">
        <v>7.4294682559789207</v>
      </c>
      <c r="E94" s="262">
        <v>8.752501839339498</v>
      </c>
      <c r="F94" s="262">
        <v>9.2767586840110745</v>
      </c>
      <c r="G94" s="262">
        <v>8.9694866787432517</v>
      </c>
      <c r="H94" s="262">
        <v>9.517949431176687</v>
      </c>
      <c r="I94" s="262">
        <v>10.620049434689642</v>
      </c>
      <c r="J94" s="262">
        <v>12.732850988606421</v>
      </c>
      <c r="K94" s="262">
        <v>8.0659350026938288</v>
      </c>
      <c r="L94" s="262">
        <v>9.1182208005672631</v>
      </c>
      <c r="M94" s="262">
        <v>10.569470025756763</v>
      </c>
      <c r="N94" s="262">
        <v>11.791750136530531</v>
      </c>
      <c r="O94" s="262">
        <v>9.5947390684524319</v>
      </c>
      <c r="P94" s="262">
        <v>12.862583496668533</v>
      </c>
      <c r="Q94" s="262">
        <v>14.433816056582581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106.80950724023823</v>
      </c>
      <c r="C97" s="96">
        <v>116.65844922488682</v>
      </c>
      <c r="D97" s="96">
        <v>126.91995426567431</v>
      </c>
      <c r="E97" s="96">
        <v>114.88834251486719</v>
      </c>
      <c r="F97" s="96">
        <v>106.05021746540427</v>
      </c>
      <c r="G97" s="96">
        <v>112.66869279102411</v>
      </c>
      <c r="H97" s="96">
        <v>100.69737333927335</v>
      </c>
      <c r="I97" s="96">
        <v>97.008706918205505</v>
      </c>
      <c r="J97" s="96">
        <v>104.1500876398798</v>
      </c>
      <c r="K97" s="96">
        <v>92.232541928625579</v>
      </c>
      <c r="L97" s="96">
        <v>97.450185245458286</v>
      </c>
      <c r="M97" s="96">
        <v>97.792762182045962</v>
      </c>
      <c r="N97" s="96">
        <v>85.920198768551742</v>
      </c>
      <c r="O97" s="96">
        <v>94.995343367113108</v>
      </c>
      <c r="P97" s="96">
        <v>95.06153954728363</v>
      </c>
      <c r="Q97" s="96">
        <v>98.766935113177908</v>
      </c>
    </row>
    <row r="98" spans="1:17" x14ac:dyDescent="0.25">
      <c r="A98" s="132" t="s">
        <v>83</v>
      </c>
      <c r="B98" s="160">
        <v>0.88382043456443837</v>
      </c>
      <c r="C98" s="160">
        <v>0.96531782566552515</v>
      </c>
      <c r="D98" s="160">
        <v>1.0502290669844747</v>
      </c>
      <c r="E98" s="160">
        <v>0.95067066061348382</v>
      </c>
      <c r="F98" s="160">
        <v>0.87753751241552658</v>
      </c>
      <c r="G98" s="160">
        <v>0.93230364597034587</v>
      </c>
      <c r="H98" s="160">
        <v>0.83324414243422162</v>
      </c>
      <c r="I98" s="160">
        <v>0.8027214029940074</v>
      </c>
      <c r="J98" s="160">
        <v>0.86181444045764699</v>
      </c>
      <c r="K98" s="160">
        <v>0.76319990040765617</v>
      </c>
      <c r="L98" s="160">
        <v>0.80637451943583971</v>
      </c>
      <c r="M98" s="160">
        <v>0.8092092530170526</v>
      </c>
      <c r="N98" s="160">
        <v>0.71096692958879482</v>
      </c>
      <c r="O98" s="160">
        <v>0.78606135189330972</v>
      </c>
      <c r="P98" s="160">
        <v>0.78660910778355309</v>
      </c>
      <c r="Q98" s="160">
        <v>0.81727027647442474</v>
      </c>
    </row>
    <row r="99" spans="1:17" x14ac:dyDescent="0.25">
      <c r="A99" s="76" t="s">
        <v>82</v>
      </c>
      <c r="B99" s="159">
        <v>0.90827001482262337</v>
      </c>
      <c r="C99" s="159">
        <v>0.99202191026263808</v>
      </c>
      <c r="D99" s="159">
        <v>1.0792820950188062</v>
      </c>
      <c r="E99" s="159">
        <v>0.97696955313368883</v>
      </c>
      <c r="F99" s="159">
        <v>0.9018132849596916</v>
      </c>
      <c r="G99" s="159">
        <v>0.95809444229695939</v>
      </c>
      <c r="H99" s="159">
        <v>0.85629460465299567</v>
      </c>
      <c r="I99" s="159">
        <v>0.82492749893830064</v>
      </c>
      <c r="J99" s="159">
        <v>0.88565525755757768</v>
      </c>
      <c r="K99" s="159">
        <v>0.78431269265402659</v>
      </c>
      <c r="L99" s="159">
        <v>0.82868167342331012</v>
      </c>
      <c r="M99" s="159">
        <v>0.83159482570078058</v>
      </c>
      <c r="N99" s="159">
        <v>0.73063477423923351</v>
      </c>
      <c r="O99" s="159">
        <v>0.80780657225636265</v>
      </c>
      <c r="P99" s="159">
        <v>0.80836948100014572</v>
      </c>
      <c r="Q99" s="159">
        <v>0.83987884540521429</v>
      </c>
    </row>
    <row r="100" spans="1:17" x14ac:dyDescent="0.25">
      <c r="A100" s="76" t="s">
        <v>81</v>
      </c>
      <c r="B100" s="159">
        <v>1.7776754741502516</v>
      </c>
      <c r="C100" s="159">
        <v>1.9415955507877987</v>
      </c>
      <c r="D100" s="159">
        <v>2.1123820875878199</v>
      </c>
      <c r="E100" s="159">
        <v>1.9121349216140948</v>
      </c>
      <c r="F100" s="159">
        <v>1.7650382956314949</v>
      </c>
      <c r="G100" s="159">
        <v>1.8751923593157298</v>
      </c>
      <c r="H100" s="159">
        <v>1.6759486633895873</v>
      </c>
      <c r="I100" s="159">
        <v>1.6145566394164288</v>
      </c>
      <c r="J100" s="159">
        <v>1.7334136371548026</v>
      </c>
      <c r="K100" s="159">
        <v>1.5350649201692428</v>
      </c>
      <c r="L100" s="159">
        <v>1.6219043485764468</v>
      </c>
      <c r="M100" s="159">
        <v>1.6276060003667854</v>
      </c>
      <c r="N100" s="159">
        <v>1.4300059426491594</v>
      </c>
      <c r="O100" s="159">
        <v>1.5810473845026798</v>
      </c>
      <c r="P100" s="159">
        <v>1.5821491153224552</v>
      </c>
      <c r="Q100" s="159">
        <v>1.6438195694768756</v>
      </c>
    </row>
    <row r="101" spans="1:17" x14ac:dyDescent="0.25">
      <c r="A101" s="76" t="s">
        <v>80</v>
      </c>
      <c r="B101" s="159">
        <v>0.70522129378809006</v>
      </c>
      <c r="C101" s="159">
        <v>0.77024999571099417</v>
      </c>
      <c r="D101" s="159">
        <v>0.83800268971790848</v>
      </c>
      <c r="E101" s="159">
        <v>0.75856267520519605</v>
      </c>
      <c r="F101" s="159">
        <v>0.70020800114023563</v>
      </c>
      <c r="G101" s="159">
        <v>0.74390719845550779</v>
      </c>
      <c r="H101" s="159">
        <v>0.6648652703514365</v>
      </c>
      <c r="I101" s="159">
        <v>0.64051045238596072</v>
      </c>
      <c r="J101" s="159">
        <v>0.68766218898787967</v>
      </c>
      <c r="K101" s="159">
        <v>0.608975307806359</v>
      </c>
      <c r="L101" s="159">
        <v>0.64342536066677813</v>
      </c>
      <c r="M101" s="159">
        <v>0.64568726184659486</v>
      </c>
      <c r="N101" s="159">
        <v>0.56729738113856665</v>
      </c>
      <c r="O101" s="159">
        <v>0.62721700234528599</v>
      </c>
      <c r="P101" s="159">
        <v>0.62765406976587335</v>
      </c>
      <c r="Q101" s="159">
        <v>0.65211934371474689</v>
      </c>
    </row>
    <row r="102" spans="1:17" x14ac:dyDescent="0.25">
      <c r="A102" s="129" t="s">
        <v>79</v>
      </c>
      <c r="B102" s="158">
        <v>0.7978122259921443</v>
      </c>
      <c r="C102" s="158">
        <v>0.87137877012726972</v>
      </c>
      <c r="D102" s="158">
        <v>0.94802694864761872</v>
      </c>
      <c r="E102" s="158">
        <v>0.85815698106510307</v>
      </c>
      <c r="F102" s="158">
        <v>0.79214072088847587</v>
      </c>
      <c r="G102" s="158">
        <v>0.84157733630446385</v>
      </c>
      <c r="H102" s="158">
        <v>0.75215772126605418</v>
      </c>
      <c r="I102" s="158">
        <v>0.72460527538016972</v>
      </c>
      <c r="J102" s="158">
        <v>0.77794772585512106</v>
      </c>
      <c r="K102" s="158">
        <v>0.68892977307238479</v>
      </c>
      <c r="L102" s="158">
        <v>0.72790289200712999</v>
      </c>
      <c r="M102" s="158">
        <v>0.73046176598206414</v>
      </c>
      <c r="N102" s="158">
        <v>0.64177980788775402</v>
      </c>
      <c r="O102" s="158">
        <v>0.70956648250552812</v>
      </c>
      <c r="P102" s="158">
        <v>0.71006093401287607</v>
      </c>
      <c r="Q102" s="158">
        <v>0.73773833802859135</v>
      </c>
    </row>
    <row r="103" spans="1:17" x14ac:dyDescent="0.25">
      <c r="A103" s="92" t="s">
        <v>125</v>
      </c>
      <c r="B103" s="91">
        <v>0.15956244519842885</v>
      </c>
      <c r="C103" s="91">
        <v>0.17427575402545392</v>
      </c>
      <c r="D103" s="91">
        <v>0.18960538972952376</v>
      </c>
      <c r="E103" s="91">
        <v>0.15374178961584303</v>
      </c>
      <c r="F103" s="91">
        <v>0.14616597924579042</v>
      </c>
      <c r="G103" s="91">
        <v>0.14991660958764241</v>
      </c>
      <c r="H103" s="91">
        <v>0.13744715422231207</v>
      </c>
      <c r="I103" s="91">
        <v>0.12801198467959979</v>
      </c>
      <c r="J103" s="91">
        <v>0.13669693218614612</v>
      </c>
      <c r="K103" s="91">
        <v>0.10881633116699921</v>
      </c>
      <c r="L103" s="91">
        <v>0.11685111867552457</v>
      </c>
      <c r="M103" s="91">
        <v>0.11607656509720063</v>
      </c>
      <c r="N103" s="91">
        <v>0.11743140200263522</v>
      </c>
      <c r="O103" s="91">
        <v>0.1419132965011056</v>
      </c>
      <c r="P103" s="91">
        <v>0.14201218680257521</v>
      </c>
      <c r="Q103" s="91">
        <v>0.14754766760571825</v>
      </c>
    </row>
    <row r="104" spans="1:17" x14ac:dyDescent="0.25">
      <c r="A104" s="92" t="s">
        <v>26</v>
      </c>
      <c r="B104" s="91">
        <v>0.23934366779764329</v>
      </c>
      <c r="C104" s="91">
        <v>0.26141363103818094</v>
      </c>
      <c r="D104" s="91">
        <v>0.28440808459428557</v>
      </c>
      <c r="E104" s="91">
        <v>0.23061268442376451</v>
      </c>
      <c r="F104" s="91">
        <v>0.21924896886868564</v>
      </c>
      <c r="G104" s="91">
        <v>0.22487491438146359</v>
      </c>
      <c r="H104" s="91">
        <v>0.20617073133346808</v>
      </c>
      <c r="I104" s="91">
        <v>0.19201797701939968</v>
      </c>
      <c r="J104" s="91">
        <v>0.20504539827921919</v>
      </c>
      <c r="K104" s="91">
        <v>0.1632244967504988</v>
      </c>
      <c r="L104" s="91">
        <v>0.17527667801328681</v>
      </c>
      <c r="M104" s="91">
        <v>0.17411484764580093</v>
      </c>
      <c r="N104" s="91">
        <v>0.17614710300395281</v>
      </c>
      <c r="O104" s="91">
        <v>0.21286994475165841</v>
      </c>
      <c r="P104" s="91">
        <v>0.21301828020386282</v>
      </c>
      <c r="Q104" s="91">
        <v>0.22132150140857737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8.944803298588816E-2</v>
      </c>
      <c r="F105" s="91">
        <v>6.1310824659523845E-2</v>
      </c>
      <c r="G105" s="91">
        <v>9.1994288366251842E-2</v>
      </c>
      <c r="H105" s="91">
        <v>6.492195015449384E-2</v>
      </c>
      <c r="I105" s="91">
        <v>8.4545351982170946E-2</v>
      </c>
      <c r="J105" s="91">
        <v>9.4463064924390397E-2</v>
      </c>
      <c r="K105" s="91">
        <v>0.14484811723738877</v>
      </c>
      <c r="L105" s="91">
        <v>0.14364729862950706</v>
      </c>
      <c r="M105" s="91">
        <v>0.15007894049606108</v>
      </c>
      <c r="N105" s="91">
        <v>5.4622797874577959E-2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0.39890611299607215</v>
      </c>
      <c r="C106" s="157">
        <v>0.43568938506363486</v>
      </c>
      <c r="D106" s="157">
        <v>0.47401347432380936</v>
      </c>
      <c r="E106" s="157">
        <v>0.38435447403960732</v>
      </c>
      <c r="F106" s="157">
        <v>0.365414948114476</v>
      </c>
      <c r="G106" s="157">
        <v>0.37479152396910603</v>
      </c>
      <c r="H106" s="157">
        <v>0.34361788555578021</v>
      </c>
      <c r="I106" s="157">
        <v>0.32002996169899939</v>
      </c>
      <c r="J106" s="157">
        <v>0.34174233046536534</v>
      </c>
      <c r="K106" s="157">
        <v>0.27204082791749801</v>
      </c>
      <c r="L106" s="157">
        <v>0.29212779668881145</v>
      </c>
      <c r="M106" s="157">
        <v>0.29019141274300153</v>
      </c>
      <c r="N106" s="157">
        <v>0.29357850500658805</v>
      </c>
      <c r="O106" s="157">
        <v>0.35478324125276406</v>
      </c>
      <c r="P106" s="157">
        <v>0.35503046700643809</v>
      </c>
      <c r="Q106" s="157">
        <v>0.36886916901429567</v>
      </c>
    </row>
    <row r="107" spans="1:17" x14ac:dyDescent="0.25">
      <c r="A107" s="156" t="s">
        <v>206</v>
      </c>
      <c r="B107" s="204">
        <v>82.423532353278773</v>
      </c>
      <c r="C107" s="204">
        <v>88.855706316553821</v>
      </c>
      <c r="D107" s="204">
        <v>97.336819617392905</v>
      </c>
      <c r="E107" s="204">
        <v>89.374852463801659</v>
      </c>
      <c r="F107" s="204">
        <v>81.093619240666627</v>
      </c>
      <c r="G107" s="204">
        <v>88.531378574796648</v>
      </c>
      <c r="H107" s="204">
        <v>77.032257630420801</v>
      </c>
      <c r="I107" s="204">
        <v>75.190535513294776</v>
      </c>
      <c r="J107" s="204">
        <v>76.48020178915958</v>
      </c>
      <c r="K107" s="204">
        <v>63.56814793994478</v>
      </c>
      <c r="L107" s="204">
        <v>68.012675494293561</v>
      </c>
      <c r="M107" s="204">
        <v>69.065719337950895</v>
      </c>
      <c r="N107" s="204">
        <v>47.851184316374486</v>
      </c>
      <c r="O107" s="204">
        <v>60.027475803882268</v>
      </c>
      <c r="P107" s="204">
        <v>58.601435184895443</v>
      </c>
      <c r="Q107" s="204">
        <v>59.348416490257655</v>
      </c>
    </row>
    <row r="108" spans="1:17" x14ac:dyDescent="0.25">
      <c r="A108" s="152" t="s">
        <v>218</v>
      </c>
      <c r="B108" s="151">
        <v>74.776672661490494</v>
      </c>
      <c r="C108" s="151">
        <v>79.763079087134216</v>
      </c>
      <c r="D108" s="151">
        <v>87.866149679401531</v>
      </c>
      <c r="E108" s="151">
        <v>81.604203725805419</v>
      </c>
      <c r="F108" s="151">
        <v>73.029402510473219</v>
      </c>
      <c r="G108" s="151">
        <v>81.470883122838828</v>
      </c>
      <c r="H108" s="151">
        <v>69.395246760293432</v>
      </c>
      <c r="I108" s="151">
        <v>68.454682779773108</v>
      </c>
      <c r="J108" s="151">
        <v>66.556606870512709</v>
      </c>
      <c r="K108" s="151">
        <v>52.14201189683196</v>
      </c>
      <c r="L108" s="151">
        <v>56.478109907902542</v>
      </c>
      <c r="M108" s="151">
        <v>58.006688287345071</v>
      </c>
      <c r="N108" s="151">
        <v>30.000223498421231</v>
      </c>
      <c r="O108" s="151">
        <v>44.806791694917521</v>
      </c>
      <c r="P108" s="151">
        <v>42.439446983855348</v>
      </c>
      <c r="Q108" s="151">
        <v>41.581770561128586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74.776672661490494</v>
      </c>
      <c r="C113" s="208">
        <v>79.763079087134216</v>
      </c>
      <c r="D113" s="208">
        <v>87.866149679401531</v>
      </c>
      <c r="E113" s="208">
        <v>81.604203725805419</v>
      </c>
      <c r="F113" s="208">
        <v>73.029402510473219</v>
      </c>
      <c r="G113" s="208">
        <v>81.470883122838828</v>
      </c>
      <c r="H113" s="208">
        <v>69.395246760293432</v>
      </c>
      <c r="I113" s="208">
        <v>68.454682779773108</v>
      </c>
      <c r="J113" s="208">
        <v>66.556606870512709</v>
      </c>
      <c r="K113" s="208">
        <v>52.14201189683196</v>
      </c>
      <c r="L113" s="208">
        <v>56.478109907902542</v>
      </c>
      <c r="M113" s="208">
        <v>58.006688287345071</v>
      </c>
      <c r="N113" s="208">
        <v>30.000223498421231</v>
      </c>
      <c r="O113" s="208">
        <v>44.806791694917521</v>
      </c>
      <c r="P113" s="208">
        <v>42.439446983855348</v>
      </c>
      <c r="Q113" s="208">
        <v>41.581770561128586</v>
      </c>
    </row>
    <row r="114" spans="1:17" x14ac:dyDescent="0.25">
      <c r="A114" s="152" t="s">
        <v>217</v>
      </c>
      <c r="B114" s="151">
        <v>7.6468596917882747</v>
      </c>
      <c r="C114" s="151">
        <v>9.0926272294196107</v>
      </c>
      <c r="D114" s="151">
        <v>9.4706699379913761</v>
      </c>
      <c r="E114" s="151">
        <v>7.7706487379962468</v>
      </c>
      <c r="F114" s="151">
        <v>8.0642167301934116</v>
      </c>
      <c r="G114" s="151">
        <v>7.0604954519578262</v>
      </c>
      <c r="H114" s="151">
        <v>7.6370108701273738</v>
      </c>
      <c r="I114" s="151">
        <v>6.7358527335216616</v>
      </c>
      <c r="J114" s="151">
        <v>9.9235949186468648</v>
      </c>
      <c r="K114" s="151">
        <v>11.426136043112818</v>
      </c>
      <c r="L114" s="151">
        <v>11.53456558639102</v>
      </c>
      <c r="M114" s="151">
        <v>11.059031050605821</v>
      </c>
      <c r="N114" s="151">
        <v>17.850960817953251</v>
      </c>
      <c r="O114" s="151">
        <v>15.220684108964745</v>
      </c>
      <c r="P114" s="151">
        <v>16.161988201040096</v>
      </c>
      <c r="Q114" s="151">
        <v>17.766645929129069</v>
      </c>
    </row>
    <row r="115" spans="1:17" x14ac:dyDescent="0.25">
      <c r="A115" s="156" t="s">
        <v>205</v>
      </c>
      <c r="B115" s="204">
        <v>6.2130734995779751</v>
      </c>
      <c r="C115" s="204">
        <v>7.3877596239034347</v>
      </c>
      <c r="D115" s="204">
        <v>7.6949193246179952</v>
      </c>
      <c r="E115" s="204">
        <v>6.3136520996219518</v>
      </c>
      <c r="F115" s="204">
        <v>6.5521760932821485</v>
      </c>
      <c r="G115" s="204">
        <v>5.736652554715735</v>
      </c>
      <c r="H115" s="204">
        <v>6.2050713319784929</v>
      </c>
      <c r="I115" s="204">
        <v>5.4728803459863515</v>
      </c>
      <c r="J115" s="204">
        <v>8.0629208714005784</v>
      </c>
      <c r="K115" s="204">
        <v>9.2837355350291677</v>
      </c>
      <c r="L115" s="204">
        <v>9.3718345389427054</v>
      </c>
      <c r="M115" s="204">
        <v>8.9854627286172324</v>
      </c>
      <c r="N115" s="204">
        <v>14.50390566458702</v>
      </c>
      <c r="O115" s="204">
        <v>12.366805838533857</v>
      </c>
      <c r="P115" s="204">
        <v>13.131615413345081</v>
      </c>
      <c r="Q115" s="204">
        <v>14.435399817417373</v>
      </c>
    </row>
    <row r="116" spans="1:17" x14ac:dyDescent="0.25">
      <c r="A116" s="156" t="s">
        <v>204</v>
      </c>
      <c r="B116" s="204">
        <v>7.5561286675174353</v>
      </c>
      <c r="C116" s="204">
        <v>8.2822644905461154</v>
      </c>
      <c r="D116" s="204">
        <v>8.9940567306630221</v>
      </c>
      <c r="E116" s="204">
        <v>8.1096228247647204</v>
      </c>
      <c r="F116" s="204">
        <v>7.5211271870298599</v>
      </c>
      <c r="G116" s="204">
        <v>7.930727476499305</v>
      </c>
      <c r="H116" s="204">
        <v>7.1407010939374329</v>
      </c>
      <c r="I116" s="204">
        <v>6.8544765580063061</v>
      </c>
      <c r="J116" s="204">
        <v>7.4658654132876379</v>
      </c>
      <c r="K116" s="204">
        <v>6.7162272282851774</v>
      </c>
      <c r="L116" s="204">
        <v>7.074826367979008</v>
      </c>
      <c r="M116" s="204">
        <v>7.0792234968753345</v>
      </c>
      <c r="N116" s="204">
        <v>6.5424773590706176</v>
      </c>
      <c r="O116" s="204">
        <v>7.0543669521943499</v>
      </c>
      <c r="P116" s="204">
        <v>7.0962047954041143</v>
      </c>
      <c r="Q116" s="204">
        <v>7.4114741337844334</v>
      </c>
    </row>
    <row r="117" spans="1:17" x14ac:dyDescent="0.25">
      <c r="A117" s="152" t="s">
        <v>216</v>
      </c>
      <c r="B117" s="151">
        <v>5.7399994907177199</v>
      </c>
      <c r="C117" s="151">
        <v>6.1227655235589573</v>
      </c>
      <c r="D117" s="151">
        <v>6.7447726203900711</v>
      </c>
      <c r="E117" s="151">
        <v>6.2640937494906126</v>
      </c>
      <c r="F117" s="151">
        <v>5.6058757136089241</v>
      </c>
      <c r="G117" s="151">
        <v>6.253859806659321</v>
      </c>
      <c r="H117" s="151">
        <v>5.3269110122821814</v>
      </c>
      <c r="I117" s="151">
        <v>5.2547115337949117</v>
      </c>
      <c r="J117" s="151">
        <v>5.1090116201090074</v>
      </c>
      <c r="K117" s="151">
        <v>4.0025199180458833</v>
      </c>
      <c r="L117" s="151">
        <v>4.3353670412111409</v>
      </c>
      <c r="M117" s="151">
        <v>4.4527036223564522</v>
      </c>
      <c r="N117" s="151">
        <v>2.3028741648067204</v>
      </c>
      <c r="O117" s="151">
        <v>3.4394544763152224</v>
      </c>
      <c r="P117" s="151">
        <v>3.2577325976570912</v>
      </c>
      <c r="Q117" s="151">
        <v>3.1918957256162797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5.7399994907177199</v>
      </c>
      <c r="C122" s="208">
        <v>6.1227655235589573</v>
      </c>
      <c r="D122" s="208">
        <v>6.7447726203900711</v>
      </c>
      <c r="E122" s="208">
        <v>6.2640937494906126</v>
      </c>
      <c r="F122" s="208">
        <v>5.6058757136089241</v>
      </c>
      <c r="G122" s="208">
        <v>6.253859806659321</v>
      </c>
      <c r="H122" s="208">
        <v>5.3269110122821814</v>
      </c>
      <c r="I122" s="208">
        <v>5.2547115337949117</v>
      </c>
      <c r="J122" s="208">
        <v>5.1090116201090074</v>
      </c>
      <c r="K122" s="208">
        <v>4.0025199180458833</v>
      </c>
      <c r="L122" s="208">
        <v>4.3353670412111409</v>
      </c>
      <c r="M122" s="208">
        <v>4.4527036223564522</v>
      </c>
      <c r="N122" s="208">
        <v>2.3028741648067204</v>
      </c>
      <c r="O122" s="208">
        <v>3.4394544763152224</v>
      </c>
      <c r="P122" s="208">
        <v>3.2577325976570912</v>
      </c>
      <c r="Q122" s="208">
        <v>3.1918957256162797</v>
      </c>
    </row>
    <row r="123" spans="1:17" x14ac:dyDescent="0.25">
      <c r="A123" s="152" t="s">
        <v>215</v>
      </c>
      <c r="B123" s="261">
        <v>1.8161291767997154</v>
      </c>
      <c r="C123" s="261">
        <v>2.1594989669871576</v>
      </c>
      <c r="D123" s="261">
        <v>2.2492841102729519</v>
      </c>
      <c r="E123" s="261">
        <v>1.8455290752741087</v>
      </c>
      <c r="F123" s="261">
        <v>1.9152514734209354</v>
      </c>
      <c r="G123" s="261">
        <v>1.6768676698399838</v>
      </c>
      <c r="H123" s="261">
        <v>1.8137900816552515</v>
      </c>
      <c r="I123" s="261">
        <v>1.5997650242113948</v>
      </c>
      <c r="J123" s="261">
        <v>2.3568537931786304</v>
      </c>
      <c r="K123" s="261">
        <v>2.7137073102392946</v>
      </c>
      <c r="L123" s="261">
        <v>2.7394593267678671</v>
      </c>
      <c r="M123" s="261">
        <v>2.6265198745188827</v>
      </c>
      <c r="N123" s="261">
        <v>4.2396031942638972</v>
      </c>
      <c r="O123" s="261">
        <v>3.6149124758791271</v>
      </c>
      <c r="P123" s="261">
        <v>3.8384721977470231</v>
      </c>
      <c r="Q123" s="261">
        <v>4.2195784081681538</v>
      </c>
    </row>
    <row r="124" spans="1:17" x14ac:dyDescent="0.25">
      <c r="A124" s="243" t="s">
        <v>203</v>
      </c>
      <c r="B124" s="242">
        <v>5.5439732765465006</v>
      </c>
      <c r="C124" s="242">
        <v>6.5921547413292183</v>
      </c>
      <c r="D124" s="242">
        <v>6.8662357050437492</v>
      </c>
      <c r="E124" s="242">
        <v>5.63372033504728</v>
      </c>
      <c r="F124" s="242">
        <v>5.8465571293902245</v>
      </c>
      <c r="G124" s="242">
        <v>5.1188592026694248</v>
      </c>
      <c r="H124" s="242">
        <v>5.536832880842347</v>
      </c>
      <c r="I124" s="242">
        <v>4.8834932318032056</v>
      </c>
      <c r="J124" s="242">
        <v>7.1946063160189784</v>
      </c>
      <c r="K124" s="242">
        <v>8.2839486312567949</v>
      </c>
      <c r="L124" s="242">
        <v>8.3625600501334905</v>
      </c>
      <c r="M124" s="242">
        <v>8.0177975116892224</v>
      </c>
      <c r="N124" s="242">
        <v>12.941946593016109</v>
      </c>
      <c r="O124" s="242">
        <v>11.034995978999442</v>
      </c>
      <c r="P124" s="242">
        <v>11.717441445754073</v>
      </c>
      <c r="Q124" s="242">
        <v>12.880818298618578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1.0000000000000002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1.0000000000000002</v>
      </c>
      <c r="M129" s="77">
        <f t="shared" si="0"/>
        <v>1.0000000000000002</v>
      </c>
      <c r="N129" s="77">
        <f t="shared" si="0"/>
        <v>1</v>
      </c>
      <c r="O129" s="77">
        <f t="shared" si="0"/>
        <v>1.0000000000000002</v>
      </c>
      <c r="P129" s="77">
        <f t="shared" si="0"/>
        <v>1.0000000000000002</v>
      </c>
      <c r="Q129" s="77">
        <f t="shared" si="0"/>
        <v>1.0000000000000002</v>
      </c>
    </row>
    <row r="130" spans="1:17" x14ac:dyDescent="0.25">
      <c r="A130" s="132" t="s">
        <v>83</v>
      </c>
      <c r="B130" s="240">
        <f t="shared" ref="B130:Q130" si="1">IF(B$6=0,0,B$6/B$5)</f>
        <v>4.3803393162070436E-3</v>
      </c>
      <c r="C130" s="240">
        <f t="shared" si="1"/>
        <v>4.3803393162070436E-3</v>
      </c>
      <c r="D130" s="240">
        <f t="shared" si="1"/>
        <v>4.3803393162070436E-3</v>
      </c>
      <c r="E130" s="240">
        <f t="shared" si="1"/>
        <v>4.3803393162070436E-3</v>
      </c>
      <c r="F130" s="240">
        <f t="shared" si="1"/>
        <v>4.3803393162070445E-3</v>
      </c>
      <c r="G130" s="240">
        <f t="shared" si="1"/>
        <v>4.3803393162070436E-3</v>
      </c>
      <c r="H130" s="240">
        <f t="shared" si="1"/>
        <v>4.3803393162070436E-3</v>
      </c>
      <c r="I130" s="240">
        <f t="shared" si="1"/>
        <v>4.3803393162070436E-3</v>
      </c>
      <c r="J130" s="240">
        <f t="shared" si="1"/>
        <v>4.3803393162070436E-3</v>
      </c>
      <c r="K130" s="240">
        <f t="shared" si="1"/>
        <v>4.3803393162070436E-3</v>
      </c>
      <c r="L130" s="240">
        <f t="shared" si="1"/>
        <v>4.3803393162070436E-3</v>
      </c>
      <c r="M130" s="240">
        <f t="shared" si="1"/>
        <v>4.3803393162070445E-3</v>
      </c>
      <c r="N130" s="240">
        <f t="shared" si="1"/>
        <v>4.3803393162070436E-3</v>
      </c>
      <c r="O130" s="240">
        <f t="shared" si="1"/>
        <v>4.3803393162070445E-3</v>
      </c>
      <c r="P130" s="240">
        <f t="shared" si="1"/>
        <v>4.3803393162070445E-3</v>
      </c>
      <c r="Q130" s="240">
        <f t="shared" si="1"/>
        <v>4.3803393162070445E-3</v>
      </c>
    </row>
    <row r="131" spans="1:17" x14ac:dyDescent="0.25">
      <c r="A131" s="76" t="s">
        <v>82</v>
      </c>
      <c r="B131" s="239">
        <f t="shared" ref="B131:Q131" si="2">IF(B$7=0,0,B$7/B$5)</f>
        <v>1.7521357264828174E-3</v>
      </c>
      <c r="C131" s="239">
        <f t="shared" si="2"/>
        <v>1.7521357264828172E-3</v>
      </c>
      <c r="D131" s="239">
        <f t="shared" si="2"/>
        <v>1.7521357264828174E-3</v>
      </c>
      <c r="E131" s="239">
        <f t="shared" si="2"/>
        <v>1.7521357264828174E-3</v>
      </c>
      <c r="F131" s="239">
        <f t="shared" si="2"/>
        <v>1.7521357264828178E-3</v>
      </c>
      <c r="G131" s="239">
        <f t="shared" si="2"/>
        <v>1.7521357264828174E-3</v>
      </c>
      <c r="H131" s="239">
        <f t="shared" si="2"/>
        <v>1.7521357264828172E-3</v>
      </c>
      <c r="I131" s="239">
        <f t="shared" si="2"/>
        <v>1.7521357264828174E-3</v>
      </c>
      <c r="J131" s="239">
        <f t="shared" si="2"/>
        <v>1.7521357264828172E-3</v>
      </c>
      <c r="K131" s="239">
        <f t="shared" si="2"/>
        <v>1.7521357264828174E-3</v>
      </c>
      <c r="L131" s="239">
        <f t="shared" si="2"/>
        <v>1.7521357264828178E-3</v>
      </c>
      <c r="M131" s="239">
        <f t="shared" si="2"/>
        <v>1.7521357264828178E-3</v>
      </c>
      <c r="N131" s="239">
        <f t="shared" si="2"/>
        <v>1.7521357264828174E-3</v>
      </c>
      <c r="O131" s="239">
        <f t="shared" si="2"/>
        <v>1.7521357264828178E-3</v>
      </c>
      <c r="P131" s="239">
        <f t="shared" si="2"/>
        <v>1.7521357264828178E-3</v>
      </c>
      <c r="Q131" s="239">
        <f t="shared" si="2"/>
        <v>1.7521357264828178E-3</v>
      </c>
    </row>
    <row r="132" spans="1:17" x14ac:dyDescent="0.25">
      <c r="A132" s="76" t="s">
        <v>81</v>
      </c>
      <c r="B132" s="239">
        <f t="shared" ref="B132:Q132" si="3">IF(B$8=0,0,B$8/B$5)</f>
        <v>7.4465768375519756E-3</v>
      </c>
      <c r="C132" s="239">
        <f t="shared" si="3"/>
        <v>7.4465768375519738E-3</v>
      </c>
      <c r="D132" s="239">
        <f t="shared" si="3"/>
        <v>7.4465768375519738E-3</v>
      </c>
      <c r="E132" s="239">
        <f t="shared" si="3"/>
        <v>7.4465768375519747E-3</v>
      </c>
      <c r="F132" s="239">
        <f t="shared" si="3"/>
        <v>7.4465768375519764E-3</v>
      </c>
      <c r="G132" s="239">
        <f t="shared" si="3"/>
        <v>7.4465768375519747E-3</v>
      </c>
      <c r="H132" s="239">
        <f t="shared" si="3"/>
        <v>7.4465768375519756E-3</v>
      </c>
      <c r="I132" s="239">
        <f t="shared" si="3"/>
        <v>7.4465768375519756E-3</v>
      </c>
      <c r="J132" s="239">
        <f t="shared" si="3"/>
        <v>7.4465768375519747E-3</v>
      </c>
      <c r="K132" s="239">
        <f t="shared" si="3"/>
        <v>7.4465768375519747E-3</v>
      </c>
      <c r="L132" s="239">
        <f t="shared" si="3"/>
        <v>7.4465768375519764E-3</v>
      </c>
      <c r="M132" s="239">
        <f t="shared" si="3"/>
        <v>7.4465768375519764E-3</v>
      </c>
      <c r="N132" s="239">
        <f t="shared" si="3"/>
        <v>7.4465768375519738E-3</v>
      </c>
      <c r="O132" s="239">
        <f t="shared" si="3"/>
        <v>7.4465768375519764E-3</v>
      </c>
      <c r="P132" s="239">
        <f t="shared" si="3"/>
        <v>7.4465768375519764E-3</v>
      </c>
      <c r="Q132" s="239">
        <f t="shared" si="3"/>
        <v>7.4465768375519764E-3</v>
      </c>
    </row>
    <row r="133" spans="1:17" x14ac:dyDescent="0.25">
      <c r="A133" s="76" t="s">
        <v>80</v>
      </c>
      <c r="B133" s="239">
        <f t="shared" ref="B133:Q133" si="4">IF(B$9=0,0,B$9/B$5)</f>
        <v>8.7606786324140871E-4</v>
      </c>
      <c r="C133" s="239">
        <f t="shared" si="4"/>
        <v>8.760678632414086E-4</v>
      </c>
      <c r="D133" s="239">
        <f t="shared" si="4"/>
        <v>8.7606786324140871E-4</v>
      </c>
      <c r="E133" s="239">
        <f t="shared" si="4"/>
        <v>8.7606786324140871E-4</v>
      </c>
      <c r="F133" s="239">
        <f t="shared" si="4"/>
        <v>8.7606786324140892E-4</v>
      </c>
      <c r="G133" s="239">
        <f t="shared" si="4"/>
        <v>8.7606786324140871E-4</v>
      </c>
      <c r="H133" s="239">
        <f t="shared" si="4"/>
        <v>8.760678632414086E-4</v>
      </c>
      <c r="I133" s="239">
        <f t="shared" si="4"/>
        <v>8.7606786324140871E-4</v>
      </c>
      <c r="J133" s="239">
        <f t="shared" si="4"/>
        <v>8.760678632414086E-4</v>
      </c>
      <c r="K133" s="239">
        <f t="shared" si="4"/>
        <v>8.7606786324140871E-4</v>
      </c>
      <c r="L133" s="239">
        <f t="shared" si="4"/>
        <v>8.7606786324140892E-4</v>
      </c>
      <c r="M133" s="239">
        <f t="shared" si="4"/>
        <v>8.7606786324140892E-4</v>
      </c>
      <c r="N133" s="239">
        <f t="shared" si="4"/>
        <v>8.7606786324140871E-4</v>
      </c>
      <c r="O133" s="239">
        <f t="shared" si="4"/>
        <v>8.7606786324140892E-4</v>
      </c>
      <c r="P133" s="239">
        <f t="shared" si="4"/>
        <v>8.7606786324140892E-4</v>
      </c>
      <c r="Q133" s="239">
        <f t="shared" si="4"/>
        <v>8.7606786324140892E-4</v>
      </c>
    </row>
    <row r="134" spans="1:17" x14ac:dyDescent="0.25">
      <c r="A134" s="129" t="s">
        <v>79</v>
      </c>
      <c r="B134" s="238">
        <f t="shared" ref="B134:Q134" si="5">IF(B$10=0,0,B$10/B$5)</f>
        <v>2.6282035897242264E-3</v>
      </c>
      <c r="C134" s="238">
        <f t="shared" si="5"/>
        <v>2.6282035897242264E-3</v>
      </c>
      <c r="D134" s="238">
        <f t="shared" si="5"/>
        <v>2.6282035897242264E-3</v>
      </c>
      <c r="E134" s="238">
        <f t="shared" si="5"/>
        <v>2.628203589724226E-3</v>
      </c>
      <c r="F134" s="238">
        <f t="shared" si="5"/>
        <v>2.6282035897242269E-3</v>
      </c>
      <c r="G134" s="238">
        <f t="shared" si="5"/>
        <v>2.628203589724226E-3</v>
      </c>
      <c r="H134" s="238">
        <f t="shared" si="5"/>
        <v>2.6282035897242264E-3</v>
      </c>
      <c r="I134" s="238">
        <f t="shared" si="5"/>
        <v>2.628203589724226E-3</v>
      </c>
      <c r="J134" s="238">
        <f t="shared" si="5"/>
        <v>2.628203589724226E-3</v>
      </c>
      <c r="K134" s="238">
        <f t="shared" si="5"/>
        <v>2.6282035897242264E-3</v>
      </c>
      <c r="L134" s="238">
        <f t="shared" si="5"/>
        <v>2.6282035897242269E-3</v>
      </c>
      <c r="M134" s="238">
        <f t="shared" si="5"/>
        <v>2.6282035897242269E-3</v>
      </c>
      <c r="N134" s="238">
        <f t="shared" si="5"/>
        <v>2.6282035897242264E-3</v>
      </c>
      <c r="O134" s="238">
        <f t="shared" si="5"/>
        <v>2.6282035897242273E-3</v>
      </c>
      <c r="P134" s="238">
        <f t="shared" si="5"/>
        <v>2.6282035897242269E-3</v>
      </c>
      <c r="Q134" s="238">
        <f t="shared" si="5"/>
        <v>2.6282035897242273E-3</v>
      </c>
    </row>
    <row r="135" spans="1:17" x14ac:dyDescent="0.25">
      <c r="A135" s="127" t="s">
        <v>214</v>
      </c>
      <c r="B135" s="236">
        <f t="shared" ref="B135:Q135" si="6">IF(B$15=0,0,B$15/B$5)</f>
        <v>3.0455189381979577E-2</v>
      </c>
      <c r="C135" s="236">
        <f t="shared" si="6"/>
        <v>3.0455189381979577E-2</v>
      </c>
      <c r="D135" s="236">
        <f t="shared" si="6"/>
        <v>3.0455189381979577E-2</v>
      </c>
      <c r="E135" s="236">
        <f t="shared" si="6"/>
        <v>3.0455189381979577E-2</v>
      </c>
      <c r="F135" s="236">
        <f t="shared" si="6"/>
        <v>3.045518938197958E-2</v>
      </c>
      <c r="G135" s="236">
        <f t="shared" si="6"/>
        <v>3.0455189381979574E-2</v>
      </c>
      <c r="H135" s="236">
        <f t="shared" si="6"/>
        <v>3.0455189381979577E-2</v>
      </c>
      <c r="I135" s="236">
        <f t="shared" si="6"/>
        <v>3.045518938197958E-2</v>
      </c>
      <c r="J135" s="236">
        <f t="shared" si="6"/>
        <v>3.0455189381979577E-2</v>
      </c>
      <c r="K135" s="236">
        <f t="shared" si="6"/>
        <v>3.0455189381979577E-2</v>
      </c>
      <c r="L135" s="236">
        <f t="shared" si="6"/>
        <v>3.0455189381979584E-2</v>
      </c>
      <c r="M135" s="236">
        <f t="shared" si="6"/>
        <v>3.0455189381979584E-2</v>
      </c>
      <c r="N135" s="236">
        <f t="shared" si="6"/>
        <v>3.0455189381979574E-2</v>
      </c>
      <c r="O135" s="236">
        <f t="shared" si="6"/>
        <v>3.0455189381979584E-2</v>
      </c>
      <c r="P135" s="236">
        <f t="shared" si="6"/>
        <v>3.0455189381979584E-2</v>
      </c>
      <c r="Q135" s="236">
        <f t="shared" si="6"/>
        <v>3.0455189381979584E-2</v>
      </c>
    </row>
    <row r="136" spans="1:17" x14ac:dyDescent="0.25">
      <c r="A136" s="127" t="s">
        <v>213</v>
      </c>
      <c r="B136" s="237">
        <f t="shared" ref="B136:Q136" si="7">IF(B$16=0,0,B$16/B$5)</f>
        <v>0.36398863438785267</v>
      </c>
      <c r="C136" s="237">
        <f t="shared" si="7"/>
        <v>0.36398863438785267</v>
      </c>
      <c r="D136" s="237">
        <f t="shared" si="7"/>
        <v>0.36398863438785262</v>
      </c>
      <c r="E136" s="237">
        <f t="shared" si="7"/>
        <v>0.36398863438785262</v>
      </c>
      <c r="F136" s="237">
        <f t="shared" si="7"/>
        <v>0.36398863438785273</v>
      </c>
      <c r="G136" s="237">
        <f t="shared" si="7"/>
        <v>0.36398863438785267</v>
      </c>
      <c r="H136" s="237">
        <f t="shared" si="7"/>
        <v>0.36398863438785267</v>
      </c>
      <c r="I136" s="237">
        <f t="shared" si="7"/>
        <v>0.36398863438785267</v>
      </c>
      <c r="J136" s="237">
        <f t="shared" si="7"/>
        <v>0.36398863438785262</v>
      </c>
      <c r="K136" s="237">
        <f t="shared" si="7"/>
        <v>0.36398863438785262</v>
      </c>
      <c r="L136" s="237">
        <f t="shared" si="7"/>
        <v>0.36398863438785273</v>
      </c>
      <c r="M136" s="237">
        <f t="shared" si="7"/>
        <v>0.36398863438785267</v>
      </c>
      <c r="N136" s="237">
        <f t="shared" si="7"/>
        <v>0.36398863438785262</v>
      </c>
      <c r="O136" s="237">
        <f t="shared" si="7"/>
        <v>0.36398863438785273</v>
      </c>
      <c r="P136" s="237">
        <f t="shared" si="7"/>
        <v>0.36398863438785267</v>
      </c>
      <c r="Q136" s="237">
        <f t="shared" si="7"/>
        <v>0.36398863438785267</v>
      </c>
    </row>
    <row r="137" spans="1:17" x14ac:dyDescent="0.25">
      <c r="A137" s="142" t="s">
        <v>227</v>
      </c>
      <c r="B137" s="235">
        <f t="shared" ref="B137:Q137" si="8">IF(B$17=0,0,B$17/B$5)</f>
        <v>0.32272676490259</v>
      </c>
      <c r="C137" s="235">
        <f t="shared" si="8"/>
        <v>0.32272676490259</v>
      </c>
      <c r="D137" s="235">
        <f t="shared" si="8"/>
        <v>0.32272676490258995</v>
      </c>
      <c r="E137" s="235">
        <f t="shared" si="8"/>
        <v>0.32272676490259</v>
      </c>
      <c r="F137" s="235">
        <f t="shared" si="8"/>
        <v>0.32272676490259006</v>
      </c>
      <c r="G137" s="235">
        <f t="shared" si="8"/>
        <v>0.32272676490259</v>
      </c>
      <c r="H137" s="235">
        <f t="shared" si="8"/>
        <v>0.32272676490259</v>
      </c>
      <c r="I137" s="235">
        <f t="shared" si="8"/>
        <v>0.32272676490259</v>
      </c>
      <c r="J137" s="235">
        <f t="shared" si="8"/>
        <v>0.32272676490259</v>
      </c>
      <c r="K137" s="235">
        <f t="shared" si="8"/>
        <v>0.32272676490259</v>
      </c>
      <c r="L137" s="235">
        <f t="shared" si="8"/>
        <v>0.32272676490259006</v>
      </c>
      <c r="M137" s="235">
        <f t="shared" si="8"/>
        <v>0.32272676490259006</v>
      </c>
      <c r="N137" s="235">
        <f t="shared" si="8"/>
        <v>0.32272676490259</v>
      </c>
      <c r="O137" s="235">
        <f t="shared" si="8"/>
        <v>0.32272676490259006</v>
      </c>
      <c r="P137" s="235">
        <f t="shared" si="8"/>
        <v>0.32272676490259006</v>
      </c>
      <c r="Q137" s="235">
        <f t="shared" si="8"/>
        <v>0.32272676490259006</v>
      </c>
    </row>
    <row r="138" spans="1:17" x14ac:dyDescent="0.25">
      <c r="A138" s="142" t="s">
        <v>226</v>
      </c>
      <c r="B138" s="235">
        <f t="shared" ref="B138:Q138" si="9">IF(B$25=0,0,B$25/B$5)</f>
        <v>4.1261869485262649E-2</v>
      </c>
      <c r="C138" s="235">
        <f t="shared" si="9"/>
        <v>4.1261869485262649E-2</v>
      </c>
      <c r="D138" s="235">
        <f t="shared" si="9"/>
        <v>4.1261869485262649E-2</v>
      </c>
      <c r="E138" s="235">
        <f t="shared" si="9"/>
        <v>4.1261869485262649E-2</v>
      </c>
      <c r="F138" s="235">
        <f t="shared" si="9"/>
        <v>4.1261869485262656E-2</v>
      </c>
      <c r="G138" s="235">
        <f t="shared" si="9"/>
        <v>4.1261869485262649E-2</v>
      </c>
      <c r="H138" s="235">
        <f t="shared" si="9"/>
        <v>4.1261869485262649E-2</v>
      </c>
      <c r="I138" s="235">
        <f t="shared" si="9"/>
        <v>4.1261869485262649E-2</v>
      </c>
      <c r="J138" s="235">
        <f t="shared" si="9"/>
        <v>4.1261869485262649E-2</v>
      </c>
      <c r="K138" s="235">
        <f t="shared" si="9"/>
        <v>4.1261869485262649E-2</v>
      </c>
      <c r="L138" s="235">
        <f t="shared" si="9"/>
        <v>4.1261869485262656E-2</v>
      </c>
      <c r="M138" s="235">
        <f t="shared" si="9"/>
        <v>4.1261869485262656E-2</v>
      </c>
      <c r="N138" s="235">
        <f t="shared" si="9"/>
        <v>4.1261869485262649E-2</v>
      </c>
      <c r="O138" s="235">
        <f t="shared" si="9"/>
        <v>4.1261869485262656E-2</v>
      </c>
      <c r="P138" s="235">
        <f t="shared" si="9"/>
        <v>4.1261869485262656E-2</v>
      </c>
      <c r="Q138" s="235">
        <f t="shared" si="9"/>
        <v>4.1261869485262656E-2</v>
      </c>
    </row>
    <row r="139" spans="1:17" x14ac:dyDescent="0.25">
      <c r="A139" s="127" t="s">
        <v>212</v>
      </c>
      <c r="B139" s="237">
        <f t="shared" ref="B139:Q139" si="10">IF(B$36=0,0,B$36/B$5)</f>
        <v>0.5599825144428503</v>
      </c>
      <c r="C139" s="237">
        <f t="shared" si="10"/>
        <v>0.5599825144428503</v>
      </c>
      <c r="D139" s="237">
        <f t="shared" si="10"/>
        <v>0.5599825144428503</v>
      </c>
      <c r="E139" s="237">
        <f t="shared" si="10"/>
        <v>0.5599825144428503</v>
      </c>
      <c r="F139" s="237">
        <f t="shared" si="10"/>
        <v>0.55998251444285041</v>
      </c>
      <c r="G139" s="237">
        <f t="shared" si="10"/>
        <v>0.55998251444285041</v>
      </c>
      <c r="H139" s="237">
        <f t="shared" si="10"/>
        <v>0.5599825144428503</v>
      </c>
      <c r="I139" s="237">
        <f t="shared" si="10"/>
        <v>0.5599825144428503</v>
      </c>
      <c r="J139" s="237">
        <f t="shared" si="10"/>
        <v>0.5599825144428503</v>
      </c>
      <c r="K139" s="237">
        <f t="shared" si="10"/>
        <v>0.5599825144428503</v>
      </c>
      <c r="L139" s="237">
        <f t="shared" si="10"/>
        <v>0.55998251444285041</v>
      </c>
      <c r="M139" s="237">
        <f t="shared" si="10"/>
        <v>0.55998251444285041</v>
      </c>
      <c r="N139" s="237">
        <f t="shared" si="10"/>
        <v>0.5599825144428503</v>
      </c>
      <c r="O139" s="237">
        <f t="shared" si="10"/>
        <v>0.55998251444285041</v>
      </c>
      <c r="P139" s="237">
        <f t="shared" si="10"/>
        <v>0.55998251444285041</v>
      </c>
      <c r="Q139" s="237">
        <f t="shared" si="10"/>
        <v>0.55998251444285041</v>
      </c>
    </row>
    <row r="140" spans="1:17" x14ac:dyDescent="0.25">
      <c r="A140" s="72" t="s">
        <v>211</v>
      </c>
      <c r="B140" s="234">
        <f t="shared" ref="B140:Q140" si="11">IF(B$44=0,0,B$44/B$5)</f>
        <v>2.8490338454109934E-2</v>
      </c>
      <c r="C140" s="234">
        <f t="shared" si="11"/>
        <v>2.8490338454109931E-2</v>
      </c>
      <c r="D140" s="234">
        <f t="shared" si="11"/>
        <v>2.8490338454109931E-2</v>
      </c>
      <c r="E140" s="234">
        <f t="shared" si="11"/>
        <v>2.8490338454109931E-2</v>
      </c>
      <c r="F140" s="234">
        <f t="shared" si="11"/>
        <v>2.8490338454109934E-2</v>
      </c>
      <c r="G140" s="234">
        <f t="shared" si="11"/>
        <v>2.8490338454109931E-2</v>
      </c>
      <c r="H140" s="234">
        <f t="shared" si="11"/>
        <v>2.8490338454109927E-2</v>
      </c>
      <c r="I140" s="234">
        <f t="shared" si="11"/>
        <v>2.8490338454109931E-2</v>
      </c>
      <c r="J140" s="234">
        <f t="shared" si="11"/>
        <v>2.8490338454109931E-2</v>
      </c>
      <c r="K140" s="234">
        <f t="shared" si="11"/>
        <v>2.8490338454109931E-2</v>
      </c>
      <c r="L140" s="234">
        <f t="shared" si="11"/>
        <v>2.8490338454109934E-2</v>
      </c>
      <c r="M140" s="234">
        <f t="shared" si="11"/>
        <v>2.8490338454109938E-2</v>
      </c>
      <c r="N140" s="234">
        <f t="shared" si="11"/>
        <v>2.8490338454109934E-2</v>
      </c>
      <c r="O140" s="234">
        <f t="shared" si="11"/>
        <v>2.8490338454109934E-2</v>
      </c>
      <c r="P140" s="234">
        <f t="shared" si="11"/>
        <v>2.8490338454109934E-2</v>
      </c>
      <c r="Q140" s="234">
        <f t="shared" si="11"/>
        <v>2.8490338454109934E-2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0.99999999999999989</v>
      </c>
      <c r="D143" s="77">
        <f t="shared" si="12"/>
        <v>1</v>
      </c>
      <c r="E143" s="77">
        <f t="shared" si="12"/>
        <v>1</v>
      </c>
      <c r="F143" s="77">
        <f t="shared" si="12"/>
        <v>0.99999999999999989</v>
      </c>
      <c r="G143" s="77">
        <f t="shared" si="12"/>
        <v>0.99999999999999989</v>
      </c>
      <c r="H143" s="77">
        <f t="shared" si="12"/>
        <v>0.99999999999999989</v>
      </c>
      <c r="I143" s="77">
        <f t="shared" si="12"/>
        <v>0.99999999999999989</v>
      </c>
      <c r="J143" s="77">
        <f t="shared" si="12"/>
        <v>1</v>
      </c>
      <c r="K143" s="77">
        <f t="shared" si="12"/>
        <v>1</v>
      </c>
      <c r="L143" s="77">
        <f t="shared" si="12"/>
        <v>1</v>
      </c>
      <c r="M143" s="77">
        <f t="shared" si="12"/>
        <v>0.99999999999999989</v>
      </c>
      <c r="N143" s="77">
        <f t="shared" si="12"/>
        <v>1</v>
      </c>
      <c r="O143" s="77">
        <f t="shared" si="12"/>
        <v>0.99999999999999989</v>
      </c>
      <c r="P143" s="77">
        <f t="shared" si="12"/>
        <v>1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5.8817801499170619E-3</v>
      </c>
      <c r="C144" s="240">
        <f t="shared" si="13"/>
        <v>5.8817801499170611E-3</v>
      </c>
      <c r="D144" s="240">
        <f t="shared" si="13"/>
        <v>5.8817801499170619E-3</v>
      </c>
      <c r="E144" s="240">
        <f t="shared" si="13"/>
        <v>5.8817801499170611E-3</v>
      </c>
      <c r="F144" s="240">
        <f t="shared" si="13"/>
        <v>5.8817801499170593E-3</v>
      </c>
      <c r="G144" s="240">
        <f t="shared" si="13"/>
        <v>5.8817801499170602E-3</v>
      </c>
      <c r="H144" s="240">
        <f t="shared" si="13"/>
        <v>5.8817801499170602E-3</v>
      </c>
      <c r="I144" s="240">
        <f t="shared" si="13"/>
        <v>5.8817801499170602E-3</v>
      </c>
      <c r="J144" s="240">
        <f t="shared" si="13"/>
        <v>5.8817801499170619E-3</v>
      </c>
      <c r="K144" s="240">
        <f t="shared" si="13"/>
        <v>5.8817801499170611E-3</v>
      </c>
      <c r="L144" s="240">
        <f t="shared" si="13"/>
        <v>5.8817801499170619E-3</v>
      </c>
      <c r="M144" s="240">
        <f t="shared" si="13"/>
        <v>5.8817801499170619E-3</v>
      </c>
      <c r="N144" s="240">
        <f t="shared" si="13"/>
        <v>5.8817801499170611E-3</v>
      </c>
      <c r="O144" s="240">
        <f t="shared" si="13"/>
        <v>5.8817801499170611E-3</v>
      </c>
      <c r="P144" s="240">
        <f t="shared" si="13"/>
        <v>5.8817801499170611E-3</v>
      </c>
      <c r="Q144" s="240">
        <f t="shared" si="13"/>
        <v>5.8817801499170619E-3</v>
      </c>
    </row>
    <row r="145" spans="1:17" x14ac:dyDescent="0.25">
      <c r="A145" s="76" t="s">
        <v>82</v>
      </c>
      <c r="B145" s="239">
        <f t="shared" ref="B145:Q145" si="14">IF(B$49=0,0,B$49/B$47)</f>
        <v>6.0444908660449003E-3</v>
      </c>
      <c r="C145" s="239">
        <f t="shared" si="14"/>
        <v>6.0444908660448986E-3</v>
      </c>
      <c r="D145" s="239">
        <f t="shared" si="14"/>
        <v>6.0444908660448994E-3</v>
      </c>
      <c r="E145" s="239">
        <f t="shared" si="14"/>
        <v>6.0444908660448986E-3</v>
      </c>
      <c r="F145" s="239">
        <f t="shared" si="14"/>
        <v>6.0444908660448977E-3</v>
      </c>
      <c r="G145" s="239">
        <f t="shared" si="14"/>
        <v>6.0444908660448977E-3</v>
      </c>
      <c r="H145" s="239">
        <f t="shared" si="14"/>
        <v>6.0444908660448977E-3</v>
      </c>
      <c r="I145" s="239">
        <f t="shared" si="14"/>
        <v>6.0444908660448977E-3</v>
      </c>
      <c r="J145" s="239">
        <f t="shared" si="14"/>
        <v>6.0444908660448994E-3</v>
      </c>
      <c r="K145" s="239">
        <f t="shared" si="14"/>
        <v>6.0444908660448986E-3</v>
      </c>
      <c r="L145" s="239">
        <f t="shared" si="14"/>
        <v>6.0444908660448994E-3</v>
      </c>
      <c r="M145" s="239">
        <f t="shared" si="14"/>
        <v>6.0444908660449003E-3</v>
      </c>
      <c r="N145" s="239">
        <f t="shared" si="14"/>
        <v>6.0444908660448986E-3</v>
      </c>
      <c r="O145" s="239">
        <f t="shared" si="14"/>
        <v>6.0444908660448986E-3</v>
      </c>
      <c r="P145" s="239">
        <f t="shared" si="14"/>
        <v>6.0444908660448986E-3</v>
      </c>
      <c r="Q145" s="239">
        <f t="shared" si="14"/>
        <v>6.0444908660448994E-3</v>
      </c>
    </row>
    <row r="146" spans="1:17" x14ac:dyDescent="0.25">
      <c r="A146" s="76" t="s">
        <v>81</v>
      </c>
      <c r="B146" s="239">
        <f t="shared" ref="B146:Q146" si="15">IF(B$50=0,0,B$50/B$47)</f>
        <v>8.3776440903314021E-3</v>
      </c>
      <c r="C146" s="239">
        <f t="shared" si="15"/>
        <v>8.3776440903314004E-3</v>
      </c>
      <c r="D146" s="239">
        <f t="shared" si="15"/>
        <v>8.3776440903314021E-3</v>
      </c>
      <c r="E146" s="239">
        <f t="shared" si="15"/>
        <v>8.3776440903314004E-3</v>
      </c>
      <c r="F146" s="239">
        <f t="shared" si="15"/>
        <v>8.3776440903313969E-3</v>
      </c>
      <c r="G146" s="239">
        <f t="shared" si="15"/>
        <v>8.3776440903313987E-3</v>
      </c>
      <c r="H146" s="239">
        <f t="shared" si="15"/>
        <v>8.3776440903314004E-3</v>
      </c>
      <c r="I146" s="239">
        <f t="shared" si="15"/>
        <v>8.3776440903314004E-3</v>
      </c>
      <c r="J146" s="239">
        <f t="shared" si="15"/>
        <v>8.3776440903314004E-3</v>
      </c>
      <c r="K146" s="239">
        <f t="shared" si="15"/>
        <v>8.3776440903314004E-3</v>
      </c>
      <c r="L146" s="239">
        <f t="shared" si="15"/>
        <v>8.3776440903314021E-3</v>
      </c>
      <c r="M146" s="239">
        <f t="shared" si="15"/>
        <v>8.3776440903314021E-3</v>
      </c>
      <c r="N146" s="239">
        <f t="shared" si="15"/>
        <v>8.3776440903314004E-3</v>
      </c>
      <c r="O146" s="239">
        <f t="shared" si="15"/>
        <v>8.3776440903314004E-3</v>
      </c>
      <c r="P146" s="239">
        <f t="shared" si="15"/>
        <v>8.3776440903314004E-3</v>
      </c>
      <c r="Q146" s="239">
        <f t="shared" si="15"/>
        <v>8.3776440903314021E-3</v>
      </c>
    </row>
    <row r="147" spans="1:17" x14ac:dyDescent="0.25">
      <c r="A147" s="76" t="s">
        <v>80</v>
      </c>
      <c r="B147" s="239">
        <f t="shared" ref="B147:Q147" si="16">IF(B$51=0,0,B$51/B$47)</f>
        <v>4.3052793400743363E-3</v>
      </c>
      <c r="C147" s="239">
        <f t="shared" si="16"/>
        <v>4.3052793400743354E-3</v>
      </c>
      <c r="D147" s="239">
        <f t="shared" si="16"/>
        <v>4.3052793400743363E-3</v>
      </c>
      <c r="E147" s="239">
        <f t="shared" si="16"/>
        <v>4.3052793400743354E-3</v>
      </c>
      <c r="F147" s="239">
        <f t="shared" si="16"/>
        <v>4.3052793400743337E-3</v>
      </c>
      <c r="G147" s="239">
        <f t="shared" si="16"/>
        <v>4.3052793400743345E-3</v>
      </c>
      <c r="H147" s="239">
        <f t="shared" si="16"/>
        <v>4.3052793400743345E-3</v>
      </c>
      <c r="I147" s="239">
        <f t="shared" si="16"/>
        <v>4.3052793400743354E-3</v>
      </c>
      <c r="J147" s="239">
        <f t="shared" si="16"/>
        <v>4.3052793400743363E-3</v>
      </c>
      <c r="K147" s="239">
        <f t="shared" si="16"/>
        <v>4.3052793400743354E-3</v>
      </c>
      <c r="L147" s="239">
        <f t="shared" si="16"/>
        <v>4.3052793400743363E-3</v>
      </c>
      <c r="M147" s="239">
        <f t="shared" si="16"/>
        <v>4.3052793400743363E-3</v>
      </c>
      <c r="N147" s="239">
        <f t="shared" si="16"/>
        <v>4.3052793400743354E-3</v>
      </c>
      <c r="O147" s="239">
        <f t="shared" si="16"/>
        <v>4.3052793400743354E-3</v>
      </c>
      <c r="P147" s="239">
        <f t="shared" si="16"/>
        <v>4.3052793400743354E-3</v>
      </c>
      <c r="Q147" s="239">
        <f t="shared" si="16"/>
        <v>4.3052793400743363E-3</v>
      </c>
    </row>
    <row r="148" spans="1:17" x14ac:dyDescent="0.25">
      <c r="A148" s="129" t="s">
        <v>79</v>
      </c>
      <c r="B148" s="238">
        <f t="shared" ref="B148:Q148" si="17">IF(B$52=0,0,B$52/B$47)</f>
        <v>4.4679445486132032E-3</v>
      </c>
      <c r="C148" s="238">
        <f t="shared" si="17"/>
        <v>4.4679445486132023E-3</v>
      </c>
      <c r="D148" s="238">
        <f t="shared" si="17"/>
        <v>4.4679445486132041E-3</v>
      </c>
      <c r="E148" s="238">
        <f t="shared" si="17"/>
        <v>4.4679445486132015E-3</v>
      </c>
      <c r="F148" s="238">
        <f t="shared" si="17"/>
        <v>4.4679445486132015E-3</v>
      </c>
      <c r="G148" s="238">
        <f t="shared" si="17"/>
        <v>4.4679445486132015E-3</v>
      </c>
      <c r="H148" s="238">
        <f t="shared" si="17"/>
        <v>4.4679445486132015E-3</v>
      </c>
      <c r="I148" s="238">
        <f t="shared" si="17"/>
        <v>4.4679445486132015E-3</v>
      </c>
      <c r="J148" s="238">
        <f t="shared" si="17"/>
        <v>4.4679445486132032E-3</v>
      </c>
      <c r="K148" s="238">
        <f t="shared" si="17"/>
        <v>4.4679445486132023E-3</v>
      </c>
      <c r="L148" s="238">
        <f t="shared" si="17"/>
        <v>4.4679445486132032E-3</v>
      </c>
      <c r="M148" s="238">
        <f t="shared" si="17"/>
        <v>4.4679445486132032E-3</v>
      </c>
      <c r="N148" s="238">
        <f t="shared" si="17"/>
        <v>4.4679445486132023E-3</v>
      </c>
      <c r="O148" s="238">
        <f t="shared" si="17"/>
        <v>4.4679445486132023E-3</v>
      </c>
      <c r="P148" s="238">
        <f t="shared" si="17"/>
        <v>4.4679445486132023E-3</v>
      </c>
      <c r="Q148" s="238">
        <f t="shared" si="17"/>
        <v>4.4679445486132032E-3</v>
      </c>
    </row>
    <row r="149" spans="1:17" x14ac:dyDescent="0.25">
      <c r="A149" s="127" t="s">
        <v>210</v>
      </c>
      <c r="B149" s="237">
        <f t="shared" ref="B149:Q149" si="18">IF(B$57=0,0,B$57/B$47)</f>
        <v>4.1389884654903279E-2</v>
      </c>
      <c r="C149" s="237">
        <f t="shared" si="18"/>
        <v>4.306778503236762E-2</v>
      </c>
      <c r="D149" s="237">
        <f t="shared" si="18"/>
        <v>4.2189554252753919E-2</v>
      </c>
      <c r="E149" s="237">
        <f t="shared" si="18"/>
        <v>4.0344138094487975E-2</v>
      </c>
      <c r="F149" s="237">
        <f t="shared" si="18"/>
        <v>4.2565433573890636E-2</v>
      </c>
      <c r="G149" s="237">
        <f t="shared" si="18"/>
        <v>3.9030505705516132E-2</v>
      </c>
      <c r="H149" s="237">
        <f t="shared" si="18"/>
        <v>4.2512502975626212E-2</v>
      </c>
      <c r="I149" s="237">
        <f t="shared" si="18"/>
        <v>4.0819589643567654E-2</v>
      </c>
      <c r="J149" s="237">
        <f t="shared" si="18"/>
        <v>4.7650302775743072E-2</v>
      </c>
      <c r="K149" s="237">
        <f t="shared" si="18"/>
        <v>5.5209433318996581E-2</v>
      </c>
      <c r="L149" s="237">
        <f t="shared" si="18"/>
        <v>5.3750510904447976E-2</v>
      </c>
      <c r="M149" s="237">
        <f t="shared" si="18"/>
        <v>5.2355801994893147E-2</v>
      </c>
      <c r="N149" s="237">
        <f t="shared" si="18"/>
        <v>7.737705714561216E-2</v>
      </c>
      <c r="O149" s="237">
        <f t="shared" si="18"/>
        <v>6.4813925312818182E-2</v>
      </c>
      <c r="P149" s="237">
        <f t="shared" si="18"/>
        <v>6.7401389725650601E-2</v>
      </c>
      <c r="Q149" s="237">
        <f t="shared" si="18"/>
        <v>6.8344807880444072E-2</v>
      </c>
    </row>
    <row r="150" spans="1:17" x14ac:dyDescent="0.25">
      <c r="A150" s="127" t="s">
        <v>209</v>
      </c>
      <c r="B150" s="237">
        <f t="shared" ref="B150:Q150" si="19">IF(B$58=0,0,B$58/B$47)</f>
        <v>0.16149421441229964</v>
      </c>
      <c r="C150" s="237">
        <f t="shared" si="19"/>
        <v>0.1581902839907412</v>
      </c>
      <c r="D150" s="237">
        <f t="shared" si="19"/>
        <v>0.15991959606962614</v>
      </c>
      <c r="E150" s="237">
        <f t="shared" si="19"/>
        <v>0.16355337949778437</v>
      </c>
      <c r="F150" s="237">
        <f t="shared" si="19"/>
        <v>0.15917945729820798</v>
      </c>
      <c r="G150" s="237">
        <f t="shared" si="19"/>
        <v>0.16614003486240581</v>
      </c>
      <c r="H150" s="237">
        <f t="shared" si="19"/>
        <v>0.15928368220702013</v>
      </c>
      <c r="I150" s="237">
        <f t="shared" si="19"/>
        <v>0.16261717442978418</v>
      </c>
      <c r="J150" s="237">
        <f t="shared" si="19"/>
        <v>0.14916691169580804</v>
      </c>
      <c r="K150" s="237">
        <f t="shared" si="19"/>
        <v>0.13428233231444495</v>
      </c>
      <c r="L150" s="237">
        <f t="shared" si="19"/>
        <v>0.13715507625851919</v>
      </c>
      <c r="M150" s="237">
        <f t="shared" si="19"/>
        <v>0.13990137827822582</v>
      </c>
      <c r="N150" s="237">
        <f t="shared" si="19"/>
        <v>9.0632370899512246E-2</v>
      </c>
      <c r="O150" s="237">
        <f t="shared" si="19"/>
        <v>0.11537025999585081</v>
      </c>
      <c r="P150" s="237">
        <f t="shared" si="19"/>
        <v>0.11027531961495889</v>
      </c>
      <c r="Q150" s="237">
        <f t="shared" si="19"/>
        <v>0.11009506123241172</v>
      </c>
    </row>
    <row r="151" spans="1:17" x14ac:dyDescent="0.25">
      <c r="A151" s="142" t="s">
        <v>225</v>
      </c>
      <c r="B151" s="235">
        <f t="shared" ref="B151:Q151" si="20">IF(B$59=0,0,B$59/B$47)</f>
        <v>0.14136704957942214</v>
      </c>
      <c r="C151" s="235">
        <f t="shared" si="20"/>
        <v>0.13806311915786368</v>
      </c>
      <c r="D151" s="235">
        <f t="shared" si="20"/>
        <v>0.13979243123674862</v>
      </c>
      <c r="E151" s="235">
        <f t="shared" si="20"/>
        <v>0.14342621466490688</v>
      </c>
      <c r="F151" s="235">
        <f t="shared" si="20"/>
        <v>0.13905229246533052</v>
      </c>
      <c r="G151" s="235">
        <f t="shared" si="20"/>
        <v>0.14601287002952834</v>
      </c>
      <c r="H151" s="235">
        <f t="shared" si="20"/>
        <v>0.13915651737414264</v>
      </c>
      <c r="I151" s="235">
        <f t="shared" si="20"/>
        <v>0.14249000959690669</v>
      </c>
      <c r="J151" s="235">
        <f t="shared" si="20"/>
        <v>0.12903974686293052</v>
      </c>
      <c r="K151" s="235">
        <f t="shared" si="20"/>
        <v>0.11415516748156745</v>
      </c>
      <c r="L151" s="235">
        <f t="shared" si="20"/>
        <v>0.11702791142564171</v>
      </c>
      <c r="M151" s="235">
        <f t="shared" si="20"/>
        <v>0.11977421344534833</v>
      </c>
      <c r="N151" s="235">
        <f t="shared" si="20"/>
        <v>7.0505206066634754E-2</v>
      </c>
      <c r="O151" s="235">
        <f t="shared" si="20"/>
        <v>9.5243095162973315E-2</v>
      </c>
      <c r="P151" s="235">
        <f t="shared" si="20"/>
        <v>9.0148154782081394E-2</v>
      </c>
      <c r="Q151" s="235">
        <f t="shared" si="20"/>
        <v>8.5012613896724806E-2</v>
      </c>
    </row>
    <row r="152" spans="1:17" x14ac:dyDescent="0.25">
      <c r="A152" s="142" t="s">
        <v>224</v>
      </c>
      <c r="B152" s="235">
        <f t="shared" ref="B152:Q152" si="21">IF(B$65=0,0,B$65/B$47)</f>
        <v>2.0127164832877492E-2</v>
      </c>
      <c r="C152" s="235">
        <f t="shared" si="21"/>
        <v>2.0127164832877492E-2</v>
      </c>
      <c r="D152" s="235">
        <f t="shared" si="21"/>
        <v>2.0127164832877496E-2</v>
      </c>
      <c r="E152" s="235">
        <f t="shared" si="21"/>
        <v>2.0127164832877492E-2</v>
      </c>
      <c r="F152" s="235">
        <f t="shared" si="21"/>
        <v>2.0127164832877478E-2</v>
      </c>
      <c r="G152" s="235">
        <f t="shared" si="21"/>
        <v>2.0127164832877478E-2</v>
      </c>
      <c r="H152" s="235">
        <f t="shared" si="21"/>
        <v>2.0127164832877489E-2</v>
      </c>
      <c r="I152" s="235">
        <f t="shared" si="21"/>
        <v>2.0127164832877489E-2</v>
      </c>
      <c r="J152" s="235">
        <f t="shared" si="21"/>
        <v>2.0127164832877492E-2</v>
      </c>
      <c r="K152" s="235">
        <f t="shared" si="21"/>
        <v>2.0127164832877492E-2</v>
      </c>
      <c r="L152" s="235">
        <f t="shared" si="21"/>
        <v>2.0127164832877492E-2</v>
      </c>
      <c r="M152" s="235">
        <f t="shared" si="21"/>
        <v>2.0127164832877492E-2</v>
      </c>
      <c r="N152" s="235">
        <f t="shared" si="21"/>
        <v>2.0127164832877492E-2</v>
      </c>
      <c r="O152" s="235">
        <f t="shared" si="21"/>
        <v>2.0127164832877492E-2</v>
      </c>
      <c r="P152" s="235">
        <f t="shared" si="21"/>
        <v>2.0127164832877492E-2</v>
      </c>
      <c r="Q152" s="235">
        <f t="shared" si="21"/>
        <v>2.0127164832877492E-2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4.9552825028094053E-3</v>
      </c>
    </row>
    <row r="154" spans="1:17" x14ac:dyDescent="0.25">
      <c r="A154" s="127" t="s">
        <v>208</v>
      </c>
      <c r="B154" s="237">
        <f t="shared" ref="B154:Q154" si="23">IF(B$77=0,0,B$77/B$47)</f>
        <v>0.65238074568639426</v>
      </c>
      <c r="C154" s="237">
        <f t="shared" si="23"/>
        <v>0.65394158324682627</v>
      </c>
      <c r="D154" s="237">
        <f t="shared" si="23"/>
        <v>0.65312462438206942</v>
      </c>
      <c r="E154" s="237">
        <f t="shared" si="23"/>
        <v>0.65140795818833364</v>
      </c>
      <c r="F154" s="237">
        <f t="shared" si="23"/>
        <v>0.65347427956452209</v>
      </c>
      <c r="G154" s="237">
        <f t="shared" si="23"/>
        <v>0.6501859745706855</v>
      </c>
      <c r="H154" s="237">
        <f t="shared" si="23"/>
        <v>0.65342504179869487</v>
      </c>
      <c r="I154" s="237">
        <f t="shared" si="23"/>
        <v>0.65185023869910541</v>
      </c>
      <c r="J154" s="237">
        <f t="shared" si="23"/>
        <v>0.65820439044996626</v>
      </c>
      <c r="K154" s="237">
        <f t="shared" si="23"/>
        <v>0.66523613979252783</v>
      </c>
      <c r="L154" s="237">
        <f t="shared" si="23"/>
        <v>0.66387900266271505</v>
      </c>
      <c r="M154" s="237">
        <f t="shared" si="23"/>
        <v>0.66258159902591984</v>
      </c>
      <c r="N154" s="237">
        <f t="shared" si="23"/>
        <v>0.68585718521263528</v>
      </c>
      <c r="O154" s="237">
        <f t="shared" si="23"/>
        <v>0.67417055094957112</v>
      </c>
      <c r="P154" s="237">
        <f t="shared" si="23"/>
        <v>0.67657749458941518</v>
      </c>
      <c r="Q154" s="237">
        <f t="shared" si="23"/>
        <v>0.67745509287294403</v>
      </c>
    </row>
    <row r="155" spans="1:17" x14ac:dyDescent="0.25">
      <c r="A155" s="142" t="s">
        <v>222</v>
      </c>
      <c r="B155" s="259">
        <f t="shared" ref="B155:Q155" si="24">IF(B$78=0,0,B$78/B$47)</f>
        <v>0.61387852740276339</v>
      </c>
      <c r="C155" s="259">
        <f t="shared" si="24"/>
        <v>0.61387852740276327</v>
      </c>
      <c r="D155" s="259">
        <f t="shared" si="24"/>
        <v>0.61387852740276339</v>
      </c>
      <c r="E155" s="259">
        <f t="shared" si="24"/>
        <v>0.6138785274027635</v>
      </c>
      <c r="F155" s="259">
        <f t="shared" si="24"/>
        <v>0.61387852740276339</v>
      </c>
      <c r="G155" s="259">
        <f t="shared" si="24"/>
        <v>0.61387852740276339</v>
      </c>
      <c r="H155" s="259">
        <f t="shared" si="24"/>
        <v>0.6138785274027635</v>
      </c>
      <c r="I155" s="259">
        <f t="shared" si="24"/>
        <v>0.61387852740276339</v>
      </c>
      <c r="J155" s="259">
        <f t="shared" si="24"/>
        <v>0.61387852740276339</v>
      </c>
      <c r="K155" s="259">
        <f t="shared" si="24"/>
        <v>0.6138785274027635</v>
      </c>
      <c r="L155" s="259">
        <f t="shared" si="24"/>
        <v>0.61387852740276339</v>
      </c>
      <c r="M155" s="259">
        <f t="shared" si="24"/>
        <v>0.61387852740276339</v>
      </c>
      <c r="N155" s="259">
        <f t="shared" si="24"/>
        <v>0.6138785274027635</v>
      </c>
      <c r="O155" s="259">
        <f t="shared" si="24"/>
        <v>0.6138785274027635</v>
      </c>
      <c r="P155" s="259">
        <f t="shared" si="24"/>
        <v>0.6138785274027635</v>
      </c>
      <c r="Q155" s="259">
        <f t="shared" si="24"/>
        <v>0.61387852740276361</v>
      </c>
    </row>
    <row r="156" spans="1:17" x14ac:dyDescent="0.25">
      <c r="A156" s="142" t="s">
        <v>221</v>
      </c>
      <c r="B156" s="259">
        <f t="shared" ref="B156:Q156" si="25">IF(B$86=0,0,B$86/B$47)</f>
        <v>3.8502218283630957E-2</v>
      </c>
      <c r="C156" s="259">
        <f t="shared" si="25"/>
        <v>4.0063055844062903E-2</v>
      </c>
      <c r="D156" s="259">
        <f t="shared" si="25"/>
        <v>3.9246096979305978E-2</v>
      </c>
      <c r="E156" s="259">
        <f t="shared" si="25"/>
        <v>3.7529430785570216E-2</v>
      </c>
      <c r="F156" s="259">
        <f t="shared" si="25"/>
        <v>3.9595752161758729E-2</v>
      </c>
      <c r="G156" s="259">
        <f t="shared" si="25"/>
        <v>3.6307447167921982E-2</v>
      </c>
      <c r="H156" s="259">
        <f t="shared" si="25"/>
        <v>3.9546514395931362E-2</v>
      </c>
      <c r="I156" s="259">
        <f t="shared" si="25"/>
        <v>3.7971711296342005E-2</v>
      </c>
      <c r="J156" s="259">
        <f t="shared" si="25"/>
        <v>4.432586304720286E-2</v>
      </c>
      <c r="K156" s="259">
        <f t="shared" si="25"/>
        <v>5.1357612389764259E-2</v>
      </c>
      <c r="L156" s="259">
        <f t="shared" si="25"/>
        <v>5.0000475259951604E-2</v>
      </c>
      <c r="M156" s="259">
        <f t="shared" si="25"/>
        <v>4.8703071623156416E-2</v>
      </c>
      <c r="N156" s="259">
        <f t="shared" si="25"/>
        <v>7.1978657809871782E-2</v>
      </c>
      <c r="O156" s="259">
        <f t="shared" si="25"/>
        <v>6.0292023546807613E-2</v>
      </c>
      <c r="P156" s="259">
        <f t="shared" si="25"/>
        <v>6.269896718665173E-2</v>
      </c>
      <c r="Q156" s="259">
        <f t="shared" si="25"/>
        <v>6.3576565470180535E-2</v>
      </c>
    </row>
    <row r="157" spans="1:17" x14ac:dyDescent="0.25">
      <c r="A157" s="127" t="s">
        <v>207</v>
      </c>
      <c r="B157" s="237">
        <f t="shared" ref="B157:Q157" si="26">IF(B$87=0,0,B$87/B$47)</f>
        <v>0.11565801625142184</v>
      </c>
      <c r="C157" s="237">
        <f t="shared" si="26"/>
        <v>0.11572320873508402</v>
      </c>
      <c r="D157" s="237">
        <f t="shared" si="26"/>
        <v>0.11568908630056969</v>
      </c>
      <c r="E157" s="237">
        <f t="shared" si="26"/>
        <v>0.11561738522441313</v>
      </c>
      <c r="F157" s="237">
        <f t="shared" si="26"/>
        <v>0.11570369056839823</v>
      </c>
      <c r="G157" s="237">
        <f t="shared" si="26"/>
        <v>0.11556634586641168</v>
      </c>
      <c r="H157" s="237">
        <f t="shared" si="26"/>
        <v>0.11570163402367782</v>
      </c>
      <c r="I157" s="237">
        <f t="shared" si="26"/>
        <v>0.11563585823256177</v>
      </c>
      <c r="J157" s="237">
        <f t="shared" si="26"/>
        <v>0.11590125608350176</v>
      </c>
      <c r="K157" s="237">
        <f t="shared" si="26"/>
        <v>0.11619495557904988</v>
      </c>
      <c r="L157" s="237">
        <f t="shared" si="26"/>
        <v>0.11613827117933681</v>
      </c>
      <c r="M157" s="237">
        <f t="shared" si="26"/>
        <v>0.11608408170598022</v>
      </c>
      <c r="N157" s="237">
        <f t="shared" si="26"/>
        <v>0.11705624774725945</v>
      </c>
      <c r="O157" s="237">
        <f t="shared" si="26"/>
        <v>0.11656812474677895</v>
      </c>
      <c r="P157" s="237">
        <f t="shared" si="26"/>
        <v>0.11666865707499441</v>
      </c>
      <c r="Q157" s="237">
        <f t="shared" si="26"/>
        <v>0.11502789901921925</v>
      </c>
    </row>
    <row r="158" spans="1:17" x14ac:dyDescent="0.25">
      <c r="A158" s="142" t="s">
        <v>220</v>
      </c>
      <c r="B158" s="259">
        <f t="shared" ref="B158:Q158" si="27">IF(B$88=0,0,B$88/B$47)</f>
        <v>7.2343020682337E-2</v>
      </c>
      <c r="C158" s="259">
        <f t="shared" si="27"/>
        <v>7.0652270910513251E-2</v>
      </c>
      <c r="D158" s="259">
        <f t="shared" si="27"/>
        <v>7.1537227198850459E-2</v>
      </c>
      <c r="E158" s="259">
        <f t="shared" si="27"/>
        <v>7.339677559064664E-2</v>
      </c>
      <c r="F158" s="259">
        <f t="shared" si="27"/>
        <v>7.1158469386419634E-2</v>
      </c>
      <c r="G158" s="259">
        <f t="shared" si="27"/>
        <v>7.4720467802499441E-2</v>
      </c>
      <c r="H158" s="259">
        <f t="shared" si="27"/>
        <v>7.1211805328255051E-2</v>
      </c>
      <c r="I158" s="259">
        <f t="shared" si="27"/>
        <v>7.2917683024177005E-2</v>
      </c>
      <c r="J158" s="259">
        <f t="shared" si="27"/>
        <v>6.6034660155398522E-2</v>
      </c>
      <c r="K158" s="259">
        <f t="shared" si="27"/>
        <v>5.8417641640565073E-2</v>
      </c>
      <c r="L158" s="259">
        <f t="shared" si="27"/>
        <v>5.9887736511891249E-2</v>
      </c>
      <c r="M158" s="259">
        <f t="shared" si="27"/>
        <v>6.1293126129929237E-2</v>
      </c>
      <c r="N158" s="259">
        <f t="shared" si="27"/>
        <v>3.6080257711153682E-2</v>
      </c>
      <c r="O158" s="259">
        <f t="shared" si="27"/>
        <v>4.873959825662038E-2</v>
      </c>
      <c r="P158" s="259">
        <f t="shared" si="27"/>
        <v>4.6132318990011217E-2</v>
      </c>
      <c r="Q158" s="259">
        <f t="shared" si="27"/>
        <v>4.3504262865266145E-2</v>
      </c>
    </row>
    <row r="159" spans="1:17" x14ac:dyDescent="0.25">
      <c r="A159" s="140" t="s">
        <v>219</v>
      </c>
      <c r="B159" s="260">
        <f t="shared" ref="B159:Q159" si="28">IF(B$94=0,0,B$94/B$47)</f>
        <v>4.3314995569084837E-2</v>
      </c>
      <c r="C159" s="260">
        <f t="shared" si="28"/>
        <v>4.5070937824570771E-2</v>
      </c>
      <c r="D159" s="260">
        <f t="shared" si="28"/>
        <v>4.4151859101719232E-2</v>
      </c>
      <c r="E159" s="260">
        <f t="shared" si="28"/>
        <v>4.2220609633766497E-2</v>
      </c>
      <c r="F159" s="260">
        <f t="shared" si="28"/>
        <v>4.4545221181978581E-2</v>
      </c>
      <c r="G159" s="260">
        <f t="shared" si="28"/>
        <v>4.0845878063912232E-2</v>
      </c>
      <c r="H159" s="260">
        <f t="shared" si="28"/>
        <v>4.4489828695422791E-2</v>
      </c>
      <c r="I159" s="260">
        <f t="shared" si="28"/>
        <v>4.2718175208384758E-2</v>
      </c>
      <c r="J159" s="260">
        <f t="shared" si="28"/>
        <v>4.9866595928103226E-2</v>
      </c>
      <c r="K159" s="260">
        <f t="shared" si="28"/>
        <v>5.7777313938484808E-2</v>
      </c>
      <c r="L159" s="260">
        <f t="shared" si="28"/>
        <v>5.6250534667445562E-2</v>
      </c>
      <c r="M159" s="260">
        <f t="shared" si="28"/>
        <v>5.479095557605098E-2</v>
      </c>
      <c r="N159" s="260">
        <f t="shared" si="28"/>
        <v>8.0975990036105769E-2</v>
      </c>
      <c r="O159" s="260">
        <f t="shared" si="28"/>
        <v>6.782852649015858E-2</v>
      </c>
      <c r="P159" s="260">
        <f t="shared" si="28"/>
        <v>7.0536338084983205E-2</v>
      </c>
      <c r="Q159" s="260">
        <f t="shared" si="28"/>
        <v>7.1523636153953116E-2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0.99999999999999989</v>
      </c>
      <c r="C162" s="77">
        <f t="shared" si="29"/>
        <v>1.0000000000000002</v>
      </c>
      <c r="D162" s="77">
        <f t="shared" si="29"/>
        <v>0.99999999999999978</v>
      </c>
      <c r="E162" s="77">
        <f t="shared" si="29"/>
        <v>0.99999999999999989</v>
      </c>
      <c r="F162" s="77">
        <f t="shared" si="29"/>
        <v>1.0000000000000002</v>
      </c>
      <c r="G162" s="77">
        <f t="shared" si="29"/>
        <v>1</v>
      </c>
      <c r="H162" s="77">
        <f t="shared" si="29"/>
        <v>1.0000000000000002</v>
      </c>
      <c r="I162" s="77">
        <f t="shared" si="29"/>
        <v>0.99999999999999978</v>
      </c>
      <c r="J162" s="77">
        <f t="shared" si="29"/>
        <v>0.99999999999999989</v>
      </c>
      <c r="K162" s="77">
        <f t="shared" si="29"/>
        <v>1</v>
      </c>
      <c r="L162" s="77">
        <f t="shared" si="29"/>
        <v>0.99999999999999989</v>
      </c>
      <c r="M162" s="77">
        <f t="shared" si="29"/>
        <v>1</v>
      </c>
      <c r="N162" s="77">
        <f t="shared" si="29"/>
        <v>1</v>
      </c>
      <c r="O162" s="77">
        <f t="shared" si="29"/>
        <v>0.99999999999999956</v>
      </c>
      <c r="P162" s="77">
        <f t="shared" si="29"/>
        <v>0.99999999999999978</v>
      </c>
      <c r="Q162" s="77">
        <f t="shared" si="29"/>
        <v>0.99999999999999978</v>
      </c>
    </row>
    <row r="163" spans="1:17" x14ac:dyDescent="0.25">
      <c r="A163" s="132" t="s">
        <v>83</v>
      </c>
      <c r="B163" s="240">
        <f t="shared" ref="B163:Q163" si="30">IF(B$98=0,0,B$98/B$97)</f>
        <v>8.2747356242036628E-3</v>
      </c>
      <c r="C163" s="240">
        <f t="shared" si="30"/>
        <v>8.2747356242036628E-3</v>
      </c>
      <c r="D163" s="240">
        <f t="shared" si="30"/>
        <v>8.2747356242036628E-3</v>
      </c>
      <c r="E163" s="240">
        <f t="shared" si="30"/>
        <v>8.2747356242036628E-3</v>
      </c>
      <c r="F163" s="240">
        <f t="shared" si="30"/>
        <v>8.2747356242036663E-3</v>
      </c>
      <c r="G163" s="240">
        <f t="shared" si="30"/>
        <v>8.2747356242036645E-3</v>
      </c>
      <c r="H163" s="240">
        <f t="shared" si="30"/>
        <v>8.2747356242036645E-3</v>
      </c>
      <c r="I163" s="240">
        <f t="shared" si="30"/>
        <v>8.2747356242036628E-3</v>
      </c>
      <c r="J163" s="240">
        <f t="shared" si="30"/>
        <v>8.2747356242036628E-3</v>
      </c>
      <c r="K163" s="240">
        <f t="shared" si="30"/>
        <v>8.2747356242036645E-3</v>
      </c>
      <c r="L163" s="240">
        <f t="shared" si="30"/>
        <v>8.2747356242036611E-3</v>
      </c>
      <c r="M163" s="240">
        <f t="shared" si="30"/>
        <v>8.2747356242036645E-3</v>
      </c>
      <c r="N163" s="240">
        <f t="shared" si="30"/>
        <v>8.2747356242036628E-3</v>
      </c>
      <c r="O163" s="240">
        <f t="shared" si="30"/>
        <v>8.2747356242036611E-3</v>
      </c>
      <c r="P163" s="240">
        <f t="shared" si="30"/>
        <v>8.2747356242036611E-3</v>
      </c>
      <c r="Q163" s="240">
        <f t="shared" si="30"/>
        <v>8.2747356242036611E-3</v>
      </c>
    </row>
    <row r="164" spans="1:17" x14ac:dyDescent="0.25">
      <c r="A164" s="76" t="s">
        <v>82</v>
      </c>
      <c r="B164" s="239">
        <f t="shared" ref="B164:Q164" si="31">IF(B$99=0,0,B$99/B$97)</f>
        <v>8.5036439010969592E-3</v>
      </c>
      <c r="C164" s="239">
        <f t="shared" si="31"/>
        <v>8.5036439010969592E-3</v>
      </c>
      <c r="D164" s="239">
        <f t="shared" si="31"/>
        <v>8.5036439010969592E-3</v>
      </c>
      <c r="E164" s="239">
        <f t="shared" si="31"/>
        <v>8.5036439010969592E-3</v>
      </c>
      <c r="F164" s="239">
        <f t="shared" si="31"/>
        <v>8.5036439010969626E-3</v>
      </c>
      <c r="G164" s="239">
        <f t="shared" si="31"/>
        <v>8.5036439010969609E-3</v>
      </c>
      <c r="H164" s="239">
        <f t="shared" si="31"/>
        <v>8.5036439010969626E-3</v>
      </c>
      <c r="I164" s="239">
        <f t="shared" si="31"/>
        <v>8.5036439010969592E-3</v>
      </c>
      <c r="J164" s="239">
        <f t="shared" si="31"/>
        <v>8.5036439010969592E-3</v>
      </c>
      <c r="K164" s="239">
        <f t="shared" si="31"/>
        <v>8.5036439010969609E-3</v>
      </c>
      <c r="L164" s="239">
        <f t="shared" si="31"/>
        <v>8.5036439010969574E-3</v>
      </c>
      <c r="M164" s="239">
        <f t="shared" si="31"/>
        <v>8.5036439010969592E-3</v>
      </c>
      <c r="N164" s="239">
        <f t="shared" si="31"/>
        <v>8.5036439010969592E-3</v>
      </c>
      <c r="O164" s="239">
        <f t="shared" si="31"/>
        <v>8.5036439010969574E-3</v>
      </c>
      <c r="P164" s="239">
        <f t="shared" si="31"/>
        <v>8.5036439010969574E-3</v>
      </c>
      <c r="Q164" s="239">
        <f t="shared" si="31"/>
        <v>8.5036439010969574E-3</v>
      </c>
    </row>
    <row r="165" spans="1:17" x14ac:dyDescent="0.25">
      <c r="A165" s="76" t="s">
        <v>81</v>
      </c>
      <c r="B165" s="239">
        <f t="shared" ref="B165:Q165" si="32">IF(B$100=0,0,B$100/B$97)</f>
        <v>1.6643419861041637E-2</v>
      </c>
      <c r="C165" s="239">
        <f t="shared" si="32"/>
        <v>1.6643419861041637E-2</v>
      </c>
      <c r="D165" s="239">
        <f t="shared" si="32"/>
        <v>1.6643419861041637E-2</v>
      </c>
      <c r="E165" s="239">
        <f t="shared" si="32"/>
        <v>1.6643419861041637E-2</v>
      </c>
      <c r="F165" s="239">
        <f t="shared" si="32"/>
        <v>1.6643419861041644E-2</v>
      </c>
      <c r="G165" s="239">
        <f t="shared" si="32"/>
        <v>1.664341986104164E-2</v>
      </c>
      <c r="H165" s="239">
        <f t="shared" si="32"/>
        <v>1.664341986104164E-2</v>
      </c>
      <c r="I165" s="239">
        <f t="shared" si="32"/>
        <v>1.6643419861041637E-2</v>
      </c>
      <c r="J165" s="239">
        <f t="shared" si="32"/>
        <v>1.6643419861041637E-2</v>
      </c>
      <c r="K165" s="239">
        <f t="shared" si="32"/>
        <v>1.664341986104164E-2</v>
      </c>
      <c r="L165" s="239">
        <f t="shared" si="32"/>
        <v>1.6643419861041633E-2</v>
      </c>
      <c r="M165" s="239">
        <f t="shared" si="32"/>
        <v>1.6643419861041637E-2</v>
      </c>
      <c r="N165" s="239">
        <f t="shared" si="32"/>
        <v>1.6643419861041637E-2</v>
      </c>
      <c r="O165" s="239">
        <f t="shared" si="32"/>
        <v>1.6643419861041633E-2</v>
      </c>
      <c r="P165" s="239">
        <f t="shared" si="32"/>
        <v>1.6643419861041633E-2</v>
      </c>
      <c r="Q165" s="239">
        <f t="shared" si="32"/>
        <v>1.6643419861041633E-2</v>
      </c>
    </row>
    <row r="166" spans="1:17" x14ac:dyDescent="0.25">
      <c r="A166" s="76" t="s">
        <v>80</v>
      </c>
      <c r="B166" s="239">
        <f t="shared" ref="B166:Q166" si="33">IF(B$101=0,0,B$101/B$97)</f>
        <v>6.6026078764869801E-3</v>
      </c>
      <c r="C166" s="239">
        <f t="shared" si="33"/>
        <v>6.6026078764869801E-3</v>
      </c>
      <c r="D166" s="239">
        <f t="shared" si="33"/>
        <v>6.6026078764869801E-3</v>
      </c>
      <c r="E166" s="239">
        <f t="shared" si="33"/>
        <v>6.6026078764869793E-3</v>
      </c>
      <c r="F166" s="239">
        <f t="shared" si="33"/>
        <v>6.6026078764869827E-3</v>
      </c>
      <c r="G166" s="239">
        <f t="shared" si="33"/>
        <v>6.602607876486981E-3</v>
      </c>
      <c r="H166" s="239">
        <f t="shared" si="33"/>
        <v>6.6026078764869819E-3</v>
      </c>
      <c r="I166" s="239">
        <f t="shared" si="33"/>
        <v>6.602607876486981E-3</v>
      </c>
      <c r="J166" s="239">
        <f t="shared" si="33"/>
        <v>6.6026078764869801E-3</v>
      </c>
      <c r="K166" s="239">
        <f t="shared" si="33"/>
        <v>6.602607876486981E-3</v>
      </c>
      <c r="L166" s="239">
        <f t="shared" si="33"/>
        <v>6.6026078764869793E-3</v>
      </c>
      <c r="M166" s="239">
        <f t="shared" si="33"/>
        <v>6.602607876486981E-3</v>
      </c>
      <c r="N166" s="239">
        <f t="shared" si="33"/>
        <v>6.6026078764869801E-3</v>
      </c>
      <c r="O166" s="239">
        <f t="shared" si="33"/>
        <v>6.6026078764869775E-3</v>
      </c>
      <c r="P166" s="239">
        <f t="shared" si="33"/>
        <v>6.6026078764869793E-3</v>
      </c>
      <c r="Q166" s="239">
        <f t="shared" si="33"/>
        <v>6.6026078764869793E-3</v>
      </c>
    </row>
    <row r="167" spans="1:17" x14ac:dyDescent="0.25">
      <c r="A167" s="129" t="s">
        <v>79</v>
      </c>
      <c r="B167" s="238">
        <f t="shared" ref="B167:Q167" si="34">IF(B$102=0,0,B$102/B$97)</f>
        <v>7.4694870017299863E-3</v>
      </c>
      <c r="C167" s="238">
        <f t="shared" si="34"/>
        <v>7.4694870017299863E-3</v>
      </c>
      <c r="D167" s="238">
        <f t="shared" si="34"/>
        <v>7.4694870017299872E-3</v>
      </c>
      <c r="E167" s="238">
        <f t="shared" si="34"/>
        <v>7.4694870017299863E-3</v>
      </c>
      <c r="F167" s="238">
        <f t="shared" si="34"/>
        <v>7.4694870017299889E-3</v>
      </c>
      <c r="G167" s="238">
        <f t="shared" si="34"/>
        <v>7.469487001729988E-3</v>
      </c>
      <c r="H167" s="238">
        <f t="shared" si="34"/>
        <v>7.469487001729988E-3</v>
      </c>
      <c r="I167" s="238">
        <f t="shared" si="34"/>
        <v>7.4694870017299854E-3</v>
      </c>
      <c r="J167" s="238">
        <f t="shared" si="34"/>
        <v>7.4694870017299863E-3</v>
      </c>
      <c r="K167" s="238">
        <f t="shared" si="34"/>
        <v>7.4694870017299872E-3</v>
      </c>
      <c r="L167" s="238">
        <f t="shared" si="34"/>
        <v>7.4694870017299863E-3</v>
      </c>
      <c r="M167" s="238">
        <f t="shared" si="34"/>
        <v>7.4694870017299872E-3</v>
      </c>
      <c r="N167" s="238">
        <f t="shared" si="34"/>
        <v>7.4694870017299863E-3</v>
      </c>
      <c r="O167" s="238">
        <f t="shared" si="34"/>
        <v>7.4694870017299854E-3</v>
      </c>
      <c r="P167" s="238">
        <f t="shared" si="34"/>
        <v>7.4694870017299854E-3</v>
      </c>
      <c r="Q167" s="238">
        <f t="shared" si="34"/>
        <v>7.4694870017299863E-3</v>
      </c>
    </row>
    <row r="168" spans="1:17" x14ac:dyDescent="0.25">
      <c r="A168" s="127" t="s">
        <v>206</v>
      </c>
      <c r="B168" s="237">
        <f t="shared" ref="B168:Q168" si="35">IF(B$107=0,0,B$107/B$97)</f>
        <v>0.77168722600592099</v>
      </c>
      <c r="C168" s="237">
        <f t="shared" si="35"/>
        <v>0.76167398852751234</v>
      </c>
      <c r="D168" s="237">
        <f t="shared" si="35"/>
        <v>0.76691502278391377</v>
      </c>
      <c r="E168" s="237">
        <f t="shared" si="35"/>
        <v>0.7779279473218621</v>
      </c>
      <c r="F168" s="237">
        <f t="shared" si="35"/>
        <v>0.76467188072594949</v>
      </c>
      <c r="G168" s="237">
        <f t="shared" si="35"/>
        <v>0.78576733590939118</v>
      </c>
      <c r="H168" s="237">
        <f t="shared" si="35"/>
        <v>0.7649877556476159</v>
      </c>
      <c r="I168" s="237">
        <f t="shared" si="35"/>
        <v>0.77509058621606941</v>
      </c>
      <c r="J168" s="237">
        <f t="shared" si="35"/>
        <v>0.73432681164518554</v>
      </c>
      <c r="K168" s="237">
        <f t="shared" si="35"/>
        <v>0.68921604686052318</v>
      </c>
      <c r="L168" s="237">
        <f t="shared" si="35"/>
        <v>0.69792248545226165</v>
      </c>
      <c r="M168" s="237">
        <f t="shared" si="35"/>
        <v>0.70624571590872665</v>
      </c>
      <c r="N168" s="237">
        <f t="shared" si="35"/>
        <v>0.55692590336381809</v>
      </c>
      <c r="O168" s="237">
        <f t="shared" si="35"/>
        <v>0.63189914027579031</v>
      </c>
      <c r="P168" s="237">
        <f t="shared" si="35"/>
        <v>0.61645788048432648</v>
      </c>
      <c r="Q168" s="237">
        <f t="shared" si="35"/>
        <v>0.6008935725528971</v>
      </c>
    </row>
    <row r="169" spans="1:17" x14ac:dyDescent="0.25">
      <c r="A169" s="142" t="s">
        <v>218</v>
      </c>
      <c r="B169" s="235">
        <f t="shared" ref="B169:Q169" si="36">IF(B$108=0,0,B$108/B$97)</f>
        <v>0.70009378934125399</v>
      </c>
      <c r="C169" s="235">
        <f t="shared" si="36"/>
        <v>0.68373169382161059</v>
      </c>
      <c r="D169" s="235">
        <f t="shared" si="36"/>
        <v>0.69229578743367903</v>
      </c>
      <c r="E169" s="235">
        <f t="shared" si="36"/>
        <v>0.71029141808051921</v>
      </c>
      <c r="F169" s="235">
        <f t="shared" si="36"/>
        <v>0.68863038903524065</v>
      </c>
      <c r="G169" s="235">
        <f t="shared" si="36"/>
        <v>0.72310134345793442</v>
      </c>
      <c r="H169" s="235">
        <f t="shared" si="36"/>
        <v>0.68914654334114922</v>
      </c>
      <c r="I169" s="235">
        <f t="shared" si="36"/>
        <v>0.70565503813479136</v>
      </c>
      <c r="J169" s="235">
        <f t="shared" si="36"/>
        <v>0.63904513552255249</v>
      </c>
      <c r="K169" s="235">
        <f t="shared" si="36"/>
        <v>0.56533204882483024</v>
      </c>
      <c r="L169" s="235">
        <f t="shared" si="36"/>
        <v>0.57955877421520585</v>
      </c>
      <c r="M169" s="235">
        <f t="shared" si="36"/>
        <v>0.59315931969855618</v>
      </c>
      <c r="N169" s="235">
        <f t="shared" si="36"/>
        <v>0.349163804651274</v>
      </c>
      <c r="O169" s="235">
        <f t="shared" si="36"/>
        <v>0.47167355900551855</v>
      </c>
      <c r="P169" s="235">
        <f t="shared" si="36"/>
        <v>0.4464418226968222</v>
      </c>
      <c r="Q169" s="235">
        <f t="shared" si="36"/>
        <v>0.4210090200073503</v>
      </c>
    </row>
    <row r="170" spans="1:17" x14ac:dyDescent="0.25">
      <c r="A170" s="142" t="s">
        <v>217</v>
      </c>
      <c r="B170" s="235">
        <f t="shared" ref="B170:Q170" si="37">IF(B$114=0,0,B$114/B$97)</f>
        <v>7.1593436664666887E-2</v>
      </c>
      <c r="C170" s="235">
        <f t="shared" si="37"/>
        <v>7.7942294705901805E-2</v>
      </c>
      <c r="D170" s="235">
        <f t="shared" si="37"/>
        <v>7.4619235350234708E-2</v>
      </c>
      <c r="E170" s="235">
        <f t="shared" si="37"/>
        <v>6.7636529241343016E-2</v>
      </c>
      <c r="F170" s="235">
        <f t="shared" si="37"/>
        <v>7.6041491690708909E-2</v>
      </c>
      <c r="G170" s="235">
        <f t="shared" si="37"/>
        <v>6.2665992451456834E-2</v>
      </c>
      <c r="H170" s="235">
        <f t="shared" si="37"/>
        <v>7.5841212306466732E-2</v>
      </c>
      <c r="I170" s="235">
        <f t="shared" si="37"/>
        <v>6.943554808127797E-2</v>
      </c>
      <c r="J170" s="235">
        <f t="shared" si="37"/>
        <v>9.5281676122632955E-2</v>
      </c>
      <c r="K170" s="235">
        <f t="shared" si="37"/>
        <v>0.12388399803569294</v>
      </c>
      <c r="L170" s="235">
        <f t="shared" si="37"/>
        <v>0.1183637112370558</v>
      </c>
      <c r="M170" s="235">
        <f t="shared" si="37"/>
        <v>0.11308639621017043</v>
      </c>
      <c r="N170" s="235">
        <f t="shared" si="37"/>
        <v>0.20776209871254403</v>
      </c>
      <c r="O170" s="235">
        <f t="shared" si="37"/>
        <v>0.16022558127027167</v>
      </c>
      <c r="P170" s="235">
        <f t="shared" si="37"/>
        <v>0.17001605778750425</v>
      </c>
      <c r="Q170" s="235">
        <f t="shared" si="37"/>
        <v>0.17988455254554686</v>
      </c>
    </row>
    <row r="171" spans="1:17" x14ac:dyDescent="0.25">
      <c r="A171" s="127" t="s">
        <v>205</v>
      </c>
      <c r="B171" s="237">
        <f t="shared" ref="B171:Q171" si="38">IF(B$115=0,0,B$115/B$97)</f>
        <v>5.816966729004186E-2</v>
      </c>
      <c r="C171" s="237">
        <f t="shared" si="38"/>
        <v>6.332811444854522E-2</v>
      </c>
      <c r="D171" s="237">
        <f t="shared" si="38"/>
        <v>6.0628128722065716E-2</v>
      </c>
      <c r="E171" s="237">
        <f t="shared" si="38"/>
        <v>5.495468000859121E-2</v>
      </c>
      <c r="F171" s="237">
        <f t="shared" si="38"/>
        <v>6.1783711998701002E-2</v>
      </c>
      <c r="G171" s="237">
        <f t="shared" si="38"/>
        <v>5.0916118866808691E-2</v>
      </c>
      <c r="H171" s="237">
        <f t="shared" si="38"/>
        <v>6.1620984999004237E-2</v>
      </c>
      <c r="I171" s="237">
        <f t="shared" si="38"/>
        <v>5.641638281603837E-2</v>
      </c>
      <c r="J171" s="237">
        <f t="shared" si="38"/>
        <v>7.7416361849639279E-2</v>
      </c>
      <c r="K171" s="237">
        <f t="shared" si="38"/>
        <v>0.10065574840400054</v>
      </c>
      <c r="L171" s="237">
        <f t="shared" si="38"/>
        <v>9.6170515380107846E-2</v>
      </c>
      <c r="M171" s="237">
        <f t="shared" si="38"/>
        <v>9.1882696920763507E-2</v>
      </c>
      <c r="N171" s="237">
        <f t="shared" si="38"/>
        <v>0.16880670520394206</v>
      </c>
      <c r="O171" s="237">
        <f t="shared" si="38"/>
        <v>0.13018328478209576</v>
      </c>
      <c r="P171" s="237">
        <f t="shared" si="38"/>
        <v>0.13813804695234724</v>
      </c>
      <c r="Q171" s="237">
        <f t="shared" si="38"/>
        <v>0.14615619894325688</v>
      </c>
    </row>
    <row r="172" spans="1:17" x14ac:dyDescent="0.25">
      <c r="A172" s="127" t="s">
        <v>204</v>
      </c>
      <c r="B172" s="237">
        <f t="shared" ref="B172:Q172" si="39">IF(B$116=0,0,B$116/B$97)</f>
        <v>7.0743970857594429E-2</v>
      </c>
      <c r="C172" s="237">
        <f t="shared" si="39"/>
        <v>7.0995839097604374E-2</v>
      </c>
      <c r="D172" s="237">
        <f t="shared" si="39"/>
        <v>7.0864008600541067E-2</v>
      </c>
      <c r="E172" s="237">
        <f t="shared" si="39"/>
        <v>7.0586994705013617E-2</v>
      </c>
      <c r="F172" s="237">
        <f t="shared" si="39"/>
        <v>7.0920431535026349E-2</v>
      </c>
      <c r="G172" s="237">
        <f t="shared" si="39"/>
        <v>7.0389806431934709E-2</v>
      </c>
      <c r="H172" s="237">
        <f t="shared" si="39"/>
        <v>7.091248616663233E-2</v>
      </c>
      <c r="I172" s="237">
        <f t="shared" si="39"/>
        <v>7.0658364344406435E-2</v>
      </c>
      <c r="J172" s="237">
        <f t="shared" si="39"/>
        <v>7.1683717051707077E-2</v>
      </c>
      <c r="K172" s="237">
        <f t="shared" si="39"/>
        <v>7.2818411895039709E-2</v>
      </c>
      <c r="L172" s="237">
        <f t="shared" si="39"/>
        <v>7.2599414256205669E-2</v>
      </c>
      <c r="M172" s="237">
        <f t="shared" si="39"/>
        <v>7.2390055653577076E-2</v>
      </c>
      <c r="N172" s="237">
        <f t="shared" si="39"/>
        <v>7.6145975601086199E-2</v>
      </c>
      <c r="O172" s="237">
        <f t="shared" si="39"/>
        <v>7.4260134256607518E-2</v>
      </c>
      <c r="P172" s="237">
        <f t="shared" si="39"/>
        <v>7.4648536402826302E-2</v>
      </c>
      <c r="Q172" s="237">
        <f t="shared" si="39"/>
        <v>7.5040033643765089E-2</v>
      </c>
    </row>
    <row r="173" spans="1:17" x14ac:dyDescent="0.25">
      <c r="A173" s="142" t="s">
        <v>216</v>
      </c>
      <c r="B173" s="235">
        <f t="shared" ref="B173:Q173" si="40">IF(B$117=0,0,B$117/B$97)</f>
        <v>5.3740529649736045E-2</v>
      </c>
      <c r="C173" s="235">
        <f t="shared" si="40"/>
        <v>5.24845441049527E-2</v>
      </c>
      <c r="D173" s="235">
        <f t="shared" si="40"/>
        <v>5.3141940204860322E-2</v>
      </c>
      <c r="E173" s="235">
        <f t="shared" si="40"/>
        <v>5.4523319010194651E-2</v>
      </c>
      <c r="F173" s="235">
        <f t="shared" si="40"/>
        <v>5.2860577258482984E-2</v>
      </c>
      <c r="G173" s="235">
        <f t="shared" si="40"/>
        <v>5.5506633224713706E-2</v>
      </c>
      <c r="H173" s="235">
        <f t="shared" si="40"/>
        <v>5.290019824384648E-2</v>
      </c>
      <c r="I173" s="235">
        <f t="shared" si="40"/>
        <v>5.4167421675102925E-2</v>
      </c>
      <c r="J173" s="235">
        <f t="shared" si="40"/>
        <v>4.9054318972581751E-2</v>
      </c>
      <c r="K173" s="235">
        <f t="shared" si="40"/>
        <v>4.3395962361562637E-2</v>
      </c>
      <c r="L173" s="235">
        <f t="shared" si="40"/>
        <v>4.448803283740492E-2</v>
      </c>
      <c r="M173" s="235">
        <f t="shared" si="40"/>
        <v>4.5532036553661601E-2</v>
      </c>
      <c r="N173" s="235">
        <f t="shared" si="40"/>
        <v>2.6802477156856991E-2</v>
      </c>
      <c r="O173" s="235">
        <f t="shared" si="40"/>
        <v>3.6206558704917985E-2</v>
      </c>
      <c r="P173" s="235">
        <f t="shared" si="40"/>
        <v>3.4269722678294035E-2</v>
      </c>
      <c r="Q173" s="235">
        <f t="shared" si="40"/>
        <v>3.2317452414197707E-2</v>
      </c>
    </row>
    <row r="174" spans="1:17" x14ac:dyDescent="0.25">
      <c r="A174" s="142" t="s">
        <v>215</v>
      </c>
      <c r="B174" s="259">
        <f t="shared" ref="B174:Q174" si="41">IF(B$123=0,0,B$123/B$97)</f>
        <v>1.7003441207858388E-2</v>
      </c>
      <c r="C174" s="259">
        <f t="shared" si="41"/>
        <v>1.8511294992651681E-2</v>
      </c>
      <c r="D174" s="259">
        <f t="shared" si="41"/>
        <v>1.7722068395680742E-2</v>
      </c>
      <c r="E174" s="259">
        <f t="shared" si="41"/>
        <v>1.6063675694818966E-2</v>
      </c>
      <c r="F174" s="259">
        <f t="shared" si="41"/>
        <v>1.8059854276543365E-2</v>
      </c>
      <c r="G174" s="259">
        <f t="shared" si="41"/>
        <v>1.4883173207220999E-2</v>
      </c>
      <c r="H174" s="259">
        <f t="shared" si="41"/>
        <v>1.8012287922785853E-2</v>
      </c>
      <c r="I174" s="259">
        <f t="shared" si="41"/>
        <v>1.649094266930352E-2</v>
      </c>
      <c r="J174" s="259">
        <f t="shared" si="41"/>
        <v>2.2629398079125326E-2</v>
      </c>
      <c r="K174" s="259">
        <f t="shared" si="41"/>
        <v>2.9422449533477075E-2</v>
      </c>
      <c r="L174" s="259">
        <f t="shared" si="41"/>
        <v>2.8111381418800749E-2</v>
      </c>
      <c r="M174" s="259">
        <f t="shared" si="41"/>
        <v>2.6858019099915479E-2</v>
      </c>
      <c r="N174" s="259">
        <f t="shared" si="41"/>
        <v>4.9343498444229208E-2</v>
      </c>
      <c r="O174" s="259">
        <f t="shared" si="41"/>
        <v>3.8053575551689527E-2</v>
      </c>
      <c r="P174" s="259">
        <f t="shared" si="41"/>
        <v>4.0378813724532267E-2</v>
      </c>
      <c r="Q174" s="259">
        <f t="shared" si="41"/>
        <v>4.2722581229567382E-2</v>
      </c>
    </row>
    <row r="175" spans="1:17" x14ac:dyDescent="0.25">
      <c r="A175" s="72" t="s">
        <v>203</v>
      </c>
      <c r="B175" s="234">
        <f t="shared" ref="B175:Q175" si="42">IF(B$124=0,0,B$124/B$97)</f>
        <v>5.1905241581883504E-2</v>
      </c>
      <c r="C175" s="234">
        <f t="shared" si="42"/>
        <v>5.6508163661778812E-2</v>
      </c>
      <c r="D175" s="234">
        <f t="shared" si="42"/>
        <v>5.4098945628920175E-2</v>
      </c>
      <c r="E175" s="234">
        <f t="shared" si="42"/>
        <v>4.9036483699973696E-2</v>
      </c>
      <c r="F175" s="234">
        <f t="shared" si="42"/>
        <v>5.5130081475763967E-2</v>
      </c>
      <c r="G175" s="234">
        <f t="shared" si="42"/>
        <v>4.5432844527306213E-2</v>
      </c>
      <c r="H175" s="234">
        <f t="shared" si="42"/>
        <v>5.4984878922188396E-2</v>
      </c>
      <c r="I175" s="234">
        <f t="shared" si="42"/>
        <v>5.034077235892654E-2</v>
      </c>
      <c r="J175" s="234">
        <f t="shared" si="42"/>
        <v>6.9079215188908902E-2</v>
      </c>
      <c r="K175" s="234">
        <f t="shared" si="42"/>
        <v>8.9815898575877406E-2</v>
      </c>
      <c r="L175" s="234">
        <f t="shared" si="42"/>
        <v>8.5813690646865462E-2</v>
      </c>
      <c r="M175" s="234">
        <f t="shared" si="42"/>
        <v>8.1987637252373582E-2</v>
      </c>
      <c r="N175" s="234">
        <f t="shared" si="42"/>
        <v>0.15062752156659445</v>
      </c>
      <c r="O175" s="234">
        <f t="shared" si="42"/>
        <v>0.11616354642094699</v>
      </c>
      <c r="P175" s="234">
        <f t="shared" si="42"/>
        <v>0.12326164189594063</v>
      </c>
      <c r="Q175" s="234">
        <f t="shared" si="42"/>
        <v>0.13041630059552151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85.000000000000014</v>
      </c>
      <c r="C180" s="230">
        <f t="shared" si="43"/>
        <v>94.259112436806589</v>
      </c>
      <c r="D180" s="230">
        <f t="shared" si="43"/>
        <v>101.09862812419742</v>
      </c>
      <c r="E180" s="230">
        <f t="shared" si="43"/>
        <v>98.067815211866673</v>
      </c>
      <c r="F180" s="230">
        <f t="shared" si="43"/>
        <v>92.045710938307494</v>
      </c>
      <c r="G180" s="230">
        <f t="shared" si="43"/>
        <v>90.23026634549133</v>
      </c>
      <c r="H180" s="230">
        <f t="shared" si="43"/>
        <v>80.340948308181908</v>
      </c>
      <c r="I180" s="230">
        <f t="shared" si="43"/>
        <v>78.72461065206592</v>
      </c>
      <c r="J180" s="230">
        <f t="shared" si="43"/>
        <v>81.007324846061792</v>
      </c>
      <c r="K180" s="230">
        <f t="shared" si="43"/>
        <v>79.878566488409405</v>
      </c>
      <c r="L180" s="230">
        <f t="shared" si="43"/>
        <v>86.252741659725473</v>
      </c>
      <c r="M180" s="230">
        <f t="shared" si="43"/>
        <v>86.215601027209573</v>
      </c>
      <c r="N180" s="230">
        <f t="shared" si="43"/>
        <v>79.595539761706874</v>
      </c>
      <c r="O180" s="230">
        <f t="shared" si="43"/>
        <v>80.762540076378372</v>
      </c>
      <c r="P180" s="230">
        <f t="shared" si="43"/>
        <v>82.548378002788979</v>
      </c>
      <c r="Q180" s="230">
        <f t="shared" si="43"/>
        <v>77.647452032801084</v>
      </c>
    </row>
    <row r="181" spans="1:17" x14ac:dyDescent="0.25">
      <c r="A181" s="132" t="s">
        <v>83</v>
      </c>
      <c r="B181" s="229">
        <f>IF(B$6=0,0,B$6/NMM!B$9*1000)</f>
        <v>0.37232884187759874</v>
      </c>
      <c r="C181" s="229">
        <f>IF(C$6=0,0,C$6/NMM!C$9*1000)</f>
        <v>0.41288689611772422</v>
      </c>
      <c r="D181" s="229">
        <f>IF(D$6=0,0,D$6/NMM!D$9*1000)</f>
        <v>0.44284629558701716</v>
      </c>
      <c r="E181" s="229">
        <f>IF(E$6=0,0,E$6/NMM!E$9*1000)</f>
        <v>0.42957030662706686</v>
      </c>
      <c r="F181" s="229">
        <f>IF(F$6=0,0,F$6/NMM!F$9*1000)</f>
        <v>0.40319144651129707</v>
      </c>
      <c r="G181" s="229">
        <f>IF(G$6=0,0,G$6/NMM!G$9*1000)</f>
        <v>0.39523918318498896</v>
      </c>
      <c r="H181" s="229">
        <f>IF(H$6=0,0,H$6/NMM!H$9*1000)</f>
        <v>0.35192061457568702</v>
      </c>
      <c r="I181" s="229">
        <f>IF(I$6=0,0,I$6/NMM!I$9*1000)</f>
        <v>0.34484050719233622</v>
      </c>
      <c r="J181" s="229">
        <f>IF(J$6=0,0,J$6/NMM!J$9*1000)</f>
        <v>0.35483956992396015</v>
      </c>
      <c r="K181" s="229">
        <f>IF(K$6=0,0,K$6/NMM!K$9*1000)</f>
        <v>0.34989522531143813</v>
      </c>
      <c r="L181" s="229">
        <f>IF(L$6=0,0,L$6/NMM!L$9*1000)</f>
        <v>0.37781627542274471</v>
      </c>
      <c r="M181" s="229">
        <f>IF(M$6=0,0,M$6/NMM!M$9*1000)</f>
        <v>0.37765358684990652</v>
      </c>
      <c r="N181" s="229">
        <f>IF(N$6=0,0,N$6/NMM!N$9*1000)</f>
        <v>0.3486554722129257</v>
      </c>
      <c r="O181" s="229">
        <f>IF(O$6=0,0,O$6/NMM!O$9*1000)</f>
        <v>0.3537673295733072</v>
      </c>
      <c r="P181" s="229">
        <f>IF(P$6=0,0,P$6/NMM!P$9*1000)</f>
        <v>0.36158990565473731</v>
      </c>
      <c r="Q181" s="229">
        <f>IF(Q$6=0,0,Q$6/NMM!Q$9*1000)</f>
        <v>0.34012218694257917</v>
      </c>
    </row>
    <row r="182" spans="1:17" x14ac:dyDescent="0.25">
      <c r="A182" s="76" t="s">
        <v>82</v>
      </c>
      <c r="B182" s="228">
        <f>IF(B$7=0,0,B$7/NMM!B$9*1000)</f>
        <v>0.14893153675103948</v>
      </c>
      <c r="C182" s="228">
        <f>IF(C$7=0,0,C$7/NMM!C$9*1000)</f>
        <v>0.16515475844708968</v>
      </c>
      <c r="D182" s="228">
        <f>IF(D$7=0,0,D$7/NMM!D$9*1000)</f>
        <v>0.17713851823480684</v>
      </c>
      <c r="E182" s="228">
        <f>IF(E$7=0,0,E$7/NMM!E$9*1000)</f>
        <v>0.17182812265082673</v>
      </c>
      <c r="F182" s="228">
        <f>IF(F$7=0,0,F$7/NMM!F$9*1000)</f>
        <v>0.16127657860451883</v>
      </c>
      <c r="G182" s="228">
        <f>IF(G$7=0,0,G$7/NMM!G$9*1000)</f>
        <v>0.15809567327399554</v>
      </c>
      <c r="H182" s="228">
        <f>IF(H$7=0,0,H$7/NMM!H$9*1000)</f>
        <v>0.14076824583027478</v>
      </c>
      <c r="I182" s="228">
        <f>IF(I$7=0,0,I$7/NMM!I$9*1000)</f>
        <v>0.13793620287693448</v>
      </c>
      <c r="J182" s="228">
        <f>IF(J$7=0,0,J$7/NMM!J$9*1000)</f>
        <v>0.14193582796958404</v>
      </c>
      <c r="K182" s="228">
        <f>IF(K$7=0,0,K$7/NMM!K$9*1000)</f>
        <v>0.13995809012457527</v>
      </c>
      <c r="L182" s="228">
        <f>IF(L$7=0,0,L$7/NMM!L$9*1000)</f>
        <v>0.15112651016909789</v>
      </c>
      <c r="M182" s="228">
        <f>IF(M$7=0,0,M$7/NMM!M$9*1000)</f>
        <v>0.15106143473996264</v>
      </c>
      <c r="N182" s="228">
        <f>IF(N$7=0,0,N$7/NMM!N$9*1000)</f>
        <v>0.13946218888517026</v>
      </c>
      <c r="O182" s="228">
        <f>IF(O$7=0,0,O$7/NMM!O$9*1000)</f>
        <v>0.14150693182932289</v>
      </c>
      <c r="P182" s="228">
        <f>IF(P$7=0,0,P$7/NMM!P$9*1000)</f>
        <v>0.14463596226189493</v>
      </c>
      <c r="Q182" s="228">
        <f>IF(Q$7=0,0,Q$7/NMM!Q$9*1000)</f>
        <v>0.13604887477703168</v>
      </c>
    </row>
    <row r="183" spans="1:17" x14ac:dyDescent="0.25">
      <c r="A183" s="76" t="s">
        <v>81</v>
      </c>
      <c r="B183" s="228">
        <f>IF(B$8=0,0,B$8/NMM!B$9*1000)</f>
        <v>0.63295903119191799</v>
      </c>
      <c r="C183" s="228">
        <f>IF(C$8=0,0,C$8/NMM!C$9*1000)</f>
        <v>0.70190772340013119</v>
      </c>
      <c r="D183" s="228">
        <f>IF(D$8=0,0,D$8/NMM!D$9*1000)</f>
        <v>0.75283870249792906</v>
      </c>
      <c r="E183" s="228">
        <f>IF(E$8=0,0,E$8/NMM!E$9*1000)</f>
        <v>0.73026952126601363</v>
      </c>
      <c r="F183" s="228">
        <f>IF(F$8=0,0,F$8/NMM!F$9*1000)</f>
        <v>0.68542545906920505</v>
      </c>
      <c r="G183" s="228">
        <f>IF(G$8=0,0,G$8/NMM!G$9*1000)</f>
        <v>0.67190661141448127</v>
      </c>
      <c r="H183" s="228">
        <f>IF(H$8=0,0,H$8/NMM!H$9*1000)</f>
        <v>0.59826504477866804</v>
      </c>
      <c r="I183" s="228">
        <f>IF(I$8=0,0,I$8/NMM!I$9*1000)</f>
        <v>0.58622886222697157</v>
      </c>
      <c r="J183" s="228">
        <f>IF(J$8=0,0,J$8/NMM!J$9*1000)</f>
        <v>0.6032272688707323</v>
      </c>
      <c r="K183" s="228">
        <f>IF(K$8=0,0,K$8/NMM!K$9*1000)</f>
        <v>0.59482188302944483</v>
      </c>
      <c r="L183" s="228">
        <f>IF(L$8=0,0,L$8/NMM!L$9*1000)</f>
        <v>0.64228766821866612</v>
      </c>
      <c r="M183" s="228">
        <f>IF(M$8=0,0,M$8/NMM!M$9*1000)</f>
        <v>0.64201109764484132</v>
      </c>
      <c r="N183" s="228">
        <f>IF(N$8=0,0,N$8/NMM!N$9*1000)</f>
        <v>0.59271430276197368</v>
      </c>
      <c r="O183" s="228">
        <f>IF(O$8=0,0,O$8/NMM!O$9*1000)</f>
        <v>0.60140446027462224</v>
      </c>
      <c r="P183" s="228">
        <f>IF(P$8=0,0,P$8/NMM!P$9*1000)</f>
        <v>0.61470283961305339</v>
      </c>
      <c r="Q183" s="228">
        <f>IF(Q$8=0,0,Q$8/NMM!Q$9*1000)</f>
        <v>0.57820771780238467</v>
      </c>
    </row>
    <row r="184" spans="1:17" x14ac:dyDescent="0.25">
      <c r="A184" s="76" t="s">
        <v>80</v>
      </c>
      <c r="B184" s="228">
        <f>IF(B$9=0,0,B$9/NMM!B$9*1000)</f>
        <v>7.4465768375519742E-2</v>
      </c>
      <c r="C184" s="228">
        <f>IF(C$9=0,0,C$9/NMM!C$9*1000)</f>
        <v>8.2577379223544842E-2</v>
      </c>
      <c r="D184" s="228">
        <f>IF(D$9=0,0,D$9/NMM!D$9*1000)</f>
        <v>8.8569259117403418E-2</v>
      </c>
      <c r="E184" s="228">
        <f>IF(E$9=0,0,E$9/NMM!E$9*1000)</f>
        <v>8.5914061325413363E-2</v>
      </c>
      <c r="F184" s="228">
        <f>IF(F$9=0,0,F$9/NMM!F$9*1000)</f>
        <v>8.0638289302259414E-2</v>
      </c>
      <c r="G184" s="228">
        <f>IF(G$9=0,0,G$9/NMM!G$9*1000)</f>
        <v>7.904783663699777E-2</v>
      </c>
      <c r="H184" s="228">
        <f>IF(H$9=0,0,H$9/NMM!H$9*1000)</f>
        <v>7.038412291513739E-2</v>
      </c>
      <c r="I184" s="228">
        <f>IF(I$9=0,0,I$9/NMM!I$9*1000)</f>
        <v>6.8968101438467239E-2</v>
      </c>
      <c r="J184" s="228">
        <f>IF(J$9=0,0,J$9/NMM!J$9*1000)</f>
        <v>7.0967913984792019E-2</v>
      </c>
      <c r="K184" s="228">
        <f>IF(K$9=0,0,K$9/NMM!K$9*1000)</f>
        <v>6.9979045062287637E-2</v>
      </c>
      <c r="L184" s="228">
        <f>IF(L$9=0,0,L$9/NMM!L$9*1000)</f>
        <v>7.5563255084548947E-2</v>
      </c>
      <c r="M184" s="228">
        <f>IF(M$9=0,0,M$9/NMM!M$9*1000)</f>
        <v>7.5530717369981321E-2</v>
      </c>
      <c r="N184" s="228">
        <f>IF(N$9=0,0,N$9/NMM!N$9*1000)</f>
        <v>6.9731094442585129E-2</v>
      </c>
      <c r="O184" s="228">
        <f>IF(O$9=0,0,O$9/NMM!O$9*1000)</f>
        <v>7.0753465914661445E-2</v>
      </c>
      <c r="P184" s="228">
        <f>IF(P$9=0,0,P$9/NMM!P$9*1000)</f>
        <v>7.2317981130947465E-2</v>
      </c>
      <c r="Q184" s="228">
        <f>IF(Q$9=0,0,Q$9/NMM!Q$9*1000)</f>
        <v>6.8024437388515838E-2</v>
      </c>
    </row>
    <row r="185" spans="1:17" x14ac:dyDescent="0.25">
      <c r="A185" s="129" t="s">
        <v>79</v>
      </c>
      <c r="B185" s="227">
        <f>IF(B$10=0,0,B$10/NMM!B$9*1000)</f>
        <v>0.22339730512655928</v>
      </c>
      <c r="C185" s="227">
        <f>IF(C$10=0,0,C$10/NMM!C$9*1000)</f>
        <v>0.24773213767063457</v>
      </c>
      <c r="D185" s="227">
        <f>IF(D$10=0,0,D$10/NMM!D$9*1000)</f>
        <v>0.26570777735221029</v>
      </c>
      <c r="E185" s="227">
        <f>IF(E$10=0,0,E$10/NMM!E$9*1000)</f>
        <v>0.2577421839762401</v>
      </c>
      <c r="F185" s="227">
        <f>IF(F$10=0,0,F$10/NMM!F$9*1000)</f>
        <v>0.2419148679067783</v>
      </c>
      <c r="G185" s="227">
        <f>IF(G$10=0,0,G$10/NMM!G$9*1000)</f>
        <v>0.23714350991099337</v>
      </c>
      <c r="H185" s="227">
        <f>IF(H$10=0,0,H$10/NMM!H$9*1000)</f>
        <v>0.21115236874541224</v>
      </c>
      <c r="I185" s="227">
        <f>IF(I$10=0,0,I$10/NMM!I$9*1000)</f>
        <v>0.20690430431540172</v>
      </c>
      <c r="J185" s="227">
        <f>IF(J$10=0,0,J$10/NMM!J$9*1000)</f>
        <v>0.21290374195437611</v>
      </c>
      <c r="K185" s="227">
        <f>IF(K$10=0,0,K$10/NMM!K$9*1000)</f>
        <v>0.20993713518686288</v>
      </c>
      <c r="L185" s="227">
        <f>IF(L$10=0,0,L$10/NMM!L$9*1000)</f>
        <v>0.22668976525364687</v>
      </c>
      <c r="M185" s="227">
        <f>IF(M$10=0,0,M$10/NMM!M$9*1000)</f>
        <v>0.22659215210994396</v>
      </c>
      <c r="N185" s="227">
        <f>IF(N$10=0,0,N$10/NMM!N$9*1000)</f>
        <v>0.20919328332775539</v>
      </c>
      <c r="O185" s="227">
        <f>IF(O$10=0,0,O$10/NMM!O$9*1000)</f>
        <v>0.21226039774398434</v>
      </c>
      <c r="P185" s="227">
        <f>IF(P$10=0,0,P$10/NMM!P$9*1000)</f>
        <v>0.21695394339284244</v>
      </c>
      <c r="Q185" s="227">
        <f>IF(Q$10=0,0,Q$10/NMM!Q$9*1000)</f>
        <v>0.20407331216554755</v>
      </c>
    </row>
    <row r="186" spans="1:17" x14ac:dyDescent="0.25">
      <c r="A186" s="127" t="s">
        <v>214</v>
      </c>
      <c r="B186" s="225">
        <f>IF(B$15=0,0,B$15/NMM!B$9*1000)</f>
        <v>2.5886910974682644</v>
      </c>
      <c r="C186" s="225">
        <f>IF(C$15=0,0,C$15/NMM!C$9*1000)</f>
        <v>2.8706791202402515</v>
      </c>
      <c r="D186" s="225">
        <f>IF(D$15=0,0,D$15/NMM!D$9*1000)</f>
        <v>3.0789778657807592</v>
      </c>
      <c r="E186" s="225">
        <f>IF(E$15=0,0,E$15/NMM!E$9*1000)</f>
        <v>2.9866738845543774</v>
      </c>
      <c r="F186" s="225">
        <f>IF(F$15=0,0,F$15/NMM!F$9*1000)</f>
        <v>2.8032695584251042</v>
      </c>
      <c r="G186" s="225">
        <f>IF(G$15=0,0,G$15/NMM!G$9*1000)</f>
        <v>2.7479798495383969</v>
      </c>
      <c r="H186" s="225">
        <f>IF(H$15=0,0,H$15/NMM!H$9*1000)</f>
        <v>2.4467987958535118</v>
      </c>
      <c r="I186" s="225">
        <f>IF(I$15=0,0,I$15/NMM!I$9*1000)</f>
        <v>2.3975729264312746</v>
      </c>
      <c r="J186" s="225">
        <f>IF(J$15=0,0,J$15/NMM!J$9*1000)</f>
        <v>2.4670934195143515</v>
      </c>
      <c r="K186" s="225">
        <f>IF(K$15=0,0,K$15/NMM!K$9*1000)</f>
        <v>2.4327168699655557</v>
      </c>
      <c r="L186" s="225">
        <f>IF(L$15=0,0,L$15/NMM!L$9*1000)</f>
        <v>2.6268435819618996</v>
      </c>
      <c r="M186" s="225">
        <f>IF(M$15=0,0,M$15/NMM!M$9*1000)</f>
        <v>2.6257124569648611</v>
      </c>
      <c r="N186" s="225">
        <f>IF(N$15=0,0,N$15/NMM!N$9*1000)</f>
        <v>2.4240972374036684</v>
      </c>
      <c r="O186" s="225">
        <f>IF(O$15=0,0,O$15/NMM!O$9*1000)</f>
        <v>2.4596384529958191</v>
      </c>
      <c r="P186" s="225">
        <f>IF(P$15=0,0,P$15/NMM!P$9*1000)</f>
        <v>2.5140264852501759</v>
      </c>
      <c r="Q186" s="225">
        <f>IF(Q$15=0,0,Q$15/NMM!Q$9*1000)</f>
        <v>2.3647678566871324</v>
      </c>
    </row>
    <row r="187" spans="1:17" x14ac:dyDescent="0.25">
      <c r="A187" s="127" t="s">
        <v>213</v>
      </c>
      <c r="B187" s="226">
        <f>IF(B$16=0,0,B$16/NMM!B$9*1000)</f>
        <v>30.939033922967479</v>
      </c>
      <c r="C187" s="226">
        <f>IF(C$16=0,0,C$16/NMM!C$9*1000)</f>
        <v>34.30924561448429</v>
      </c>
      <c r="D187" s="226">
        <f>IF(D$16=0,0,D$16/NMM!D$9*1000)</f>
        <v>36.798751589411971</v>
      </c>
      <c r="E187" s="226">
        <f>IF(E$16=0,0,E$16/NMM!E$9*1000)</f>
        <v>35.695570136367635</v>
      </c>
      <c r="F187" s="226">
        <f>IF(F$16=0,0,F$16/NMM!F$9*1000)</f>
        <v>33.503592625693578</v>
      </c>
      <c r="G187" s="226">
        <f>IF(G$16=0,0,G$16/NMM!G$9*1000)</f>
        <v>32.84279142754761</v>
      </c>
      <c r="H187" s="226">
        <f>IF(H$16=0,0,H$16/NMM!H$9*1000)</f>
        <v>29.243192060120194</v>
      </c>
      <c r="I187" s="226">
        <f>IF(I$16=0,0,I$16/NMM!I$9*1000)</f>
        <v>28.654863523960877</v>
      </c>
      <c r="J187" s="226">
        <f>IF(J$16=0,0,J$16/NMM!J$9*1000)</f>
        <v>29.485745546131195</v>
      </c>
      <c r="K187" s="226">
        <f>IF(K$16=0,0,K$16/NMM!K$9*1000)</f>
        <v>29.074890332975432</v>
      </c>
      <c r="L187" s="226">
        <f>IF(L$16=0,0,L$16/NMM!L$9*1000)</f>
        <v>31.395017648931731</v>
      </c>
      <c r="M187" s="226">
        <f>IF(M$16=0,0,M$16/NMM!M$9*1000)</f>
        <v>31.381498880821965</v>
      </c>
      <c r="N187" s="226">
        <f>IF(N$16=0,0,N$16/NMM!N$9*1000)</f>
        <v>28.971871821227712</v>
      </c>
      <c r="O187" s="226">
        <f>IF(O$16=0,0,O$16/NMM!O$9*1000)</f>
        <v>29.396646672095184</v>
      </c>
      <c r="P187" s="226">
        <f>IF(P$16=0,0,P$16/NMM!P$9*1000)</f>
        <v>30.046671380167417</v>
      </c>
      <c r="Q187" s="226">
        <f>IF(Q$16=0,0,Q$16/NMM!Q$9*1000)</f>
        <v>28.262790029115564</v>
      </c>
    </row>
    <row r="188" spans="1:17" x14ac:dyDescent="0.25">
      <c r="A188" s="127" t="s">
        <v>212</v>
      </c>
      <c r="B188" s="226">
        <f>IF(B$36=0,0,B$36/NMM!B$9*1000)</f>
        <v>47.598513727642285</v>
      </c>
      <c r="C188" s="226">
        <f>IF(C$36=0,0,C$36/NMM!C$9*1000)</f>
        <v>52.783454791514302</v>
      </c>
      <c r="D188" s="226">
        <f>IF(D$36=0,0,D$36/NMM!D$9*1000)</f>
        <v>56.613463983710737</v>
      </c>
      <c r="E188" s="226">
        <f>IF(E$36=0,0,E$36/NMM!E$9*1000)</f>
        <v>54.916261748257909</v>
      </c>
      <c r="F188" s="226">
        <f>IF(F$36=0,0,F$36/NMM!F$9*1000)</f>
        <v>51.543988654913207</v>
      </c>
      <c r="G188" s="226">
        <f>IF(G$36=0,0,G$36/NMM!G$9*1000)</f>
        <v>50.527371426996339</v>
      </c>
      <c r="H188" s="226">
        <f>IF(H$36=0,0,H$36/NMM!H$9*1000)</f>
        <v>44.98952624633877</v>
      </c>
      <c r="I188" s="226">
        <f>IF(I$36=0,0,I$36/NMM!I$9*1000)</f>
        <v>44.084405421478273</v>
      </c>
      <c r="J188" s="226">
        <f>IF(J$36=0,0,J$36/NMM!J$9*1000)</f>
        <v>45.362685455586465</v>
      </c>
      <c r="K188" s="226">
        <f>IF(K$36=0,0,K$36/NMM!K$9*1000)</f>
        <v>44.730600512269902</v>
      </c>
      <c r="L188" s="226">
        <f>IF(L$36=0,0,L$36/NMM!L$9*1000)</f>
        <v>48.300027152202659</v>
      </c>
      <c r="M188" s="226">
        <f>IF(M$36=0,0,M$36/NMM!M$9*1000)</f>
        <v>48.279229047418411</v>
      </c>
      <c r="N188" s="226">
        <f>IF(N$36=0,0,N$36/NMM!N$9*1000)</f>
        <v>44.572110494196487</v>
      </c>
      <c r="O188" s="226">
        <f>IF(O$36=0,0,O$36/NMM!O$9*1000)</f>
        <v>45.225610264761833</v>
      </c>
      <c r="P188" s="226">
        <f>IF(P$36=0,0,P$36/NMM!P$9*1000)</f>
        <v>46.225648277180653</v>
      </c>
      <c r="Q188" s="226">
        <f>IF(Q$36=0,0,Q$36/NMM!Q$9*1000)</f>
        <v>43.481215429408564</v>
      </c>
    </row>
    <row r="189" spans="1:17" x14ac:dyDescent="0.25">
      <c r="A189" s="72" t="s">
        <v>211</v>
      </c>
      <c r="B189" s="224">
        <f>IF(B$44=0,0,B$44/NMM!B$9*1000)</f>
        <v>2.4216787685993446</v>
      </c>
      <c r="C189" s="224">
        <f>IF(C$44=0,0,C$44/NMM!C$9*1000)</f>
        <v>2.6854740157086225</v>
      </c>
      <c r="D189" s="224">
        <f>IF(D$44=0,0,D$44/NMM!D$9*1000)</f>
        <v>2.8803341325045815</v>
      </c>
      <c r="E189" s="224">
        <f>IF(E$44=0,0,E$44/NMM!E$9*1000)</f>
        <v>2.7939852468411921</v>
      </c>
      <c r="F189" s="224">
        <f>IF(F$44=0,0,F$44/NMM!F$9*1000)</f>
        <v>2.622413457881549</v>
      </c>
      <c r="G189" s="224">
        <f>IF(G$44=0,0,G$44/NMM!G$9*1000)</f>
        <v>2.570690826987533</v>
      </c>
      <c r="H189" s="224">
        <f>IF(H$44=0,0,H$44/NMM!H$9*1000)</f>
        <v>2.2889408090242531</v>
      </c>
      <c r="I189" s="224">
        <f>IF(I$44=0,0,I$44/NMM!I$9*1000)</f>
        <v>2.2428908021453862</v>
      </c>
      <c r="J189" s="224">
        <f>IF(J$44=0,0,J$44/NMM!J$9*1000)</f>
        <v>2.3079261021263293</v>
      </c>
      <c r="K189" s="224">
        <f>IF(K$44=0,0,K$44/NMM!K$9*1000)</f>
        <v>2.2757673944839074</v>
      </c>
      <c r="L189" s="224">
        <f>IF(L$44=0,0,L$44/NMM!L$9*1000)</f>
        <v>2.4573698024804864</v>
      </c>
      <c r="M189" s="224">
        <f>IF(M$44=0,0,M$44/NMM!M$9*1000)</f>
        <v>2.4563116532897094</v>
      </c>
      <c r="N189" s="224">
        <f>IF(N$44=0,0,N$44/NMM!N$9*1000)</f>
        <v>2.2677038672485934</v>
      </c>
      <c r="O189" s="224">
        <f>IF(O$44=0,0,O$44/NMM!O$9*1000)</f>
        <v>2.3009521011896372</v>
      </c>
      <c r="P189" s="224">
        <f>IF(P$44=0,0,P$44/NMM!P$9*1000)</f>
        <v>2.3518312281372618</v>
      </c>
      <c r="Q189" s="224">
        <f>IF(Q$44=0,0,Q$44/NMM!Q$9*1000)</f>
        <v>2.212202188513769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61.500582540097319</v>
      </c>
      <c r="C191" s="230">
        <f t="shared" si="44"/>
        <v>68.199886171483996</v>
      </c>
      <c r="D191" s="230">
        <f t="shared" si="44"/>
        <v>73.148523807562441</v>
      </c>
      <c r="E191" s="230">
        <f t="shared" si="44"/>
        <v>68.676300288557826</v>
      </c>
      <c r="F191" s="230">
        <f t="shared" si="44"/>
        <v>63.547783881989602</v>
      </c>
      <c r="G191" s="230">
        <f t="shared" si="44"/>
        <v>58.355266433964182</v>
      </c>
      <c r="H191" s="230">
        <f t="shared" si="44"/>
        <v>56.048753821364329</v>
      </c>
      <c r="I191" s="230">
        <f t="shared" si="44"/>
        <v>51.354403190233356</v>
      </c>
      <c r="J191" s="230">
        <f t="shared" si="44"/>
        <v>52.843485500270241</v>
      </c>
      <c r="K191" s="230">
        <f t="shared" si="44"/>
        <v>52.10716287735606</v>
      </c>
      <c r="L191" s="230">
        <f t="shared" si="44"/>
        <v>56.265226779376128</v>
      </c>
      <c r="M191" s="230">
        <f t="shared" si="44"/>
        <v>56.24099884098225</v>
      </c>
      <c r="N191" s="230">
        <f t="shared" si="44"/>
        <v>51.922536132094265</v>
      </c>
      <c r="O191" s="230">
        <f t="shared" si="44"/>
        <v>52.683805120106683</v>
      </c>
      <c r="P191" s="230">
        <f t="shared" si="44"/>
        <v>53.8487602738467</v>
      </c>
      <c r="Q191" s="230">
        <f t="shared" si="44"/>
        <v>53.017521859094643</v>
      </c>
    </row>
    <row r="192" spans="1:17" x14ac:dyDescent="0.25">
      <c r="A192" s="132" t="s">
        <v>83</v>
      </c>
      <c r="B192" s="229">
        <f>IF(B$48=0,0,B$48/NMM!B$10*1000)</f>
        <v>0.36173290559268023</v>
      </c>
      <c r="C192" s="229">
        <f>IF(C$48=0,0,C$48/NMM!C$10*1000)</f>
        <v>0.40113673671003769</v>
      </c>
      <c r="D192" s="229">
        <f>IF(D$48=0,0,D$48/NMM!D$10*1000)</f>
        <v>0.43024353532705639</v>
      </c>
      <c r="E192" s="229">
        <f>IF(E$48=0,0,E$48/NMM!E$10*1000)</f>
        <v>0.40393889980698278</v>
      </c>
      <c r="F192" s="229">
        <f>IF(F$48=0,0,F$48/NMM!F$10*1000)</f>
        <v>0.37377409380830573</v>
      </c>
      <c r="G192" s="229">
        <f>IF(G$48=0,0,G$48/NMM!G$10*1000)</f>
        <v>0.34323284775441187</v>
      </c>
      <c r="H192" s="229">
        <f>IF(H$48=0,0,H$48/NMM!H$10*1000)</f>
        <v>0.32966644765408865</v>
      </c>
      <c r="I192" s="229">
        <f>IF(I$48=0,0,I$48/NMM!I$10*1000)</f>
        <v>0.30205530929515195</v>
      </c>
      <c r="J192" s="229">
        <f>IF(J$48=0,0,J$48/NMM!J$10*1000)</f>
        <v>0.31081376406791961</v>
      </c>
      <c r="K192" s="229">
        <f>IF(K$48=0,0,K$48/NMM!K$10*1000)</f>
        <v>0.306482876280528</v>
      </c>
      <c r="L192" s="229">
        <f>IF(L$48=0,0,L$48/NMM!L$10*1000)</f>
        <v>0.33093969400151652</v>
      </c>
      <c r="M192" s="229">
        <f>IF(M$48=0,0,M$48/NMM!M$10*1000)</f>
        <v>0.33079719059439794</v>
      </c>
      <c r="N192" s="229">
        <f>IF(N$48=0,0,N$48/NMM!N$10*1000)</f>
        <v>0.30539694235510334</v>
      </c>
      <c r="O192" s="229">
        <f>IF(O$48=0,0,O$48/NMM!O$10*1000)</f>
        <v>0.30987455917754242</v>
      </c>
      <c r="P192" s="229">
        <f>IF(P$48=0,0,P$48/NMM!P$10*1000)</f>
        <v>0.31672656927635395</v>
      </c>
      <c r="Q192" s="229">
        <f>IF(Q$48=0,0,Q$48/NMM!Q$10*1000)</f>
        <v>0.31183740766861673</v>
      </c>
    </row>
    <row r="193" spans="1:17" x14ac:dyDescent="0.25">
      <c r="A193" s="76" t="s">
        <v>82</v>
      </c>
      <c r="B193" s="228">
        <f>IF(B$49=0,0,B$49/NMM!B$10*1000)</f>
        <v>0.37173970942005874</v>
      </c>
      <c r="C193" s="228">
        <f>IF(C$49=0,0,C$49/NMM!C$10*1000)</f>
        <v>0.41223358902883678</v>
      </c>
      <c r="D193" s="228">
        <f>IF(D$49=0,0,D$49/NMM!D$10*1000)</f>
        <v>0.44214558401947907</v>
      </c>
      <c r="E193" s="228">
        <f>IF(E$49=0,0,E$49/NMM!E$10*1000)</f>
        <v>0.41511326980794444</v>
      </c>
      <c r="F193" s="228">
        <f>IF(F$49=0,0,F$49/NMM!F$10*1000)</f>
        <v>0.38411399923208134</v>
      </c>
      <c r="G193" s="228">
        <f>IF(G$49=0,0,G$49/NMM!G$10*1000)</f>
        <v>0.352727874945713</v>
      </c>
      <c r="H193" s="228">
        <f>IF(H$49=0,0,H$49/NMM!H$10*1000)</f>
        <v>0.33878618052643578</v>
      </c>
      <c r="I193" s="228">
        <f>IF(I$49=0,0,I$49/NMM!I$10*1000)</f>
        <v>0.31041122101455254</v>
      </c>
      <c r="J193" s="228">
        <f>IF(J$49=0,0,J$49/NMM!J$10*1000)</f>
        <v>0.31941196543635958</v>
      </c>
      <c r="K193" s="228">
        <f>IF(K$49=0,0,K$49/NMM!K$10*1000)</f>
        <v>0.31496127006769248</v>
      </c>
      <c r="L193" s="228">
        <f>IF(L$49=0,0,L$49/NMM!L$10*1000)</f>
        <v>0.34009464934388395</v>
      </c>
      <c r="M193" s="228">
        <f>IF(M$49=0,0,M$49/NMM!M$10*1000)</f>
        <v>0.33994820379155899</v>
      </c>
      <c r="N193" s="228">
        <f>IF(N$49=0,0,N$49/NMM!N$10*1000)</f>
        <v>0.31384529539232991</v>
      </c>
      <c r="O193" s="228">
        <f>IF(O$49=0,0,O$49/NMM!O$10*1000)</f>
        <v>0.31844677883697436</v>
      </c>
      <c r="P193" s="228">
        <f>IF(P$49=0,0,P$49/NMM!P$10*1000)</f>
        <v>0.3254883396231078</v>
      </c>
      <c r="Q193" s="228">
        <f>IF(Q$49=0,0,Q$49/NMM!Q$10*1000)</f>
        <v>0.32046392661763334</v>
      </c>
    </row>
    <row r="194" spans="1:17" x14ac:dyDescent="0.25">
      <c r="A194" s="76" t="s">
        <v>81</v>
      </c>
      <c r="B194" s="228">
        <f>IF(B$50=0,0,B$50/NMM!B$10*1000)</f>
        <v>0.51522999186898488</v>
      </c>
      <c r="C194" s="228">
        <f>IF(C$50=0,0,C$50/NMM!C$10*1000)</f>
        <v>0.57135437334580708</v>
      </c>
      <c r="D194" s="228">
        <f>IF(D$50=0,0,D$50/NMM!D$10*1000)</f>
        <v>0.6128122981928914</v>
      </c>
      <c r="E194" s="228">
        <f>IF(E$50=0,0,E$50/NMM!E$10*1000)</f>
        <v>0.57534560125826117</v>
      </c>
      <c r="F194" s="228">
        <f>IF(F$50=0,0,F$50/NMM!F$10*1000)</f>
        <v>0.53238071609260718</v>
      </c>
      <c r="G194" s="228">
        <f>IF(G$50=0,0,G$50/NMM!G$10*1000)</f>
        <v>0.48887965298021441</v>
      </c>
      <c r="H194" s="228">
        <f>IF(H$50=0,0,H$50/NMM!H$10*1000)</f>
        <v>0.46955651122199238</v>
      </c>
      <c r="I194" s="228">
        <f>IF(I$50=0,0,I$50/NMM!I$10*1000)</f>
        <v>0.43022891239915451</v>
      </c>
      <c r="J194" s="228">
        <f>IF(J$50=0,0,J$50/NMM!J$10*1000)</f>
        <v>0.44270391401385212</v>
      </c>
      <c r="K194" s="228">
        <f>IF(K$50=0,0,K$50/NMM!K$10*1000)</f>
        <v>0.43653526514341767</v>
      </c>
      <c r="L194" s="228">
        <f>IF(L$50=0,0,L$50/NMM!L$10*1000)</f>
        <v>0.47137004461939663</v>
      </c>
      <c r="M194" s="228">
        <f>IF(M$50=0,0,M$50/NMM!M$10*1000)</f>
        <v>0.47116707157449017</v>
      </c>
      <c r="N194" s="228">
        <f>IF(N$50=0,0,N$50/NMM!N$10*1000)</f>
        <v>0.43498852798205806</v>
      </c>
      <c r="O194" s="228">
        <f>IF(O$50=0,0,O$50/NMM!O$10*1000)</f>
        <v>0.44136616862063305</v>
      </c>
      <c r="P194" s="228">
        <f>IF(P$50=0,0,P$50/NMM!P$10*1000)</f>
        <v>0.45112574827986412</v>
      </c>
      <c r="Q194" s="228">
        <f>IF(Q$50=0,0,Q$50/NMM!Q$10*1000)</f>
        <v>0.44416192868686005</v>
      </c>
    </row>
    <row r="195" spans="1:17" x14ac:dyDescent="0.25">
      <c r="A195" s="76" t="s">
        <v>80</v>
      </c>
      <c r="B195" s="228">
        <f>IF(B$51=0,0,B$51/NMM!B$10*1000)</f>
        <v>0.26477718741241746</v>
      </c>
      <c r="C195" s="228">
        <f>IF(C$51=0,0,C$51/NMM!C$10*1000)</f>
        <v>0.29361956092951147</v>
      </c>
      <c r="D195" s="228">
        <f>IF(D$51=0,0,D$51/NMM!D$10*1000)</f>
        <v>0.31492482830563434</v>
      </c>
      <c r="E195" s="228">
        <f>IF(E$51=0,0,E$51/NMM!E$10*1000)</f>
        <v>0.29567065678506915</v>
      </c>
      <c r="F195" s="228">
        <f>IF(F$51=0,0,F$51/NMM!F$10*1000)</f>
        <v>0.27359096105463865</v>
      </c>
      <c r="G195" s="228">
        <f>IF(G$51=0,0,G$51/NMM!G$10*1000)</f>
        <v>0.25123572296267938</v>
      </c>
      <c r="H195" s="228">
        <f>IF(H$51=0,0,H$51/NMM!H$10*1000)</f>
        <v>0.24130554186403225</v>
      </c>
      <c r="I195" s="228">
        <f>IF(I$51=0,0,I$51/NMM!I$10*1000)</f>
        <v>0.22109505107675922</v>
      </c>
      <c r="J195" s="228">
        <f>IF(J$51=0,0,J$51/NMM!J$10*1000)</f>
        <v>0.22750596638183124</v>
      </c>
      <c r="K195" s="228">
        <f>IF(K$51=0,0,K$51/NMM!K$10*1000)</f>
        <v>0.22433589180576941</v>
      </c>
      <c r="L195" s="228">
        <f>IF(L$51=0,0,L$51/NMM!L$10*1000)</f>
        <v>0.24223751841784538</v>
      </c>
      <c r="M195" s="228">
        <f>IF(M$51=0,0,M$51/NMM!M$10*1000)</f>
        <v>0.24213321037522559</v>
      </c>
      <c r="N195" s="228">
        <f>IF(N$51=0,0,N$51/NMM!N$10*1000)</f>
        <v>0.22354102209376855</v>
      </c>
      <c r="O195" s="228">
        <f>IF(O$51=0,0,O$51/NMM!O$10*1000)</f>
        <v>0.22681849774009785</v>
      </c>
      <c r="P195" s="228">
        <f>IF(P$51=0,0,P$51/NMM!P$10*1000)</f>
        <v>0.23183395509560784</v>
      </c>
      <c r="Q195" s="228">
        <f>IF(Q$51=0,0,Q$51/NMM!Q$10*1000)</f>
        <v>0.22825524152189963</v>
      </c>
    </row>
    <row r="196" spans="1:17" x14ac:dyDescent="0.25">
      <c r="A196" s="129" t="s">
        <v>79</v>
      </c>
      <c r="B196" s="227">
        <f>IF(B$52=0,0,B$52/NMM!B$10*1000)</f>
        <v>0.27478119249656419</v>
      </c>
      <c r="C196" s="227">
        <f>IF(C$52=0,0,C$52/NMM!C$10*1000)</f>
        <v>0.30471330963592286</v>
      </c>
      <c r="D196" s="227">
        <f>IF(D$52=0,0,D$52/NMM!D$10*1000)</f>
        <v>0.32682354818510179</v>
      </c>
      <c r="E196" s="227">
        <f>IF(E$52=0,0,E$52/NMM!E$10*1000)</f>
        <v>0.30684190149318519</v>
      </c>
      <c r="F196" s="227">
        <f>IF(F$52=0,0,F$52/NMM!F$10*1000)</f>
        <v>0.28392797457198532</v>
      </c>
      <c r="G196" s="227">
        <f>IF(G$52=0,0,G$52/NMM!G$10*1000)</f>
        <v>0.2607280945465012</v>
      </c>
      <c r="H196" s="227">
        <f>IF(H$52=0,0,H$52/NMM!H$10*1000)</f>
        <v>0.25042272409272809</v>
      </c>
      <c r="I196" s="227">
        <f>IF(I$52=0,0,I$52/NMM!I$10*1000)</f>
        <v>0.22944862578108755</v>
      </c>
      <c r="J196" s="227">
        <f>IF(J$52=0,0,J$52/NMM!J$10*1000)</f>
        <v>0.23610176297065327</v>
      </c>
      <c r="K196" s="227">
        <f>IF(K$52=0,0,K$52/NMM!K$10*1000)</f>
        <v>0.23281191432158324</v>
      </c>
      <c r="L196" s="227">
        <f>IF(L$52=0,0,L$52/NMM!L$10*1000)</f>
        <v>0.25138991326539922</v>
      </c>
      <c r="M196" s="227">
        <f>IF(M$52=0,0,M$52/NMM!M$10*1000)</f>
        <v>0.25128166418012809</v>
      </c>
      <c r="N196" s="227">
        <f>IF(N$52=0,0,N$52/NMM!N$10*1000)</f>
        <v>0.23198701226156254</v>
      </c>
      <c r="O196" s="227">
        <f>IF(O$52=0,0,O$52/NMM!O$10*1000)</f>
        <v>0.23538831988658102</v>
      </c>
      <c r="P196" s="227">
        <f>IF(P$52=0,0,P$52/NMM!P$10*1000)</f>
        <v>0.24059327491511256</v>
      </c>
      <c r="Q196" s="227">
        <f>IF(Q$52=0,0,Q$52/NMM!Q$10*1000)</f>
        <v>0.23687934777132319</v>
      </c>
    </row>
    <row r="197" spans="1:17" x14ac:dyDescent="0.25">
      <c r="A197" s="127" t="s">
        <v>210</v>
      </c>
      <c r="B197" s="226">
        <f>IF(B$57=0,0,B$57/NMM!B$10*1000)</f>
        <v>2.5455020175439871</v>
      </c>
      <c r="C197" s="226">
        <f>IF(C$57=0,0,C$57/NMM!C$10*1000)</f>
        <v>2.9372180368654139</v>
      </c>
      <c r="D197" s="226">
        <f>IF(D$57=0,0,D$57/NMM!D$10*1000)</f>
        <v>3.0861036136880178</v>
      </c>
      <c r="E197" s="226">
        <f>IF(E$57=0,0,E$57/NMM!E$10*1000)</f>
        <v>2.7706861426601015</v>
      </c>
      <c r="F197" s="226">
        <f>IF(F$57=0,0,F$57/NMM!F$10*1000)</f>
        <v>2.7049389735967866</v>
      </c>
      <c r="G197" s="226">
        <f>IF(G$57=0,0,G$57/NMM!G$10*1000)</f>
        <v>2.2776355594977535</v>
      </c>
      <c r="H197" s="226">
        <f>IF(H$57=0,0,H$57/NMM!H$10*1000)</f>
        <v>2.3827728136108921</v>
      </c>
      <c r="I197" s="226">
        <f>IF(I$57=0,0,I$57/NMM!I$10*1000)</f>
        <v>2.0962656646156477</v>
      </c>
      <c r="J197" s="226">
        <f>IF(J$57=0,0,J$57/NMM!J$10*1000)</f>
        <v>2.518008083813466</v>
      </c>
      <c r="K197" s="226">
        <f>IF(K$57=0,0,K$57/NMM!K$10*1000)</f>
        <v>2.8768069343194833</v>
      </c>
      <c r="L197" s="226">
        <f>IF(L$57=0,0,L$57/NMM!L$10*1000)</f>
        <v>3.0242846855460956</v>
      </c>
      <c r="M197" s="226">
        <f>IF(M$57=0,0,M$57/NMM!M$10*1000)</f>
        <v>2.9445425993134817</v>
      </c>
      <c r="N197" s="226">
        <f>IF(N$57=0,0,N$57/NMM!N$10*1000)</f>
        <v>4.0176130454381696</v>
      </c>
      <c r="O197" s="226">
        <f>IF(O$57=0,0,O$57/NMM!O$10*1000)</f>
        <v>3.4146442102496639</v>
      </c>
      <c r="P197" s="226">
        <f>IF(P$57=0,0,P$57/NMM!P$10*1000)</f>
        <v>3.6294812774606737</v>
      </c>
      <c r="Q197" s="226">
        <f>IF(Q$57=0,0,Q$57/NMM!Q$10*1000)</f>
        <v>3.6234723457570666</v>
      </c>
    </row>
    <row r="198" spans="1:17" x14ac:dyDescent="0.25">
      <c r="A198" s="127" t="s">
        <v>209</v>
      </c>
      <c r="B198" s="226">
        <f>IF(B$58=0,0,B$58/NMM!B$10*1000)</f>
        <v>9.9319882632118084</v>
      </c>
      <c r="C198" s="226">
        <f>IF(C$58=0,0,C$58/NMM!C$10*1000)</f>
        <v>10.788559361603276</v>
      </c>
      <c r="D198" s="226">
        <f>IF(D$58=0,0,D$58/NMM!D$10*1000)</f>
        <v>11.697882380394816</v>
      </c>
      <c r="E198" s="226">
        <f>IF(E$58=0,0,E$58/NMM!E$10*1000)</f>
        <v>11.232241003598295</v>
      </c>
      <c r="F198" s="226">
        <f>IF(F$58=0,0,F$58/NMM!F$10*1000)</f>
        <v>10.115501750838915</v>
      </c>
      <c r="G198" s="226">
        <f>IF(G$58=0,0,G$58/NMM!G$10*1000)</f>
        <v>9.6951459997437901</v>
      </c>
      <c r="H198" s="226">
        <f>IF(H$58=0,0,H$58/NMM!H$10*1000)</f>
        <v>8.9276518917817018</v>
      </c>
      <c r="I198" s="226">
        <f>IF(I$58=0,0,I$58/NMM!I$10*1000)</f>
        <v>8.3511079413236438</v>
      </c>
      <c r="J198" s="226">
        <f>IF(J$58=0,0,J$58/NMM!J$10*1000)</f>
        <v>7.882499535317522</v>
      </c>
      <c r="K198" s="226">
        <f>IF(K$58=0,0,K$58/NMM!K$10*1000)</f>
        <v>6.9970713614600362</v>
      </c>
      <c r="L198" s="226">
        <f>IF(L$58=0,0,L$58/NMM!L$10*1000)</f>
        <v>7.7170614696282112</v>
      </c>
      <c r="M198" s="226">
        <f>IF(M$58=0,0,M$58/NMM!M$10*1000)</f>
        <v>7.868193253597517</v>
      </c>
      <c r="N198" s="226">
        <f>IF(N$58=0,0,N$58/NMM!N$10*1000)</f>
        <v>4.705862552767293</v>
      </c>
      <c r="O198" s="226">
        <f>IF(O$58=0,0,O$58/NMM!O$10*1000)</f>
        <v>6.0781442942774451</v>
      </c>
      <c r="P198" s="226">
        <f>IF(P$58=0,0,P$58/NMM!P$10*1000)</f>
        <v>5.9381892500677456</v>
      </c>
      <c r="Q198" s="226">
        <f>IF(Q$58=0,0,Q$58/NMM!Q$10*1000)</f>
        <v>5.8369673154677502</v>
      </c>
    </row>
    <row r="199" spans="1:17" x14ac:dyDescent="0.25">
      <c r="A199" s="127" t="s">
        <v>208</v>
      </c>
      <c r="B199" s="226">
        <f>IF(B$77=0,0,B$77/NMM!B$10*1000)</f>
        <v>40.121795897656334</v>
      </c>
      <c r="C199" s="226">
        <f>IF(C$77=0,0,C$77/NMM!C$10*1000)</f>
        <v>44.598741540233576</v>
      </c>
      <c r="D199" s="226">
        <f>IF(D$77=0,0,D$77/NMM!D$10*1000)</f>
        <v>47.775102135917081</v>
      </c>
      <c r="E199" s="226">
        <f>IF(E$77=0,0,E$77/NMM!E$10*1000)</f>
        <v>44.736288546898322</v>
      </c>
      <c r="F199" s="226">
        <f>IF(F$77=0,0,F$77/NMM!F$10*1000)</f>
        <v>41.52684229020511</v>
      </c>
      <c r="G199" s="226">
        <f>IF(G$77=0,0,G$77/NMM!G$10*1000)</f>
        <v>37.941775777699014</v>
      </c>
      <c r="H199" s="226">
        <f>IF(H$77=0,0,H$77/NMM!H$10*1000)</f>
        <v>36.623659308489749</v>
      </c>
      <c r="I199" s="226">
        <f>IF(I$77=0,0,I$77/NMM!I$10*1000)</f>
        <v>33.475379977803719</v>
      </c>
      <c r="J199" s="226">
        <f>IF(J$77=0,0,J$77/NMM!J$10*1000)</f>
        <v>34.781814162957005</v>
      </c>
      <c r="K199" s="226">
        <f>IF(K$77=0,0,K$77/NMM!K$10*1000)</f>
        <v>34.663567888072848</v>
      </c>
      <c r="L199" s="226">
        <f>IF(L$77=0,0,L$77/NMM!L$10*1000)</f>
        <v>37.353302638883711</v>
      </c>
      <c r="M199" s="226">
        <f>IF(M$77=0,0,M$77/NMM!M$10*1000)</f>
        <v>37.264250942872927</v>
      </c>
      <c r="N199" s="226">
        <f>IF(N$77=0,0,N$77/NMM!N$10*1000)</f>
        <v>35.611444480659522</v>
      </c>
      <c r="O199" s="226">
        <f>IF(O$77=0,0,O$77/NMM!O$10*1000)</f>
        <v>35.517869923942165</v>
      </c>
      <c r="P199" s="226">
        <f>IF(P$77=0,0,P$77/NMM!P$10*1000)</f>
        <v>36.432859312825236</v>
      </c>
      <c r="Q199" s="226">
        <f>IF(Q$77=0,0,Q$77/NMM!Q$10*1000)</f>
        <v>35.916990194946301</v>
      </c>
    </row>
    <row r="200" spans="1:17" x14ac:dyDescent="0.25">
      <c r="A200" s="72" t="s">
        <v>207</v>
      </c>
      <c r="B200" s="258">
        <f>IF(B$87=0,0,B$87/NMM!B$10*1000)</f>
        <v>7.1130353748944861</v>
      </c>
      <c r="C200" s="258">
        <f>IF(C$87=0,0,C$87/NMM!C$10*1000)</f>
        <v>7.8923096631316119</v>
      </c>
      <c r="D200" s="258">
        <f>IF(D$87=0,0,D$87/NMM!D$10*1000)</f>
        <v>8.46248588353237</v>
      </c>
      <c r="E200" s="258">
        <f>IF(E$87=0,0,E$87/NMM!E$10*1000)</f>
        <v>7.9401742662496657</v>
      </c>
      <c r="F200" s="258">
        <f>IF(F$87=0,0,F$87/NMM!F$10*1000)</f>
        <v>7.3527131225891704</v>
      </c>
      <c r="G200" s="258">
        <f>IF(G$87=0,0,G$87/NMM!G$10*1000)</f>
        <v>6.7439049038341095</v>
      </c>
      <c r="H200" s="258">
        <f>IF(H$87=0,0,H$87/NMM!H$10*1000)</f>
        <v>6.4849324021227099</v>
      </c>
      <c r="I200" s="258">
        <f>IF(I$87=0,0,I$87/NMM!I$10*1000)</f>
        <v>5.9384104869236429</v>
      </c>
      <c r="J200" s="258">
        <f>IF(J$87=0,0,J$87/NMM!J$10*1000)</f>
        <v>6.1246263453116336</v>
      </c>
      <c r="K200" s="258">
        <f>IF(K$87=0,0,K$87/NMM!K$10*1000)</f>
        <v>6.0545894758847041</v>
      </c>
      <c r="L200" s="258">
        <f>IF(L$87=0,0,L$87/NMM!L$10*1000)</f>
        <v>6.5345461656700703</v>
      </c>
      <c r="M200" s="258">
        <f>IF(M$87=0,0,M$87/NMM!M$10*1000)</f>
        <v>6.5286847046825232</v>
      </c>
      <c r="N200" s="258">
        <f>IF(N$87=0,0,N$87/NMM!N$10*1000)</f>
        <v>6.0778572531444546</v>
      </c>
      <c r="O200" s="258">
        <f>IF(O$87=0,0,O$87/NMM!O$10*1000)</f>
        <v>6.1412523673755892</v>
      </c>
      <c r="P200" s="258">
        <f>IF(P$87=0,0,P$87/NMM!P$10*1000)</f>
        <v>6.2824625463030035</v>
      </c>
      <c r="Q200" s="258">
        <f>IF(Q$87=0,0,Q$87/NMM!Q$10*1000)</f>
        <v>6.0984941506571868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256.23868197621658</v>
      </c>
      <c r="C202" s="230">
        <f t="shared" si="45"/>
        <v>276.49751543530522</v>
      </c>
      <c r="D202" s="230">
        <f t="shared" si="45"/>
        <v>294.35901577013982</v>
      </c>
      <c r="E202" s="230">
        <f t="shared" si="45"/>
        <v>284.22582663895992</v>
      </c>
      <c r="F202" s="230">
        <f t="shared" si="45"/>
        <v>275.86783724586462</v>
      </c>
      <c r="G202" s="230">
        <f t="shared" si="45"/>
        <v>251.60606521472656</v>
      </c>
      <c r="H202" s="230">
        <f t="shared" si="45"/>
        <v>242.21587202219055</v>
      </c>
      <c r="I202" s="230">
        <f t="shared" si="45"/>
        <v>228.255780984013</v>
      </c>
      <c r="J202" s="230">
        <f t="shared" si="45"/>
        <v>231.65209652172902</v>
      </c>
      <c r="K202" s="230">
        <f t="shared" si="45"/>
        <v>228.7973078138852</v>
      </c>
      <c r="L202" s="230">
        <f t="shared" si="45"/>
        <v>246.41513526150419</v>
      </c>
      <c r="M202" s="230">
        <f t="shared" si="45"/>
        <v>235.50608041175292</v>
      </c>
      <c r="N202" s="230">
        <f t="shared" si="45"/>
        <v>215.12027976723402</v>
      </c>
      <c r="O202" s="230">
        <f t="shared" si="45"/>
        <v>217.38146281893034</v>
      </c>
      <c r="P202" s="230">
        <f t="shared" si="45"/>
        <v>208.0222385290692</v>
      </c>
      <c r="Q202" s="230">
        <f t="shared" si="45"/>
        <v>204.23565914555812</v>
      </c>
    </row>
    <row r="203" spans="1:17" x14ac:dyDescent="0.25">
      <c r="A203" s="132" t="s">
        <v>83</v>
      </c>
      <c r="B203" s="229">
        <f>IF(B$98=0,0,B$98/NMM!B$11*1000)</f>
        <v>2.1203073500475926</v>
      </c>
      <c r="C203" s="229">
        <f>IF(C$98=0,0,C$98/NMM!C$11*1000)</f>
        <v>2.2879438409763226</v>
      </c>
      <c r="D203" s="229">
        <f>IF(D$98=0,0,D$98/NMM!D$11*1000)</f>
        <v>2.4357430340987043</v>
      </c>
      <c r="E203" s="229">
        <f>IF(E$98=0,0,E$98/NMM!E$11*1000)</f>
        <v>2.3518935730081365</v>
      </c>
      <c r="F203" s="229">
        <f>IF(F$98=0,0,F$98/NMM!F$11*1000)</f>
        <v>2.2827334204303749</v>
      </c>
      <c r="G203" s="229">
        <f>IF(G$98=0,0,G$98/NMM!G$11*1000)</f>
        <v>2.0819736710980083</v>
      </c>
      <c r="H203" s="229">
        <f>IF(H$98=0,0,H$98/NMM!H$11*1000)</f>
        <v>2.0042723049695756</v>
      </c>
      <c r="I203" s="229">
        <f>IF(I$98=0,0,I$98/NMM!I$11*1000)</f>
        <v>1.8887562423388409</v>
      </c>
      <c r="J203" s="229">
        <f>IF(J$98=0,0,J$98/NMM!J$11*1000)</f>
        <v>1.9168598555098166</v>
      </c>
      <c r="K203" s="229">
        <f>IF(K$98=0,0,K$98/NMM!K$11*1000)</f>
        <v>1.8932372336894467</v>
      </c>
      <c r="L203" s="229">
        <f>IF(L$98=0,0,L$98/NMM!L$11*1000)</f>
        <v>2.0390200980913331</v>
      </c>
      <c r="M203" s="229">
        <f>IF(M$98=0,0,M$98/NMM!M$11*1000)</f>
        <v>1.9487505532997045</v>
      </c>
      <c r="N203" s="229">
        <f>IF(N$98=0,0,N$98/NMM!N$11*1000)</f>
        <v>1.7800634424785899</v>
      </c>
      <c r="O203" s="229">
        <f>IF(O$98=0,0,O$98/NMM!O$11*1000)</f>
        <v>1.7987741344293069</v>
      </c>
      <c r="P203" s="229">
        <f>IF(P$98=0,0,P$98/NMM!P$11*1000)</f>
        <v>1.7213290277830806</v>
      </c>
      <c r="Q203" s="229">
        <f>IF(Q$98=0,0,Q$98/NMM!Q$11*1000)</f>
        <v>1.6899960844644666</v>
      </c>
    </row>
    <row r="204" spans="1:17" x14ac:dyDescent="0.25">
      <c r="A204" s="76" t="s">
        <v>82</v>
      </c>
      <c r="B204" s="228">
        <f>IF(B$99=0,0,B$99/NMM!B$11*1000)</f>
        <v>2.1789625052121777</v>
      </c>
      <c r="C204" s="228">
        <f>IF(C$99=0,0,C$99/NMM!C$11*1000)</f>
        <v>2.351236410799896</v>
      </c>
      <c r="D204" s="228">
        <f>IF(D$99=0,0,D$99/NMM!D$11*1000)</f>
        <v>2.5031242491866532</v>
      </c>
      <c r="E204" s="228">
        <f>IF(E$99=0,0,E$99/NMM!E$11*1000)</f>
        <v>2.4169552172326334</v>
      </c>
      <c r="F204" s="228">
        <f>IF(F$99=0,0,F$99/NMM!F$11*1000)</f>
        <v>2.3458818517046063</v>
      </c>
      <c r="G204" s="228">
        <f>IF(G$99=0,0,G$99/NMM!G$11*1000)</f>
        <v>2.1395683819422135</v>
      </c>
      <c r="H204" s="228">
        <f>IF(H$99=0,0,H$99/NMM!H$11*1000)</f>
        <v>2.059717522870383</v>
      </c>
      <c r="I204" s="228">
        <f>IF(I$99=0,0,I$99/NMM!I$11*1000)</f>
        <v>1.9410058798548251</v>
      </c>
      <c r="J204" s="228">
        <f>IF(J$99=0,0,J$99/NMM!J$11*1000)</f>
        <v>1.969886937763325</v>
      </c>
      <c r="K204" s="228">
        <f>IF(K$99=0,0,K$99/NMM!K$11*1000)</f>
        <v>1.9456108311789486</v>
      </c>
      <c r="L204" s="228">
        <f>IF(L$99=0,0,L$99/NMM!L$11*1000)</f>
        <v>2.095426562104473</v>
      </c>
      <c r="M204" s="228">
        <f>IF(M$99=0,0,M$99/NMM!M$11*1000)</f>
        <v>2.0026598443646528</v>
      </c>
      <c r="N204" s="228">
        <f>IF(N$99=0,0,N$99/NMM!N$11*1000)</f>
        <v>1.8293062550449113</v>
      </c>
      <c r="O204" s="228">
        <f>IF(O$99=0,0,O$99/NMM!O$11*1000)</f>
        <v>1.8485345505117323</v>
      </c>
      <c r="P204" s="228">
        <f>IF(P$99=0,0,P$99/NMM!P$11*1000)</f>
        <v>1.7689470399602563</v>
      </c>
      <c r="Q204" s="228">
        <f>IF(Q$99=0,0,Q$99/NMM!Q$11*1000)</f>
        <v>1.7367473172796428</v>
      </c>
    </row>
    <row r="205" spans="1:17" x14ac:dyDescent="0.25">
      <c r="A205" s="76" t="s">
        <v>81</v>
      </c>
      <c r="B205" s="228">
        <f>IF(B$100=0,0,B$100/NMM!B$11*1000)</f>
        <v>4.2646879687700956</v>
      </c>
      <c r="C205" s="228">
        <f>IF(C$100=0,0,C$100/NMM!C$11*1000)</f>
        <v>4.6018642399246259</v>
      </c>
      <c r="D205" s="228">
        <f>IF(D$100=0,0,D$100/NMM!D$11*1000)</f>
        <v>4.8991406893454146</v>
      </c>
      <c r="E205" s="228">
        <f>IF(E$100=0,0,E$100/NMM!E$11*1000)</f>
        <v>4.7304897681038431</v>
      </c>
      <c r="F205" s="228">
        <f>IF(F$100=0,0,F$100/NMM!F$11*1000)</f>
        <v>4.5913842414404273</v>
      </c>
      <c r="G205" s="228">
        <f>IF(G$100=0,0,G$100/NMM!G$11*1000)</f>
        <v>4.1875853829533183</v>
      </c>
      <c r="H205" s="228">
        <f>IF(H$100=0,0,H$100/NMM!H$11*1000)</f>
        <v>4.0313004550736462</v>
      </c>
      <c r="I205" s="228">
        <f>IF(I$100=0,0,I$100/NMM!I$11*1000)</f>
        <v>3.7989567986268913</v>
      </c>
      <c r="J205" s="228">
        <f>IF(J$100=0,0,J$100/NMM!J$11*1000)</f>
        <v>3.8554831041016793</v>
      </c>
      <c r="K205" s="228">
        <f>IF(K$100=0,0,K$100/NMM!K$11*1000)</f>
        <v>3.8079696570224737</v>
      </c>
      <c r="L205" s="228">
        <f>IF(L$100=0,0,L$100/NMM!L$11*1000)</f>
        <v>4.1011905562725799</v>
      </c>
      <c r="M205" s="228">
        <f>IF(M$100=0,0,M$100/NMM!M$11*1000)</f>
        <v>3.9196265761210372</v>
      </c>
      <c r="N205" s="228">
        <f>IF(N$100=0,0,N$100/NMM!N$11*1000)</f>
        <v>3.580337136790817</v>
      </c>
      <c r="O205" s="228">
        <f>IF(O$100=0,0,O$100/NMM!O$11*1000)</f>
        <v>3.617970955702869</v>
      </c>
      <c r="P205" s="228">
        <f>IF(P$100=0,0,P$100/NMM!P$11*1000)</f>
        <v>3.4622014562730512</v>
      </c>
      <c r="Q205" s="228">
        <f>IF(Q$100=0,0,Q$100/NMM!Q$11*1000)</f>
        <v>3.3991798257561121</v>
      </c>
    </row>
    <row r="206" spans="1:17" x14ac:dyDescent="0.25">
      <c r="A206" s="76" t="s">
        <v>80</v>
      </c>
      <c r="B206" s="228">
        <f>IF(B$101=0,0,B$101/NMM!B$11*1000)</f>
        <v>1.6918435398768101</v>
      </c>
      <c r="C206" s="228">
        <f>IF(C$101=0,0,C$101/NMM!C$11*1000)</f>
        <v>1.8256046732422269</v>
      </c>
      <c r="D206" s="228">
        <f>IF(D$101=0,0,D$101/NMM!D$11*1000)</f>
        <v>1.9435371560388808</v>
      </c>
      <c r="E206" s="228">
        <f>IF(E$101=0,0,E$101/NMM!E$11*1000)</f>
        <v>1.8766316816674198</v>
      </c>
      <c r="F206" s="228">
        <f>IF(F$101=0,0,F$101/NMM!F$11*1000)</f>
        <v>1.8214471550689748</v>
      </c>
      <c r="G206" s="228">
        <f>IF(G$101=0,0,G$101/NMM!G$11*1000)</f>
        <v>1.6612561879586505</v>
      </c>
      <c r="H206" s="228">
        <f>IF(H$101=0,0,H$101/NMM!H$11*1000)</f>
        <v>1.5992564244238781</v>
      </c>
      <c r="I206" s="228">
        <f>IF(I$101=0,0,I$101/NMM!I$11*1000)</f>
        <v>1.5070834173787311</v>
      </c>
      <c r="J206" s="228">
        <f>IF(J$101=0,0,J$101/NMM!J$11*1000)</f>
        <v>1.5295079570990904</v>
      </c>
      <c r="K206" s="228">
        <f>IF(K$101=0,0,K$101/NMM!K$11*1000)</f>
        <v>1.5106589066909746</v>
      </c>
      <c r="L206" s="228">
        <f>IF(L$101=0,0,L$101/NMM!L$11*1000)</f>
        <v>1.6269825129632127</v>
      </c>
      <c r="M206" s="228">
        <f>IF(M$101=0,0,M$101/NMM!M$11*1000)</f>
        <v>1.5549543014872163</v>
      </c>
      <c r="N206" s="228">
        <f>IF(N$101=0,0,N$101/NMM!N$11*1000)</f>
        <v>1.420354853583222</v>
      </c>
      <c r="O206" s="228">
        <f>IF(O$101=0,0,O$101/NMM!O$11*1000)</f>
        <v>1.4352845586105309</v>
      </c>
      <c r="P206" s="228">
        <f>IF(P$101=0,0,P$101/NMM!P$11*1000)</f>
        <v>1.3734892705964856</v>
      </c>
      <c r="Q206" s="228">
        <f>IF(Q$101=0,0,Q$101/NMM!Q$11*1000)</f>
        <v>1.3484879717339724</v>
      </c>
    </row>
    <row r="207" spans="1:17" x14ac:dyDescent="0.25">
      <c r="A207" s="129" t="s">
        <v>79</v>
      </c>
      <c r="B207" s="227">
        <f>IF(B$102=0,0,B$102/NMM!B$11*1000)</f>
        <v>1.9139715043617738</v>
      </c>
      <c r="C207" s="227">
        <f>IF(C$102=0,0,C$102/NMM!C$11*1000)</f>
        <v>2.0652945975546491</v>
      </c>
      <c r="D207" s="227">
        <f>IF(D$102=0,0,D$102/NMM!D$11*1000)</f>
        <v>2.1987108421370922</v>
      </c>
      <c r="E207" s="227">
        <f>IF(E$102=0,0,E$102/NMM!E$11*1000)</f>
        <v>2.1230211176356719</v>
      </c>
      <c r="F207" s="227">
        <f>IF(F$102=0,0,F$102/NMM!F$11*1000)</f>
        <v>2.0605912245033502</v>
      </c>
      <c r="G207" s="227">
        <f>IF(G$102=0,0,G$102/NMM!G$11*1000)</f>
        <v>1.8793682336778277</v>
      </c>
      <c r="H207" s="227">
        <f>IF(H$102=0,0,H$102/NMM!H$11*1000)</f>
        <v>1.8092283076824465</v>
      </c>
      <c r="I207" s="227">
        <f>IF(I$102=0,0,I$102/NMM!I$11*1000)</f>
        <v>1.7049535891298111</v>
      </c>
      <c r="J207" s="227">
        <f>IF(J$102=0,0,J$102/NMM!J$11*1000)</f>
        <v>1.7303223238925551</v>
      </c>
      <c r="K207" s="227">
        <f>IF(K$102=0,0,K$102/NMM!K$11*1000)</f>
        <v>1.7089985167466302</v>
      </c>
      <c r="L207" s="227">
        <f>IF(L$102=0,0,L$102/NMM!L$11*1000)</f>
        <v>1.8405946498653427</v>
      </c>
      <c r="M207" s="227">
        <f>IF(M$102=0,0,M$102/NMM!M$11*1000)</f>
        <v>1.7591096064639653</v>
      </c>
      <c r="N207" s="227">
        <f>IF(N$102=0,0,N$102/NMM!N$11*1000)</f>
        <v>1.6068381335298729</v>
      </c>
      <c r="O207" s="227">
        <f>IF(O$102=0,0,O$102/NMM!O$11*1000)</f>
        <v>1.6237280109430505</v>
      </c>
      <c r="P207" s="227">
        <f>IF(P$102=0,0,P$102/NMM!P$11*1000)</f>
        <v>1.5538194067636575</v>
      </c>
      <c r="Q207" s="227">
        <f>IF(Q$102=0,0,Q$102/NMM!Q$11*1000)</f>
        <v>1.5255356012775025</v>
      </c>
    </row>
    <row r="208" spans="1:17" x14ac:dyDescent="0.25">
      <c r="A208" s="127" t="s">
        <v>206</v>
      </c>
      <c r="B208" s="226">
        <f>IF(B$107=0,0,B$107/NMM!B$11*1000)</f>
        <v>197.73611768963997</v>
      </c>
      <c r="C208" s="226">
        <f>IF(C$107=0,0,C$107/NMM!C$11*1000)</f>
        <v>210.60096539955637</v>
      </c>
      <c r="D208" s="226">
        <f>IF(D$107=0,0,D$107/NMM!D$11*1000)</f>
        <v>225.74835128600725</v>
      </c>
      <c r="E208" s="226">
        <f>IF(E$107=0,0,E$107/NMM!E$11*1000)</f>
        <v>221.10721389310555</v>
      </c>
      <c r="F208" s="226">
        <f>IF(F$107=0,0,F$107/NMM!F$11*1000)</f>
        <v>210.94837793859546</v>
      </c>
      <c r="G208" s="226">
        <f>IF(G$107=0,0,G$107/NMM!G$11*1000)</f>
        <v>197.70382756242023</v>
      </c>
      <c r="H208" s="226">
        <f>IF(H$107=0,0,H$107/NMM!H$11*1000)</f>
        <v>185.29217632048571</v>
      </c>
      <c r="I208" s="226">
        <f>IF(I$107=0,0,I$107/NMM!I$11*1000)</f>
        <v>176.91890709010536</v>
      </c>
      <c r="J208" s="226">
        <f>IF(J$107=0,0,J$107/NMM!J$11*1000)</f>
        <v>170.10834544972406</v>
      </c>
      <c r="K208" s="226">
        <f>IF(K$107=0,0,K$107/NMM!K$11*1000)</f>
        <v>157.69077602381623</v>
      </c>
      <c r="L208" s="226">
        <f>IF(L$107=0,0,L$107/NMM!L$11*1000)</f>
        <v>171.97866365476426</v>
      </c>
      <c r="M208" s="226">
        <f>IF(M$107=0,0,M$107/NMM!M$11*1000)</f>
        <v>166.32516036125656</v>
      </c>
      <c r="N208" s="226">
        <f>IF(N$107=0,0,N$107/NMM!N$11*1000)</f>
        <v>119.80605614124408</v>
      </c>
      <c r="O208" s="226">
        <f>IF(O$107=0,0,O$107/NMM!O$11*1000)</f>
        <v>137.36315946717579</v>
      </c>
      <c r="P208" s="226">
        <f>IF(P$107=0,0,P$107/NMM!P$11*1000)</f>
        <v>128.23694825723501</v>
      </c>
      <c r="Q208" s="226">
        <f>IF(Q$107=0,0,Q$107/NMM!Q$11*1000)</f>
        <v>122.72389486667022</v>
      </c>
    </row>
    <row r="209" spans="1:17" x14ac:dyDescent="0.25">
      <c r="A209" s="127" t="s">
        <v>205</v>
      </c>
      <c r="B209" s="226">
        <f>IF(B$115=0,0,B$115/NMM!B$11*1000)</f>
        <v>14.905318877395365</v>
      </c>
      <c r="C209" s="226">
        <f>IF(C$115=0,0,C$115/NMM!C$11*1000)</f>
        <v>17.510066302225411</v>
      </c>
      <c r="D209" s="226">
        <f>IF(D$115=0,0,D$115/NMM!D$11*1000)</f>
        <v>17.846436298612613</v>
      </c>
      <c r="E209" s="226">
        <f>IF(E$115=0,0,E$115/NMM!E$11*1000)</f>
        <v>15.619539353121363</v>
      </c>
      <c r="F209" s="226">
        <f>IF(F$115=0,0,F$115/NMM!F$11*1000)</f>
        <v>17.04413900610302</v>
      </c>
      <c r="G209" s="226">
        <f>IF(G$115=0,0,G$115/NMM!G$11*1000)</f>
        <v>12.810804324083035</v>
      </c>
      <c r="H209" s="226">
        <f>IF(H$115=0,0,H$115/NMM!H$11*1000)</f>
        <v>14.925580616400133</v>
      </c>
      <c r="I209" s="226">
        <f>IF(I$115=0,0,I$115/NMM!I$11*1000)</f>
        <v>12.877365519967887</v>
      </c>
      <c r="J209" s="226">
        <f>IF(J$115=0,0,J$115/NMM!J$11*1000)</f>
        <v>17.933662527553739</v>
      </c>
      <c r="K209" s="226">
        <f>IF(K$115=0,0,K$115/NMM!K$11*1000)</f>
        <v>23.029764250827093</v>
      </c>
      <c r="L209" s="226">
        <f>IF(L$115=0,0,L$115/NMM!L$11*1000)</f>
        <v>23.697870555557852</v>
      </c>
      <c r="M209" s="226">
        <f>IF(M$115=0,0,M$115/NMM!M$11*1000)</f>
        <v>21.63893380947005</v>
      </c>
      <c r="N209" s="226">
        <f>IF(N$115=0,0,N$115/NMM!N$11*1000)</f>
        <v>36.313745650057015</v>
      </c>
      <c r="O209" s="226">
        <f>IF(O$115=0,0,O$115/NMM!O$11*1000)</f>
        <v>28.299432880505375</v>
      </c>
      <c r="P209" s="226">
        <f>IF(P$115=0,0,P$115/NMM!P$11*1000)</f>
        <v>28.735785753060945</v>
      </c>
      <c r="Q209" s="226">
        <f>IF(Q$115=0,0,Q$115/NMM!Q$11*1000)</f>
        <v>29.850307629385398</v>
      </c>
    </row>
    <row r="210" spans="1:17" x14ac:dyDescent="0.25">
      <c r="A210" s="127" t="s">
        <v>204</v>
      </c>
      <c r="B210" s="226">
        <f>IF(B$116=0,0,B$116/NMM!B$11*1000)</f>
        <v>18.127341850313876</v>
      </c>
      <c r="C210" s="226">
        <f>IF(C$116=0,0,C$116/NMM!C$11*1000)</f>
        <v>19.630173116732315</v>
      </c>
      <c r="D210" s="226">
        <f>IF(D$116=0,0,D$116/NMM!D$11*1000)</f>
        <v>20.859459825181997</v>
      </c>
      <c r="E210" s="226">
        <f>IF(E$116=0,0,E$116/NMM!E$11*1000)</f>
        <v>20.062646919992382</v>
      </c>
      <c r="F210" s="226">
        <f>IF(F$116=0,0,F$116/NMM!F$11*1000)</f>
        <v>19.564666064111133</v>
      </c>
      <c r="G210" s="226">
        <f>IF(G$116=0,0,G$116/NMM!G$11*1000)</f>
        <v>17.710502227565343</v>
      </c>
      <c r="H210" s="226">
        <f>IF(H$116=0,0,H$116/NMM!H$11*1000)</f>
        <v>17.176129674112371</v>
      </c>
      <c r="I210" s="226">
        <f>IF(I$116=0,0,I$116/NMM!I$11*1000)</f>
        <v>16.128180136485426</v>
      </c>
      <c r="J210" s="226">
        <f>IF(J$116=0,0,J$116/NMM!J$11*1000)</f>
        <v>16.605683341498359</v>
      </c>
      <c r="K210" s="226">
        <f>IF(K$116=0,0,K$116/NMM!K$11*1000)</f>
        <v>16.660656600867679</v>
      </c>
      <c r="L210" s="226">
        <f>IF(L$116=0,0,L$116/NMM!L$11*1000)</f>
        <v>17.889594483848899</v>
      </c>
      <c r="M210" s="226">
        <f>IF(M$116=0,0,M$116/NMM!M$11*1000)</f>
        <v>17.04829826776259</v>
      </c>
      <c r="N210" s="226">
        <f>IF(N$116=0,0,N$116/NMM!N$11*1000)</f>
        <v>16.380543574454641</v>
      </c>
      <c r="O210" s="226">
        <f>IF(O$116=0,0,O$116/NMM!O$11*1000)</f>
        <v>16.142776613831508</v>
      </c>
      <c r="P210" s="226">
        <f>IF(P$116=0,0,P$116/NMM!P$11*1000)</f>
        <v>15.528555645434642</v>
      </c>
      <c r="Q210" s="226">
        <f>IF(Q$116=0,0,Q$116/NMM!Q$11*1000)</f>
        <v>15.325850733539223</v>
      </c>
    </row>
    <row r="211" spans="1:17" x14ac:dyDescent="0.25">
      <c r="A211" s="72" t="s">
        <v>203</v>
      </c>
      <c r="B211" s="224">
        <f>IF(B$124=0,0,B$124/NMM!B$11*1000)</f>
        <v>13.300130690598941</v>
      </c>
      <c r="C211" s="224">
        <f>IF(C$124=0,0,C$124/NMM!C$11*1000)</f>
        <v>15.624366854293442</v>
      </c>
      <c r="D211" s="224">
        <f>IF(D$124=0,0,D$124/NMM!D$11*1000)</f>
        <v>15.924512389531253</v>
      </c>
      <c r="E211" s="224">
        <f>IF(E$124=0,0,E$124/NMM!E$11*1000)</f>
        <v>13.937435115092908</v>
      </c>
      <c r="F211" s="224">
        <f>IF(F$124=0,0,F$124/NMM!F$11*1000)</f>
        <v>15.208616343907311</v>
      </c>
      <c r="G211" s="224">
        <f>IF(G$124=0,0,G$124/NMM!G$11*1000)</f>
        <v>11.431179243027938</v>
      </c>
      <c r="H211" s="224">
        <f>IF(H$124=0,0,H$124/NMM!H$11*1000)</f>
        <v>13.318210396172425</v>
      </c>
      <c r="I211" s="224">
        <f>IF(I$124=0,0,I$124/NMM!I$11*1000)</f>
        <v>11.49057231012519</v>
      </c>
      <c r="J211" s="224">
        <f>IF(J$124=0,0,J$124/NMM!J$11*1000)</f>
        <v>16.002345024586415</v>
      </c>
      <c r="K211" s="224">
        <f>IF(K$124=0,0,K$124/NMM!K$11*1000)</f>
        <v>20.549635793045713</v>
      </c>
      <c r="L211" s="224">
        <f>IF(L$124=0,0,L$124/NMM!L$11*1000)</f>
        <v>21.145792188036236</v>
      </c>
      <c r="M211" s="224">
        <f>IF(M$124=0,0,M$124/NMM!M$11*1000)</f>
        <v>19.308587091527123</v>
      </c>
      <c r="N211" s="224">
        <f>IF(N$124=0,0,N$124/NMM!N$11*1000)</f>
        <v>32.403034580050871</v>
      </c>
      <c r="O211" s="224">
        <f>IF(O$124=0,0,O$124/NMM!O$11*1000)</f>
        <v>25.25180164722018</v>
      </c>
      <c r="P211" s="224">
        <f>IF(P$124=0,0,P$124/NMM!P$11*1000)</f>
        <v>25.641162671962075</v>
      </c>
      <c r="Q211" s="224">
        <f>IF(Q$124=0,0,Q$124/NMM!Q$11*1000)</f>
        <v>26.635659115451585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172.07692323494214</v>
      </c>
      <c r="C5" s="96">
        <v>199.05781315520431</v>
      </c>
      <c r="D5" s="96">
        <v>217.9904413483986</v>
      </c>
      <c r="E5" s="96">
        <v>216.74306793084864</v>
      </c>
      <c r="F5" s="96">
        <v>206.54519450385877</v>
      </c>
      <c r="G5" s="96">
        <v>196.42823919445669</v>
      </c>
      <c r="H5" s="96">
        <v>197.05719359289489</v>
      </c>
      <c r="I5" s="96">
        <v>182.29610766530544</v>
      </c>
      <c r="J5" s="96">
        <v>187.81638907143775</v>
      </c>
      <c r="K5" s="96">
        <v>145.73419163530323</v>
      </c>
      <c r="L5" s="96">
        <v>118.30739612946974</v>
      </c>
      <c r="M5" s="96">
        <v>93.549470274258411</v>
      </c>
      <c r="N5" s="96">
        <v>95.606878007166159</v>
      </c>
      <c r="O5" s="96">
        <v>104.90752241346451</v>
      </c>
      <c r="P5" s="96">
        <v>112.64567824746777</v>
      </c>
      <c r="Q5" s="96">
        <v>121.76253430549752</v>
      </c>
    </row>
    <row r="6" spans="1:17" x14ac:dyDescent="0.25">
      <c r="A6" s="132" t="s">
        <v>83</v>
      </c>
      <c r="B6" s="160">
        <v>0.62389918567234437</v>
      </c>
      <c r="C6" s="160">
        <v>0.71843745437876338</v>
      </c>
      <c r="D6" s="160">
        <v>0.78538731687250773</v>
      </c>
      <c r="E6" s="160">
        <v>0.77834771711046413</v>
      </c>
      <c r="F6" s="160">
        <v>0.73414137998688977</v>
      </c>
      <c r="G6" s="160">
        <v>0.67764792463327606</v>
      </c>
      <c r="H6" s="160">
        <v>0.676797557408366</v>
      </c>
      <c r="I6" s="160">
        <v>0.63247991056801511</v>
      </c>
      <c r="J6" s="160">
        <v>0.64940005009317991</v>
      </c>
      <c r="K6" s="160">
        <v>0.5071856870742989</v>
      </c>
      <c r="L6" s="160">
        <v>0.41674315098416337</v>
      </c>
      <c r="M6" s="160">
        <v>0.33036465753296407</v>
      </c>
      <c r="N6" s="160">
        <v>0.33668568587982894</v>
      </c>
      <c r="O6" s="160">
        <v>0.36939025580857721</v>
      </c>
      <c r="P6" s="160">
        <v>0.39212285234079935</v>
      </c>
      <c r="Q6" s="160">
        <v>0.42469177323487789</v>
      </c>
    </row>
    <row r="7" spans="1:17" x14ac:dyDescent="0.25">
      <c r="A7" s="76" t="s">
        <v>82</v>
      </c>
      <c r="B7" s="159">
        <v>6.4892847227843747E-2</v>
      </c>
      <c r="C7" s="159">
        <v>7.4725938165026595E-2</v>
      </c>
      <c r="D7" s="159">
        <v>8.168951064356697E-2</v>
      </c>
      <c r="E7" s="159">
        <v>8.0957309540577616E-2</v>
      </c>
      <c r="F7" s="159">
        <v>7.6359330977147963E-2</v>
      </c>
      <c r="G7" s="159">
        <v>7.0483347722442483E-2</v>
      </c>
      <c r="H7" s="159">
        <v>7.0394899537734257E-2</v>
      </c>
      <c r="I7" s="159">
        <v>6.5785343455673981E-2</v>
      </c>
      <c r="J7" s="159">
        <v>6.7545236807829992E-2</v>
      </c>
      <c r="K7" s="159">
        <v>5.2753271783794804E-2</v>
      </c>
      <c r="L7" s="159">
        <v>4.334618517080123E-2</v>
      </c>
      <c r="M7" s="159">
        <v>3.4361806751939568E-2</v>
      </c>
      <c r="N7" s="159">
        <v>3.5019267983266426E-2</v>
      </c>
      <c r="O7" s="159">
        <v>3.8420927592344944E-2</v>
      </c>
      <c r="P7" s="159">
        <v>4.0785384779875929E-2</v>
      </c>
      <c r="Q7" s="159">
        <v>4.4172935295232939E-2</v>
      </c>
    </row>
    <row r="8" spans="1:17" x14ac:dyDescent="0.25">
      <c r="A8" s="76" t="s">
        <v>81</v>
      </c>
      <c r="B8" s="159">
        <v>1.5126960570920276</v>
      </c>
      <c r="C8" s="159">
        <v>1.7419120419829111</v>
      </c>
      <c r="D8" s="159">
        <v>1.9042376153173297</v>
      </c>
      <c r="E8" s="159">
        <v>1.8871695135340689</v>
      </c>
      <c r="F8" s="159">
        <v>1.7799875306096187</v>
      </c>
      <c r="G8" s="159">
        <v>1.6430143959631562</v>
      </c>
      <c r="H8" s="159">
        <v>1.6409526090947932</v>
      </c>
      <c r="I8" s="159">
        <v>1.5335007463988179</v>
      </c>
      <c r="J8" s="159">
        <v>1.5745250479734085</v>
      </c>
      <c r="K8" s="159">
        <v>1.2297143619830362</v>
      </c>
      <c r="L8" s="159">
        <v>1.0104288253469915</v>
      </c>
      <c r="M8" s="159">
        <v>0.8009969019499954</v>
      </c>
      <c r="N8" s="159">
        <v>0.81632276689204541</v>
      </c>
      <c r="O8" s="159">
        <v>0.89561774774186731</v>
      </c>
      <c r="P8" s="159">
        <v>0.95073484026491428</v>
      </c>
      <c r="Q8" s="159">
        <v>1.0297009286195937</v>
      </c>
    </row>
    <row r="9" spans="1:17" x14ac:dyDescent="0.25">
      <c r="A9" s="76" t="s">
        <v>80</v>
      </c>
      <c r="B9" s="159">
        <v>0.12380493438215347</v>
      </c>
      <c r="C9" s="159">
        <v>0.14256486294527135</v>
      </c>
      <c r="D9" s="159">
        <v>0.15585021981586877</v>
      </c>
      <c r="E9" s="159">
        <v>0.15445329991818174</v>
      </c>
      <c r="F9" s="159">
        <v>0.14568110916598268</v>
      </c>
      <c r="G9" s="159">
        <v>0.13447069457706476</v>
      </c>
      <c r="H9" s="159">
        <v>0.13430194991302535</v>
      </c>
      <c r="I9" s="159">
        <v>0.12550767114965705</v>
      </c>
      <c r="J9" s="159">
        <v>0.12886525970203261</v>
      </c>
      <c r="K9" s="159">
        <v>0.10064461077975789</v>
      </c>
      <c r="L9" s="159">
        <v>8.2697428761996358E-2</v>
      </c>
      <c r="M9" s="159">
        <v>6.5556704812772842E-2</v>
      </c>
      <c r="N9" s="159">
        <v>6.6811033264681269E-2</v>
      </c>
      <c r="O9" s="159">
        <v>7.3300843200339125E-2</v>
      </c>
      <c r="P9" s="159">
        <v>7.7811840628513027E-2</v>
      </c>
      <c r="Q9" s="159">
        <v>8.4274732721958637E-2</v>
      </c>
    </row>
    <row r="10" spans="1:17" x14ac:dyDescent="0.25">
      <c r="A10" s="129" t="s">
        <v>79</v>
      </c>
      <c r="B10" s="158">
        <v>0.58701767388965498</v>
      </c>
      <c r="C10" s="158">
        <v>0.67596735656922524</v>
      </c>
      <c r="D10" s="158">
        <v>0.73895950890864137</v>
      </c>
      <c r="E10" s="158">
        <v>0.73522140391739077</v>
      </c>
      <c r="F10" s="158">
        <v>0.69276380908426827</v>
      </c>
      <c r="G10" s="158">
        <v>0.64022354368602397</v>
      </c>
      <c r="H10" s="158">
        <v>0.6388665856696214</v>
      </c>
      <c r="I10" s="158">
        <v>0.59771571066386542</v>
      </c>
      <c r="J10" s="158">
        <v>0.61381549931710033</v>
      </c>
      <c r="K10" s="158">
        <v>0.48099614331678009</v>
      </c>
      <c r="L10" s="158">
        <v>0.39503248969605353</v>
      </c>
      <c r="M10" s="158">
        <v>0.31324930186245081</v>
      </c>
      <c r="N10" s="158">
        <v>0.31780180682776416</v>
      </c>
      <c r="O10" s="158">
        <v>0.34755392169422317</v>
      </c>
      <c r="P10" s="158">
        <v>0.36894269129717827</v>
      </c>
      <c r="Q10" s="158">
        <v>0.39958631549703222</v>
      </c>
    </row>
    <row r="11" spans="1:17" x14ac:dyDescent="0.25">
      <c r="A11" s="92" t="s">
        <v>125</v>
      </c>
      <c r="B11" s="91">
        <v>9.5917969879706355E-2</v>
      </c>
      <c r="C11" s="91">
        <v>0.11045223922722898</v>
      </c>
      <c r="D11" s="91">
        <v>0.12074507986814938</v>
      </c>
      <c r="E11" s="91">
        <v>0.10719003484971155</v>
      </c>
      <c r="F11" s="91">
        <v>0.10413080574444289</v>
      </c>
      <c r="G11" s="91">
        <v>9.2793038728227986E-2</v>
      </c>
      <c r="H11" s="91">
        <v>9.5069493640872582E-2</v>
      </c>
      <c r="I11" s="91">
        <v>8.5891747509163868E-2</v>
      </c>
      <c r="J11" s="91">
        <v>8.7715477939842496E-2</v>
      </c>
      <c r="K11" s="91">
        <v>6.1580282708283779E-2</v>
      </c>
      <c r="L11" s="91">
        <v>5.1426085143733709E-2</v>
      </c>
      <c r="M11" s="91">
        <v>4.0354893291267215E-2</v>
      </c>
      <c r="N11" s="91">
        <v>4.7356370936739146E-2</v>
      </c>
      <c r="O11" s="91">
        <v>5.6789885680523483E-2</v>
      </c>
      <c r="P11" s="91">
        <v>6.0284784471127652E-2</v>
      </c>
      <c r="Q11" s="91">
        <v>6.5291915182423985E-2</v>
      </c>
    </row>
    <row r="12" spans="1:17" x14ac:dyDescent="0.25">
      <c r="A12" s="92" t="s">
        <v>26</v>
      </c>
      <c r="B12" s="91">
        <v>0.15961966337799352</v>
      </c>
      <c r="C12" s="91">
        <v>0.18380653038118575</v>
      </c>
      <c r="D12" s="91">
        <v>0.20093512224324764</v>
      </c>
      <c r="E12" s="91">
        <v>0.17837780868010514</v>
      </c>
      <c r="F12" s="91">
        <v>0.17328686356740575</v>
      </c>
      <c r="G12" s="91">
        <v>0.15441938172999839</v>
      </c>
      <c r="H12" s="91">
        <v>0.158207691337752</v>
      </c>
      <c r="I12" s="91">
        <v>0.1429347581225342</v>
      </c>
      <c r="J12" s="91">
        <v>0.145969676791082</v>
      </c>
      <c r="K12" s="91">
        <v>0.10247739822835397</v>
      </c>
      <c r="L12" s="91">
        <v>8.5579526024012822E-2</v>
      </c>
      <c r="M12" s="91">
        <v>6.7155659058311196E-2</v>
      </c>
      <c r="N12" s="91">
        <v>7.8807005582016379E-2</v>
      </c>
      <c r="O12" s="91">
        <v>9.4505570196787014E-2</v>
      </c>
      <c r="P12" s="91">
        <v>0.10032152490471105</v>
      </c>
      <c r="Q12" s="91">
        <v>0.10865402526547849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7.9218727875126183E-2</v>
      </c>
      <c r="F13" s="91">
        <v>5.5483605541395684E-2</v>
      </c>
      <c r="G13" s="91">
        <v>7.2330438611854966E-2</v>
      </c>
      <c r="H13" s="91">
        <v>5.7041583692179279E-2</v>
      </c>
      <c r="I13" s="91">
        <v>7.2058486137740047E-2</v>
      </c>
      <c r="J13" s="91">
        <v>7.6997050292985869E-2</v>
      </c>
      <c r="K13" s="91">
        <v>0.10412500688406282</v>
      </c>
      <c r="L13" s="91">
        <v>8.0305010411560449E-2</v>
      </c>
      <c r="M13" s="91">
        <v>6.6277481883211656E-2</v>
      </c>
      <c r="N13" s="91">
        <v>2.798096568606899E-2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0.33148004063195513</v>
      </c>
      <c r="C14" s="157">
        <v>0.38170858696081045</v>
      </c>
      <c r="D14" s="157">
        <v>0.41727930679724429</v>
      </c>
      <c r="E14" s="157">
        <v>0.37043483251244791</v>
      </c>
      <c r="F14" s="157">
        <v>0.35986253423102393</v>
      </c>
      <c r="G14" s="157">
        <v>0.32068068461594257</v>
      </c>
      <c r="H14" s="157">
        <v>0.32854781699881747</v>
      </c>
      <c r="I14" s="157">
        <v>0.2968307188944273</v>
      </c>
      <c r="J14" s="157">
        <v>0.30313329429318991</v>
      </c>
      <c r="K14" s="157">
        <v>0.21281345549607952</v>
      </c>
      <c r="L14" s="157">
        <v>0.17772186811674653</v>
      </c>
      <c r="M14" s="157">
        <v>0.1394612676296608</v>
      </c>
      <c r="N14" s="157">
        <v>0.16365746462293965</v>
      </c>
      <c r="O14" s="157">
        <v>0.1962584658169127</v>
      </c>
      <c r="P14" s="157">
        <v>0.2083363819213396</v>
      </c>
      <c r="Q14" s="157">
        <v>0.22564037504912976</v>
      </c>
    </row>
    <row r="15" spans="1:17" x14ac:dyDescent="0.25">
      <c r="A15" s="156" t="s">
        <v>214</v>
      </c>
      <c r="B15" s="155">
        <v>6.0558587244493269</v>
      </c>
      <c r="C15" s="155">
        <v>6.9734915928479895</v>
      </c>
      <c r="D15" s="155">
        <v>7.6233384241858166</v>
      </c>
      <c r="E15" s="155">
        <v>7.5550087603320923</v>
      </c>
      <c r="F15" s="155">
        <v>7.1259212755371726</v>
      </c>
      <c r="G15" s="155">
        <v>6.5775692463406781</v>
      </c>
      <c r="H15" s="155">
        <v>6.5693151823889711</v>
      </c>
      <c r="I15" s="155">
        <v>6.1391472731682191</v>
      </c>
      <c r="J15" s="155">
        <v>6.3033820997483279</v>
      </c>
      <c r="K15" s="155">
        <v>4.9229826525174571</v>
      </c>
      <c r="L15" s="155">
        <v>4.0451048898585205</v>
      </c>
      <c r="M15" s="155">
        <v>3.206674635125105</v>
      </c>
      <c r="N15" s="155">
        <v>3.2680295070994947</v>
      </c>
      <c r="O15" s="155">
        <v>3.5854754337501924</v>
      </c>
      <c r="P15" s="155">
        <v>3.8061286998554991</v>
      </c>
      <c r="Q15" s="155">
        <v>4.1222579532215828</v>
      </c>
    </row>
    <row r="16" spans="1:17" x14ac:dyDescent="0.25">
      <c r="A16" s="156" t="s">
        <v>213</v>
      </c>
      <c r="B16" s="204">
        <v>47.645038635528607</v>
      </c>
      <c r="C16" s="204">
        <v>54.808104343443276</v>
      </c>
      <c r="D16" s="204">
        <v>60.031756041872029</v>
      </c>
      <c r="E16" s="204">
        <v>62.177363673832012</v>
      </c>
      <c r="F16" s="204">
        <v>58.327531985681517</v>
      </c>
      <c r="G16" s="204">
        <v>55.232918318916795</v>
      </c>
      <c r="H16" s="204">
        <v>54.946648978202568</v>
      </c>
      <c r="I16" s="204">
        <v>51.749383125594065</v>
      </c>
      <c r="J16" s="204">
        <v>53.037831748260274</v>
      </c>
      <c r="K16" s="204">
        <v>41.456141529921396</v>
      </c>
      <c r="L16" s="204">
        <v>33.897357703767078</v>
      </c>
      <c r="M16" s="204">
        <v>26.736290948076199</v>
      </c>
      <c r="N16" s="204">
        <v>27.247849461129164</v>
      </c>
      <c r="O16" s="204">
        <v>29.894618348201977</v>
      </c>
      <c r="P16" s="204">
        <v>31.734359074190728</v>
      </c>
      <c r="Q16" s="204">
        <v>34.370149934482967</v>
      </c>
    </row>
    <row r="17" spans="1:17" x14ac:dyDescent="0.25">
      <c r="A17" s="152" t="s">
        <v>227</v>
      </c>
      <c r="B17" s="151">
        <v>38.802844348233847</v>
      </c>
      <c r="C17" s="151">
        <v>44.574279999261066</v>
      </c>
      <c r="D17" s="151">
        <v>49.854768207750844</v>
      </c>
      <c r="E17" s="151">
        <v>50.809241932629917</v>
      </c>
      <c r="F17" s="151">
        <v>48.406932697638752</v>
      </c>
      <c r="G17" s="151">
        <v>47.15440919195953</v>
      </c>
      <c r="H17" s="151">
        <v>46.724728544113944</v>
      </c>
      <c r="I17" s="151">
        <v>44.011374379635527</v>
      </c>
      <c r="J17" s="151">
        <v>45.188769238752741</v>
      </c>
      <c r="K17" s="151">
        <v>35.292724370917711</v>
      </c>
      <c r="L17" s="151">
        <v>28.999243346149889</v>
      </c>
      <c r="M17" s="151">
        <v>22.988560397792735</v>
      </c>
      <c r="N17" s="151">
        <v>23.428411751788015</v>
      </c>
      <c r="O17" s="151">
        <v>25.704172684283783</v>
      </c>
      <c r="P17" s="151">
        <v>27.286029751810744</v>
      </c>
      <c r="Q17" s="151">
        <v>29.552351490508688</v>
      </c>
    </row>
    <row r="18" spans="1:17" x14ac:dyDescent="0.25">
      <c r="A18" s="154" t="s">
        <v>33</v>
      </c>
      <c r="B18" s="83">
        <v>28.176538381199283</v>
      </c>
      <c r="C18" s="83">
        <v>35.607453581800314</v>
      </c>
      <c r="D18" s="83">
        <v>26.805966362010118</v>
      </c>
      <c r="E18" s="83">
        <v>15.728789578797318</v>
      </c>
      <c r="F18" s="83">
        <v>6.604565681574087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10.626305967034568</v>
      </c>
      <c r="C21" s="208">
        <v>8.966826417460755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14.602800162468316</v>
      </c>
      <c r="E22" s="208">
        <v>26.7257699812574</v>
      </c>
      <c r="F22" s="208">
        <v>30.262890115879792</v>
      </c>
      <c r="G22" s="208">
        <v>47.15440919195953</v>
      </c>
      <c r="H22" s="208">
        <v>44.383367817757907</v>
      </c>
      <c r="I22" s="208">
        <v>44.011374379635527</v>
      </c>
      <c r="J22" s="208">
        <v>45.188769238752741</v>
      </c>
      <c r="K22" s="208">
        <v>35.292724370917711</v>
      </c>
      <c r="L22" s="208">
        <v>28.999243346149889</v>
      </c>
      <c r="M22" s="208">
        <v>22.988560397792735</v>
      </c>
      <c r="N22" s="208">
        <v>23.428411751788015</v>
      </c>
      <c r="O22" s="208">
        <v>25.704172684283783</v>
      </c>
      <c r="P22" s="208">
        <v>27.286029751810744</v>
      </c>
      <c r="Q22" s="208">
        <v>29.552351490508688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8.4460016832724065</v>
      </c>
      <c r="E24" s="208">
        <v>8.3546823725752013</v>
      </c>
      <c r="F24" s="208">
        <v>11.539476900184876</v>
      </c>
      <c r="G24" s="208">
        <v>0</v>
      </c>
      <c r="H24" s="208">
        <v>2.3413607263560396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8.8421942872947561</v>
      </c>
      <c r="C25" s="264">
        <v>10.23382434418221</v>
      </c>
      <c r="D25" s="264">
        <v>10.176987834121185</v>
      </c>
      <c r="E25" s="264">
        <v>11.368121741202096</v>
      </c>
      <c r="F25" s="264">
        <v>9.9205992880427658</v>
      </c>
      <c r="G25" s="264">
        <v>8.0785091269572646</v>
      </c>
      <c r="H25" s="264">
        <v>8.2219204340886236</v>
      </c>
      <c r="I25" s="264">
        <v>7.7380087459585365</v>
      </c>
      <c r="J25" s="264">
        <v>7.8490625095075366</v>
      </c>
      <c r="K25" s="264">
        <v>6.1634171590036848</v>
      </c>
      <c r="L25" s="264">
        <v>4.8981143576171915</v>
      </c>
      <c r="M25" s="264">
        <v>3.7477305502834648</v>
      </c>
      <c r="N25" s="264">
        <v>3.8194377093411465</v>
      </c>
      <c r="O25" s="264">
        <v>4.1904456639181937</v>
      </c>
      <c r="P25" s="264">
        <v>4.4483293223799825</v>
      </c>
      <c r="Q25" s="264">
        <v>4.8177984439742758</v>
      </c>
    </row>
    <row r="26" spans="1:17" x14ac:dyDescent="0.25">
      <c r="A26" s="150" t="s">
        <v>33</v>
      </c>
      <c r="B26" s="87">
        <v>1.4795888793290155</v>
      </c>
      <c r="C26" s="87">
        <v>1.539486036754381</v>
      </c>
      <c r="D26" s="87">
        <v>4.3175405226106109</v>
      </c>
      <c r="E26" s="87">
        <v>0.7766928735181361</v>
      </c>
      <c r="F26" s="87">
        <v>3.015597026303737</v>
      </c>
      <c r="G26" s="87">
        <v>6.4465512918099286</v>
      </c>
      <c r="H26" s="87">
        <v>5.951323302789441</v>
      </c>
      <c r="I26" s="87">
        <v>5.3888111387727156</v>
      </c>
      <c r="J26" s="87">
        <v>5.8373895110835505</v>
      </c>
      <c r="K26" s="87">
        <v>4.4535591428344405</v>
      </c>
      <c r="L26" s="87">
        <v>4.1867528828074434</v>
      </c>
      <c r="M26" s="87">
        <v>3.7477305502834648</v>
      </c>
      <c r="N26" s="87">
        <v>3.8194377093411465</v>
      </c>
      <c r="O26" s="87">
        <v>4.1904456639181937</v>
      </c>
      <c r="P26" s="87">
        <v>4.4483293223799825</v>
      </c>
      <c r="Q26" s="87">
        <v>4.8177984439742758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0.65598098897254986</v>
      </c>
      <c r="E30" s="87">
        <v>0</v>
      </c>
      <c r="F30" s="87">
        <v>0.29962747509906157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7.3626054079657406</v>
      </c>
      <c r="C35" s="87">
        <v>8.6943383074278291</v>
      </c>
      <c r="D35" s="87">
        <v>5.2034663225380244</v>
      </c>
      <c r="E35" s="87">
        <v>10.591428867683959</v>
      </c>
      <c r="F35" s="87">
        <v>6.6053747866399668</v>
      </c>
      <c r="G35" s="87">
        <v>1.6319578351473369</v>
      </c>
      <c r="H35" s="87">
        <v>2.2705971312991817</v>
      </c>
      <c r="I35" s="87">
        <v>2.3491976071858205</v>
      </c>
      <c r="J35" s="87">
        <v>2.0116729984239865</v>
      </c>
      <c r="K35" s="87">
        <v>1.709858016169244</v>
      </c>
      <c r="L35" s="87">
        <v>0.71136147480974787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109.48382600614181</v>
      </c>
      <c r="C36" s="204">
        <v>127.0365990493535</v>
      </c>
      <c r="D36" s="204">
        <v>139.14151756431983</v>
      </c>
      <c r="E36" s="204">
        <v>135.91431358789148</v>
      </c>
      <c r="F36" s="204">
        <v>130.62628008492908</v>
      </c>
      <c r="G36" s="204">
        <v>124.9568567858185</v>
      </c>
      <c r="H36" s="204">
        <v>125.89301141222762</v>
      </c>
      <c r="I36" s="204">
        <v>115.39045500345463</v>
      </c>
      <c r="J36" s="204">
        <v>119.2167167156264</v>
      </c>
      <c r="K36" s="204">
        <v>92.122548572304623</v>
      </c>
      <c r="L36" s="204">
        <v>74.422325609446773</v>
      </c>
      <c r="M36" s="204">
        <v>58.895527784179365</v>
      </c>
      <c r="N36" s="204">
        <v>60.291325756921765</v>
      </c>
      <c r="O36" s="204">
        <v>66.162648584227043</v>
      </c>
      <c r="P36" s="204">
        <v>71.516411298482339</v>
      </c>
      <c r="Q36" s="204">
        <v>77.217154692594363</v>
      </c>
    </row>
    <row r="37" spans="1:17" x14ac:dyDescent="0.25">
      <c r="A37" s="84" t="s">
        <v>33</v>
      </c>
      <c r="B37" s="83">
        <v>0</v>
      </c>
      <c r="C37" s="83">
        <v>0</v>
      </c>
      <c r="D37" s="83">
        <v>8.2506426677219693</v>
      </c>
      <c r="E37" s="83">
        <v>12.434922006177963</v>
      </c>
      <c r="F37" s="83">
        <v>51.942563731329692</v>
      </c>
      <c r="G37" s="83">
        <v>79.660902266301079</v>
      </c>
      <c r="H37" s="83">
        <v>86.628720023910418</v>
      </c>
      <c r="I37" s="83">
        <v>61.569170246458945</v>
      </c>
      <c r="J37" s="83">
        <v>68.345968341116034</v>
      </c>
      <c r="K37" s="83">
        <v>32.818170788190578</v>
      </c>
      <c r="L37" s="83">
        <v>4.0934381691825434</v>
      </c>
      <c r="M37" s="83">
        <v>0</v>
      </c>
      <c r="N37" s="83">
        <v>15.460533841928772</v>
      </c>
      <c r="O37" s="83">
        <v>8.9034840144521077</v>
      </c>
      <c r="P37" s="83">
        <v>15.291175833427868</v>
      </c>
      <c r="Q37" s="83">
        <v>17.778278601536432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35.798539959310553</v>
      </c>
      <c r="C40" s="208">
        <v>25.756051951196419</v>
      </c>
      <c r="D40" s="208">
        <v>30.10647204642806</v>
      </c>
      <c r="E40" s="208">
        <v>64.858937678131525</v>
      </c>
      <c r="F40" s="208">
        <v>52.501468445178759</v>
      </c>
      <c r="G40" s="208">
        <v>4.0706958989004516</v>
      </c>
      <c r="H40" s="208">
        <v>0.62410171300636996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7.3229084961796342</v>
      </c>
      <c r="H41" s="208">
        <v>0</v>
      </c>
      <c r="I41" s="208">
        <v>19.888359501940016</v>
      </c>
      <c r="J41" s="208">
        <v>14.004215661137579</v>
      </c>
      <c r="K41" s="208">
        <v>15.012994936574433</v>
      </c>
      <c r="L41" s="208">
        <v>19.454758494704453</v>
      </c>
      <c r="M41" s="208">
        <v>15.536553228334373</v>
      </c>
      <c r="N41" s="208">
        <v>17.588214086798345</v>
      </c>
      <c r="O41" s="208">
        <v>12.842030057624031</v>
      </c>
      <c r="P41" s="208">
        <v>2.6712466836196009</v>
      </c>
      <c r="Q41" s="208">
        <v>9.1120769141084121</v>
      </c>
    </row>
    <row r="42" spans="1:17" x14ac:dyDescent="0.25">
      <c r="A42" s="84" t="s">
        <v>26</v>
      </c>
      <c r="B42" s="208">
        <v>73.685286046831251</v>
      </c>
      <c r="C42" s="208">
        <v>101.28054709815707</v>
      </c>
      <c r="D42" s="208">
        <v>100.78440285016978</v>
      </c>
      <c r="E42" s="208">
        <v>58.620453903581989</v>
      </c>
      <c r="F42" s="208">
        <v>26.182247908420649</v>
      </c>
      <c r="G42" s="208">
        <v>0.78941938600652828</v>
      </c>
      <c r="H42" s="208">
        <v>4.3510441022236614</v>
      </c>
      <c r="I42" s="208">
        <v>0</v>
      </c>
      <c r="J42" s="208">
        <v>0</v>
      </c>
      <c r="K42" s="208">
        <v>1.6730229414166162</v>
      </c>
      <c r="L42" s="208">
        <v>0</v>
      </c>
      <c r="M42" s="208">
        <v>0</v>
      </c>
      <c r="N42" s="208">
        <v>0</v>
      </c>
      <c r="O42" s="208">
        <v>17.949996000040095</v>
      </c>
      <c r="P42" s="208">
        <v>14.029157941933285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33.112930738430805</v>
      </c>
      <c r="H43" s="208">
        <v>34.289145573087175</v>
      </c>
      <c r="I43" s="208">
        <v>33.932925255055665</v>
      </c>
      <c r="J43" s="208">
        <v>36.866532713372784</v>
      </c>
      <c r="K43" s="208">
        <v>42.618359906122997</v>
      </c>
      <c r="L43" s="208">
        <v>50.874128945559775</v>
      </c>
      <c r="M43" s="208">
        <v>43.358974555844988</v>
      </c>
      <c r="N43" s="208">
        <v>27.242577828194651</v>
      </c>
      <c r="O43" s="208">
        <v>26.467138512110811</v>
      </c>
      <c r="P43" s="208">
        <v>39.52483083950159</v>
      </c>
      <c r="Q43" s="208">
        <v>50.326799176949528</v>
      </c>
    </row>
    <row r="44" spans="1:17" x14ac:dyDescent="0.25">
      <c r="A44" s="243" t="s">
        <v>211</v>
      </c>
      <c r="B44" s="242">
        <v>5.979889170558387</v>
      </c>
      <c r="C44" s="242">
        <v>6.8860105155183566</v>
      </c>
      <c r="D44" s="242">
        <v>7.5277051464630551</v>
      </c>
      <c r="E44" s="242">
        <v>7.4602326647723727</v>
      </c>
      <c r="F44" s="242">
        <v>7.036527997887065</v>
      </c>
      <c r="G44" s="242">
        <v>6.4950549367987715</v>
      </c>
      <c r="H44" s="242">
        <v>6.486904418452192</v>
      </c>
      <c r="I44" s="242">
        <v>6.0621328808524888</v>
      </c>
      <c r="J44" s="242">
        <v>6.224307413909191</v>
      </c>
      <c r="K44" s="242">
        <v>4.8612248056220775</v>
      </c>
      <c r="L44" s="242">
        <v>3.9943598464373569</v>
      </c>
      <c r="M44" s="242">
        <v>3.1664475339676224</v>
      </c>
      <c r="N44" s="242">
        <v>3.2270327211681398</v>
      </c>
      <c r="O44" s="242">
        <v>3.5404963512479499</v>
      </c>
      <c r="P44" s="242">
        <v>3.7583815656279218</v>
      </c>
      <c r="Q44" s="242">
        <v>4.0705450398299146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86.921746165433845</v>
      </c>
      <c r="C47" s="96">
        <v>87.398669762602907</v>
      </c>
      <c r="D47" s="96">
        <v>78.585061679012028</v>
      </c>
      <c r="E47" s="96">
        <v>96.950432548864484</v>
      </c>
      <c r="F47" s="96">
        <v>98.452717855378339</v>
      </c>
      <c r="G47" s="96">
        <v>105.98285230518809</v>
      </c>
      <c r="H47" s="96">
        <v>104.14078474216755</v>
      </c>
      <c r="I47" s="96">
        <v>126.1588321030526</v>
      </c>
      <c r="J47" s="96">
        <v>130.29552953559113</v>
      </c>
      <c r="K47" s="96">
        <v>71.458596564429129</v>
      </c>
      <c r="L47" s="96">
        <v>83.646808757882582</v>
      </c>
      <c r="M47" s="96">
        <v>99.555976245335827</v>
      </c>
      <c r="N47" s="96">
        <v>76.004489391846846</v>
      </c>
      <c r="O47" s="96">
        <v>72.781840311400487</v>
      </c>
      <c r="P47" s="96">
        <v>94.255053402010034</v>
      </c>
      <c r="Q47" s="96">
        <v>104.49016030559868</v>
      </c>
    </row>
    <row r="48" spans="1:17" x14ac:dyDescent="0.25">
      <c r="A48" s="132" t="s">
        <v>83</v>
      </c>
      <c r="B48" s="160">
        <v>0.45374739866406155</v>
      </c>
      <c r="C48" s="160">
        <v>0.45427776042877982</v>
      </c>
      <c r="D48" s="160">
        <v>0.41082481474647642</v>
      </c>
      <c r="E48" s="160">
        <v>0.50612249768770368</v>
      </c>
      <c r="F48" s="160">
        <v>0.5138830827493549</v>
      </c>
      <c r="G48" s="160">
        <v>0.55234614041839736</v>
      </c>
      <c r="H48" s="160">
        <v>0.54089273024501006</v>
      </c>
      <c r="I48" s="160">
        <v>0.65197212843776542</v>
      </c>
      <c r="J48" s="160">
        <v>0.67183255503441774</v>
      </c>
      <c r="K48" s="160">
        <v>0.36731822851367107</v>
      </c>
      <c r="L48" s="160">
        <v>0.42650935419071467</v>
      </c>
      <c r="M48" s="160">
        <v>0.50756240609717374</v>
      </c>
      <c r="N48" s="160">
        <v>0.38314848469469748</v>
      </c>
      <c r="O48" s="160">
        <v>0.37219102531735881</v>
      </c>
      <c r="P48" s="160">
        <v>0.47980018200787433</v>
      </c>
      <c r="Q48" s="160">
        <v>0.53097820125171324</v>
      </c>
    </row>
    <row r="49" spans="1:17" x14ac:dyDescent="0.25">
      <c r="A49" s="76" t="s">
        <v>82</v>
      </c>
      <c r="B49" s="159">
        <v>0.12164516824300656</v>
      </c>
      <c r="C49" s="159">
        <v>0.12178735296139559</v>
      </c>
      <c r="D49" s="159">
        <v>0.11013805005907421</v>
      </c>
      <c r="E49" s="159">
        <v>0.13568641178783636</v>
      </c>
      <c r="F49" s="159">
        <v>0.13776694751821894</v>
      </c>
      <c r="G49" s="159">
        <v>0.1480785110336611</v>
      </c>
      <c r="H49" s="159">
        <v>0.1450079655900951</v>
      </c>
      <c r="I49" s="159">
        <v>0.17478724833920387</v>
      </c>
      <c r="J49" s="159">
        <v>0.18011163133697014</v>
      </c>
      <c r="K49" s="159">
        <v>9.8474366658242746E-2</v>
      </c>
      <c r="L49" s="159">
        <v>0.11434291921121896</v>
      </c>
      <c r="M49" s="159">
        <v>0.13607243692261445</v>
      </c>
      <c r="N49" s="159">
        <v>0.10271830101938834</v>
      </c>
      <c r="O49" s="159">
        <v>9.9780715055487079E-2</v>
      </c>
      <c r="P49" s="159">
        <v>0.12862966054508376</v>
      </c>
      <c r="Q49" s="159">
        <v>0.14234997889751974</v>
      </c>
    </row>
    <row r="50" spans="1:17" x14ac:dyDescent="0.25">
      <c r="A50" s="76" t="s">
        <v>81</v>
      </c>
      <c r="B50" s="159">
        <v>0.92208522817779914</v>
      </c>
      <c r="C50" s="159">
        <v>0.92316300570396648</v>
      </c>
      <c r="D50" s="159">
        <v>0.8348598673224974</v>
      </c>
      <c r="E50" s="159">
        <v>1.028519568685843</v>
      </c>
      <c r="F50" s="159">
        <v>1.0442902835559109</v>
      </c>
      <c r="G50" s="159">
        <v>1.1224531940466282</v>
      </c>
      <c r="H50" s="159">
        <v>1.099178084670275</v>
      </c>
      <c r="I50" s="159">
        <v>1.3249086839640269</v>
      </c>
      <c r="J50" s="159">
        <v>1.3652681571951686</v>
      </c>
      <c r="K50" s="159">
        <v>0.74644772300646034</v>
      </c>
      <c r="L50" s="159">
        <v>0.86673328891099588</v>
      </c>
      <c r="M50" s="159">
        <v>1.0314456863411958</v>
      </c>
      <c r="N50" s="159">
        <v>0.77861726364905404</v>
      </c>
      <c r="O50" s="159">
        <v>0.7563500033629349</v>
      </c>
      <c r="P50" s="159">
        <v>0.97502853263524691</v>
      </c>
      <c r="Q50" s="159">
        <v>1.079030220999925</v>
      </c>
    </row>
    <row r="51" spans="1:17" x14ac:dyDescent="0.25">
      <c r="A51" s="76" t="s">
        <v>80</v>
      </c>
      <c r="B51" s="159">
        <v>0.3305722510340422</v>
      </c>
      <c r="C51" s="159">
        <v>0.33095863976693968</v>
      </c>
      <c r="D51" s="159">
        <v>0.29930151487641465</v>
      </c>
      <c r="E51" s="159">
        <v>0.36872950424001538</v>
      </c>
      <c r="F51" s="159">
        <v>0.37438338585063052</v>
      </c>
      <c r="G51" s="159">
        <v>0.40240518739206738</v>
      </c>
      <c r="H51" s="159">
        <v>0.39406094212657328</v>
      </c>
      <c r="I51" s="159">
        <v>0.47498651175451495</v>
      </c>
      <c r="J51" s="159">
        <v>0.48945558848284759</v>
      </c>
      <c r="K51" s="159">
        <v>0.26760531080311467</v>
      </c>
      <c r="L51" s="159">
        <v>0.31072829886631642</v>
      </c>
      <c r="M51" s="159">
        <v>0.36977853232392899</v>
      </c>
      <c r="N51" s="159">
        <v>0.27913825498222117</v>
      </c>
      <c r="O51" s="159">
        <v>0.27115532874915504</v>
      </c>
      <c r="P51" s="159">
        <v>0.34955269535399441</v>
      </c>
      <c r="Q51" s="159">
        <v>0.38683783037561664</v>
      </c>
    </row>
    <row r="52" spans="1:17" x14ac:dyDescent="0.25">
      <c r="A52" s="129" t="s">
        <v>79</v>
      </c>
      <c r="B52" s="158">
        <v>0.54075554935678594</v>
      </c>
      <c r="C52" s="158">
        <v>0.54138761042927364</v>
      </c>
      <c r="D52" s="158">
        <v>0.48960236255173989</v>
      </c>
      <c r="E52" s="158">
        <v>0.60555027655171112</v>
      </c>
      <c r="F52" s="158">
        <v>0.61421424820449277</v>
      </c>
      <c r="G52" s="158">
        <v>0.66098093081629761</v>
      </c>
      <c r="H52" s="158">
        <v>0.64671452351303771</v>
      </c>
      <c r="I52" s="158">
        <v>0.78041758042945975</v>
      </c>
      <c r="J52" s="158">
        <v>0.8043344233152051</v>
      </c>
      <c r="K52" s="158">
        <v>0.44123216536276788</v>
      </c>
      <c r="L52" s="158">
        <v>0.51208609546786987</v>
      </c>
      <c r="M52" s="158">
        <v>0.60958750622209334</v>
      </c>
      <c r="N52" s="158">
        <v>0.45808798377423399</v>
      </c>
      <c r="O52" s="158">
        <v>0.44356036630451917</v>
      </c>
      <c r="P52" s="158">
        <v>0.57180407373584741</v>
      </c>
      <c r="Q52" s="158">
        <v>0.63279571356160813</v>
      </c>
    </row>
    <row r="53" spans="1:17" x14ac:dyDescent="0.25">
      <c r="A53" s="92" t="s">
        <v>125</v>
      </c>
      <c r="B53" s="91">
        <v>8.8358795318381186E-2</v>
      </c>
      <c r="C53" s="91">
        <v>8.8462073324495169E-2</v>
      </c>
      <c r="D53" s="91">
        <v>8.000042716447836E-2</v>
      </c>
      <c r="E53" s="91">
        <v>8.8284909689766752E-2</v>
      </c>
      <c r="F53" s="91">
        <v>9.232385370967193E-2</v>
      </c>
      <c r="G53" s="91">
        <v>9.580158323876993E-2</v>
      </c>
      <c r="H53" s="91">
        <v>9.6237342286637384E-2</v>
      </c>
      <c r="I53" s="91">
        <v>0.11214600615986803</v>
      </c>
      <c r="J53" s="91">
        <v>0.11494101801445873</v>
      </c>
      <c r="K53" s="91">
        <v>5.6489437307468672E-2</v>
      </c>
      <c r="L53" s="91">
        <v>6.6664347448269934E-2</v>
      </c>
      <c r="M53" s="91">
        <v>7.8531184647569183E-2</v>
      </c>
      <c r="N53" s="91">
        <v>6.8260733624565292E-2</v>
      </c>
      <c r="O53" s="91">
        <v>7.2477221295769514E-2</v>
      </c>
      <c r="P53" s="91">
        <v>9.3432086223690369E-2</v>
      </c>
      <c r="Q53" s="91">
        <v>0.10339804556688538</v>
      </c>
    </row>
    <row r="54" spans="1:17" x14ac:dyDescent="0.25">
      <c r="A54" s="92" t="s">
        <v>26</v>
      </c>
      <c r="B54" s="91">
        <v>0.14704023847557496</v>
      </c>
      <c r="C54" s="91">
        <v>0.1472121061724303</v>
      </c>
      <c r="D54" s="91">
        <v>0.13313085410486192</v>
      </c>
      <c r="E54" s="91">
        <v>0.14691728342155638</v>
      </c>
      <c r="F54" s="91">
        <v>0.15363859837086524</v>
      </c>
      <c r="G54" s="91">
        <v>0.15942598125074178</v>
      </c>
      <c r="H54" s="91">
        <v>0.16015113955654989</v>
      </c>
      <c r="I54" s="91">
        <v>0.18662517331084408</v>
      </c>
      <c r="J54" s="91">
        <v>0.19127642741814835</v>
      </c>
      <c r="K54" s="91">
        <v>9.4005586009990524E-2</v>
      </c>
      <c r="L54" s="91">
        <v>0.11093792656737395</v>
      </c>
      <c r="M54" s="91">
        <v>0.13068584827056626</v>
      </c>
      <c r="N54" s="91">
        <v>0.11359451557151068</v>
      </c>
      <c r="O54" s="91">
        <v>0.12061128566744943</v>
      </c>
      <c r="P54" s="91">
        <v>0.15548283778767125</v>
      </c>
      <c r="Q54" s="91">
        <v>0.17206745772483822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6.524690700958892E-2</v>
      </c>
      <c r="F55" s="91">
        <v>4.9192553967751546E-2</v>
      </c>
      <c r="G55" s="91">
        <v>7.4675542803001482E-2</v>
      </c>
      <c r="H55" s="91">
        <v>5.774229149776447E-2</v>
      </c>
      <c r="I55" s="91">
        <v>9.4084375561360956E-2</v>
      </c>
      <c r="J55" s="91">
        <v>0.1008957546905908</v>
      </c>
      <c r="K55" s="91">
        <v>9.5516986766378847E-2</v>
      </c>
      <c r="L55" s="91">
        <v>0.10410049882176431</v>
      </c>
      <c r="M55" s="91">
        <v>0.12897690325135228</v>
      </c>
      <c r="N55" s="91">
        <v>4.0332508751701565E-2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0.30535651556282983</v>
      </c>
      <c r="C56" s="157">
        <v>0.3057134309323481</v>
      </c>
      <c r="D56" s="157">
        <v>0.27647108128239961</v>
      </c>
      <c r="E56" s="157">
        <v>0.30510117643079904</v>
      </c>
      <c r="F56" s="157">
        <v>0.31905924215620413</v>
      </c>
      <c r="G56" s="157">
        <v>0.3310778235237844</v>
      </c>
      <c r="H56" s="157">
        <v>0.33258375017208597</v>
      </c>
      <c r="I56" s="157">
        <v>0.38756202539738677</v>
      </c>
      <c r="J56" s="157">
        <v>0.3972212231920072</v>
      </c>
      <c r="K56" s="157">
        <v>0.19522015527892986</v>
      </c>
      <c r="L56" s="157">
        <v>0.23038332263046166</v>
      </c>
      <c r="M56" s="157">
        <v>0.27139357005260567</v>
      </c>
      <c r="N56" s="157">
        <v>0.23590022582645642</v>
      </c>
      <c r="O56" s="157">
        <v>0.25047185934130023</v>
      </c>
      <c r="P56" s="157">
        <v>0.32288914972448574</v>
      </c>
      <c r="Q56" s="157">
        <v>0.35733021026988454</v>
      </c>
    </row>
    <row r="57" spans="1:17" x14ac:dyDescent="0.25">
      <c r="A57" s="156" t="s">
        <v>210</v>
      </c>
      <c r="B57" s="204">
        <v>3.857466973813001</v>
      </c>
      <c r="C57" s="204">
        <v>4.0185360143497642</v>
      </c>
      <c r="D57" s="204">
        <v>3.5600447502791885</v>
      </c>
      <c r="E57" s="204">
        <v>4.1940145850779889</v>
      </c>
      <c r="F57" s="204">
        <v>4.4927808438776653</v>
      </c>
      <c r="G57" s="204">
        <v>4.4280177604676938</v>
      </c>
      <c r="H57" s="204">
        <v>4.7230405244439764</v>
      </c>
      <c r="I57" s="204">
        <v>5.4662755060296435</v>
      </c>
      <c r="J57" s="204">
        <v>6.5753755333031405</v>
      </c>
      <c r="K57" s="204">
        <v>4.1653319996742626</v>
      </c>
      <c r="L57" s="204">
        <v>4.7087432353488783</v>
      </c>
      <c r="M57" s="204">
        <v>5.4581832984246947</v>
      </c>
      <c r="N57" s="204">
        <v>6.0893813500171063</v>
      </c>
      <c r="O57" s="204">
        <v>4.9548221820535749</v>
      </c>
      <c r="P57" s="204">
        <v>6.6423707380808441</v>
      </c>
      <c r="Q57" s="204">
        <v>7.4537714323034363</v>
      </c>
    </row>
    <row r="58" spans="1:17" x14ac:dyDescent="0.25">
      <c r="A58" s="156" t="s">
        <v>209</v>
      </c>
      <c r="B58" s="204">
        <v>10.851297415272271</v>
      </c>
      <c r="C58" s="204">
        <v>10.889009940054013</v>
      </c>
      <c r="D58" s="204">
        <v>9.5595769876571985</v>
      </c>
      <c r="E58" s="204">
        <v>12.340194098281318</v>
      </c>
      <c r="F58" s="204">
        <v>12.021148681751773</v>
      </c>
      <c r="G58" s="204">
        <v>13.978573947880141</v>
      </c>
      <c r="H58" s="204">
        <v>13.179320293973245</v>
      </c>
      <c r="I58" s="204">
        <v>16.37527982428092</v>
      </c>
      <c r="J58" s="204">
        <v>15.458314155359435</v>
      </c>
      <c r="K58" s="204">
        <v>7.5416255408664723</v>
      </c>
      <c r="L58" s="204">
        <v>8.983164910877381</v>
      </c>
      <c r="M58" s="204">
        <v>10.831519714820692</v>
      </c>
      <c r="N58" s="204">
        <v>5.2677186786533143</v>
      </c>
      <c r="O58" s="204">
        <v>6.4397021848536085</v>
      </c>
      <c r="P58" s="204">
        <v>8.0813401602646806</v>
      </c>
      <c r="Q58" s="204">
        <v>8.9756935689679995</v>
      </c>
    </row>
    <row r="59" spans="1:17" x14ac:dyDescent="0.25">
      <c r="A59" s="152" t="s">
        <v>225</v>
      </c>
      <c r="B59" s="151">
        <v>9.2891291992276415</v>
      </c>
      <c r="C59" s="151">
        <v>9.2049366289582686</v>
      </c>
      <c r="D59" s="151">
        <v>8.2241555396939141</v>
      </c>
      <c r="E59" s="151">
        <v>10.498434126355846</v>
      </c>
      <c r="F59" s="151">
        <v>10.350727456411548</v>
      </c>
      <c r="G59" s="151">
        <v>11.758530202520509</v>
      </c>
      <c r="H59" s="151">
        <v>10.946658023660575</v>
      </c>
      <c r="I59" s="151">
        <v>13.68236222067711</v>
      </c>
      <c r="J59" s="151">
        <v>12.721082939000651</v>
      </c>
      <c r="K59" s="151">
        <v>6.0194006886681706</v>
      </c>
      <c r="L59" s="151">
        <v>7.215642669274307</v>
      </c>
      <c r="M59" s="151">
        <v>8.7329372551392765</v>
      </c>
      <c r="N59" s="151">
        <v>3.7814289423607792</v>
      </c>
      <c r="O59" s="151">
        <v>4.9196616300865346</v>
      </c>
      <c r="P59" s="151">
        <v>6.1602252169113809</v>
      </c>
      <c r="Q59" s="151">
        <v>6.4107075574496344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3.3503617344961985</v>
      </c>
      <c r="C61" s="208">
        <v>0.74627974922723184</v>
      </c>
      <c r="D61" s="208">
        <v>3.3541471513684256</v>
      </c>
      <c r="E61" s="208">
        <v>3.7227856496121361</v>
      </c>
      <c r="F61" s="208">
        <v>3.0937286489033053</v>
      </c>
      <c r="G61" s="208">
        <v>2.7425414352109496</v>
      </c>
      <c r="H61" s="208">
        <v>2.7715533278850382</v>
      </c>
      <c r="I61" s="208">
        <v>2.4359294615424218</v>
      </c>
      <c r="J61" s="208">
        <v>2.0537806507614045</v>
      </c>
      <c r="K61" s="208">
        <v>2.0477409356714098</v>
      </c>
      <c r="L61" s="208">
        <v>2.4595340550953506</v>
      </c>
      <c r="M61" s="208">
        <v>2.0495754340367589</v>
      </c>
      <c r="N61" s="208">
        <v>1.639764989933534</v>
      </c>
      <c r="O61" s="208">
        <v>1.7522444055600319</v>
      </c>
      <c r="P61" s="208">
        <v>2.0496046958947183</v>
      </c>
      <c r="Q61" s="208">
        <v>2.4595291929681475</v>
      </c>
    </row>
    <row r="62" spans="1:17" x14ac:dyDescent="0.25">
      <c r="A62" s="154" t="s">
        <v>125</v>
      </c>
      <c r="B62" s="208">
        <v>0.88197719723823798</v>
      </c>
      <c r="C62" s="208">
        <v>1.9158315140306186</v>
      </c>
      <c r="D62" s="208">
        <v>1.5525742938648308</v>
      </c>
      <c r="E62" s="208">
        <v>1.2339387288972465</v>
      </c>
      <c r="F62" s="208">
        <v>1.5877531067433976</v>
      </c>
      <c r="G62" s="208">
        <v>1.6219664134405711</v>
      </c>
      <c r="H62" s="208">
        <v>1.6318609562806388</v>
      </c>
      <c r="I62" s="208">
        <v>0.92795403744367311</v>
      </c>
      <c r="J62" s="208">
        <v>1.6549435823025178</v>
      </c>
      <c r="K62" s="208">
        <v>1.3569731312728897</v>
      </c>
      <c r="L62" s="208">
        <v>0.98546803175251607</v>
      </c>
      <c r="M62" s="208">
        <v>2.815720582660294</v>
      </c>
      <c r="N62" s="208">
        <v>1.7188113080754945</v>
      </c>
      <c r="O62" s="208">
        <v>3.1674172245265027</v>
      </c>
      <c r="P62" s="208">
        <v>2.0529923477491985</v>
      </c>
      <c r="Q62" s="208">
        <v>2.0420909079286571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5.0567902674932039</v>
      </c>
      <c r="C64" s="208">
        <v>6.5428253657004181</v>
      </c>
      <c r="D64" s="208">
        <v>3.3174340944606575</v>
      </c>
      <c r="E64" s="208">
        <v>5.5417097478464639</v>
      </c>
      <c r="F64" s="208">
        <v>5.6692457007648436</v>
      </c>
      <c r="G64" s="208">
        <v>7.3940223538689889</v>
      </c>
      <c r="H64" s="208">
        <v>6.5432437394948977</v>
      </c>
      <c r="I64" s="208">
        <v>10.318478721691015</v>
      </c>
      <c r="J64" s="208">
        <v>9.0123587059367285</v>
      </c>
      <c r="K64" s="208">
        <v>2.6146866217238718</v>
      </c>
      <c r="L64" s="208">
        <v>3.7706405824264402</v>
      </c>
      <c r="M64" s="208">
        <v>3.8676412384422227</v>
      </c>
      <c r="N64" s="208">
        <v>0.42285264435175091</v>
      </c>
      <c r="O64" s="208">
        <v>0</v>
      </c>
      <c r="P64" s="208">
        <v>2.0576281732674646</v>
      </c>
      <c r="Q64" s="208">
        <v>1.9090874565528295</v>
      </c>
    </row>
    <row r="65" spans="1:17" x14ac:dyDescent="0.25">
      <c r="A65" s="152" t="s">
        <v>224</v>
      </c>
      <c r="B65" s="151">
        <v>1.56216821604463</v>
      </c>
      <c r="C65" s="151">
        <v>1.6840733110957435</v>
      </c>
      <c r="D65" s="151">
        <v>1.3354214479632853</v>
      </c>
      <c r="E65" s="151">
        <v>1.8417599719254718</v>
      </c>
      <c r="F65" s="151">
        <v>1.6704212253402251</v>
      </c>
      <c r="G65" s="151">
        <v>2.2200437453596318</v>
      </c>
      <c r="H65" s="151">
        <v>2.2326622703126686</v>
      </c>
      <c r="I65" s="151">
        <v>2.6929176036038105</v>
      </c>
      <c r="J65" s="151">
        <v>2.7372312163587851</v>
      </c>
      <c r="K65" s="151">
        <v>1.5222248521983019</v>
      </c>
      <c r="L65" s="151">
        <v>1.7675222416030731</v>
      </c>
      <c r="M65" s="151">
        <v>2.0985824596814155</v>
      </c>
      <c r="N65" s="151">
        <v>1.4862897362925351</v>
      </c>
      <c r="O65" s="151">
        <v>1.5200405547670734</v>
      </c>
      <c r="P65" s="151">
        <v>1.9211149433533001</v>
      </c>
      <c r="Q65" s="151">
        <v>2.1102616900524835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1.5324079909656762E-2</v>
      </c>
      <c r="N66" s="87">
        <v>0.32171918535970162</v>
      </c>
      <c r="O66" s="87">
        <v>7.0903482035624299E-2</v>
      </c>
      <c r="P66" s="87">
        <v>0.21308782462324161</v>
      </c>
      <c r="Q66" s="87">
        <v>0.28578187510322128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1.1576493185414163</v>
      </c>
      <c r="C70" s="87">
        <v>0.72218523980697746</v>
      </c>
      <c r="D70" s="87">
        <v>1.3354214479632853</v>
      </c>
      <c r="E70" s="87">
        <v>0.93014097661788175</v>
      </c>
      <c r="F70" s="87">
        <v>1.6704212253402251</v>
      </c>
      <c r="G70" s="87">
        <v>0.25088080004826702</v>
      </c>
      <c r="H70" s="87">
        <v>3.2313270072406773E-2</v>
      </c>
      <c r="I70" s="87">
        <v>3.2587070803999557E-2</v>
      </c>
      <c r="J70" s="87">
        <v>0.17078908918556451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0.40451889750321368</v>
      </c>
      <c r="C75" s="87">
        <v>0.96188807128876608</v>
      </c>
      <c r="D75" s="87">
        <v>0</v>
      </c>
      <c r="E75" s="87">
        <v>0.91161899530759005</v>
      </c>
      <c r="F75" s="87">
        <v>0</v>
      </c>
      <c r="G75" s="87">
        <v>1.9691629453113646</v>
      </c>
      <c r="H75" s="87">
        <v>2.2003490002402617</v>
      </c>
      <c r="I75" s="87">
        <v>2.660330532799811</v>
      </c>
      <c r="J75" s="87">
        <v>2.5664421271732207</v>
      </c>
      <c r="K75" s="87">
        <v>1.5222248521983019</v>
      </c>
      <c r="L75" s="87">
        <v>1.7675222416030731</v>
      </c>
      <c r="M75" s="87">
        <v>2.0832583797717588</v>
      </c>
      <c r="N75" s="87">
        <v>1.1645705509328335</v>
      </c>
      <c r="O75" s="87">
        <v>1.4491370727314492</v>
      </c>
      <c r="P75" s="87">
        <v>1.7080271187300586</v>
      </c>
      <c r="Q75" s="87">
        <v>1.8244798149492623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0.45472432146588265</v>
      </c>
    </row>
    <row r="77" spans="1:17" x14ac:dyDescent="0.25">
      <c r="A77" s="156" t="s">
        <v>208</v>
      </c>
      <c r="B77" s="204">
        <v>60.738670680520194</v>
      </c>
      <c r="C77" s="204">
        <v>60.968050513858181</v>
      </c>
      <c r="D77" s="204">
        <v>55.061313986790637</v>
      </c>
      <c r="E77" s="204">
        <v>67.639627439979236</v>
      </c>
      <c r="F77" s="204">
        <v>68.913964956837489</v>
      </c>
      <c r="G77" s="204">
        <v>73.666315091598989</v>
      </c>
      <c r="H77" s="204">
        <v>72.530127581231227</v>
      </c>
      <c r="I77" s="204">
        <v>87.844099046527859</v>
      </c>
      <c r="J77" s="204">
        <v>91.073880284319927</v>
      </c>
      <c r="K77" s="204">
        <v>50.224039384729984</v>
      </c>
      <c r="L77" s="204">
        <v>58.921091654489544</v>
      </c>
      <c r="M77" s="204">
        <v>70.168264770073947</v>
      </c>
      <c r="N77" s="204">
        <v>54.317433031817423</v>
      </c>
      <c r="O77" s="204">
        <v>51.633098807485645</v>
      </c>
      <c r="P77" s="204">
        <v>66.819405088154411</v>
      </c>
      <c r="Q77" s="204">
        <v>74.111328174319013</v>
      </c>
    </row>
    <row r="78" spans="1:17" x14ac:dyDescent="0.25">
      <c r="A78" s="152" t="s">
        <v>222</v>
      </c>
      <c r="B78" s="261">
        <v>56.836230176515336</v>
      </c>
      <c r="C78" s="261">
        <v>56.902663093651846</v>
      </c>
      <c r="D78" s="261">
        <v>51.459763299805324</v>
      </c>
      <c r="E78" s="261">
        <v>63.396715575197348</v>
      </c>
      <c r="F78" s="261">
        <v>64.368803569899001</v>
      </c>
      <c r="G78" s="261">
        <v>69.186671849489485</v>
      </c>
      <c r="H78" s="261">
        <v>67.752021956537419</v>
      </c>
      <c r="I78" s="261">
        <v>82.314093194087903</v>
      </c>
      <c r="J78" s="261">
        <v>84.421843602113285</v>
      </c>
      <c r="K78" s="261">
        <v>46.010144510579238</v>
      </c>
      <c r="L78" s="261">
        <v>54.157450008474214</v>
      </c>
      <c r="M78" s="261">
        <v>64.646445470866666</v>
      </c>
      <c r="N78" s="261">
        <v>48.157056653753706</v>
      </c>
      <c r="O78" s="261">
        <v>46.620509223530092</v>
      </c>
      <c r="P78" s="261">
        <v>60.099592115839926</v>
      </c>
      <c r="Q78" s="261">
        <v>66.570654529545678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14.398983854322127</v>
      </c>
      <c r="J79" s="83">
        <v>8.6371472909790459</v>
      </c>
      <c r="K79" s="83">
        <v>0</v>
      </c>
      <c r="L79" s="83">
        <v>15.586897060110083</v>
      </c>
      <c r="M79" s="83">
        <v>19.162956681269552</v>
      </c>
      <c r="N79" s="83">
        <v>3.4875863322179215</v>
      </c>
      <c r="O79" s="83">
        <v>0</v>
      </c>
      <c r="P79" s="83">
        <v>0</v>
      </c>
      <c r="Q79" s="83">
        <v>1.2869054791915733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0.46378262919567509</v>
      </c>
      <c r="J82" s="208">
        <v>2.2143556488912135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56.836230176515336</v>
      </c>
      <c r="C84" s="208">
        <v>56.902663093651846</v>
      </c>
      <c r="D84" s="208">
        <v>51.459763299805324</v>
      </c>
      <c r="E84" s="208">
        <v>63.396715575197348</v>
      </c>
      <c r="F84" s="208">
        <v>64.368803569899001</v>
      </c>
      <c r="G84" s="208">
        <v>69.186671849489485</v>
      </c>
      <c r="H84" s="208">
        <v>67.752021956537419</v>
      </c>
      <c r="I84" s="208">
        <v>67.4513267105701</v>
      </c>
      <c r="J84" s="208">
        <v>73.570340662243026</v>
      </c>
      <c r="K84" s="208">
        <v>46.010144510579238</v>
      </c>
      <c r="L84" s="208">
        <v>38.570552948364131</v>
      </c>
      <c r="M84" s="208">
        <v>36.923792700635943</v>
      </c>
      <c r="N84" s="208">
        <v>44.669470321535783</v>
      </c>
      <c r="O84" s="208">
        <v>46.620509223530092</v>
      </c>
      <c r="P84" s="208">
        <v>60.099592115839926</v>
      </c>
      <c r="Q84" s="208">
        <v>65.283749050354103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8.559696088961168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3.9024405040048564</v>
      </c>
      <c r="C86" s="261">
        <v>4.0653874202063323</v>
      </c>
      <c r="D86" s="261">
        <v>3.6015506869853104</v>
      </c>
      <c r="E86" s="261">
        <v>4.2429118647818882</v>
      </c>
      <c r="F86" s="261">
        <v>4.5451613869384904</v>
      </c>
      <c r="G86" s="261">
        <v>4.4796432421095016</v>
      </c>
      <c r="H86" s="261">
        <v>4.7781056246938105</v>
      </c>
      <c r="I86" s="261">
        <v>5.5300058524399507</v>
      </c>
      <c r="J86" s="261">
        <v>6.6520366822066368</v>
      </c>
      <c r="K86" s="261">
        <v>4.2138948741507445</v>
      </c>
      <c r="L86" s="261">
        <v>4.763641646015329</v>
      </c>
      <c r="M86" s="261">
        <v>5.5218192992072863</v>
      </c>
      <c r="N86" s="261">
        <v>6.160376378063714</v>
      </c>
      <c r="O86" s="261">
        <v>5.0125895839555525</v>
      </c>
      <c r="P86" s="261">
        <v>6.7198129723144886</v>
      </c>
      <c r="Q86" s="261">
        <v>7.5406736447733298</v>
      </c>
    </row>
    <row r="87" spans="1:17" x14ac:dyDescent="0.25">
      <c r="A87" s="156" t="s">
        <v>207</v>
      </c>
      <c r="B87" s="204">
        <v>9.1055055003526828</v>
      </c>
      <c r="C87" s="204">
        <v>9.151498925050614</v>
      </c>
      <c r="D87" s="204">
        <v>8.2593993447287932</v>
      </c>
      <c r="E87" s="204">
        <v>10.131988166572826</v>
      </c>
      <c r="F87" s="204">
        <v>10.34028542503281</v>
      </c>
      <c r="G87" s="204">
        <v>11.023681541534215</v>
      </c>
      <c r="H87" s="204">
        <v>10.88244209637412</v>
      </c>
      <c r="I87" s="204">
        <v>13.066105573289214</v>
      </c>
      <c r="J87" s="204">
        <v>13.676957207244003</v>
      </c>
      <c r="K87" s="204">
        <v>7.6065218448141518</v>
      </c>
      <c r="L87" s="204">
        <v>8.8034090005196717</v>
      </c>
      <c r="M87" s="204">
        <v>10.443561894109482</v>
      </c>
      <c r="N87" s="204">
        <v>8.3282460432394103</v>
      </c>
      <c r="O87" s="204">
        <v>7.8111796982182113</v>
      </c>
      <c r="P87" s="204">
        <v>10.20712227123204</v>
      </c>
      <c r="Q87" s="204">
        <v>11.177375184921839</v>
      </c>
    </row>
    <row r="88" spans="1:17" x14ac:dyDescent="0.25">
      <c r="A88" s="152" t="s">
        <v>220</v>
      </c>
      <c r="B88" s="261">
        <v>5.2232354501192262</v>
      </c>
      <c r="C88" s="261">
        <v>5.107124178564213</v>
      </c>
      <c r="D88" s="261">
        <v>4.676463909292516</v>
      </c>
      <c r="E88" s="261">
        <v>5.911006541992391</v>
      </c>
      <c r="F88" s="261">
        <v>5.8186165083945607</v>
      </c>
      <c r="G88" s="261">
        <v>6.5671921276085392</v>
      </c>
      <c r="H88" s="261">
        <v>6.1290329554624057</v>
      </c>
      <c r="I88" s="261">
        <v>7.5646825339088686</v>
      </c>
      <c r="J88" s="261">
        <v>7.0593027528372279</v>
      </c>
      <c r="K88" s="261">
        <v>3.4144072314180209</v>
      </c>
      <c r="L88" s="261">
        <v>4.0643890786551289</v>
      </c>
      <c r="M88" s="261">
        <v>4.95028309431388</v>
      </c>
      <c r="N88" s="261">
        <v>2.1997106597586074</v>
      </c>
      <c r="O88" s="261">
        <v>2.8244985698494669</v>
      </c>
      <c r="P88" s="261">
        <v>3.522041840456986</v>
      </c>
      <c r="Q88" s="261">
        <v>3.6756768452174833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0.74874178406386294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5.2232354501192262</v>
      </c>
      <c r="C93" s="208">
        <v>5.107124178564213</v>
      </c>
      <c r="D93" s="208">
        <v>4.676463909292516</v>
      </c>
      <c r="E93" s="208">
        <v>5.911006541992391</v>
      </c>
      <c r="F93" s="208">
        <v>5.8186165083945607</v>
      </c>
      <c r="G93" s="208">
        <v>6.5671921276085392</v>
      </c>
      <c r="H93" s="208">
        <v>6.1290329554624057</v>
      </c>
      <c r="I93" s="208">
        <v>7.5646825339088686</v>
      </c>
      <c r="J93" s="208">
        <v>7.0593027528372279</v>
      </c>
      <c r="K93" s="208">
        <v>3.4144072314180209</v>
      </c>
      <c r="L93" s="208">
        <v>4.0643890786551289</v>
      </c>
      <c r="M93" s="208">
        <v>4.95028309431388</v>
      </c>
      <c r="N93" s="208">
        <v>2.1997106597586074</v>
      </c>
      <c r="O93" s="208">
        <v>2.0757567857856039</v>
      </c>
      <c r="P93" s="208">
        <v>3.522041840456986</v>
      </c>
      <c r="Q93" s="208">
        <v>3.6756768452174833</v>
      </c>
    </row>
    <row r="94" spans="1:17" x14ac:dyDescent="0.25">
      <c r="A94" s="149" t="s">
        <v>219</v>
      </c>
      <c r="B94" s="262">
        <v>3.8822700502334571</v>
      </c>
      <c r="C94" s="262">
        <v>4.0443747464864002</v>
      </c>
      <c r="D94" s="262">
        <v>3.5829354354362777</v>
      </c>
      <c r="E94" s="262">
        <v>4.2209816245804355</v>
      </c>
      <c r="F94" s="262">
        <v>4.5216689166382498</v>
      </c>
      <c r="G94" s="262">
        <v>4.4564894139256754</v>
      </c>
      <c r="H94" s="262">
        <v>4.7534091409117156</v>
      </c>
      <c r="I94" s="262">
        <v>5.5014230393803443</v>
      </c>
      <c r="J94" s="262">
        <v>6.6176544544067752</v>
      </c>
      <c r="K94" s="262">
        <v>4.1921146133961305</v>
      </c>
      <c r="L94" s="262">
        <v>4.7390199218645419</v>
      </c>
      <c r="M94" s="262">
        <v>5.4932787997956014</v>
      </c>
      <c r="N94" s="262">
        <v>6.128535383480803</v>
      </c>
      <c r="O94" s="262">
        <v>4.986681128368744</v>
      </c>
      <c r="P94" s="262">
        <v>6.685080430775054</v>
      </c>
      <c r="Q94" s="262">
        <v>7.5016983397043555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48.31448873078147</v>
      </c>
      <c r="C97" s="96">
        <v>52.980986360925023</v>
      </c>
      <c r="D97" s="96">
        <v>57.520914512729384</v>
      </c>
      <c r="E97" s="96">
        <v>51.841405949518474</v>
      </c>
      <c r="F97" s="96">
        <v>48.10722851023742</v>
      </c>
      <c r="G97" s="96">
        <v>51.510702673569199</v>
      </c>
      <c r="H97" s="96">
        <v>46.42200672467925</v>
      </c>
      <c r="I97" s="96">
        <v>44.541807191230916</v>
      </c>
      <c r="J97" s="96">
        <v>49.482574092595279</v>
      </c>
      <c r="K97" s="96">
        <v>44.601245269618907</v>
      </c>
      <c r="L97" s="96">
        <v>46.965222551005539</v>
      </c>
      <c r="M97" s="96">
        <v>46.978048085090691</v>
      </c>
      <c r="N97" s="96">
        <v>43.675281504179019</v>
      </c>
      <c r="O97" s="96">
        <v>48.744144806937342</v>
      </c>
      <c r="P97" s="96">
        <v>50.318602883863576</v>
      </c>
      <c r="Q97" s="96">
        <v>54.036086647780458</v>
      </c>
    </row>
    <row r="98" spans="1:17" x14ac:dyDescent="0.25">
      <c r="A98" s="132" t="s">
        <v>83</v>
      </c>
      <c r="B98" s="160">
        <v>0.37844491649775885</v>
      </c>
      <c r="C98" s="160">
        <v>0.41334145448653664</v>
      </c>
      <c r="D98" s="160">
        <v>0.44969977612514772</v>
      </c>
      <c r="E98" s="160">
        <v>0.40706965431280512</v>
      </c>
      <c r="F98" s="160">
        <v>0.37575461894972961</v>
      </c>
      <c r="G98" s="160">
        <v>0.40574775580287709</v>
      </c>
      <c r="H98" s="160">
        <v>0.36263608137743131</v>
      </c>
      <c r="I98" s="160">
        <v>0.34935228367659427</v>
      </c>
      <c r="J98" s="160">
        <v>0.38186714453355791</v>
      </c>
      <c r="K98" s="160">
        <v>0.3381713661263373</v>
      </c>
      <c r="L98" s="160">
        <v>0.35730189784017308</v>
      </c>
      <c r="M98" s="160">
        <v>0.35855795896813042</v>
      </c>
      <c r="N98" s="160">
        <v>0.31502710852198412</v>
      </c>
      <c r="O98" s="160">
        <v>0.36158790990346573</v>
      </c>
      <c r="P98" s="160">
        <v>0.37109623419054522</v>
      </c>
      <c r="Q98" s="160">
        <v>0.39618959912713875</v>
      </c>
    </row>
    <row r="99" spans="1:17" x14ac:dyDescent="0.25">
      <c r="A99" s="76" t="s">
        <v>82</v>
      </c>
      <c r="B99" s="159">
        <v>0.10153973460703299</v>
      </c>
      <c r="C99" s="159">
        <v>0.11090274901577778</v>
      </c>
      <c r="D99" s="159">
        <v>0.12065797142464738</v>
      </c>
      <c r="E99" s="159">
        <v>0.10921997591621413</v>
      </c>
      <c r="F99" s="159">
        <v>0.10081790670782677</v>
      </c>
      <c r="G99" s="159">
        <v>0.10886530019453265</v>
      </c>
      <c r="H99" s="159">
        <v>9.7298100349081734E-2</v>
      </c>
      <c r="I99" s="159">
        <v>9.3733953403737552E-2</v>
      </c>
      <c r="J99" s="159">
        <v>0.10245794518767856</v>
      </c>
      <c r="K99" s="159">
        <v>9.0734025669940294E-2</v>
      </c>
      <c r="L99" s="159">
        <v>9.5866897135333126E-2</v>
      </c>
      <c r="M99" s="159">
        <v>9.6203908171875227E-2</v>
      </c>
      <c r="N99" s="159">
        <v>8.4524240117604219E-2</v>
      </c>
      <c r="O99" s="159">
        <v>9.7016867734639245E-2</v>
      </c>
      <c r="P99" s="159">
        <v>9.9568025598252327E-2</v>
      </c>
      <c r="Q99" s="159">
        <v>0.10630077191081701</v>
      </c>
    </row>
    <row r="100" spans="1:17" x14ac:dyDescent="0.25">
      <c r="A100" s="76" t="s">
        <v>81</v>
      </c>
      <c r="B100" s="159">
        <v>1.0880048309979746</v>
      </c>
      <c r="C100" s="159">
        <v>1.1883301366415486</v>
      </c>
      <c r="D100" s="159">
        <v>1.2928579764018733</v>
      </c>
      <c r="E100" s="159">
        <v>1.1702991139204013</v>
      </c>
      <c r="F100" s="159">
        <v>1.0802703983197248</v>
      </c>
      <c r="G100" s="159">
        <v>1.166498740597381</v>
      </c>
      <c r="H100" s="159">
        <v>1.0425554452788017</v>
      </c>
      <c r="I100" s="159">
        <v>1.0043653799814229</v>
      </c>
      <c r="J100" s="159">
        <v>1.0978435168235989</v>
      </c>
      <c r="K100" s="159">
        <v>0.97222096006888414</v>
      </c>
      <c r="L100" s="159">
        <v>1.0272200101732776</v>
      </c>
      <c r="M100" s="159">
        <v>1.0308311052512436</v>
      </c>
      <c r="N100" s="159">
        <v>0.90568270579285659</v>
      </c>
      <c r="O100" s="159">
        <v>1.039542019605278</v>
      </c>
      <c r="P100" s="159">
        <v>1.0668778413010074</v>
      </c>
      <c r="Q100" s="159">
        <v>1.1390196539845201</v>
      </c>
    </row>
    <row r="101" spans="1:17" x14ac:dyDescent="0.25">
      <c r="A101" s="76" t="s">
        <v>80</v>
      </c>
      <c r="B101" s="159">
        <v>0.30089442640849384</v>
      </c>
      <c r="C101" s="159">
        <v>0.3286400066079776</v>
      </c>
      <c r="D101" s="159">
        <v>0.35754782345981323</v>
      </c>
      <c r="E101" s="159">
        <v>0.32365341639747119</v>
      </c>
      <c r="F101" s="159">
        <v>0.29875542149048956</v>
      </c>
      <c r="G101" s="159">
        <v>0.32260239978560606</v>
      </c>
      <c r="H101" s="159">
        <v>0.28832511930896099</v>
      </c>
      <c r="I101" s="159">
        <v>0.27776342191133319</v>
      </c>
      <c r="J101" s="159">
        <v>0.30361537547394896</v>
      </c>
      <c r="K101" s="159">
        <v>0.26887368492096947</v>
      </c>
      <c r="L101" s="159">
        <v>0.28408401042935355</v>
      </c>
      <c r="M101" s="159">
        <v>0.28508268097863265</v>
      </c>
      <c r="N101" s="159">
        <v>0.25047212154165666</v>
      </c>
      <c r="O101" s="159">
        <v>0.28749173790868926</v>
      </c>
      <c r="P101" s="159">
        <v>0.29505162749299996</v>
      </c>
      <c r="Q101" s="159">
        <v>0.31500288940749321</v>
      </c>
    </row>
    <row r="102" spans="1:17" x14ac:dyDescent="0.25">
      <c r="A102" s="129" t="s">
        <v>79</v>
      </c>
      <c r="B102" s="158">
        <v>0.53618576582883859</v>
      </c>
      <c r="C102" s="158">
        <v>0.58562764265320011</v>
      </c>
      <c r="D102" s="158">
        <v>0.63714059389709787</v>
      </c>
      <c r="E102" s="158">
        <v>0.57901399444348578</v>
      </c>
      <c r="F102" s="158">
        <v>0.53393164550247763</v>
      </c>
      <c r="G102" s="158">
        <v>0.57724409775268137</v>
      </c>
      <c r="H102" s="158">
        <v>0.51546389461744546</v>
      </c>
      <c r="I102" s="158">
        <v>0.49714991375592243</v>
      </c>
      <c r="J102" s="158">
        <v>0.54351767618644453</v>
      </c>
      <c r="K102" s="158">
        <v>0.48293344526194648</v>
      </c>
      <c r="L102" s="158">
        <v>0.51000626854434927</v>
      </c>
      <c r="M102" s="158">
        <v>0.51195494807346575</v>
      </c>
      <c r="N102" s="158">
        <v>0.44777050460547679</v>
      </c>
      <c r="O102" s="158">
        <v>0.51230253580955953</v>
      </c>
      <c r="P102" s="158">
        <v>0.52577405548750167</v>
      </c>
      <c r="Q102" s="158">
        <v>0.56132666700165201</v>
      </c>
    </row>
    <row r="103" spans="1:17" x14ac:dyDescent="0.25">
      <c r="A103" s="92" t="s">
        <v>125</v>
      </c>
      <c r="B103" s="91">
        <v>8.761209827962585E-2</v>
      </c>
      <c r="C103" s="91">
        <v>9.5690840475941244E-2</v>
      </c>
      <c r="D103" s="91">
        <v>0.10410799369909234</v>
      </c>
      <c r="E103" s="91">
        <v>8.441610909608592E-2</v>
      </c>
      <c r="F103" s="91">
        <v>8.0256404462182546E-2</v>
      </c>
      <c r="G103" s="91">
        <v>8.3664892437436425E-2</v>
      </c>
      <c r="H103" s="91">
        <v>7.6705986117694164E-2</v>
      </c>
      <c r="I103" s="91">
        <v>7.1440442512544028E-2</v>
      </c>
      <c r="J103" s="91">
        <v>7.7669776648662647E-2</v>
      </c>
      <c r="K103" s="91">
        <v>6.182830881646003E-2</v>
      </c>
      <c r="L103" s="91">
        <v>6.639359160098382E-2</v>
      </c>
      <c r="M103" s="91">
        <v>6.5953498305042685E-2</v>
      </c>
      <c r="N103" s="91">
        <v>6.67233025585659E-2</v>
      </c>
      <c r="O103" s="91">
        <v>8.3709607708192177E-2</v>
      </c>
      <c r="P103" s="91">
        <v>8.59108375453463E-2</v>
      </c>
      <c r="Q103" s="91">
        <v>9.1720090779176866E-2</v>
      </c>
    </row>
    <row r="104" spans="1:17" x14ac:dyDescent="0.25">
      <c r="A104" s="92" t="s">
        <v>26</v>
      </c>
      <c r="B104" s="91">
        <v>0.14579763992891109</v>
      </c>
      <c r="C104" s="91">
        <v>0.15924169125225215</v>
      </c>
      <c r="D104" s="91">
        <v>0.17324890143158922</v>
      </c>
      <c r="E104" s="91">
        <v>0.14047910870607414</v>
      </c>
      <c r="F104" s="91">
        <v>0.13355683278376007</v>
      </c>
      <c r="G104" s="91">
        <v>0.13922898893886099</v>
      </c>
      <c r="H104" s="91">
        <v>0.12764848649881444</v>
      </c>
      <c r="I104" s="91">
        <v>0.11888595431834517</v>
      </c>
      <c r="J104" s="91">
        <v>0.12925235614193786</v>
      </c>
      <c r="K104" s="91">
        <v>0.10289014511974148</v>
      </c>
      <c r="L104" s="91">
        <v>0.11048735450819007</v>
      </c>
      <c r="M104" s="91">
        <v>0.10975498346404544</v>
      </c>
      <c r="N104" s="91">
        <v>0.11103603534586098</v>
      </c>
      <c r="O104" s="91">
        <v>0.13930340081887516</v>
      </c>
      <c r="P104" s="91">
        <v>0.14296652636317922</v>
      </c>
      <c r="Q104" s="91">
        <v>0.15263386030304962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6.238767236278954E-2</v>
      </c>
      <c r="F105" s="91">
        <v>4.2762702694136061E-2</v>
      </c>
      <c r="G105" s="91">
        <v>6.5215219259465315E-2</v>
      </c>
      <c r="H105" s="91">
        <v>4.6023500907156345E-2</v>
      </c>
      <c r="I105" s="91">
        <v>5.9934630342861943E-2</v>
      </c>
      <c r="J105" s="91">
        <v>6.8178887458876222E-2</v>
      </c>
      <c r="K105" s="91">
        <v>0.10454438982752251</v>
      </c>
      <c r="L105" s="91">
        <v>0.10367769683179109</v>
      </c>
      <c r="M105" s="91">
        <v>0.10831974594745937</v>
      </c>
      <c r="N105" s="91">
        <v>3.9424102869842666E-2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0.30277602762030165</v>
      </c>
      <c r="C106" s="157">
        <v>0.3306951109250067</v>
      </c>
      <c r="D106" s="157">
        <v>0.3597836987664163</v>
      </c>
      <c r="E106" s="157">
        <v>0.29173110427853621</v>
      </c>
      <c r="F106" s="157">
        <v>0.27735570556239902</v>
      </c>
      <c r="G106" s="157">
        <v>0.28913499711691865</v>
      </c>
      <c r="H106" s="157">
        <v>0.26508592109378049</v>
      </c>
      <c r="I106" s="157">
        <v>0.24688888658217131</v>
      </c>
      <c r="J106" s="157">
        <v>0.26841665593696779</v>
      </c>
      <c r="K106" s="157">
        <v>0.21367060149822245</v>
      </c>
      <c r="L106" s="157">
        <v>0.2294476256033843</v>
      </c>
      <c r="M106" s="157">
        <v>0.22792672035691822</v>
      </c>
      <c r="N106" s="157">
        <v>0.23058706383120725</v>
      </c>
      <c r="O106" s="157">
        <v>0.28928952728249219</v>
      </c>
      <c r="P106" s="157">
        <v>0.29689669157897608</v>
      </c>
      <c r="Q106" s="157">
        <v>0.3169727159194255</v>
      </c>
    </row>
    <row r="107" spans="1:17" x14ac:dyDescent="0.25">
      <c r="A107" s="156" t="s">
        <v>206</v>
      </c>
      <c r="B107" s="204">
        <v>36.147667001851069</v>
      </c>
      <c r="C107" s="204">
        <v>39.056469621968311</v>
      </c>
      <c r="D107" s="204">
        <v>42.7336201284308</v>
      </c>
      <c r="E107" s="204">
        <v>39.142280970823457</v>
      </c>
      <c r="F107" s="204">
        <v>35.620408822796669</v>
      </c>
      <c r="G107" s="204">
        <v>39.341321374405162</v>
      </c>
      <c r="H107" s="204">
        <v>34.388556179294525</v>
      </c>
      <c r="I107" s="204">
        <v>33.490758524290158</v>
      </c>
      <c r="J107" s="204">
        <v>35.011688416074463</v>
      </c>
      <c r="K107" s="204">
        <v>29.441208434049344</v>
      </c>
      <c r="L107" s="204">
        <v>31.425685980785964</v>
      </c>
      <c r="M107" s="204">
        <v>31.84216552868747</v>
      </c>
      <c r="N107" s="204">
        <v>23.15306717651578</v>
      </c>
      <c r="O107" s="204">
        <v>29.354776690227741</v>
      </c>
      <c r="P107" s="204">
        <v>29.539137337086586</v>
      </c>
      <c r="Q107" s="204">
        <v>30.904278832545259</v>
      </c>
    </row>
    <row r="108" spans="1:17" x14ac:dyDescent="0.25">
      <c r="A108" s="152" t="s">
        <v>218</v>
      </c>
      <c r="B108" s="151">
        <v>32.075755068516443</v>
      </c>
      <c r="C108" s="151">
        <v>34.214694198705821</v>
      </c>
      <c r="D108" s="151">
        <v>37.690538982507199</v>
      </c>
      <c r="E108" s="151">
        <v>35.004452031713029</v>
      </c>
      <c r="F108" s="151">
        <v>31.326256496197338</v>
      </c>
      <c r="G108" s="151">
        <v>35.520026612573552</v>
      </c>
      <c r="H108" s="151">
        <v>30.255238647594048</v>
      </c>
      <c r="I108" s="151">
        <v>29.845167511277324</v>
      </c>
      <c r="J108" s="151">
        <v>29.543491160728006</v>
      </c>
      <c r="K108" s="151">
        <v>23.145066132557233</v>
      </c>
      <c r="L108" s="151">
        <v>25.069795761748544</v>
      </c>
      <c r="M108" s="151">
        <v>25.748309044876081</v>
      </c>
      <c r="N108" s="151">
        <v>13.316654490362016</v>
      </c>
      <c r="O108" s="151">
        <v>20.647782648726896</v>
      </c>
      <c r="P108" s="151">
        <v>20.057158545105199</v>
      </c>
      <c r="Q108" s="151">
        <v>20.193539971330654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32.075755068516443</v>
      </c>
      <c r="C113" s="208">
        <v>34.214694198705821</v>
      </c>
      <c r="D113" s="208">
        <v>37.690538982507199</v>
      </c>
      <c r="E113" s="208">
        <v>35.004452031713029</v>
      </c>
      <c r="F113" s="208">
        <v>31.326256496197338</v>
      </c>
      <c r="G113" s="208">
        <v>35.520026612573552</v>
      </c>
      <c r="H113" s="208">
        <v>30.255238647594048</v>
      </c>
      <c r="I113" s="208">
        <v>29.845167511277324</v>
      </c>
      <c r="J113" s="208">
        <v>29.543491160728006</v>
      </c>
      <c r="K113" s="208">
        <v>23.145066132557233</v>
      </c>
      <c r="L113" s="208">
        <v>25.069795761748544</v>
      </c>
      <c r="M113" s="208">
        <v>25.748309044876081</v>
      </c>
      <c r="N113" s="208">
        <v>13.316654490362016</v>
      </c>
      <c r="O113" s="208">
        <v>20.647782648726896</v>
      </c>
      <c r="P113" s="208">
        <v>20.057158545105199</v>
      </c>
      <c r="Q113" s="208">
        <v>20.193539971330654</v>
      </c>
    </row>
    <row r="114" spans="1:17" x14ac:dyDescent="0.25">
      <c r="A114" s="152" t="s">
        <v>217</v>
      </c>
      <c r="B114" s="151">
        <v>4.0719119333346248</v>
      </c>
      <c r="C114" s="151">
        <v>4.8417754232624919</v>
      </c>
      <c r="D114" s="151">
        <v>5.0430811459235976</v>
      </c>
      <c r="E114" s="151">
        <v>4.1378289391104266</v>
      </c>
      <c r="F114" s="151">
        <v>4.2941523265993338</v>
      </c>
      <c r="G114" s="151">
        <v>3.8212947618316071</v>
      </c>
      <c r="H114" s="151">
        <v>4.1333175317004791</v>
      </c>
      <c r="I114" s="151">
        <v>3.6455910130128339</v>
      </c>
      <c r="J114" s="151">
        <v>5.4681972553464533</v>
      </c>
      <c r="K114" s="151">
        <v>6.2961423014921118</v>
      </c>
      <c r="L114" s="151">
        <v>6.3558902190374189</v>
      </c>
      <c r="M114" s="151">
        <v>6.0938564838113898</v>
      </c>
      <c r="N114" s="151">
        <v>9.8364126861537642</v>
      </c>
      <c r="O114" s="151">
        <v>8.7069940415008453</v>
      </c>
      <c r="P114" s="151">
        <v>9.4819787919813852</v>
      </c>
      <c r="Q114" s="151">
        <v>10.710738861214603</v>
      </c>
    </row>
    <row r="115" spans="1:17" x14ac:dyDescent="0.25">
      <c r="A115" s="156" t="s">
        <v>205</v>
      </c>
      <c r="B115" s="204">
        <v>3.2534760234940023</v>
      </c>
      <c r="C115" s="204">
        <v>3.8686004286508981</v>
      </c>
      <c r="D115" s="204">
        <v>4.0294446101540302</v>
      </c>
      <c r="E115" s="204">
        <v>3.3061440087901528</v>
      </c>
      <c r="F115" s="204">
        <v>3.431047101350412</v>
      </c>
      <c r="G115" s="204">
        <v>3.0532317716756157</v>
      </c>
      <c r="H115" s="204">
        <v>3.3025393738960824</v>
      </c>
      <c r="I115" s="204">
        <v>2.9128436828910553</v>
      </c>
      <c r="J115" s="204">
        <v>4.3691143014077998</v>
      </c>
      <c r="K115" s="204">
        <v>5.030646132279097</v>
      </c>
      <c r="L115" s="204">
        <v>5.0783849882194705</v>
      </c>
      <c r="M115" s="204">
        <v>4.8690188504291818</v>
      </c>
      <c r="N115" s="204">
        <v>7.8593381574894616</v>
      </c>
      <c r="O115" s="204">
        <v>6.9569275599556955</v>
      </c>
      <c r="P115" s="204">
        <v>7.5761438754217991</v>
      </c>
      <c r="Q115" s="204">
        <v>8.557928719821227</v>
      </c>
    </row>
    <row r="116" spans="1:17" x14ac:dyDescent="0.25">
      <c r="A116" s="156" t="s">
        <v>204</v>
      </c>
      <c r="B116" s="204">
        <v>3.5245326351911119</v>
      </c>
      <c r="C116" s="204">
        <v>3.8812040132576788</v>
      </c>
      <c r="D116" s="204">
        <v>4.204566088651986</v>
      </c>
      <c r="E116" s="204">
        <v>3.7716799248018069</v>
      </c>
      <c r="F116" s="204">
        <v>3.5196498261038642</v>
      </c>
      <c r="G116" s="204">
        <v>3.7350906427502695</v>
      </c>
      <c r="H116" s="204">
        <v>3.3958934295394059</v>
      </c>
      <c r="I116" s="204">
        <v>3.2444885170111979</v>
      </c>
      <c r="J116" s="204">
        <v>3.6655811310867881</v>
      </c>
      <c r="K116" s="204">
        <v>3.3628817512120728</v>
      </c>
      <c r="L116" s="204">
        <v>3.5293160086814801</v>
      </c>
      <c r="M116" s="204">
        <v>3.5188850476840909</v>
      </c>
      <c r="N116" s="204">
        <v>3.4516474870419054</v>
      </c>
      <c r="O116" s="204">
        <v>3.7543428432004262</v>
      </c>
      <c r="P116" s="204">
        <v>3.8969176664920697</v>
      </c>
      <c r="Q116" s="204">
        <v>4.2076142863172485</v>
      </c>
    </row>
    <row r="117" spans="1:17" x14ac:dyDescent="0.25">
      <c r="A117" s="152" t="s">
        <v>216</v>
      </c>
      <c r="B117" s="151">
        <v>2.5305902431306109</v>
      </c>
      <c r="C117" s="151">
        <v>2.69934008181548</v>
      </c>
      <c r="D117" s="151">
        <v>2.9735639894907742</v>
      </c>
      <c r="E117" s="151">
        <v>2.7616473747342267</v>
      </c>
      <c r="F117" s="151">
        <v>2.4714591713818739</v>
      </c>
      <c r="G117" s="151">
        <v>2.8023232060948455</v>
      </c>
      <c r="H117" s="151">
        <v>2.3869621014889071</v>
      </c>
      <c r="I117" s="151">
        <v>2.3546098773764674</v>
      </c>
      <c r="J117" s="151">
        <v>2.3308093704935389</v>
      </c>
      <c r="K117" s="151">
        <v>1.826010904702019</v>
      </c>
      <c r="L117" s="151">
        <v>1.9778608614650548</v>
      </c>
      <c r="M117" s="151">
        <v>2.0313916073648519</v>
      </c>
      <c r="N117" s="151">
        <v>1.050606473720344</v>
      </c>
      <c r="O117" s="151">
        <v>1.6289897837646294</v>
      </c>
      <c r="P117" s="151">
        <v>1.5823929821993918</v>
      </c>
      <c r="Q117" s="151">
        <v>1.5931526823471562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2.5305902431306109</v>
      </c>
      <c r="C122" s="208">
        <v>2.69934008181548</v>
      </c>
      <c r="D122" s="208">
        <v>2.9735639894907742</v>
      </c>
      <c r="E122" s="208">
        <v>2.7616473747342267</v>
      </c>
      <c r="F122" s="208">
        <v>2.4714591713818739</v>
      </c>
      <c r="G122" s="208">
        <v>2.8023232060948455</v>
      </c>
      <c r="H122" s="208">
        <v>2.3869621014889071</v>
      </c>
      <c r="I122" s="208">
        <v>2.3546098773764674</v>
      </c>
      <c r="J122" s="208">
        <v>2.3308093704935389</v>
      </c>
      <c r="K122" s="208">
        <v>1.826010904702019</v>
      </c>
      <c r="L122" s="208">
        <v>1.9778608614650548</v>
      </c>
      <c r="M122" s="208">
        <v>2.0313916073648519</v>
      </c>
      <c r="N122" s="208">
        <v>1.050606473720344</v>
      </c>
      <c r="O122" s="208">
        <v>1.6289897837646294</v>
      </c>
      <c r="P122" s="208">
        <v>1.5823929821993918</v>
      </c>
      <c r="Q122" s="208">
        <v>1.5931526823471562</v>
      </c>
    </row>
    <row r="123" spans="1:17" x14ac:dyDescent="0.25">
      <c r="A123" s="152" t="s">
        <v>215</v>
      </c>
      <c r="B123" s="261">
        <v>0.99394239206050083</v>
      </c>
      <c r="C123" s="261">
        <v>1.1818639314421988</v>
      </c>
      <c r="D123" s="261">
        <v>1.2310020991612116</v>
      </c>
      <c r="E123" s="261">
        <v>1.0100325500675802</v>
      </c>
      <c r="F123" s="261">
        <v>1.0481906547219904</v>
      </c>
      <c r="G123" s="261">
        <v>0.93276743665542372</v>
      </c>
      <c r="H123" s="261">
        <v>1.008931328050499</v>
      </c>
      <c r="I123" s="261">
        <v>0.88987863963473024</v>
      </c>
      <c r="J123" s="261">
        <v>1.334771760593249</v>
      </c>
      <c r="K123" s="261">
        <v>1.5368708465100538</v>
      </c>
      <c r="L123" s="261">
        <v>1.5514551472164251</v>
      </c>
      <c r="M123" s="261">
        <v>1.487493440319239</v>
      </c>
      <c r="N123" s="261">
        <v>2.4010410133215614</v>
      </c>
      <c r="O123" s="261">
        <v>2.1253530594357968</v>
      </c>
      <c r="P123" s="261">
        <v>2.3145246842926781</v>
      </c>
      <c r="Q123" s="261">
        <v>2.6144616039700925</v>
      </c>
    </row>
    <row r="124" spans="1:17" x14ac:dyDescent="0.25">
      <c r="A124" s="243" t="s">
        <v>203</v>
      </c>
      <c r="B124" s="242">
        <v>2.9837433959051833</v>
      </c>
      <c r="C124" s="242">
        <v>3.5478703076430889</v>
      </c>
      <c r="D124" s="242">
        <v>3.6953795441839952</v>
      </c>
      <c r="E124" s="242">
        <v>3.0320448901126782</v>
      </c>
      <c r="F124" s="242">
        <v>3.1465927690162321</v>
      </c>
      <c r="G124" s="242">
        <v>2.8001005906050729</v>
      </c>
      <c r="H124" s="242">
        <v>3.0287391010175178</v>
      </c>
      <c r="I124" s="242">
        <v>2.6713515143094888</v>
      </c>
      <c r="J124" s="242">
        <v>4.0068885858209997</v>
      </c>
      <c r="K124" s="242">
        <v>4.6135754700303169</v>
      </c>
      <c r="L124" s="242">
        <v>4.6573564891961459</v>
      </c>
      <c r="M124" s="242">
        <v>4.4653480568465911</v>
      </c>
      <c r="N124" s="242">
        <v>7.207752002552299</v>
      </c>
      <c r="O124" s="242">
        <v>6.3801566425918486</v>
      </c>
      <c r="P124" s="242">
        <v>6.9480362207928126</v>
      </c>
      <c r="Q124" s="242">
        <v>7.8484252276651079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</v>
      </c>
      <c r="D129" s="77">
        <f t="shared" si="0"/>
        <v>1.0000000000000002</v>
      </c>
      <c r="E129" s="77">
        <f t="shared" si="0"/>
        <v>1</v>
      </c>
      <c r="F129" s="77">
        <f t="shared" si="0"/>
        <v>0.99999999999999978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0.99999999999999989</v>
      </c>
      <c r="L129" s="77">
        <f t="shared" si="0"/>
        <v>1</v>
      </c>
      <c r="M129" s="77">
        <f t="shared" si="0"/>
        <v>1</v>
      </c>
      <c r="N129" s="77">
        <f t="shared" si="0"/>
        <v>0.99999999999999978</v>
      </c>
      <c r="O129" s="77">
        <f t="shared" si="0"/>
        <v>1</v>
      </c>
      <c r="P129" s="77">
        <f t="shared" si="0"/>
        <v>0.99999999999999989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3.6256993322719678E-3</v>
      </c>
      <c r="C130" s="240">
        <f t="shared" si="1"/>
        <v>3.6091899282476368E-3</v>
      </c>
      <c r="D130" s="240">
        <f t="shared" si="1"/>
        <v>3.6028520884421674E-3</v>
      </c>
      <c r="E130" s="240">
        <f t="shared" si="1"/>
        <v>3.5911077781679923E-3</v>
      </c>
      <c r="F130" s="240">
        <f t="shared" si="1"/>
        <v>3.5543861562616708E-3</v>
      </c>
      <c r="G130" s="240">
        <f t="shared" si="1"/>
        <v>3.4498498149363832E-3</v>
      </c>
      <c r="H130" s="240">
        <f t="shared" si="1"/>
        <v>3.4345234754869091E-3</v>
      </c>
      <c r="I130" s="240">
        <f t="shared" si="1"/>
        <v>3.4695195562224751E-3</v>
      </c>
      <c r="J130" s="240">
        <f t="shared" si="1"/>
        <v>3.4576324957784938E-3</v>
      </c>
      <c r="K130" s="240">
        <f t="shared" si="1"/>
        <v>3.4802106587554999E-3</v>
      </c>
      <c r="L130" s="240">
        <f t="shared" si="1"/>
        <v>3.5225452052727148E-3</v>
      </c>
      <c r="M130" s="240">
        <f t="shared" si="1"/>
        <v>3.5314433803252548E-3</v>
      </c>
      <c r="N130" s="240">
        <f t="shared" si="1"/>
        <v>3.5215634366242234E-3</v>
      </c>
      <c r="O130" s="240">
        <f t="shared" si="1"/>
        <v>3.5211036092600285E-3</v>
      </c>
      <c r="P130" s="240">
        <f t="shared" si="1"/>
        <v>3.4810288192269295E-3</v>
      </c>
      <c r="Q130" s="240">
        <f t="shared" si="1"/>
        <v>3.4878690367050225E-3</v>
      </c>
    </row>
    <row r="131" spans="1:17" x14ac:dyDescent="0.25">
      <c r="A131" s="76" t="s">
        <v>82</v>
      </c>
      <c r="B131" s="239">
        <f t="shared" ref="B131:Q131" si="2">IF(B$7=0,0,B$7/B$5)</f>
        <v>3.7711533893038904E-4</v>
      </c>
      <c r="C131" s="239">
        <f t="shared" si="2"/>
        <v>3.7539816689718768E-4</v>
      </c>
      <c r="D131" s="239">
        <f t="shared" si="2"/>
        <v>3.7473895707660157E-4</v>
      </c>
      <c r="E131" s="239">
        <f t="shared" si="2"/>
        <v>3.7351741079168839E-4</v>
      </c>
      <c r="F131" s="239">
        <f t="shared" si="2"/>
        <v>3.6969793056948312E-4</v>
      </c>
      <c r="G131" s="239">
        <f t="shared" si="2"/>
        <v>3.5882492258491698E-4</v>
      </c>
      <c r="H131" s="239">
        <f t="shared" si="2"/>
        <v>3.5723080317060001E-4</v>
      </c>
      <c r="I131" s="239">
        <f t="shared" si="2"/>
        <v>3.6087080683288903E-4</v>
      </c>
      <c r="J131" s="239">
        <f t="shared" si="2"/>
        <v>3.5963441285274906E-4</v>
      </c>
      <c r="K131" s="239">
        <f t="shared" si="2"/>
        <v>3.6198280713567042E-4</v>
      </c>
      <c r="L131" s="239">
        <f t="shared" si="2"/>
        <v>3.6638609747919156E-4</v>
      </c>
      <c r="M131" s="239">
        <f t="shared" si="2"/>
        <v>3.6731161225393656E-4</v>
      </c>
      <c r="N131" s="239">
        <f t="shared" si="2"/>
        <v>3.6628398200223188E-4</v>
      </c>
      <c r="O131" s="239">
        <f t="shared" si="2"/>
        <v>3.6623615455257151E-4</v>
      </c>
      <c r="P131" s="239">
        <f t="shared" si="2"/>
        <v>3.6206790543953041E-4</v>
      </c>
      <c r="Q131" s="239">
        <f t="shared" si="2"/>
        <v>3.6277936844189475E-4</v>
      </c>
    </row>
    <row r="132" spans="1:17" x14ac:dyDescent="0.25">
      <c r="A132" s="76" t="s">
        <v>81</v>
      </c>
      <c r="B132" s="239">
        <f t="shared" ref="B132:Q132" si="3">IF(B$8=0,0,B$8/B$5)</f>
        <v>8.7908130192837948E-3</v>
      </c>
      <c r="C132" s="239">
        <f t="shared" si="3"/>
        <v>8.750784580481407E-3</v>
      </c>
      <c r="D132" s="239">
        <f t="shared" si="3"/>
        <v>8.7354179547438158E-3</v>
      </c>
      <c r="E132" s="239">
        <f t="shared" si="3"/>
        <v>8.7069428865709595E-3</v>
      </c>
      <c r="F132" s="239">
        <f t="shared" si="3"/>
        <v>8.617908225293347E-3</v>
      </c>
      <c r="G132" s="239">
        <f t="shared" si="3"/>
        <v>8.3644510723156901E-3</v>
      </c>
      <c r="H132" s="239">
        <f t="shared" si="3"/>
        <v>8.3272910730925968E-3</v>
      </c>
      <c r="I132" s="239">
        <f t="shared" si="3"/>
        <v>8.4121420146518761E-3</v>
      </c>
      <c r="J132" s="239">
        <f t="shared" si="3"/>
        <v>8.3833208366844002E-3</v>
      </c>
      <c r="K132" s="239">
        <f t="shared" si="3"/>
        <v>8.4380634920621141E-3</v>
      </c>
      <c r="L132" s="239">
        <f t="shared" si="3"/>
        <v>8.5407071612093339E-3</v>
      </c>
      <c r="M132" s="239">
        <f t="shared" si="3"/>
        <v>8.562281535124866E-3</v>
      </c>
      <c r="N132" s="239">
        <f t="shared" si="3"/>
        <v>8.5383267805362126E-3</v>
      </c>
      <c r="O132" s="239">
        <f t="shared" si="3"/>
        <v>8.5372118904117594E-3</v>
      </c>
      <c r="P132" s="239">
        <f t="shared" si="3"/>
        <v>8.4400471909474827E-3</v>
      </c>
      <c r="Q132" s="239">
        <f t="shared" si="3"/>
        <v>8.4566318736115798E-3</v>
      </c>
    </row>
    <row r="133" spans="1:17" x14ac:dyDescent="0.25">
      <c r="A133" s="76" t="s">
        <v>80</v>
      </c>
      <c r="B133" s="239">
        <f t="shared" ref="B133:Q133" si="4">IF(B$9=0,0,B$9/B$5)</f>
        <v>7.1947436097005647E-4</v>
      </c>
      <c r="C133" s="239">
        <f t="shared" si="4"/>
        <v>7.1619827770394667E-4</v>
      </c>
      <c r="D133" s="239">
        <f t="shared" si="4"/>
        <v>7.1494061322984555E-4</v>
      </c>
      <c r="E133" s="239">
        <f t="shared" si="4"/>
        <v>7.1261010279442805E-4</v>
      </c>
      <c r="F133" s="239">
        <f t="shared" si="4"/>
        <v>7.053231594950567E-4</v>
      </c>
      <c r="G133" s="239">
        <f t="shared" si="4"/>
        <v>6.8457923936254264E-4</v>
      </c>
      <c r="H133" s="239">
        <f t="shared" si="4"/>
        <v>6.8153792035871032E-4</v>
      </c>
      <c r="I133" s="239">
        <f t="shared" si="4"/>
        <v>6.8848245174871409E-4</v>
      </c>
      <c r="J133" s="239">
        <f t="shared" si="4"/>
        <v>6.8612361434026656E-4</v>
      </c>
      <c r="K133" s="239">
        <f t="shared" si="4"/>
        <v>6.9060396637474707E-4</v>
      </c>
      <c r="L133" s="239">
        <f t="shared" si="4"/>
        <v>6.9900472385932993E-4</v>
      </c>
      <c r="M133" s="239">
        <f t="shared" si="4"/>
        <v>7.007704546116686E-4</v>
      </c>
      <c r="N133" s="239">
        <f t="shared" si="4"/>
        <v>6.9880990423799307E-4</v>
      </c>
      <c r="O133" s="239">
        <f t="shared" si="4"/>
        <v>6.987186572898344E-4</v>
      </c>
      <c r="P133" s="239">
        <f t="shared" si="4"/>
        <v>6.9076632001425413E-4</v>
      </c>
      <c r="Q133" s="239">
        <f t="shared" si="4"/>
        <v>6.92123675009232E-4</v>
      </c>
    </row>
    <row r="134" spans="1:17" x14ac:dyDescent="0.25">
      <c r="A134" s="129" t="s">
        <v>79</v>
      </c>
      <c r="B134" s="238">
        <f t="shared" ref="B134:Q134" si="5">IF(B$10=0,0,B$10/B$5)</f>
        <v>3.4113677932756906E-3</v>
      </c>
      <c r="C134" s="238">
        <f t="shared" si="5"/>
        <v>3.3958343350339987E-3</v>
      </c>
      <c r="D134" s="238">
        <f t="shared" si="5"/>
        <v>3.3898711536971245E-3</v>
      </c>
      <c r="E134" s="238">
        <f t="shared" si="5"/>
        <v>3.3921334183198027E-3</v>
      </c>
      <c r="F134" s="238">
        <f t="shared" si="5"/>
        <v>3.3540543547786379E-3</v>
      </c>
      <c r="G134" s="238">
        <f t="shared" si="5"/>
        <v>3.2593253715023445E-3</v>
      </c>
      <c r="H134" s="238">
        <f t="shared" si="5"/>
        <v>3.2420363551379453E-3</v>
      </c>
      <c r="I134" s="238">
        <f t="shared" si="5"/>
        <v>3.2788177340641188E-3</v>
      </c>
      <c r="J134" s="238">
        <f t="shared" si="5"/>
        <v>3.2681679290705017E-3</v>
      </c>
      <c r="K134" s="238">
        <f t="shared" si="5"/>
        <v>3.3005030454381144E-3</v>
      </c>
      <c r="L134" s="238">
        <f t="shared" si="5"/>
        <v>3.3390346049350086E-3</v>
      </c>
      <c r="M134" s="238">
        <f t="shared" si="5"/>
        <v>3.3484882484539971E-3</v>
      </c>
      <c r="N134" s="238">
        <f t="shared" si="5"/>
        <v>3.3240475314332877E-3</v>
      </c>
      <c r="O134" s="238">
        <f t="shared" si="5"/>
        <v>3.3129551980498957E-3</v>
      </c>
      <c r="P134" s="238">
        <f t="shared" si="5"/>
        <v>3.2752494106934099E-3</v>
      </c>
      <c r="Q134" s="238">
        <f t="shared" si="5"/>
        <v>3.2816852718791601E-3</v>
      </c>
    </row>
    <row r="135" spans="1:17" x14ac:dyDescent="0.25">
      <c r="A135" s="127" t="s">
        <v>214</v>
      </c>
      <c r="B135" s="236">
        <f t="shared" ref="B135:Q135" si="6">IF(B$15=0,0,B$15/B$5)</f>
        <v>3.5192741772707481E-2</v>
      </c>
      <c r="C135" s="236">
        <f t="shared" si="6"/>
        <v>3.5032493737941324E-2</v>
      </c>
      <c r="D135" s="236">
        <f t="shared" si="6"/>
        <v>3.4970975686048442E-2</v>
      </c>
      <c r="E135" s="236">
        <f t="shared" si="6"/>
        <v>3.4856979890782479E-2</v>
      </c>
      <c r="F135" s="236">
        <f t="shared" si="6"/>
        <v>3.4500542569650745E-2</v>
      </c>
      <c r="G135" s="236">
        <f t="shared" si="6"/>
        <v>3.3485863709388178E-2</v>
      </c>
      <c r="H135" s="236">
        <f t="shared" si="6"/>
        <v>3.3337099055417763E-2</v>
      </c>
      <c r="I135" s="236">
        <f t="shared" si="6"/>
        <v>3.3676787462953717E-2</v>
      </c>
      <c r="J135" s="236">
        <f t="shared" si="6"/>
        <v>3.3561406067448014E-2</v>
      </c>
      <c r="K135" s="236">
        <f t="shared" si="6"/>
        <v>3.3780560328883685E-2</v>
      </c>
      <c r="L135" s="236">
        <f t="shared" si="6"/>
        <v>3.4191479334324613E-2</v>
      </c>
      <c r="M135" s="236">
        <f t="shared" si="6"/>
        <v>3.4277849203465466E-2</v>
      </c>
      <c r="N135" s="236">
        <f t="shared" si="6"/>
        <v>3.4181949826397863E-2</v>
      </c>
      <c r="O135" s="236">
        <f t="shared" si="6"/>
        <v>3.4177486525885294E-2</v>
      </c>
      <c r="P135" s="236">
        <f t="shared" si="6"/>
        <v>3.3788501778949154E-2</v>
      </c>
      <c r="Q135" s="236">
        <f t="shared" si="6"/>
        <v>3.3854896144646561E-2</v>
      </c>
    </row>
    <row r="136" spans="1:17" x14ac:dyDescent="0.25">
      <c r="A136" s="127" t="s">
        <v>213</v>
      </c>
      <c r="B136" s="237">
        <f t="shared" ref="B136:Q136" si="7">IF(B$16=0,0,B$16/B$5)</f>
        <v>0.27688220907156336</v>
      </c>
      <c r="C136" s="237">
        <f t="shared" si="7"/>
        <v>0.27533761913032617</v>
      </c>
      <c r="D136" s="237">
        <f t="shared" si="7"/>
        <v>0.2753871026203738</v>
      </c>
      <c r="E136" s="237">
        <f t="shared" si="7"/>
        <v>0.28687129082102664</v>
      </c>
      <c r="F136" s="237">
        <f t="shared" si="7"/>
        <v>0.28239597694727203</v>
      </c>
      <c r="G136" s="237">
        <f t="shared" si="7"/>
        <v>0.28118624157821953</v>
      </c>
      <c r="H136" s="237">
        <f t="shared" si="7"/>
        <v>0.27883604742549084</v>
      </c>
      <c r="I136" s="237">
        <f t="shared" si="7"/>
        <v>0.28387541450202336</v>
      </c>
      <c r="J136" s="237">
        <f t="shared" si="7"/>
        <v>0.28239192548892433</v>
      </c>
      <c r="K136" s="237">
        <f t="shared" si="7"/>
        <v>0.28446407164122833</v>
      </c>
      <c r="L136" s="237">
        <f t="shared" si="7"/>
        <v>0.28651934547415359</v>
      </c>
      <c r="M136" s="237">
        <f t="shared" si="7"/>
        <v>0.2857984216232714</v>
      </c>
      <c r="N136" s="237">
        <f t="shared" si="7"/>
        <v>0.28499884139179626</v>
      </c>
      <c r="O136" s="237">
        <f t="shared" si="7"/>
        <v>0.28496162773133138</v>
      </c>
      <c r="P136" s="237">
        <f t="shared" si="7"/>
        <v>0.28171838962587187</v>
      </c>
      <c r="Q136" s="237">
        <f t="shared" si="7"/>
        <v>0.28227196592549214</v>
      </c>
    </row>
    <row r="137" spans="1:17" x14ac:dyDescent="0.25">
      <c r="A137" s="142" t="s">
        <v>227</v>
      </c>
      <c r="B137" s="235">
        <f t="shared" ref="B137:Q137" si="8">IF(B$17=0,0,B$17/B$5)</f>
        <v>0.22549708362262544</v>
      </c>
      <c r="C137" s="235">
        <f t="shared" si="8"/>
        <v>0.22392630207640601</v>
      </c>
      <c r="D137" s="235">
        <f t="shared" si="8"/>
        <v>0.22870162516929593</v>
      </c>
      <c r="E137" s="235">
        <f t="shared" si="8"/>
        <v>0.23442153152893677</v>
      </c>
      <c r="F137" s="235">
        <f t="shared" si="8"/>
        <v>0.23436484597919024</v>
      </c>
      <c r="G137" s="235">
        <f t="shared" si="8"/>
        <v>0.24005921646163314</v>
      </c>
      <c r="H137" s="235">
        <f t="shared" si="8"/>
        <v>0.23711252399465135</v>
      </c>
      <c r="I137" s="235">
        <f t="shared" si="8"/>
        <v>0.24142794348873398</v>
      </c>
      <c r="J137" s="235">
        <f t="shared" si="8"/>
        <v>0.24060077750491071</v>
      </c>
      <c r="K137" s="235">
        <f t="shared" si="8"/>
        <v>0.24217188825006156</v>
      </c>
      <c r="L137" s="235">
        <f t="shared" si="8"/>
        <v>0.24511775505915587</v>
      </c>
      <c r="M137" s="235">
        <f t="shared" si="8"/>
        <v>0.24573693822527604</v>
      </c>
      <c r="N137" s="235">
        <f t="shared" si="8"/>
        <v>0.24504943828447104</v>
      </c>
      <c r="O137" s="235">
        <f t="shared" si="8"/>
        <v>0.24501744100845094</v>
      </c>
      <c r="P137" s="235">
        <f t="shared" si="8"/>
        <v>0.24222882028254042</v>
      </c>
      <c r="Q137" s="235">
        <f t="shared" si="8"/>
        <v>0.24270479962549871</v>
      </c>
    </row>
    <row r="138" spans="1:17" x14ac:dyDescent="0.25">
      <c r="A138" s="142" t="s">
        <v>226</v>
      </c>
      <c r="B138" s="235">
        <f t="shared" ref="B138:Q138" si="9">IF(B$25=0,0,B$25/B$5)</f>
        <v>5.1385125448937884E-2</v>
      </c>
      <c r="C138" s="235">
        <f t="shared" si="9"/>
        <v>5.1411317053920172E-2</v>
      </c>
      <c r="D138" s="235">
        <f t="shared" si="9"/>
        <v>4.6685477451077914E-2</v>
      </c>
      <c r="E138" s="235">
        <f t="shared" si="9"/>
        <v>5.2449759292089879E-2</v>
      </c>
      <c r="F138" s="235">
        <f t="shared" si="9"/>
        <v>4.803113096808178E-2</v>
      </c>
      <c r="G138" s="235">
        <f t="shared" si="9"/>
        <v>4.1127025116586419E-2</v>
      </c>
      <c r="H138" s="235">
        <f t="shared" si="9"/>
        <v>4.1723523430839494E-2</v>
      </c>
      <c r="I138" s="235">
        <f t="shared" si="9"/>
        <v>4.2447471013289398E-2</v>
      </c>
      <c r="J138" s="235">
        <f t="shared" si="9"/>
        <v>4.1791147984013635E-2</v>
      </c>
      <c r="K138" s="235">
        <f t="shared" si="9"/>
        <v>4.2292183391166756E-2</v>
      </c>
      <c r="L138" s="235">
        <f t="shared" si="9"/>
        <v>4.1401590414997712E-2</v>
      </c>
      <c r="M138" s="235">
        <f t="shared" si="9"/>
        <v>4.0061483397995368E-2</v>
      </c>
      <c r="N138" s="235">
        <f t="shared" si="9"/>
        <v>3.9949403107325213E-2</v>
      </c>
      <c r="O138" s="235">
        <f t="shared" si="9"/>
        <v>3.9944186722880463E-2</v>
      </c>
      <c r="P138" s="235">
        <f t="shared" si="9"/>
        <v>3.9489569343331456E-2</v>
      </c>
      <c r="Q138" s="235">
        <f t="shared" si="9"/>
        <v>3.9567166299993434E-2</v>
      </c>
    </row>
    <row r="139" spans="1:17" x14ac:dyDescent="0.25">
      <c r="A139" s="127" t="s">
        <v>212</v>
      </c>
      <c r="B139" s="237">
        <f t="shared" ref="B139:Q139" si="10">IF(B$36=0,0,B$36/B$5)</f>
        <v>0.63624932354619124</v>
      </c>
      <c r="C139" s="237">
        <f t="shared" si="10"/>
        <v>0.63818946383332231</v>
      </c>
      <c r="D139" s="237">
        <f t="shared" si="10"/>
        <v>0.63829182923640149</v>
      </c>
      <c r="E139" s="237">
        <f t="shared" si="10"/>
        <v>0.62707571174204579</v>
      </c>
      <c r="F139" s="237">
        <f t="shared" si="10"/>
        <v>0.63243437059238217</v>
      </c>
      <c r="G139" s="237">
        <f t="shared" si="10"/>
        <v>0.63614507414138066</v>
      </c>
      <c r="H139" s="237">
        <f t="shared" si="10"/>
        <v>0.63886534217224755</v>
      </c>
      <c r="I139" s="237">
        <f t="shared" si="10"/>
        <v>0.63298364666847862</v>
      </c>
      <c r="J139" s="237">
        <f t="shared" si="10"/>
        <v>0.63475140431052157</v>
      </c>
      <c r="K139" s="237">
        <f t="shared" si="10"/>
        <v>0.63212721420131368</v>
      </c>
      <c r="L139" s="237">
        <f t="shared" si="10"/>
        <v>0.62905894343243496</v>
      </c>
      <c r="M139" s="237">
        <f t="shared" si="10"/>
        <v>0.6295655936000033</v>
      </c>
      <c r="N139" s="237">
        <f t="shared" si="10"/>
        <v>0.63061703314276885</v>
      </c>
      <c r="O139" s="237">
        <f t="shared" si="10"/>
        <v>0.63067592353830393</v>
      </c>
      <c r="P139" s="237">
        <f t="shared" si="10"/>
        <v>0.63487931726390934</v>
      </c>
      <c r="Q139" s="237">
        <f t="shared" si="10"/>
        <v>0.63416185555779814</v>
      </c>
    </row>
    <row r="140" spans="1:17" x14ac:dyDescent="0.25">
      <c r="A140" s="72" t="s">
        <v>211</v>
      </c>
      <c r="B140" s="234">
        <f t="shared" ref="B140:Q140" si="11">IF(B$44=0,0,B$44/B$5)</f>
        <v>3.4751255764806144E-2</v>
      </c>
      <c r="C140" s="234">
        <f t="shared" si="11"/>
        <v>3.4593018010046009E-2</v>
      </c>
      <c r="D140" s="234">
        <f t="shared" si="11"/>
        <v>3.4532271689986904E-2</v>
      </c>
      <c r="E140" s="234">
        <f t="shared" si="11"/>
        <v>3.4419705949500272E-2</v>
      </c>
      <c r="F140" s="234">
        <f t="shared" si="11"/>
        <v>3.4067740064296706E-2</v>
      </c>
      <c r="G140" s="234">
        <f t="shared" si="11"/>
        <v>3.3065790150309839E-2</v>
      </c>
      <c r="H140" s="234">
        <f t="shared" si="11"/>
        <v>3.291889171959711E-2</v>
      </c>
      <c r="I140" s="234">
        <f t="shared" si="11"/>
        <v>3.3254318803024187E-2</v>
      </c>
      <c r="J140" s="234">
        <f t="shared" si="11"/>
        <v>3.3140384844379665E-2</v>
      </c>
      <c r="K140" s="234">
        <f t="shared" si="11"/>
        <v>3.3356789858808092E-2</v>
      </c>
      <c r="L140" s="234">
        <f t="shared" si="11"/>
        <v>3.37625539663313E-2</v>
      </c>
      <c r="M140" s="234">
        <f t="shared" si="11"/>
        <v>3.3847840342490103E-2</v>
      </c>
      <c r="N140" s="234">
        <f t="shared" si="11"/>
        <v>3.3753144004202915E-2</v>
      </c>
      <c r="O140" s="234">
        <f t="shared" si="11"/>
        <v>3.3748736694915404E-2</v>
      </c>
      <c r="P140" s="234">
        <f t="shared" si="11"/>
        <v>3.3364631684948007E-2</v>
      </c>
      <c r="Q140" s="234">
        <f t="shared" si="11"/>
        <v>3.343019314641623E-2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0.99999999999999989</v>
      </c>
      <c r="C143" s="77">
        <f t="shared" si="12"/>
        <v>1.0000000000000002</v>
      </c>
      <c r="D143" s="77">
        <f t="shared" si="12"/>
        <v>1</v>
      </c>
      <c r="E143" s="77">
        <f t="shared" si="12"/>
        <v>0.99999999999999989</v>
      </c>
      <c r="F143" s="77">
        <f t="shared" si="12"/>
        <v>1</v>
      </c>
      <c r="G143" s="77">
        <f t="shared" si="12"/>
        <v>1</v>
      </c>
      <c r="H143" s="77">
        <f t="shared" si="12"/>
        <v>1</v>
      </c>
      <c r="I143" s="77">
        <f t="shared" si="12"/>
        <v>1</v>
      </c>
      <c r="J143" s="77">
        <f t="shared" si="12"/>
        <v>0.99999999999999978</v>
      </c>
      <c r="K143" s="77">
        <f t="shared" si="12"/>
        <v>1</v>
      </c>
      <c r="L143" s="77">
        <f t="shared" si="12"/>
        <v>0.99999999999999989</v>
      </c>
      <c r="M143" s="77">
        <f t="shared" si="12"/>
        <v>1</v>
      </c>
      <c r="N143" s="77">
        <f t="shared" si="12"/>
        <v>1</v>
      </c>
      <c r="O143" s="77">
        <f t="shared" si="12"/>
        <v>1.0000000000000002</v>
      </c>
      <c r="P143" s="77">
        <f t="shared" si="12"/>
        <v>0.99999999999999978</v>
      </c>
      <c r="Q143" s="77">
        <f t="shared" si="12"/>
        <v>0.99999999999999989</v>
      </c>
    </row>
    <row r="144" spans="1:17" x14ac:dyDescent="0.25">
      <c r="A144" s="132" t="s">
        <v>83</v>
      </c>
      <c r="B144" s="240">
        <f t="shared" ref="B144:Q144" si="13">IF(B$48=0,0,B$48/B$47)</f>
        <v>5.2201827354050922E-3</v>
      </c>
      <c r="C144" s="240">
        <f t="shared" si="13"/>
        <v>5.1977651566404177E-3</v>
      </c>
      <c r="D144" s="240">
        <f t="shared" si="13"/>
        <v>5.2277723777138267E-3</v>
      </c>
      <c r="E144" s="240">
        <f t="shared" si="13"/>
        <v>5.2204253697641862E-3</v>
      </c>
      <c r="F144" s="240">
        <f t="shared" si="13"/>
        <v>5.219592652629672E-3</v>
      </c>
      <c r="G144" s="240">
        <f t="shared" si="13"/>
        <v>5.2116557386836706E-3</v>
      </c>
      <c r="H144" s="240">
        <f t="shared" si="13"/>
        <v>5.1938607106154985E-3</v>
      </c>
      <c r="I144" s="240">
        <f t="shared" si="13"/>
        <v>5.1678675013827266E-3</v>
      </c>
      <c r="J144" s="240">
        <f t="shared" si="13"/>
        <v>5.1562210724267563E-3</v>
      </c>
      <c r="K144" s="240">
        <f t="shared" si="13"/>
        <v>5.1402944666354648E-3</v>
      </c>
      <c r="L144" s="240">
        <f t="shared" si="13"/>
        <v>5.0989315734119014E-3</v>
      </c>
      <c r="M144" s="240">
        <f t="shared" si="13"/>
        <v>5.0982615533434932E-3</v>
      </c>
      <c r="N144" s="240">
        <f t="shared" si="13"/>
        <v>5.0411296458995562E-3</v>
      </c>
      <c r="O144" s="240">
        <f t="shared" si="13"/>
        <v>5.113789699805916E-3</v>
      </c>
      <c r="P144" s="240">
        <f t="shared" si="13"/>
        <v>5.0904451771032824E-3</v>
      </c>
      <c r="Q144" s="240">
        <f t="shared" si="13"/>
        <v>5.0816095955712962E-3</v>
      </c>
    </row>
    <row r="145" spans="1:17" x14ac:dyDescent="0.25">
      <c r="A145" s="76" t="s">
        <v>82</v>
      </c>
      <c r="B145" s="239">
        <f t="shared" ref="B145:Q145" si="14">IF(B$49=0,0,B$49/B$47)</f>
        <v>1.3994791132185189E-3</v>
      </c>
      <c r="C145" s="239">
        <f t="shared" si="14"/>
        <v>1.3934691831374679E-3</v>
      </c>
      <c r="D145" s="239">
        <f t="shared" si="14"/>
        <v>1.401513820895672E-3</v>
      </c>
      <c r="E145" s="239">
        <f t="shared" si="14"/>
        <v>1.399544161078893E-3</v>
      </c>
      <c r="F145" s="239">
        <f t="shared" si="14"/>
        <v>1.3993209178906677E-3</v>
      </c>
      <c r="G145" s="239">
        <f t="shared" si="14"/>
        <v>1.3971931101387459E-3</v>
      </c>
      <c r="H145" s="239">
        <f t="shared" si="14"/>
        <v>1.3924224399605475E-3</v>
      </c>
      <c r="I145" s="239">
        <f t="shared" si="14"/>
        <v>1.3854539188855935E-3</v>
      </c>
      <c r="J145" s="239">
        <f t="shared" si="14"/>
        <v>1.3823316270246354E-3</v>
      </c>
      <c r="K145" s="239">
        <f t="shared" si="14"/>
        <v>1.3780618622905002E-3</v>
      </c>
      <c r="L145" s="239">
        <f t="shared" si="14"/>
        <v>1.3669728816814387E-3</v>
      </c>
      <c r="M145" s="239">
        <f t="shared" si="14"/>
        <v>1.3667932559597537E-3</v>
      </c>
      <c r="N145" s="239">
        <f t="shared" si="14"/>
        <v>1.3514767593505752E-3</v>
      </c>
      <c r="O145" s="239">
        <f t="shared" si="14"/>
        <v>1.3709561977077063E-3</v>
      </c>
      <c r="P145" s="239">
        <f t="shared" si="14"/>
        <v>1.3646977631688517E-3</v>
      </c>
      <c r="Q145" s="239">
        <f t="shared" si="14"/>
        <v>1.3623290315680806E-3</v>
      </c>
    </row>
    <row r="146" spans="1:17" x14ac:dyDescent="0.25">
      <c r="A146" s="76" t="s">
        <v>81</v>
      </c>
      <c r="B146" s="239">
        <f t="shared" ref="B146:Q146" si="15">IF(B$50=0,0,B$50/B$47)</f>
        <v>1.0608222554835013E-2</v>
      </c>
      <c r="C146" s="239">
        <f t="shared" si="15"/>
        <v>1.0562666551007158E-2</v>
      </c>
      <c r="D146" s="239">
        <f t="shared" si="15"/>
        <v>1.0623645887465991E-2</v>
      </c>
      <c r="E146" s="239">
        <f t="shared" si="15"/>
        <v>1.0608715625559005E-2</v>
      </c>
      <c r="F146" s="239">
        <f t="shared" si="15"/>
        <v>1.0607023414934226E-2</v>
      </c>
      <c r="G146" s="239">
        <f t="shared" si="15"/>
        <v>1.0590894372368971E-2</v>
      </c>
      <c r="H146" s="239">
        <f t="shared" si="15"/>
        <v>1.0554732109918582E-2</v>
      </c>
      <c r="I146" s="239">
        <f t="shared" si="15"/>
        <v>1.0501909869312818E-2</v>
      </c>
      <c r="J146" s="239">
        <f t="shared" si="15"/>
        <v>1.0478242515774389E-2</v>
      </c>
      <c r="K146" s="239">
        <f t="shared" si="15"/>
        <v>1.0445877177750638E-2</v>
      </c>
      <c r="L146" s="239">
        <f t="shared" si="15"/>
        <v>1.0361821350767526E-2</v>
      </c>
      <c r="M146" s="239">
        <f t="shared" si="15"/>
        <v>1.0360459765864822E-2</v>
      </c>
      <c r="N146" s="239">
        <f t="shared" si="15"/>
        <v>1.0244358851420398E-2</v>
      </c>
      <c r="O146" s="239">
        <f t="shared" si="15"/>
        <v>1.0392015372610204E-2</v>
      </c>
      <c r="P146" s="239">
        <f t="shared" si="15"/>
        <v>1.0344575674649758E-2</v>
      </c>
      <c r="Q146" s="239">
        <f t="shared" si="15"/>
        <v>1.0326620399893382E-2</v>
      </c>
    </row>
    <row r="147" spans="1:17" x14ac:dyDescent="0.25">
      <c r="A147" s="76" t="s">
        <v>80</v>
      </c>
      <c r="B147" s="239">
        <f t="shared" ref="B147:Q147" si="16">IF(B$51=0,0,B$51/B$47)</f>
        <v>3.8031018199390569E-3</v>
      </c>
      <c r="C147" s="239">
        <f t="shared" si="16"/>
        <v>3.7867697605227608E-3</v>
      </c>
      <c r="D147" s="239">
        <f t="shared" si="16"/>
        <v>3.8086311632475321E-3</v>
      </c>
      <c r="E147" s="239">
        <f t="shared" si="16"/>
        <v>3.8032785883051127E-3</v>
      </c>
      <c r="F147" s="239">
        <f t="shared" si="16"/>
        <v>3.8026719221766862E-3</v>
      </c>
      <c r="G147" s="239">
        <f t="shared" si="16"/>
        <v>3.7968895782621694E-3</v>
      </c>
      <c r="H147" s="239">
        <f t="shared" si="16"/>
        <v>3.7839252229776446E-3</v>
      </c>
      <c r="I147" s="239">
        <f t="shared" si="16"/>
        <v>3.7649881806651724E-3</v>
      </c>
      <c r="J147" s="239">
        <f t="shared" si="16"/>
        <v>3.7565033138696395E-3</v>
      </c>
      <c r="K147" s="239">
        <f t="shared" si="16"/>
        <v>3.744900175332075E-3</v>
      </c>
      <c r="L147" s="239">
        <f t="shared" si="16"/>
        <v>3.7147657332119617E-3</v>
      </c>
      <c r="M147" s="239">
        <f t="shared" si="16"/>
        <v>3.7142775980889748E-3</v>
      </c>
      <c r="N147" s="239">
        <f t="shared" si="16"/>
        <v>3.6726548288891587E-3</v>
      </c>
      <c r="O147" s="239">
        <f t="shared" si="16"/>
        <v>3.7255904438387977E-3</v>
      </c>
      <c r="P147" s="239">
        <f t="shared" si="16"/>
        <v>3.7085830704811848E-3</v>
      </c>
      <c r="Q147" s="239">
        <f t="shared" si="16"/>
        <v>3.7021460130240561E-3</v>
      </c>
    </row>
    <row r="148" spans="1:17" x14ac:dyDescent="0.25">
      <c r="A148" s="129" t="s">
        <v>79</v>
      </c>
      <c r="B148" s="238">
        <f t="shared" ref="B148:Q148" si="17">IF(B$52=0,0,B$52/B$47)</f>
        <v>6.2211767850083536E-3</v>
      </c>
      <c r="C148" s="238">
        <f t="shared" si="17"/>
        <v>6.1944605324065066E-3</v>
      </c>
      <c r="D148" s="238">
        <f t="shared" si="17"/>
        <v>6.2302217761381435E-3</v>
      </c>
      <c r="E148" s="238">
        <f t="shared" si="17"/>
        <v>6.2459780800514179E-3</v>
      </c>
      <c r="F148" s="238">
        <f t="shared" si="17"/>
        <v>6.2386723453052859E-3</v>
      </c>
      <c r="G148" s="238">
        <f t="shared" si="17"/>
        <v>6.2366780704574522E-3</v>
      </c>
      <c r="H148" s="238">
        <f t="shared" si="17"/>
        <v>6.2100024031331988E-3</v>
      </c>
      <c r="I148" s="238">
        <f t="shared" si="17"/>
        <v>6.1859924304941026E-3</v>
      </c>
      <c r="J148" s="238">
        <f t="shared" si="17"/>
        <v>6.1731544142924382E-3</v>
      </c>
      <c r="K148" s="238">
        <f t="shared" si="17"/>
        <v>6.1746547871947112E-3</v>
      </c>
      <c r="L148" s="238">
        <f t="shared" si="17"/>
        <v>6.1220039720835456E-3</v>
      </c>
      <c r="M148" s="238">
        <f t="shared" si="17"/>
        <v>6.1230629160813673E-3</v>
      </c>
      <c r="N148" s="238">
        <f t="shared" si="17"/>
        <v>6.0271174431884809E-3</v>
      </c>
      <c r="O148" s="238">
        <f t="shared" si="17"/>
        <v>6.0943823954811467E-3</v>
      </c>
      <c r="P148" s="238">
        <f t="shared" si="17"/>
        <v>6.0665614531777816E-3</v>
      </c>
      <c r="Q148" s="238">
        <f t="shared" si="17"/>
        <v>6.0560316082480196E-3</v>
      </c>
    </row>
    <row r="149" spans="1:17" x14ac:dyDescent="0.25">
      <c r="A149" s="127" t="s">
        <v>210</v>
      </c>
      <c r="B149" s="237">
        <f t="shared" ref="B149:Q149" si="18">IF(B$57=0,0,B$57/B$47)</f>
        <v>4.4378618055731137E-2</v>
      </c>
      <c r="C149" s="237">
        <f t="shared" si="18"/>
        <v>4.597937274406045E-2</v>
      </c>
      <c r="D149" s="237">
        <f t="shared" si="18"/>
        <v>4.5301800039561226E-2</v>
      </c>
      <c r="E149" s="237">
        <f t="shared" si="18"/>
        <v>4.3259369502700692E-2</v>
      </c>
      <c r="F149" s="237">
        <f t="shared" si="18"/>
        <v>4.5633893525187541E-2</v>
      </c>
      <c r="G149" s="237">
        <f t="shared" si="18"/>
        <v>4.1780511320046183E-2</v>
      </c>
      <c r="H149" s="237">
        <f t="shared" si="18"/>
        <v>4.5352457599943302E-2</v>
      </c>
      <c r="I149" s="237">
        <f t="shared" si="18"/>
        <v>4.3328520206690931E-2</v>
      </c>
      <c r="J149" s="237">
        <f t="shared" si="18"/>
        <v>5.0465089299222894E-2</v>
      </c>
      <c r="K149" s="237">
        <f t="shared" si="18"/>
        <v>5.8290145621859218E-2</v>
      </c>
      <c r="L149" s="237">
        <f t="shared" si="18"/>
        <v>5.6293160555334905E-2</v>
      </c>
      <c r="M149" s="237">
        <f t="shared" si="18"/>
        <v>5.4825270207527185E-2</v>
      </c>
      <c r="N149" s="237">
        <f t="shared" si="18"/>
        <v>8.0118706128303074E-2</v>
      </c>
      <c r="O149" s="237">
        <f t="shared" si="18"/>
        <v>6.8077725993931151E-2</v>
      </c>
      <c r="P149" s="237">
        <f t="shared" si="18"/>
        <v>7.0472303588331453E-2</v>
      </c>
      <c r="Q149" s="237">
        <f t="shared" si="18"/>
        <v>7.133467314533401E-2</v>
      </c>
    </row>
    <row r="150" spans="1:17" x14ac:dyDescent="0.25">
      <c r="A150" s="127" t="s">
        <v>209</v>
      </c>
      <c r="B150" s="237">
        <f t="shared" ref="B150:Q150" si="19">IF(B$58=0,0,B$58/B$47)</f>
        <v>0.1248398461142225</v>
      </c>
      <c r="C150" s="237">
        <f t="shared" si="19"/>
        <v>0.12459011069197441</v>
      </c>
      <c r="D150" s="237">
        <f t="shared" si="19"/>
        <v>0.12164623636365111</v>
      </c>
      <c r="E150" s="237">
        <f t="shared" si="19"/>
        <v>0.127283538338642</v>
      </c>
      <c r="F150" s="237">
        <f t="shared" si="19"/>
        <v>0.122100729605151</v>
      </c>
      <c r="G150" s="237">
        <f t="shared" si="19"/>
        <v>0.13189467582574071</v>
      </c>
      <c r="H150" s="237">
        <f t="shared" si="19"/>
        <v>0.12655291897984727</v>
      </c>
      <c r="I150" s="237">
        <f t="shared" si="19"/>
        <v>0.12979891737508162</v>
      </c>
      <c r="J150" s="237">
        <f t="shared" si="19"/>
        <v>0.1186404031700634</v>
      </c>
      <c r="K150" s="237">
        <f t="shared" si="19"/>
        <v>0.10553839430734867</v>
      </c>
      <c r="L150" s="237">
        <f t="shared" si="19"/>
        <v>0.10739399439468561</v>
      </c>
      <c r="M150" s="237">
        <f t="shared" si="19"/>
        <v>0.10879828738888135</v>
      </c>
      <c r="N150" s="237">
        <f t="shared" si="19"/>
        <v>6.9307993788303685E-2</v>
      </c>
      <c r="O150" s="237">
        <f t="shared" si="19"/>
        <v>8.8479518480173672E-2</v>
      </c>
      <c r="P150" s="237">
        <f t="shared" si="19"/>
        <v>8.5739065106639076E-2</v>
      </c>
      <c r="Q150" s="237">
        <f t="shared" si="19"/>
        <v>8.5899892800595831E-2</v>
      </c>
    </row>
    <row r="151" spans="1:17" x14ac:dyDescent="0.25">
      <c r="A151" s="142" t="s">
        <v>225</v>
      </c>
      <c r="B151" s="235">
        <f t="shared" ref="B151:Q151" si="20">IF(B$59=0,0,B$59/B$47)</f>
        <v>0.10686772423494695</v>
      </c>
      <c r="C151" s="235">
        <f t="shared" si="20"/>
        <v>0.10532124406425436</v>
      </c>
      <c r="D151" s="235">
        <f t="shared" si="20"/>
        <v>0.10465291194001018</v>
      </c>
      <c r="E151" s="235">
        <f t="shared" si="20"/>
        <v>0.10828661461685049</v>
      </c>
      <c r="F151" s="235">
        <f t="shared" si="20"/>
        <v>0.10513399408248131</v>
      </c>
      <c r="G151" s="235">
        <f t="shared" si="20"/>
        <v>0.11094747826432017</v>
      </c>
      <c r="H151" s="235">
        <f t="shared" si="20"/>
        <v>0.10511403434074733</v>
      </c>
      <c r="I151" s="235">
        <f t="shared" si="20"/>
        <v>0.1084534629291804</v>
      </c>
      <c r="J151" s="235">
        <f t="shared" si="20"/>
        <v>9.7632535700511489E-2</v>
      </c>
      <c r="K151" s="235">
        <f t="shared" si="20"/>
        <v>8.423620079413266E-2</v>
      </c>
      <c r="L151" s="235">
        <f t="shared" si="20"/>
        <v>8.6263215254991185E-2</v>
      </c>
      <c r="M151" s="235">
        <f t="shared" si="20"/>
        <v>8.7718865149980507E-2</v>
      </c>
      <c r="N151" s="235">
        <f t="shared" si="20"/>
        <v>4.9752705039110764E-2</v>
      </c>
      <c r="O151" s="235">
        <f t="shared" si="20"/>
        <v>6.7594630872722286E-2</v>
      </c>
      <c r="P151" s="235">
        <f t="shared" si="20"/>
        <v>6.5356975510238391E-2</v>
      </c>
      <c r="Q151" s="235">
        <f t="shared" si="20"/>
        <v>6.1352260717185851E-2</v>
      </c>
    </row>
    <row r="152" spans="1:17" x14ac:dyDescent="0.25">
      <c r="A152" s="142" t="s">
        <v>224</v>
      </c>
      <c r="B152" s="235">
        <f t="shared" ref="B152:Q152" si="21">IF(B$65=0,0,B$65/B$47)</f>
        <v>1.7972121879275559E-2</v>
      </c>
      <c r="C152" s="235">
        <f t="shared" si="21"/>
        <v>1.9268866627720038E-2</v>
      </c>
      <c r="D152" s="235">
        <f t="shared" si="21"/>
        <v>1.6993324423640946E-2</v>
      </c>
      <c r="E152" s="235">
        <f t="shared" si="21"/>
        <v>1.8996923721791514E-2</v>
      </c>
      <c r="F152" s="235">
        <f t="shared" si="21"/>
        <v>1.6966735522669699E-2</v>
      </c>
      <c r="G152" s="235">
        <f t="shared" si="21"/>
        <v>2.0947197561420564E-2</v>
      </c>
      <c r="H152" s="235">
        <f t="shared" si="21"/>
        <v>2.1438884639099931E-2</v>
      </c>
      <c r="I152" s="235">
        <f t="shared" si="21"/>
        <v>2.1345454445901225E-2</v>
      </c>
      <c r="J152" s="235">
        <f t="shared" si="21"/>
        <v>2.1007867469551911E-2</v>
      </c>
      <c r="K152" s="235">
        <f t="shared" si="21"/>
        <v>2.1302193513216008E-2</v>
      </c>
      <c r="L152" s="235">
        <f t="shared" si="21"/>
        <v>2.1130779139694411E-2</v>
      </c>
      <c r="M152" s="235">
        <f t="shared" si="21"/>
        <v>2.1079422238900837E-2</v>
      </c>
      <c r="N152" s="235">
        <f t="shared" si="21"/>
        <v>1.9555288749192917E-2</v>
      </c>
      <c r="O152" s="235">
        <f t="shared" si="21"/>
        <v>2.0884887607451382E-2</v>
      </c>
      <c r="P152" s="235">
        <f t="shared" si="21"/>
        <v>2.0382089596400688E-2</v>
      </c>
      <c r="Q152" s="235">
        <f t="shared" si="21"/>
        <v>2.0195793401796645E-2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4.3518386816133355E-3</v>
      </c>
    </row>
    <row r="154" spans="1:17" x14ac:dyDescent="0.25">
      <c r="A154" s="127" t="s">
        <v>208</v>
      </c>
      <c r="B154" s="237">
        <f t="shared" ref="B154:Q154" si="23">IF(B$77=0,0,B$77/B$47)</f>
        <v>0.69877416595979669</v>
      </c>
      <c r="C154" s="237">
        <f t="shared" si="23"/>
        <v>0.69758556599846389</v>
      </c>
      <c r="D154" s="237">
        <f t="shared" si="23"/>
        <v>0.70065878692942529</v>
      </c>
      <c r="E154" s="237">
        <f t="shared" si="23"/>
        <v>0.69767226057385401</v>
      </c>
      <c r="F154" s="237">
        <f t="shared" si="23"/>
        <v>0.69997016291686676</v>
      </c>
      <c r="G154" s="237">
        <f t="shared" si="23"/>
        <v>0.69507767992004554</v>
      </c>
      <c r="H154" s="237">
        <f t="shared" si="23"/>
        <v>0.69646227230572344</v>
      </c>
      <c r="I154" s="237">
        <f t="shared" si="23"/>
        <v>0.69629765575804137</v>
      </c>
      <c r="J154" s="237">
        <f t="shared" si="23"/>
        <v>0.6989793173175789</v>
      </c>
      <c r="K154" s="237">
        <f t="shared" si="23"/>
        <v>0.70284111078849054</v>
      </c>
      <c r="L154" s="237">
        <f t="shared" si="23"/>
        <v>0.70440334221282563</v>
      </c>
      <c r="M154" s="237">
        <f t="shared" si="23"/>
        <v>0.70481218121108336</v>
      </c>
      <c r="N154" s="237">
        <f t="shared" si="23"/>
        <v>0.71466085051607708</v>
      </c>
      <c r="O154" s="237">
        <f t="shared" si="23"/>
        <v>0.70942282561928949</v>
      </c>
      <c r="P154" s="237">
        <f t="shared" si="23"/>
        <v>0.70892119495345229</v>
      </c>
      <c r="Q154" s="237">
        <f t="shared" si="23"/>
        <v>0.70926609699485799</v>
      </c>
    </row>
    <row r="155" spans="1:17" x14ac:dyDescent="0.25">
      <c r="A155" s="142" t="s">
        <v>222</v>
      </c>
      <c r="B155" s="259">
        <f t="shared" ref="B155:Q155" si="24">IF(B$78=0,0,B$78/B$47)</f>
        <v>0.65387814538771183</v>
      </c>
      <c r="C155" s="259">
        <f t="shared" si="24"/>
        <v>0.65107012782018314</v>
      </c>
      <c r="D155" s="259">
        <f t="shared" si="24"/>
        <v>0.65482882115684404</v>
      </c>
      <c r="E155" s="259">
        <f t="shared" si="24"/>
        <v>0.65390853767717272</v>
      </c>
      <c r="F155" s="259">
        <f t="shared" si="24"/>
        <v>0.65380423183901593</v>
      </c>
      <c r="G155" s="259">
        <f t="shared" si="24"/>
        <v>0.65281005695392713</v>
      </c>
      <c r="H155" s="259">
        <f t="shared" si="24"/>
        <v>0.65058105836515756</v>
      </c>
      <c r="I155" s="259">
        <f t="shared" si="24"/>
        <v>0.65246397594145289</v>
      </c>
      <c r="J155" s="259">
        <f t="shared" si="24"/>
        <v>0.64792586440237665</v>
      </c>
      <c r="K155" s="259">
        <f t="shared" si="24"/>
        <v>0.64387137059283228</v>
      </c>
      <c r="L155" s="259">
        <f t="shared" si="24"/>
        <v>0.64745386958197138</v>
      </c>
      <c r="M155" s="259">
        <f t="shared" si="24"/>
        <v>0.64934771280388437</v>
      </c>
      <c r="N155" s="259">
        <f t="shared" si="24"/>
        <v>0.63360805445947266</v>
      </c>
      <c r="O155" s="259">
        <f t="shared" si="24"/>
        <v>0.64055139337040778</v>
      </c>
      <c r="P155" s="259">
        <f t="shared" si="24"/>
        <v>0.63762726715041329</v>
      </c>
      <c r="Q155" s="259">
        <f t="shared" si="24"/>
        <v>0.63709974541955761</v>
      </c>
    </row>
    <row r="156" spans="1:17" x14ac:dyDescent="0.25">
      <c r="A156" s="142" t="s">
        <v>221</v>
      </c>
      <c r="B156" s="259">
        <f t="shared" ref="B156:Q156" si="25">IF(B$86=0,0,B$86/B$47)</f>
        <v>4.489602057208486E-2</v>
      </c>
      <c r="C156" s="259">
        <f t="shared" si="25"/>
        <v>4.6515438178280771E-2</v>
      </c>
      <c r="D156" s="259">
        <f t="shared" si="25"/>
        <v>4.5829965772581284E-2</v>
      </c>
      <c r="E156" s="259">
        <f t="shared" si="25"/>
        <v>4.3763722896681213E-2</v>
      </c>
      <c r="F156" s="259">
        <f t="shared" si="25"/>
        <v>4.616593107785083E-2</v>
      </c>
      <c r="G156" s="259">
        <f t="shared" si="25"/>
        <v>4.2267622966118391E-2</v>
      </c>
      <c r="H156" s="259">
        <f t="shared" si="25"/>
        <v>4.58812139405659E-2</v>
      </c>
      <c r="I156" s="259">
        <f t="shared" si="25"/>
        <v>4.3833679816588471E-2</v>
      </c>
      <c r="J156" s="259">
        <f t="shared" si="25"/>
        <v>5.1053452915202184E-2</v>
      </c>
      <c r="K156" s="259">
        <f t="shared" si="25"/>
        <v>5.8969740195658274E-2</v>
      </c>
      <c r="L156" s="259">
        <f t="shared" si="25"/>
        <v>5.6949472630854196E-2</v>
      </c>
      <c r="M156" s="259">
        <f t="shared" si="25"/>
        <v>5.5464468407199034E-2</v>
      </c>
      <c r="N156" s="259">
        <f t="shared" si="25"/>
        <v>8.1052796056604384E-2</v>
      </c>
      <c r="O156" s="259">
        <f t="shared" si="25"/>
        <v>6.88714322488818E-2</v>
      </c>
      <c r="P156" s="259">
        <f t="shared" si="25"/>
        <v>7.1293927803039003E-2</v>
      </c>
      <c r="Q156" s="259">
        <f t="shared" si="25"/>
        <v>7.216635157530038E-2</v>
      </c>
    </row>
    <row r="157" spans="1:17" x14ac:dyDescent="0.25">
      <c r="A157" s="127" t="s">
        <v>207</v>
      </c>
      <c r="B157" s="237">
        <f t="shared" ref="B157:Q157" si="26">IF(B$87=0,0,B$87/B$47)</f>
        <v>0.1047552068618436</v>
      </c>
      <c r="C157" s="237">
        <f t="shared" si="26"/>
        <v>0.10470981938178717</v>
      </c>
      <c r="D157" s="237">
        <f t="shared" si="26"/>
        <v>0.10510139164190105</v>
      </c>
      <c r="E157" s="237">
        <f t="shared" si="26"/>
        <v>0.10450688976004466</v>
      </c>
      <c r="F157" s="237">
        <f t="shared" si="26"/>
        <v>0.10502793269985827</v>
      </c>
      <c r="G157" s="237">
        <f t="shared" si="26"/>
        <v>0.10401382206425654</v>
      </c>
      <c r="H157" s="237">
        <f t="shared" si="26"/>
        <v>0.10449740822788059</v>
      </c>
      <c r="I157" s="237">
        <f t="shared" si="26"/>
        <v>0.1035686947594457</v>
      </c>
      <c r="J157" s="237">
        <f t="shared" si="26"/>
        <v>0.10496873726974683</v>
      </c>
      <c r="K157" s="237">
        <f t="shared" si="26"/>
        <v>0.10644656081309815</v>
      </c>
      <c r="L157" s="237">
        <f t="shared" si="26"/>
        <v>0.10524500732599759</v>
      </c>
      <c r="M157" s="237">
        <f t="shared" si="26"/>
        <v>0.10490140610316963</v>
      </c>
      <c r="N157" s="237">
        <f t="shared" si="26"/>
        <v>0.10957571203856806</v>
      </c>
      <c r="O157" s="237">
        <f t="shared" si="26"/>
        <v>0.10732319579716199</v>
      </c>
      <c r="P157" s="237">
        <f t="shared" si="26"/>
        <v>0.10829257321299622</v>
      </c>
      <c r="Q157" s="237">
        <f t="shared" si="26"/>
        <v>0.10697060041090725</v>
      </c>
    </row>
    <row r="158" spans="1:17" x14ac:dyDescent="0.25">
      <c r="A158" s="142" t="s">
        <v>220</v>
      </c>
      <c r="B158" s="259">
        <f t="shared" ref="B158:Q158" si="27">IF(B$88=0,0,B$88/B$47)</f>
        <v>6.0091239310564488E-2</v>
      </c>
      <c r="C158" s="259">
        <f t="shared" si="27"/>
        <v>5.8434804470553908E-2</v>
      </c>
      <c r="D158" s="259">
        <f t="shared" si="27"/>
        <v>5.9508306151033724E-2</v>
      </c>
      <c r="E158" s="259">
        <f t="shared" si="27"/>
        <v>6.096936740342189E-2</v>
      </c>
      <c r="F158" s="259">
        <f t="shared" si="27"/>
        <v>5.9100618399806799E-2</v>
      </c>
      <c r="G158" s="259">
        <f t="shared" si="27"/>
        <v>6.1964666781166265E-2</v>
      </c>
      <c r="H158" s="259">
        <f t="shared" si="27"/>
        <v>5.8853339454246541E-2</v>
      </c>
      <c r="I158" s="259">
        <f t="shared" si="27"/>
        <v>5.9961577067625928E-2</v>
      </c>
      <c r="J158" s="259">
        <f t="shared" si="27"/>
        <v>5.4179163153168126E-2</v>
      </c>
      <c r="K158" s="259">
        <f t="shared" si="27"/>
        <v>4.7781616146624052E-2</v>
      </c>
      <c r="L158" s="259">
        <f t="shared" si="27"/>
        <v>4.8589888114196768E-2</v>
      </c>
      <c r="M158" s="259">
        <f t="shared" si="27"/>
        <v>4.9723615608116743E-2</v>
      </c>
      <c r="N158" s="259">
        <f t="shared" si="27"/>
        <v>2.8941851690073649E-2</v>
      </c>
      <c r="O158" s="259">
        <f t="shared" si="27"/>
        <v>3.8807737723650822E-2</v>
      </c>
      <c r="P158" s="259">
        <f t="shared" si="27"/>
        <v>3.7367140681943287E-2</v>
      </c>
      <c r="Q158" s="259">
        <f t="shared" si="27"/>
        <v>3.5177253384121157E-2</v>
      </c>
    </row>
    <row r="159" spans="1:17" x14ac:dyDescent="0.25">
      <c r="A159" s="140" t="s">
        <v>219</v>
      </c>
      <c r="B159" s="260">
        <f t="shared" ref="B159:Q159" si="28">IF(B$94=0,0,B$94/B$47)</f>
        <v>4.4663967551279112E-2</v>
      </c>
      <c r="C159" s="260">
        <f t="shared" si="28"/>
        <v>4.6275014911233252E-2</v>
      </c>
      <c r="D159" s="260">
        <f t="shared" si="28"/>
        <v>4.5593085490867331E-2</v>
      </c>
      <c r="E159" s="260">
        <f t="shared" si="28"/>
        <v>4.3537522356622768E-2</v>
      </c>
      <c r="F159" s="260">
        <f t="shared" si="28"/>
        <v>4.5927314300051467E-2</v>
      </c>
      <c r="G159" s="260">
        <f t="shared" si="28"/>
        <v>4.2049155283090271E-2</v>
      </c>
      <c r="H159" s="260">
        <f t="shared" si="28"/>
        <v>4.5644068773634056E-2</v>
      </c>
      <c r="I159" s="260">
        <f t="shared" si="28"/>
        <v>4.3607117691819762E-2</v>
      </c>
      <c r="J159" s="260">
        <f t="shared" si="28"/>
        <v>5.0789574116578702E-2</v>
      </c>
      <c r="K159" s="260">
        <f t="shared" si="28"/>
        <v>5.8664944666474088E-2</v>
      </c>
      <c r="L159" s="260">
        <f t="shared" si="28"/>
        <v>5.665511921180081E-2</v>
      </c>
      <c r="M159" s="260">
        <f t="shared" si="28"/>
        <v>5.5177790495052878E-2</v>
      </c>
      <c r="N159" s="260">
        <f t="shared" si="28"/>
        <v>8.0633860348494402E-2</v>
      </c>
      <c r="O159" s="260">
        <f t="shared" si="28"/>
        <v>6.8515458073511157E-2</v>
      </c>
      <c r="P159" s="260">
        <f t="shared" si="28"/>
        <v>7.0925432531052934E-2</v>
      </c>
      <c r="Q159" s="260">
        <f t="shared" si="28"/>
        <v>7.1793347026786095E-2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0.99999999999999989</v>
      </c>
      <c r="C162" s="77">
        <f t="shared" si="29"/>
        <v>1</v>
      </c>
      <c r="D162" s="77">
        <f t="shared" si="29"/>
        <v>1</v>
      </c>
      <c r="E162" s="77">
        <f t="shared" si="29"/>
        <v>0.99999999999999989</v>
      </c>
      <c r="F162" s="77">
        <f t="shared" si="29"/>
        <v>1.0000000000000002</v>
      </c>
      <c r="G162" s="77">
        <f t="shared" si="29"/>
        <v>1</v>
      </c>
      <c r="H162" s="77">
        <f t="shared" si="29"/>
        <v>1</v>
      </c>
      <c r="I162" s="77">
        <f t="shared" si="29"/>
        <v>0.99999999999999989</v>
      </c>
      <c r="J162" s="77">
        <f t="shared" si="29"/>
        <v>0.99999999999999989</v>
      </c>
      <c r="K162" s="77">
        <f t="shared" si="29"/>
        <v>1</v>
      </c>
      <c r="L162" s="77">
        <f t="shared" si="29"/>
        <v>1</v>
      </c>
      <c r="M162" s="77">
        <f t="shared" si="29"/>
        <v>0.99999999999999978</v>
      </c>
      <c r="N162" s="77">
        <f t="shared" si="29"/>
        <v>1.0000000000000002</v>
      </c>
      <c r="O162" s="77">
        <f t="shared" si="29"/>
        <v>1</v>
      </c>
      <c r="P162" s="77">
        <f t="shared" si="29"/>
        <v>0.99999999999999989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7.8329487994074371E-3</v>
      </c>
      <c r="C163" s="240">
        <f t="shared" si="30"/>
        <v>7.8016942091396714E-3</v>
      </c>
      <c r="D163" s="240">
        <f t="shared" si="30"/>
        <v>7.8180220174633892E-3</v>
      </c>
      <c r="E163" s="240">
        <f t="shared" si="30"/>
        <v>7.8522109278671322E-3</v>
      </c>
      <c r="F163" s="240">
        <f t="shared" si="30"/>
        <v>7.8107725301566162E-3</v>
      </c>
      <c r="G163" s="240">
        <f t="shared" si="30"/>
        <v>7.8769602188143214E-3</v>
      </c>
      <c r="H163" s="240">
        <f t="shared" si="30"/>
        <v>7.8117278196990075E-3</v>
      </c>
      <c r="I163" s="240">
        <f t="shared" si="30"/>
        <v>7.8432444866173359E-3</v>
      </c>
      <c r="J163" s="240">
        <f t="shared" si="30"/>
        <v>7.7172045217167003E-3</v>
      </c>
      <c r="K163" s="240">
        <f t="shared" si="30"/>
        <v>7.5821059273582653E-3</v>
      </c>
      <c r="L163" s="240">
        <f t="shared" si="30"/>
        <v>7.6077973962996401E-3</v>
      </c>
      <c r="M163" s="240">
        <f t="shared" si="30"/>
        <v>7.6324575750503585E-3</v>
      </c>
      <c r="N163" s="240">
        <f t="shared" si="30"/>
        <v>7.2129382495643704E-3</v>
      </c>
      <c r="O163" s="240">
        <f t="shared" si="30"/>
        <v>7.4180788551244407E-3</v>
      </c>
      <c r="P163" s="240">
        <f t="shared" si="30"/>
        <v>7.3749311968586122E-3</v>
      </c>
      <c r="Q163" s="240">
        <f t="shared" si="30"/>
        <v>7.3319447003924055E-3</v>
      </c>
    </row>
    <row r="164" spans="1:17" x14ac:dyDescent="0.25">
      <c r="A164" s="76" t="s">
        <v>82</v>
      </c>
      <c r="B164" s="239">
        <f t="shared" ref="B164:Q164" si="31">IF(B$99=0,0,B$99/B$97)</f>
        <v>2.1016415008101156E-3</v>
      </c>
      <c r="C164" s="239">
        <f t="shared" si="31"/>
        <v>2.0932556494941304E-3</v>
      </c>
      <c r="D164" s="239">
        <f t="shared" si="31"/>
        <v>2.0976365283265058E-3</v>
      </c>
      <c r="E164" s="239">
        <f t="shared" si="31"/>
        <v>2.1068096807129247E-3</v>
      </c>
      <c r="F164" s="239">
        <f t="shared" si="31"/>
        <v>2.0956914341131146E-3</v>
      </c>
      <c r="G164" s="239">
        <f t="shared" si="31"/>
        <v>2.1134501092797717E-3</v>
      </c>
      <c r="H164" s="239">
        <f t="shared" si="31"/>
        <v>2.0959477457779805E-3</v>
      </c>
      <c r="I164" s="239">
        <f t="shared" si="31"/>
        <v>2.1044039143115695E-3</v>
      </c>
      <c r="J164" s="239">
        <f t="shared" si="31"/>
        <v>2.0705864047402232E-3</v>
      </c>
      <c r="K164" s="239">
        <f t="shared" si="31"/>
        <v>2.034338393949411E-3</v>
      </c>
      <c r="L164" s="239">
        <f t="shared" si="31"/>
        <v>2.0412316162500667E-3</v>
      </c>
      <c r="M164" s="239">
        <f t="shared" si="31"/>
        <v>2.0478481353167848E-3</v>
      </c>
      <c r="N164" s="239">
        <f t="shared" si="31"/>
        <v>1.9352878151344397E-3</v>
      </c>
      <c r="O164" s="239">
        <f t="shared" si="31"/>
        <v>1.9903286460127138E-3</v>
      </c>
      <c r="P164" s="239">
        <f t="shared" si="31"/>
        <v>1.978751791421107E-3</v>
      </c>
      <c r="Q164" s="239">
        <f t="shared" si="31"/>
        <v>1.9672181778023581E-3</v>
      </c>
    </row>
    <row r="165" spans="1:17" x14ac:dyDescent="0.25">
      <c r="A165" s="76" t="s">
        <v>81</v>
      </c>
      <c r="B165" s="239">
        <f t="shared" ref="B165:Q165" si="32">IF(B$100=0,0,B$100/B$97)</f>
        <v>2.2519224762173665E-2</v>
      </c>
      <c r="C165" s="239">
        <f t="shared" si="32"/>
        <v>2.2429369822340183E-2</v>
      </c>
      <c r="D165" s="239">
        <f t="shared" si="32"/>
        <v>2.2476311222690379E-2</v>
      </c>
      <c r="E165" s="239">
        <f t="shared" si="32"/>
        <v>2.2574602144471191E-2</v>
      </c>
      <c r="F165" s="239">
        <f t="shared" si="32"/>
        <v>2.245546941224932E-2</v>
      </c>
      <c r="G165" s="239">
        <f t="shared" si="32"/>
        <v>2.264575476653178E-2</v>
      </c>
      <c r="H165" s="239">
        <f t="shared" si="32"/>
        <v>2.2458215808334493E-2</v>
      </c>
      <c r="I165" s="239">
        <f t="shared" si="32"/>
        <v>2.2548824201707639E-2</v>
      </c>
      <c r="J165" s="239">
        <f t="shared" si="32"/>
        <v>2.2186467396971644E-2</v>
      </c>
      <c r="K165" s="239">
        <f t="shared" si="32"/>
        <v>2.1798067614294467E-2</v>
      </c>
      <c r="L165" s="239">
        <f t="shared" si="32"/>
        <v>2.1871928937581164E-2</v>
      </c>
      <c r="M165" s="239">
        <f t="shared" si="32"/>
        <v>2.1942825367799731E-2</v>
      </c>
      <c r="N165" s="239">
        <f t="shared" si="32"/>
        <v>2.0736734248780912E-2</v>
      </c>
      <c r="O165" s="239">
        <f t="shared" si="32"/>
        <v>2.132650031552772E-2</v>
      </c>
      <c r="P165" s="239">
        <f t="shared" si="32"/>
        <v>2.1202453568978943E-2</v>
      </c>
      <c r="Q165" s="239">
        <f t="shared" si="32"/>
        <v>2.1078870152254181E-2</v>
      </c>
    </row>
    <row r="166" spans="1:17" x14ac:dyDescent="0.25">
      <c r="A166" s="76" t="s">
        <v>80</v>
      </c>
      <c r="B166" s="239">
        <f t="shared" ref="B166:Q166" si="33">IF(B$101=0,0,B$101/B$97)</f>
        <v>6.2278300839555831E-3</v>
      </c>
      <c r="C166" s="239">
        <f t="shared" si="33"/>
        <v>6.2029801478056083E-3</v>
      </c>
      <c r="D166" s="239">
        <f t="shared" si="33"/>
        <v>6.2159620807260962E-3</v>
      </c>
      <c r="E166" s="239">
        <f t="shared" si="33"/>
        <v>6.2431450395584306E-3</v>
      </c>
      <c r="F166" s="239">
        <f t="shared" si="33"/>
        <v>6.2101981498874576E-3</v>
      </c>
      <c r="G166" s="239">
        <f t="shared" si="33"/>
        <v>6.2628227347233893E-3</v>
      </c>
      <c r="H166" s="239">
        <f t="shared" si="33"/>
        <v>6.2109576826130438E-3</v>
      </c>
      <c r="I166" s="239">
        <f t="shared" si="33"/>
        <v>6.2360159909725741E-3</v>
      </c>
      <c r="J166" s="239">
        <f t="shared" si="33"/>
        <v>6.1358039884061508E-3</v>
      </c>
      <c r="K166" s="239">
        <f t="shared" si="33"/>
        <v>6.0283896401457319E-3</v>
      </c>
      <c r="L166" s="239">
        <f t="shared" si="33"/>
        <v>6.0488164432912122E-3</v>
      </c>
      <c r="M166" s="239">
        <f t="shared" si="33"/>
        <v>6.0684232870268752E-3</v>
      </c>
      <c r="N166" s="239">
        <f t="shared" si="33"/>
        <v>5.7348713715260321E-3</v>
      </c>
      <c r="O166" s="239">
        <f t="shared" si="33"/>
        <v>5.8979748038942509E-3</v>
      </c>
      <c r="P166" s="239">
        <f t="shared" si="33"/>
        <v>5.8636689133437486E-3</v>
      </c>
      <c r="Q166" s="239">
        <f t="shared" si="33"/>
        <v>5.8294911595052007E-3</v>
      </c>
    </row>
    <row r="167" spans="1:17" x14ac:dyDescent="0.25">
      <c r="A167" s="129" t="s">
        <v>79</v>
      </c>
      <c r="B167" s="238">
        <f t="shared" ref="B167:Q167" si="34">IF(B$102=0,0,B$102/B$97)</f>
        <v>1.1097825515997466E-2</v>
      </c>
      <c r="C167" s="238">
        <f t="shared" si="34"/>
        <v>1.1053543598899795E-2</v>
      </c>
      <c r="D167" s="238">
        <f t="shared" si="34"/>
        <v>1.1076677053806204E-2</v>
      </c>
      <c r="E167" s="238">
        <f t="shared" si="34"/>
        <v>1.1168948523643656E-2</v>
      </c>
      <c r="F167" s="238">
        <f t="shared" si="34"/>
        <v>1.1098782075730153E-2</v>
      </c>
      <c r="G167" s="238">
        <f t="shared" si="34"/>
        <v>1.1206294377515311E-2</v>
      </c>
      <c r="H167" s="238">
        <f t="shared" si="34"/>
        <v>1.1103869284983114E-2</v>
      </c>
      <c r="I167" s="238">
        <f t="shared" si="34"/>
        <v>1.1161422158322257E-2</v>
      </c>
      <c r="J167" s="238">
        <f t="shared" si="34"/>
        <v>1.0984021873425096E-2</v>
      </c>
      <c r="K167" s="238">
        <f t="shared" si="34"/>
        <v>1.0827801832495178E-2</v>
      </c>
      <c r="L167" s="238">
        <f t="shared" si="34"/>
        <v>1.0859232445677613E-2</v>
      </c>
      <c r="M167" s="238">
        <f t="shared" si="34"/>
        <v>1.0897748394019453E-2</v>
      </c>
      <c r="N167" s="238">
        <f t="shared" si="34"/>
        <v>1.0252263733265975E-2</v>
      </c>
      <c r="O167" s="238">
        <f t="shared" si="34"/>
        <v>1.0510032288773436E-2</v>
      </c>
      <c r="P167" s="238">
        <f t="shared" si="34"/>
        <v>1.0448900115549702E-2</v>
      </c>
      <c r="Q167" s="238">
        <f t="shared" si="34"/>
        <v>1.0387996278496393E-2</v>
      </c>
    </row>
    <row r="168" spans="1:17" x14ac:dyDescent="0.25">
      <c r="A168" s="127" t="s">
        <v>206</v>
      </c>
      <c r="B168" s="237">
        <f t="shared" ref="B168:Q168" si="35">IF(B$107=0,0,B$107/B$97)</f>
        <v>0.74817447004921234</v>
      </c>
      <c r="C168" s="237">
        <f t="shared" si="35"/>
        <v>0.73717898258635595</v>
      </c>
      <c r="D168" s="237">
        <f t="shared" si="35"/>
        <v>0.74292316960596738</v>
      </c>
      <c r="E168" s="237">
        <f t="shared" si="35"/>
        <v>0.75503895494151863</v>
      </c>
      <c r="F168" s="237">
        <f t="shared" si="35"/>
        <v>0.74043776633726666</v>
      </c>
      <c r="G168" s="237">
        <f t="shared" si="35"/>
        <v>0.76375043112334973</v>
      </c>
      <c r="H168" s="237">
        <f t="shared" si="35"/>
        <v>0.74078133638743793</v>
      </c>
      <c r="I168" s="237">
        <f t="shared" si="35"/>
        <v>0.75189491931713959</v>
      </c>
      <c r="J168" s="237">
        <f t="shared" si="35"/>
        <v>0.70755592363804931</v>
      </c>
      <c r="K168" s="237">
        <f t="shared" si="35"/>
        <v>0.66009835052977439</v>
      </c>
      <c r="L168" s="237">
        <f t="shared" si="35"/>
        <v>0.66912673407768475</v>
      </c>
      <c r="M168" s="237">
        <f t="shared" si="35"/>
        <v>0.67780946264545083</v>
      </c>
      <c r="N168" s="237">
        <f t="shared" si="35"/>
        <v>0.53011832732664599</v>
      </c>
      <c r="O168" s="237">
        <f t="shared" si="35"/>
        <v>0.60222159618338245</v>
      </c>
      <c r="P168" s="237">
        <f t="shared" si="35"/>
        <v>0.58704208074424391</v>
      </c>
      <c r="Q168" s="237">
        <f t="shared" si="35"/>
        <v>0.57191926265842308</v>
      </c>
    </row>
    <row r="169" spans="1:17" x14ac:dyDescent="0.25">
      <c r="A169" s="142" t="s">
        <v>218</v>
      </c>
      <c r="B169" s="235">
        <f t="shared" ref="B169:Q169" si="36">IF(B$108=0,0,B$108/B$97)</f>
        <v>0.66389515673547372</v>
      </c>
      <c r="C169" s="235">
        <f t="shared" si="36"/>
        <v>0.64579194440857235</v>
      </c>
      <c r="D169" s="235">
        <f t="shared" si="36"/>
        <v>0.65524930022046646</v>
      </c>
      <c r="E169" s="235">
        <f t="shared" si="36"/>
        <v>0.67522188857685028</v>
      </c>
      <c r="F169" s="235">
        <f t="shared" si="36"/>
        <v>0.65117566457878528</v>
      </c>
      <c r="G169" s="235">
        <f t="shared" si="36"/>
        <v>0.68956594977298447</v>
      </c>
      <c r="H169" s="235">
        <f t="shared" si="36"/>
        <v>0.6517434463148597</v>
      </c>
      <c r="I169" s="235">
        <f t="shared" si="36"/>
        <v>0.6700484195251295</v>
      </c>
      <c r="J169" s="235">
        <f t="shared" si="36"/>
        <v>0.59704838930658988</v>
      </c>
      <c r="K169" s="235">
        <f t="shared" si="36"/>
        <v>0.51893318208142025</v>
      </c>
      <c r="L169" s="235">
        <f t="shared" si="36"/>
        <v>0.53379488906971639</v>
      </c>
      <c r="M169" s="235">
        <f t="shared" si="36"/>
        <v>0.54809235577941684</v>
      </c>
      <c r="N169" s="235">
        <f t="shared" si="36"/>
        <v>0.3049014003284175</v>
      </c>
      <c r="O169" s="235">
        <f t="shared" si="36"/>
        <v>0.42359513600058629</v>
      </c>
      <c r="P169" s="235">
        <f t="shared" si="36"/>
        <v>0.39860324801540209</v>
      </c>
      <c r="Q169" s="235">
        <f t="shared" si="36"/>
        <v>0.37370470779937776</v>
      </c>
    </row>
    <row r="170" spans="1:17" x14ac:dyDescent="0.25">
      <c r="A170" s="142" t="s">
        <v>217</v>
      </c>
      <c r="B170" s="235">
        <f t="shared" ref="B170:Q170" si="37">IF(B$114=0,0,B$114/B$97)</f>
        <v>8.4279313313738613E-2</v>
      </c>
      <c r="C170" s="235">
        <f t="shared" si="37"/>
        <v>9.138703817778368E-2</v>
      </c>
      <c r="D170" s="235">
        <f t="shared" si="37"/>
        <v>8.7673869385500869E-2</v>
      </c>
      <c r="E170" s="235">
        <f t="shared" si="37"/>
        <v>7.9817066364668315E-2</v>
      </c>
      <c r="F170" s="235">
        <f t="shared" si="37"/>
        <v>8.9262101758481482E-2</v>
      </c>
      <c r="G170" s="235">
        <f t="shared" si="37"/>
        <v>7.4184481350365317E-2</v>
      </c>
      <c r="H170" s="235">
        <f t="shared" si="37"/>
        <v>8.9037890072578244E-2</v>
      </c>
      <c r="I170" s="235">
        <f t="shared" si="37"/>
        <v>8.1846499792010072E-2</v>
      </c>
      <c r="J170" s="235">
        <f t="shared" si="37"/>
        <v>0.11050753433145934</v>
      </c>
      <c r="K170" s="235">
        <f t="shared" si="37"/>
        <v>0.14116516844835414</v>
      </c>
      <c r="L170" s="235">
        <f t="shared" si="37"/>
        <v>0.1353318450079683</v>
      </c>
      <c r="M170" s="235">
        <f t="shared" si="37"/>
        <v>0.12971710686603394</v>
      </c>
      <c r="N170" s="235">
        <f t="shared" si="37"/>
        <v>0.22521692699822848</v>
      </c>
      <c r="O170" s="235">
        <f t="shared" si="37"/>
        <v>0.17862646018279621</v>
      </c>
      <c r="P170" s="235">
        <f t="shared" si="37"/>
        <v>0.18843883272884179</v>
      </c>
      <c r="Q170" s="235">
        <f t="shared" si="37"/>
        <v>0.19821455485904527</v>
      </c>
    </row>
    <row r="171" spans="1:17" x14ac:dyDescent="0.25">
      <c r="A171" s="127" t="s">
        <v>205</v>
      </c>
      <c r="B171" s="237">
        <f t="shared" ref="B171:Q171" si="38">IF(B$115=0,0,B$115/B$97)</f>
        <v>6.7339551943166723E-2</v>
      </c>
      <c r="C171" s="237">
        <f t="shared" si="38"/>
        <v>7.3018656208033536E-2</v>
      </c>
      <c r="D171" s="237">
        <f t="shared" si="38"/>
        <v>7.0051817574324438E-2</v>
      </c>
      <c r="E171" s="237">
        <f t="shared" si="38"/>
        <v>6.3774196479346484E-2</v>
      </c>
      <c r="F171" s="237">
        <f t="shared" si="38"/>
        <v>7.1320822412795429E-2</v>
      </c>
      <c r="G171" s="237">
        <f t="shared" si="38"/>
        <v>5.9273735616157064E-2</v>
      </c>
      <c r="H171" s="237">
        <f t="shared" si="38"/>
        <v>7.1141676263218476E-2</v>
      </c>
      <c r="I171" s="237">
        <f t="shared" si="38"/>
        <v>6.5395722952716562E-2</v>
      </c>
      <c r="J171" s="237">
        <f t="shared" si="38"/>
        <v>8.8296018983006125E-2</v>
      </c>
      <c r="K171" s="237">
        <f t="shared" si="38"/>
        <v>0.11279160709232101</v>
      </c>
      <c r="L171" s="237">
        <f t="shared" si="38"/>
        <v>0.10813075532015638</v>
      </c>
      <c r="M171" s="237">
        <f t="shared" si="38"/>
        <v>0.10364455418858602</v>
      </c>
      <c r="N171" s="237">
        <f t="shared" si="38"/>
        <v>0.17994934175152255</v>
      </c>
      <c r="O171" s="237">
        <f t="shared" si="38"/>
        <v>0.14272334836338282</v>
      </c>
      <c r="P171" s="237">
        <f t="shared" si="38"/>
        <v>0.15056347834036057</v>
      </c>
      <c r="Q171" s="237">
        <f t="shared" si="38"/>
        <v>0.15837432446956715</v>
      </c>
    </row>
    <row r="172" spans="1:17" x14ac:dyDescent="0.25">
      <c r="A172" s="127" t="s">
        <v>204</v>
      </c>
      <c r="B172" s="237">
        <f t="shared" ref="B172:Q172" si="39">IF(B$116=0,0,B$116/B$97)</f>
        <v>7.2949807144406548E-2</v>
      </c>
      <c r="C172" s="237">
        <f t="shared" si="39"/>
        <v>7.3256545033298523E-2</v>
      </c>
      <c r="D172" s="237">
        <f t="shared" si="39"/>
        <v>7.3096301132721295E-2</v>
      </c>
      <c r="E172" s="237">
        <f t="shared" si="39"/>
        <v>7.2754198226694503E-2</v>
      </c>
      <c r="F172" s="237">
        <f t="shared" si="39"/>
        <v>7.3162598118801797E-2</v>
      </c>
      <c r="G172" s="237">
        <f t="shared" si="39"/>
        <v>7.2510962749238364E-2</v>
      </c>
      <c r="H172" s="237">
        <f t="shared" si="39"/>
        <v>7.3152663340898899E-2</v>
      </c>
      <c r="I172" s="237">
        <f t="shared" si="39"/>
        <v>7.2841420714738092E-2</v>
      </c>
      <c r="J172" s="237">
        <f t="shared" si="39"/>
        <v>7.4078222451150061E-2</v>
      </c>
      <c r="K172" s="237">
        <f t="shared" si="39"/>
        <v>7.5398830926874855E-2</v>
      </c>
      <c r="L172" s="237">
        <f t="shared" si="39"/>
        <v>7.5147434995086942E-2</v>
      </c>
      <c r="M172" s="237">
        <f t="shared" si="39"/>
        <v>7.4904879856020901E-2</v>
      </c>
      <c r="N172" s="237">
        <f t="shared" si="39"/>
        <v>7.9029770803231994E-2</v>
      </c>
      <c r="O172" s="237">
        <f t="shared" si="39"/>
        <v>7.7021411660218572E-2</v>
      </c>
      <c r="P172" s="237">
        <f t="shared" si="39"/>
        <v>7.7444870150434025E-2</v>
      </c>
      <c r="Q172" s="237">
        <f t="shared" si="39"/>
        <v>7.786674697121275E-2</v>
      </c>
    </row>
    <row r="173" spans="1:17" x14ac:dyDescent="0.25">
      <c r="A173" s="142" t="s">
        <v>216</v>
      </c>
      <c r="B173" s="235">
        <f t="shared" ref="B173:Q173" si="40">IF(B$117=0,0,B$117/B$97)</f>
        <v>5.2377460873726592E-2</v>
      </c>
      <c r="C173" s="235">
        <f t="shared" si="40"/>
        <v>5.0949222866985347E-2</v>
      </c>
      <c r="D173" s="235">
        <f t="shared" si="40"/>
        <v>5.1695353154246601E-2</v>
      </c>
      <c r="E173" s="235">
        <f t="shared" si="40"/>
        <v>5.3271074041152201E-2</v>
      </c>
      <c r="F173" s="235">
        <f t="shared" si="40"/>
        <v>5.1373967029839124E-2</v>
      </c>
      <c r="G173" s="235">
        <f t="shared" si="40"/>
        <v>5.4402736919617938E-2</v>
      </c>
      <c r="H173" s="235">
        <f t="shared" si="40"/>
        <v>5.1418761701654978E-2</v>
      </c>
      <c r="I173" s="235">
        <f t="shared" si="40"/>
        <v>5.2862917466896739E-2</v>
      </c>
      <c r="J173" s="235">
        <f t="shared" si="40"/>
        <v>4.7103640286213971E-2</v>
      </c>
      <c r="K173" s="235">
        <f t="shared" si="40"/>
        <v>4.0940805434099517E-2</v>
      </c>
      <c r="L173" s="235">
        <f t="shared" si="40"/>
        <v>4.2113307550433576E-2</v>
      </c>
      <c r="M173" s="235">
        <f t="shared" si="40"/>
        <v>4.3241294395318861E-2</v>
      </c>
      <c r="N173" s="235">
        <f t="shared" si="40"/>
        <v>2.4054944525539416E-2</v>
      </c>
      <c r="O173" s="235">
        <f t="shared" si="40"/>
        <v>3.3419188914209634E-2</v>
      </c>
      <c r="P173" s="235">
        <f t="shared" si="40"/>
        <v>3.1447474522525776E-2</v>
      </c>
      <c r="Q173" s="235">
        <f t="shared" si="40"/>
        <v>2.9483124726105519E-2</v>
      </c>
    </row>
    <row r="174" spans="1:17" x14ac:dyDescent="0.25">
      <c r="A174" s="142" t="s">
        <v>215</v>
      </c>
      <c r="B174" s="259">
        <f t="shared" ref="B174:Q174" si="41">IF(B$123=0,0,B$123/B$97)</f>
        <v>2.0572346270679952E-2</v>
      </c>
      <c r="C174" s="259">
        <f t="shared" si="41"/>
        <v>2.2307322166313176E-2</v>
      </c>
      <c r="D174" s="259">
        <f t="shared" si="41"/>
        <v>2.1400947978474694E-2</v>
      </c>
      <c r="E174" s="259">
        <f t="shared" si="41"/>
        <v>1.9483124185542305E-2</v>
      </c>
      <c r="F174" s="259">
        <f t="shared" si="41"/>
        <v>2.178863108896267E-2</v>
      </c>
      <c r="G174" s="259">
        <f t="shared" si="41"/>
        <v>1.8108225829620427E-2</v>
      </c>
      <c r="H174" s="259">
        <f t="shared" si="41"/>
        <v>2.1733901639243929E-2</v>
      </c>
      <c r="I174" s="259">
        <f t="shared" si="41"/>
        <v>1.9978503247841353E-2</v>
      </c>
      <c r="J174" s="259">
        <f t="shared" si="41"/>
        <v>2.6974582164936086E-2</v>
      </c>
      <c r="K174" s="259">
        <f t="shared" si="41"/>
        <v>3.4458025492775338E-2</v>
      </c>
      <c r="L174" s="259">
        <f t="shared" si="41"/>
        <v>3.3034127444653359E-2</v>
      </c>
      <c r="M174" s="259">
        <f t="shared" si="41"/>
        <v>3.166358546070204E-2</v>
      </c>
      <c r="N174" s="259">
        <f t="shared" si="41"/>
        <v>5.4974826277692582E-2</v>
      </c>
      <c r="O174" s="259">
        <f t="shared" si="41"/>
        <v>4.3602222746008938E-2</v>
      </c>
      <c r="P174" s="259">
        <f t="shared" si="41"/>
        <v>4.5997395627908257E-2</v>
      </c>
      <c r="Q174" s="259">
        <f t="shared" si="41"/>
        <v>4.8383622245107234E-2</v>
      </c>
    </row>
    <row r="175" spans="1:17" x14ac:dyDescent="0.25">
      <c r="A175" s="72" t="s">
        <v>203</v>
      </c>
      <c r="B175" s="234">
        <f t="shared" ref="B175:Q175" si="42">IF(B$124=0,0,B$124/B$97)</f>
        <v>6.1756700200869999E-2</v>
      </c>
      <c r="C175" s="234">
        <f t="shared" si="42"/>
        <v>6.6964972744632478E-2</v>
      </c>
      <c r="D175" s="234">
        <f t="shared" si="42"/>
        <v>6.4244102783974466E-2</v>
      </c>
      <c r="E175" s="234">
        <f t="shared" si="42"/>
        <v>5.8486934036186981E-2</v>
      </c>
      <c r="F175" s="234">
        <f t="shared" si="42"/>
        <v>6.5407899528999558E-2</v>
      </c>
      <c r="G175" s="234">
        <f t="shared" si="42"/>
        <v>5.4359588304390194E-2</v>
      </c>
      <c r="H175" s="234">
        <f t="shared" si="42"/>
        <v>6.5243605667037102E-2</v>
      </c>
      <c r="I175" s="234">
        <f t="shared" si="42"/>
        <v>5.9974026263474242E-2</v>
      </c>
      <c r="J175" s="234">
        <f t="shared" si="42"/>
        <v>8.0975750742534686E-2</v>
      </c>
      <c r="K175" s="234">
        <f t="shared" si="42"/>
        <v>0.10344050804278671</v>
      </c>
      <c r="L175" s="234">
        <f t="shared" si="42"/>
        <v>9.9166068767972446E-2</v>
      </c>
      <c r="M175" s="234">
        <f t="shared" si="42"/>
        <v>9.5051800550728885E-2</v>
      </c>
      <c r="N175" s="234">
        <f t="shared" si="42"/>
        <v>0.16503046470032789</v>
      </c>
      <c r="O175" s="234">
        <f t="shared" si="42"/>
        <v>0.13089072888368358</v>
      </c>
      <c r="P175" s="234">
        <f t="shared" si="42"/>
        <v>0.13808086517880933</v>
      </c>
      <c r="Q175" s="234">
        <f t="shared" si="42"/>
        <v>0.14524414543234662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0.6086693899577027</v>
      </c>
      <c r="C180" s="253">
        <f>IF(C$5=0,0,C$5/NMM_fec!C$5)</f>
        <v>0.61176566039116476</v>
      </c>
      <c r="D180" s="253">
        <f>IF(D$5=0,0,D$5/NMM_fec!D$5)</f>
        <v>0.61430644508254184</v>
      </c>
      <c r="E180" s="253">
        <f>IF(E$5=0,0,E$5/NMM_fec!E$5)</f>
        <v>0.61856550885380657</v>
      </c>
      <c r="F180" s="253">
        <f>IF(F$5=0,0,F$5/NMM_fec!F$5)</f>
        <v>0.62679931330605854</v>
      </c>
      <c r="G180" s="253">
        <f>IF(G$5=0,0,G$5/NMM_fec!G$5)</f>
        <v>0.64579240299782703</v>
      </c>
      <c r="H180" s="253">
        <f>IF(H$5=0,0,H$5/NMM_fec!H$5)</f>
        <v>0.65860924843896318</v>
      </c>
      <c r="I180" s="253">
        <f>IF(I$5=0,0,I$5/NMM_fec!I$5)</f>
        <v>0.65196603975889567</v>
      </c>
      <c r="J180" s="253">
        <f>IF(J$5=0,0,J$5/NMM_fec!J$5)</f>
        <v>0.65420744619277771</v>
      </c>
      <c r="K180" s="253">
        <f>IF(K$5=0,0,K$5/NMM_fec!K$5)</f>
        <v>0.64996321968202009</v>
      </c>
      <c r="L180" s="253">
        <f>IF(L$5=0,0,L$5/NMM_fec!L$5)</f>
        <v>0.64215185132344788</v>
      </c>
      <c r="M180" s="253">
        <f>IF(M$5=0,0,M$5/NMM_fec!M$5)</f>
        <v>0.64053382181879182</v>
      </c>
      <c r="N180" s="253">
        <f>IF(N$5=0,0,N$5/NMM_fec!N$5)</f>
        <v>0.64233087537527767</v>
      </c>
      <c r="O180" s="253">
        <f>IF(O$5=0,0,O$5/NMM_fec!O$5)</f>
        <v>0.64241475853980279</v>
      </c>
      <c r="P180" s="253">
        <f>IF(P$5=0,0,P$5/NMM_fec!P$5)</f>
        <v>0.64981045616242805</v>
      </c>
      <c r="Q180" s="253">
        <f>IF(Q$5=0,0,Q$5/NMM_fec!Q$5)</f>
        <v>0.64853608353177183</v>
      </c>
    </row>
    <row r="181" spans="1:17" x14ac:dyDescent="0.25">
      <c r="A181" s="132" t="s">
        <v>83</v>
      </c>
      <c r="B181" s="252">
        <f>IF(B$6=0,0,B$6/NMM_fec!B$6)</f>
        <v>0.50380850464683913</v>
      </c>
      <c r="C181" s="252">
        <f>IF(C$6=0,0,C$6/NMM_fec!C$6)</f>
        <v>0.50406562152894019</v>
      </c>
      <c r="D181" s="252">
        <f>IF(D$6=0,0,D$6/NMM_fec!D$6)</f>
        <v>0.50527027676147884</v>
      </c>
      <c r="E181" s="252">
        <f>IF(E$6=0,0,E$6/NMM_fec!E$6)</f>
        <v>0.50711491731531244</v>
      </c>
      <c r="F181" s="252">
        <f>IF(F$6=0,0,F$6/NMM_fec!F$6)</f>
        <v>0.50861055300586022</v>
      </c>
      <c r="G181" s="252">
        <f>IF(G$6=0,0,G$6/NMM_fec!G$6)</f>
        <v>0.50861055300586011</v>
      </c>
      <c r="H181" s="252">
        <f>IF(H$6=0,0,H$6/NMM_fec!H$6)</f>
        <v>0.51640038856512438</v>
      </c>
      <c r="I181" s="252">
        <f>IF(I$6=0,0,I$6/NMM_fec!I$6)</f>
        <v>0.51640038856512438</v>
      </c>
      <c r="J181" s="252">
        <f>IF(J$6=0,0,J$6/NMM_fec!J$6)</f>
        <v>0.51640038856512438</v>
      </c>
      <c r="K181" s="252">
        <f>IF(K$6=0,0,K$6/NMM_fec!K$6)</f>
        <v>0.51640038856512438</v>
      </c>
      <c r="L181" s="252">
        <f>IF(L$6=0,0,L$6/NMM_fec!L$6)</f>
        <v>0.51640038856512438</v>
      </c>
      <c r="M181" s="252">
        <f>IF(M$6=0,0,M$6/NMM_fec!M$6)</f>
        <v>0.51640038856512427</v>
      </c>
      <c r="N181" s="252">
        <f>IF(N$6=0,0,N$6/NMM_fec!N$6)</f>
        <v>0.51640038856512438</v>
      </c>
      <c r="O181" s="252">
        <f>IF(O$6=0,0,O$6/NMM_fec!O$6)</f>
        <v>0.51640038856512449</v>
      </c>
      <c r="P181" s="252">
        <f>IF(P$6=0,0,P$6/NMM_fec!P$6)</f>
        <v>0.51640038856512449</v>
      </c>
      <c r="Q181" s="252">
        <f>IF(Q$6=0,0,Q$6/NMM_fec!Q$6)</f>
        <v>0.51640038856512438</v>
      </c>
    </row>
    <row r="182" spans="1:17" x14ac:dyDescent="0.25">
      <c r="A182" s="76" t="s">
        <v>82</v>
      </c>
      <c r="B182" s="251">
        <f>IF(B$7=0,0,B$7/NMM_fec!B$7)</f>
        <v>0.1310050128086942</v>
      </c>
      <c r="C182" s="251">
        <f>IF(C$7=0,0,C$7/NMM_fec!C$7)</f>
        <v>0.13107187075198476</v>
      </c>
      <c r="D182" s="251">
        <f>IF(D$7=0,0,D$7/NMM_fec!D$7)</f>
        <v>0.13138511650451407</v>
      </c>
      <c r="E182" s="251">
        <f>IF(E$7=0,0,E$7/NMM_fec!E$7)</f>
        <v>0.13186477724297621</v>
      </c>
      <c r="F182" s="251">
        <f>IF(F$7=0,0,F$7/NMM_fec!F$7)</f>
        <v>0.13225368646342439</v>
      </c>
      <c r="G182" s="251">
        <f>IF(G$7=0,0,G$7/NMM_fec!G$7)</f>
        <v>0.13225368646342439</v>
      </c>
      <c r="H182" s="251">
        <f>IF(H$7=0,0,H$7/NMM_fec!H$7)</f>
        <v>0.13427927256966604</v>
      </c>
      <c r="I182" s="251">
        <f>IF(I$7=0,0,I$7/NMM_fec!I$7)</f>
        <v>0.13427927256966604</v>
      </c>
      <c r="J182" s="251">
        <f>IF(J$7=0,0,J$7/NMM_fec!J$7)</f>
        <v>0.13427927256966604</v>
      </c>
      <c r="K182" s="251">
        <f>IF(K$7=0,0,K$7/NMM_fec!K$7)</f>
        <v>0.13427927256966604</v>
      </c>
      <c r="L182" s="251">
        <f>IF(L$7=0,0,L$7/NMM_fec!L$7)</f>
        <v>0.13427927256966604</v>
      </c>
      <c r="M182" s="251">
        <f>IF(M$7=0,0,M$7/NMM_fec!M$7)</f>
        <v>0.13427927256966604</v>
      </c>
      <c r="N182" s="251">
        <f>IF(N$7=0,0,N$7/NMM_fec!N$7)</f>
        <v>0.13427927256966604</v>
      </c>
      <c r="O182" s="251">
        <f>IF(O$7=0,0,O$7/NMM_fec!O$7)</f>
        <v>0.13427927256966604</v>
      </c>
      <c r="P182" s="251">
        <f>IF(P$7=0,0,P$7/NMM_fec!P$7)</f>
        <v>0.13427927256966604</v>
      </c>
      <c r="Q182" s="251">
        <f>IF(Q$7=0,0,Q$7/NMM_fec!Q$7)</f>
        <v>0.13427927256966604</v>
      </c>
    </row>
    <row r="183" spans="1:17" x14ac:dyDescent="0.25">
      <c r="A183" s="76" t="s">
        <v>81</v>
      </c>
      <c r="B183" s="251">
        <f>IF(B$8=0,0,B$8/NMM_fec!B$8)</f>
        <v>0.71854476417901481</v>
      </c>
      <c r="C183" s="251">
        <f>IF(C$8=0,0,C$8/NMM_fec!C$8)</f>
        <v>0.71891147094897145</v>
      </c>
      <c r="D183" s="251">
        <f>IF(D$8=0,0,D$8/NMM_fec!D$8)</f>
        <v>0.72062958150486256</v>
      </c>
      <c r="E183" s="251">
        <f>IF(E$8=0,0,E$8/NMM_fec!E$8)</f>
        <v>0.72326045573490072</v>
      </c>
      <c r="F183" s="251">
        <f>IF(F$8=0,0,F$8/NMM_fec!F$8)</f>
        <v>0.72539357017153727</v>
      </c>
      <c r="G183" s="251">
        <f>IF(G$8=0,0,G$8/NMM_fec!G$8)</f>
        <v>0.72539357017153716</v>
      </c>
      <c r="H183" s="251">
        <f>IF(H$8=0,0,H$8/NMM_fec!H$8)</f>
        <v>0.73650363580817912</v>
      </c>
      <c r="I183" s="251">
        <f>IF(I$8=0,0,I$8/NMM_fec!I$8)</f>
        <v>0.73650363580817912</v>
      </c>
      <c r="J183" s="251">
        <f>IF(J$8=0,0,J$8/NMM_fec!J$8)</f>
        <v>0.73650363580817924</v>
      </c>
      <c r="K183" s="251">
        <f>IF(K$8=0,0,K$8/NMM_fec!K$8)</f>
        <v>0.73650363580817912</v>
      </c>
      <c r="L183" s="251">
        <f>IF(L$8=0,0,L$8/NMM_fec!L$8)</f>
        <v>0.73650363580817901</v>
      </c>
      <c r="M183" s="251">
        <f>IF(M$8=0,0,M$8/NMM_fec!M$8)</f>
        <v>0.73650363580817901</v>
      </c>
      <c r="N183" s="251">
        <f>IF(N$8=0,0,N$8/NMM_fec!N$8)</f>
        <v>0.73650363580817912</v>
      </c>
      <c r="O183" s="251">
        <f>IF(O$8=0,0,O$8/NMM_fec!O$8)</f>
        <v>0.73650363580817912</v>
      </c>
      <c r="P183" s="251">
        <f>IF(P$8=0,0,P$8/NMM_fec!P$8)</f>
        <v>0.73650363580817912</v>
      </c>
      <c r="Q183" s="251">
        <f>IF(Q$8=0,0,Q$8/NMM_fec!Q$8)</f>
        <v>0.73650363580817912</v>
      </c>
    </row>
    <row r="184" spans="1:17" x14ac:dyDescent="0.25">
      <c r="A184" s="76" t="s">
        <v>80</v>
      </c>
      <c r="B184" s="251">
        <f>IF(B$9=0,0,B$9/NMM_fec!B$9)</f>
        <v>0.49987225734038682</v>
      </c>
      <c r="C184" s="251">
        <f>IF(C$9=0,0,C$9/NMM_fec!C$9)</f>
        <v>0.50012736537264657</v>
      </c>
      <c r="D184" s="251">
        <f>IF(D$9=0,0,D$9/NMM_fec!D$9)</f>
        <v>0.50132260865427414</v>
      </c>
      <c r="E184" s="251">
        <f>IF(E$9=0,0,E$9/NMM_fec!E$9)</f>
        <v>0.50315283706273028</v>
      </c>
      <c r="F184" s="251">
        <f>IF(F$9=0,0,F$9/NMM_fec!F$9)</f>
        <v>0.50463678737698126</v>
      </c>
      <c r="G184" s="251">
        <f>IF(G$9=0,0,G$9/NMM_fec!G$9)</f>
        <v>0.50463678737698137</v>
      </c>
      <c r="H184" s="251">
        <f>IF(H$9=0,0,H$9/NMM_fec!H$9)</f>
        <v>0.51236576108307097</v>
      </c>
      <c r="I184" s="251">
        <f>IF(I$9=0,0,I$9/NMM_fec!I$9)</f>
        <v>0.51236576108307097</v>
      </c>
      <c r="J184" s="251">
        <f>IF(J$9=0,0,J$9/NMM_fec!J$9)</f>
        <v>0.51236576108307097</v>
      </c>
      <c r="K184" s="251">
        <f>IF(K$9=0,0,K$9/NMM_fec!K$9)</f>
        <v>0.51236576108307097</v>
      </c>
      <c r="L184" s="251">
        <f>IF(L$9=0,0,L$9/NMM_fec!L$9)</f>
        <v>0.51236576108307097</v>
      </c>
      <c r="M184" s="251">
        <f>IF(M$9=0,0,M$9/NMM_fec!M$9)</f>
        <v>0.51236576108307097</v>
      </c>
      <c r="N184" s="251">
        <f>IF(N$9=0,0,N$9/NMM_fec!N$9)</f>
        <v>0.51236576108307097</v>
      </c>
      <c r="O184" s="251">
        <f>IF(O$9=0,0,O$9/NMM_fec!O$9)</f>
        <v>0.51236576108307097</v>
      </c>
      <c r="P184" s="251">
        <f>IF(P$9=0,0,P$9/NMM_fec!P$9)</f>
        <v>0.51236576108307097</v>
      </c>
      <c r="Q184" s="251">
        <f>IF(Q$9=0,0,Q$9/NMM_fec!Q$9)</f>
        <v>0.51236576108307097</v>
      </c>
    </row>
    <row r="185" spans="1:17" x14ac:dyDescent="0.25">
      <c r="A185" s="129" t="s">
        <v>79</v>
      </c>
      <c r="B185" s="250">
        <f>IF(B$10=0,0,B$10/NMM_fec!B$10)</f>
        <v>0.79004349654371409</v>
      </c>
      <c r="C185" s="250">
        <f>IF(C$10=0,0,C$10/NMM_fec!C$10)</f>
        <v>0.79044669243795174</v>
      </c>
      <c r="D185" s="250">
        <f>IF(D$10=0,0,D$10/NMM_fec!D$10)</f>
        <v>0.7923357634307322</v>
      </c>
      <c r="E185" s="250">
        <f>IF(E$10=0,0,E$10/NMM_fec!E$10)</f>
        <v>0.79836156613086373</v>
      </c>
      <c r="F185" s="250">
        <f>IF(F$10=0,0,F$10/NMM_fec!F$10)</f>
        <v>0.7999071969105096</v>
      </c>
      <c r="G185" s="250">
        <f>IF(G$10=0,0,G$10/NMM_fec!G$10)</f>
        <v>0.80086929796604667</v>
      </c>
      <c r="H185" s="250">
        <f>IF(H$10=0,0,H$10/NMM_fec!H$10)</f>
        <v>0.81243140204874487</v>
      </c>
      <c r="I185" s="250">
        <f>IF(I$10=0,0,I$10/NMM_fec!I$10)</f>
        <v>0.81336081478882816</v>
      </c>
      <c r="J185" s="250">
        <f>IF(J$10=0,0,J$10/NMM_fec!J$10)</f>
        <v>0.81350615415250072</v>
      </c>
      <c r="K185" s="250">
        <f>IF(K$10=0,0,K$10/NMM_fec!K$10)</f>
        <v>0.81622504221918468</v>
      </c>
      <c r="L185" s="250">
        <f>IF(L$10=0,0,L$10/NMM_fec!L$10)</f>
        <v>0.81582996902346405</v>
      </c>
      <c r="M185" s="250">
        <f>IF(M$10=0,0,M$10/NMM_fec!M$10)</f>
        <v>0.8160783218938541</v>
      </c>
      <c r="N185" s="250">
        <f>IF(N$10=0,0,N$10/NMM_fec!N$10)</f>
        <v>0.81239458351040894</v>
      </c>
      <c r="O185" s="250">
        <f>IF(O$10=0,0,O$10/NMM_fec!O$10)</f>
        <v>0.80978936408489044</v>
      </c>
      <c r="P185" s="250">
        <f>IF(P$10=0,0,P$10/NMM_fec!P$10)</f>
        <v>0.80978936408489044</v>
      </c>
      <c r="Q185" s="250">
        <f>IF(Q$10=0,0,Q$10/NMM_fec!Q$10)</f>
        <v>0.80978936408489055</v>
      </c>
    </row>
    <row r="186" spans="1:17" x14ac:dyDescent="0.25">
      <c r="A186" s="127" t="s">
        <v>214</v>
      </c>
      <c r="B186" s="248">
        <f>IF(B$15=0,0,B$15/NMM_fec!B$15)</f>
        <v>0.70335286368002481</v>
      </c>
      <c r="C186" s="248">
        <f>IF(C$15=0,0,C$15/NMM_fec!C$15)</f>
        <v>0.70371181731748489</v>
      </c>
      <c r="D186" s="248">
        <f>IF(D$15=0,0,D$15/NMM_fec!D$15)</f>
        <v>0.70539360255877825</v>
      </c>
      <c r="E186" s="248">
        <f>IF(E$15=0,0,E$15/NMM_fec!E$15)</f>
        <v>0.70796885328208359</v>
      </c>
      <c r="F186" s="248">
        <f>IF(F$15=0,0,F$15/NMM_fec!F$15)</f>
        <v>0.71005686814540225</v>
      </c>
      <c r="G186" s="248">
        <f>IF(G$15=0,0,G$15/NMM_fec!G$15)</f>
        <v>0.71005686814540214</v>
      </c>
      <c r="H186" s="248">
        <f>IF(H$15=0,0,H$15/NMM_fec!H$15)</f>
        <v>0.72093203817065932</v>
      </c>
      <c r="I186" s="248">
        <f>IF(I$15=0,0,I$15/NMM_fec!I$15)</f>
        <v>0.72093203817065932</v>
      </c>
      <c r="J186" s="248">
        <f>IF(J$15=0,0,J$15/NMM_fec!J$15)</f>
        <v>0.72093203817065932</v>
      </c>
      <c r="K186" s="248">
        <f>IF(K$15=0,0,K$15/NMM_fec!K$15)</f>
        <v>0.72093203817065932</v>
      </c>
      <c r="L186" s="248">
        <f>IF(L$15=0,0,L$15/NMM_fec!L$15)</f>
        <v>0.72093203817065921</v>
      </c>
      <c r="M186" s="248">
        <f>IF(M$15=0,0,M$15/NMM_fec!M$15)</f>
        <v>0.72093203817065932</v>
      </c>
      <c r="N186" s="248">
        <f>IF(N$15=0,0,N$15/NMM_fec!N$15)</f>
        <v>0.72093203817065932</v>
      </c>
      <c r="O186" s="248">
        <f>IF(O$15=0,0,O$15/NMM_fec!O$15)</f>
        <v>0.72093203817065932</v>
      </c>
      <c r="P186" s="248">
        <f>IF(P$15=0,0,P$15/NMM_fec!P$15)</f>
        <v>0.72093203817065932</v>
      </c>
      <c r="Q186" s="248">
        <f>IF(Q$15=0,0,Q$15/NMM_fec!Q$15)</f>
        <v>0.72093203817065932</v>
      </c>
    </row>
    <row r="187" spans="1:17" x14ac:dyDescent="0.25">
      <c r="A187" s="127" t="s">
        <v>213</v>
      </c>
      <c r="B187" s="249">
        <f>IF(B$16=0,0,B$16/NMM_fec!B$16)</f>
        <v>0.46300820785011265</v>
      </c>
      <c r="C187" s="249">
        <f>IF(C$16=0,0,C$16/NMM_fec!C$16)</f>
        <v>0.46276747261923951</v>
      </c>
      <c r="D187" s="249">
        <f>IF(D$16=0,0,D$16/NMM_fec!D$16)</f>
        <v>0.4647729518170603</v>
      </c>
      <c r="E187" s="249">
        <f>IF(E$16=0,0,E$16/NMM_fec!E$16)</f>
        <v>0.48751161222571038</v>
      </c>
      <c r="F187" s="249">
        <f>IF(F$16=0,0,F$16/NMM_fec!F$16)</f>
        <v>0.48629431720753424</v>
      </c>
      <c r="G187" s="249">
        <f>IF(G$16=0,0,G$16/NMM_fec!G$16)</f>
        <v>0.49888354053723721</v>
      </c>
      <c r="H187" s="249">
        <f>IF(H$16=0,0,H$16/NMM_fec!H$16)</f>
        <v>0.50453223612721221</v>
      </c>
      <c r="I187" s="249">
        <f>IF(I$16=0,0,I$16/NMM_fec!I$16)</f>
        <v>0.50846952979468008</v>
      </c>
      <c r="J187" s="249">
        <f>IF(J$16=0,0,J$16/NMM_fec!J$16)</f>
        <v>0.50755128854577158</v>
      </c>
      <c r="K187" s="249">
        <f>IF(K$16=0,0,K$16/NMM_fec!K$16)</f>
        <v>0.50795867348642665</v>
      </c>
      <c r="L187" s="249">
        <f>IF(L$16=0,0,L$16/NMM_fec!L$16)</f>
        <v>0.50547987149554374</v>
      </c>
      <c r="M187" s="249">
        <f>IF(M$16=0,0,M$16/NMM_fec!M$16)</f>
        <v>0.50293755897077475</v>
      </c>
      <c r="N187" s="249">
        <f>IF(N$16=0,0,N$16/NMM_fec!N$16)</f>
        <v>0.50293755897077475</v>
      </c>
      <c r="O187" s="249">
        <f>IF(O$16=0,0,O$16/NMM_fec!O$16)</f>
        <v>0.50293755897077475</v>
      </c>
      <c r="P187" s="249">
        <f>IF(P$16=0,0,P$16/NMM_fec!P$16)</f>
        <v>0.50293755897077475</v>
      </c>
      <c r="Q187" s="249">
        <f>IF(Q$16=0,0,Q$16/NMM_fec!Q$16)</f>
        <v>0.50293755897077475</v>
      </c>
    </row>
    <row r="188" spans="1:17" x14ac:dyDescent="0.25">
      <c r="A188" s="127" t="s">
        <v>212</v>
      </c>
      <c r="B188" s="249">
        <f>IF(B$36=0,0,B$36/NMM_fec!B$36)</f>
        <v>0.69156710725006765</v>
      </c>
      <c r="C188" s="249">
        <f>IF(C$36=0,0,C$36/NMM_fec!C$36)</f>
        <v>0.69720462465711663</v>
      </c>
      <c r="D188" s="249">
        <f>IF(D$36=0,0,D$36/NMM_fec!D$36)</f>
        <v>0.70021255026787721</v>
      </c>
      <c r="E188" s="249">
        <f>IF(E$36=0,0,E$36/NMM_fec!E$36)</f>
        <v>0.69267771174874393</v>
      </c>
      <c r="F188" s="249">
        <f>IF(F$36=0,0,F$36/NMM_fec!F$36)</f>
        <v>0.70789608420694805</v>
      </c>
      <c r="G188" s="249">
        <f>IF(G$36=0,0,G$36/NMM_fec!G$36)</f>
        <v>0.73362586418208509</v>
      </c>
      <c r="H188" s="249">
        <f>IF(H$36=0,0,H$36/NMM_fec!H$36)</f>
        <v>0.7513852879502837</v>
      </c>
      <c r="I188" s="249">
        <f>IF(I$36=0,0,I$36/NMM_fec!I$36)</f>
        <v>0.73695844192775961</v>
      </c>
      <c r="J188" s="249">
        <f>IF(J$36=0,0,J$36/NMM_fec!J$36)</f>
        <v>0.74155725307677511</v>
      </c>
      <c r="K188" s="249">
        <f>IF(K$36=0,0,K$36/NMM_fec!K$36)</f>
        <v>0.73370047955817475</v>
      </c>
      <c r="L188" s="249">
        <f>IF(L$36=0,0,L$36/NMM_fec!L$36)</f>
        <v>0.72136424745086547</v>
      </c>
      <c r="M188" s="249">
        <f>IF(M$36=0,0,M$36/NMM_fec!M$36)</f>
        <v>0.72012615635944355</v>
      </c>
      <c r="N188" s="249">
        <f>IF(N$36=0,0,N$36/NMM_fec!N$36)</f>
        <v>0.72335256990688523</v>
      </c>
      <c r="O188" s="249">
        <f>IF(O$36=0,0,O$36/NMM_fec!O$36)</f>
        <v>0.72351459320088318</v>
      </c>
      <c r="P188" s="249">
        <f>IF(P$36=0,0,P$36/NMM_fec!P$36)</f>
        <v>0.73672160847703594</v>
      </c>
      <c r="Q188" s="249">
        <f>IF(Q$36=0,0,Q$36/NMM_fec!Q$36)</f>
        <v>0.73444587200707834</v>
      </c>
    </row>
    <row r="189" spans="1:17" x14ac:dyDescent="0.25">
      <c r="A189" s="72" t="s">
        <v>211</v>
      </c>
      <c r="B189" s="247">
        <f>IF(B$44=0,0,B$44/NMM_fec!B$44)</f>
        <v>0.74242802277335962</v>
      </c>
      <c r="C189" s="247">
        <f>IF(C$44=0,0,C$44/NMM_fec!C$44)</f>
        <v>0.74280691827956746</v>
      </c>
      <c r="D189" s="247">
        <f>IF(D$44=0,0,D$44/NMM_fec!D$44)</f>
        <v>0.74458213603426582</v>
      </c>
      <c r="E189" s="247">
        <f>IF(E$44=0,0,E$44/NMM_fec!E$44)</f>
        <v>0.74730045624219943</v>
      </c>
      <c r="F189" s="247">
        <f>IF(F$44=0,0,F$44/NMM_fec!F$44)</f>
        <v>0.7495044719312578</v>
      </c>
      <c r="G189" s="247">
        <f>IF(G$44=0,0,G$44/NMM_fec!G$44)</f>
        <v>0.74950447193125791</v>
      </c>
      <c r="H189" s="247">
        <f>IF(H$44=0,0,H$44/NMM_fec!H$44)</f>
        <v>0.76098381806902926</v>
      </c>
      <c r="I189" s="247">
        <f>IF(I$44=0,0,I$44/NMM_fec!I$44)</f>
        <v>0.76098381806902926</v>
      </c>
      <c r="J189" s="247">
        <f>IF(J$44=0,0,J$44/NMM_fec!J$44)</f>
        <v>0.76098381806902926</v>
      </c>
      <c r="K189" s="247">
        <f>IF(K$44=0,0,K$44/NMM_fec!K$44)</f>
        <v>0.76098381806902926</v>
      </c>
      <c r="L189" s="247">
        <f>IF(L$44=0,0,L$44/NMM_fec!L$44)</f>
        <v>0.76098381806902926</v>
      </c>
      <c r="M189" s="247">
        <f>IF(M$44=0,0,M$44/NMM_fec!M$44)</f>
        <v>0.76098381806902926</v>
      </c>
      <c r="N189" s="247">
        <f>IF(N$44=0,0,N$44/NMM_fec!N$44)</f>
        <v>0.76098381806902926</v>
      </c>
      <c r="O189" s="247">
        <f>IF(O$44=0,0,O$44/NMM_fec!O$44)</f>
        <v>0.76098381806902926</v>
      </c>
      <c r="P189" s="247">
        <f>IF(P$44=0,0,P$44/NMM_fec!P$44)</f>
        <v>0.76098381806902926</v>
      </c>
      <c r="Q189" s="247">
        <f>IF(Q$44=0,0,Q$44/NMM_fec!Q$44)</f>
        <v>0.76098381806902926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0.46769446024674832</v>
      </c>
      <c r="C191" s="253">
        <f>IF(C$47=0,0,C$47/NMM_fec!C$47)</f>
        <v>0.4697115920494403</v>
      </c>
      <c r="D191" s="253">
        <f>IF(D$47=0,0,D$47/NMM_fec!D$47)</f>
        <v>0.4670154647958023</v>
      </c>
      <c r="E191" s="253">
        <f>IF(E$47=0,0,E$47/NMM_fec!E$47)</f>
        <v>0.46767272279480215</v>
      </c>
      <c r="F191" s="253">
        <f>IF(F$47=0,0,F$47/NMM_fec!F$47)</f>
        <v>0.47275112377273998</v>
      </c>
      <c r="G191" s="253">
        <f>IF(G$47=0,0,G$47/NMM_fec!G$47)</f>
        <v>0.48263215244887114</v>
      </c>
      <c r="H191" s="253">
        <f>IF(H$47=0,0,H$47/NMM_fec!H$47)</f>
        <v>0.48678611993982185</v>
      </c>
      <c r="I191" s="253">
        <f>IF(I$47=0,0,I$47/NMM_fec!I$47)</f>
        <v>0.50746233593411627</v>
      </c>
      <c r="J191" s="253">
        <f>IF(J$47=0,0,J$47/NMM_fec!J$47)</f>
        <v>0.51028591541702206</v>
      </c>
      <c r="K191" s="253">
        <f>IF(K$47=0,0,K$47/NMM_fec!K$47)</f>
        <v>0.51186697709908047</v>
      </c>
      <c r="L191" s="253">
        <f>IF(L$47=0,0,L$47/NMM_fec!L$47)</f>
        <v>0.51601927818678672</v>
      </c>
      <c r="M191" s="253">
        <f>IF(M$47=0,0,M$47/NMM_fec!M$47)</f>
        <v>0.51608709410177134</v>
      </c>
      <c r="N191" s="253">
        <f>IF(N$47=0,0,N$47/NMM_fec!N$47)</f>
        <v>0.52193598952091924</v>
      </c>
      <c r="O191" s="253">
        <f>IF(O$47=0,0,O$47/NMM_fec!O$47)</f>
        <v>0.51451998312243563</v>
      </c>
      <c r="P191" s="253">
        <f>IF(P$47=0,0,P$47/NMM_fec!P$47)</f>
        <v>0.51687954559861893</v>
      </c>
      <c r="Q191" s="253">
        <f>IF(Q$47=0,0,Q$47/NMM_fec!Q$47)</f>
        <v>0.51777826307808306</v>
      </c>
    </row>
    <row r="192" spans="1:17" x14ac:dyDescent="0.25">
      <c r="A192" s="132" t="s">
        <v>83</v>
      </c>
      <c r="B192" s="252">
        <f>IF(B$48=0,0,B$48/NMM_fec!B$48)</f>
        <v>0.41508701185628399</v>
      </c>
      <c r="C192" s="252">
        <f>IF(C$48=0,0,C$48/NMM_fec!C$48)</f>
        <v>0.41508701185628399</v>
      </c>
      <c r="D192" s="252">
        <f>IF(D$48=0,0,D$48/NMM_fec!D$48)</f>
        <v>0.41508701185628399</v>
      </c>
      <c r="E192" s="252">
        <f>IF(E$48=0,0,E$48/NMM_fec!E$48)</f>
        <v>0.41508701185628394</v>
      </c>
      <c r="F192" s="252">
        <f>IF(F$48=0,0,F$48/NMM_fec!F$48)</f>
        <v>0.41952746095098609</v>
      </c>
      <c r="G192" s="252">
        <f>IF(G$48=0,0,G$48/NMM_fec!G$48)</f>
        <v>0.42764478829064706</v>
      </c>
      <c r="H192" s="252">
        <f>IF(H$48=0,0,H$48/NMM_fec!H$48)</f>
        <v>0.42985273818234376</v>
      </c>
      <c r="I192" s="252">
        <f>IF(I$48=0,0,I$48/NMM_fec!I$48)</f>
        <v>0.44586809557760565</v>
      </c>
      <c r="J192" s="252">
        <f>IF(J$48=0,0,J$48/NMM_fec!J$48)</f>
        <v>0.4473385476798088</v>
      </c>
      <c r="K192" s="252">
        <f>IF(K$48=0,0,K$48/NMM_fec!K$48)</f>
        <v>0.44733854767980868</v>
      </c>
      <c r="L192" s="252">
        <f>IF(L$48=0,0,L$48/NMM_fec!L$48)</f>
        <v>0.44733854767980868</v>
      </c>
      <c r="M192" s="252">
        <f>IF(M$48=0,0,M$48/NMM_fec!M$48)</f>
        <v>0.44733854767980874</v>
      </c>
      <c r="N192" s="252">
        <f>IF(N$48=0,0,N$48/NMM_fec!N$48)</f>
        <v>0.4473385476798088</v>
      </c>
      <c r="O192" s="252">
        <f>IF(O$48=0,0,O$48/NMM_fec!O$48)</f>
        <v>0.44733854767980863</v>
      </c>
      <c r="P192" s="252">
        <f>IF(P$48=0,0,P$48/NMM_fec!P$48)</f>
        <v>0.44733854767980874</v>
      </c>
      <c r="Q192" s="252">
        <f>IF(Q$48=0,0,Q$48/NMM_fec!Q$48)</f>
        <v>0.44733854767980868</v>
      </c>
    </row>
    <row r="193" spans="1:17" x14ac:dyDescent="0.25">
      <c r="A193" s="76" t="s">
        <v>82</v>
      </c>
      <c r="B193" s="251">
        <f>IF(B$49=0,0,B$49/NMM_fec!B$49)</f>
        <v>0.10828515469518971</v>
      </c>
      <c r="C193" s="251">
        <f>IF(C$49=0,0,C$49/NMM_fec!C$49)</f>
        <v>0.10828515469518972</v>
      </c>
      <c r="D193" s="251">
        <f>IF(D$49=0,0,D$49/NMM_fec!D$49)</f>
        <v>0.10828515469518971</v>
      </c>
      <c r="E193" s="251">
        <f>IF(E$49=0,0,E$49/NMM_fec!E$49)</f>
        <v>0.10828515469518972</v>
      </c>
      <c r="F193" s="251">
        <f>IF(F$49=0,0,F$49/NMM_fec!F$49)</f>
        <v>0.1094435496904598</v>
      </c>
      <c r="G193" s="251">
        <f>IF(G$49=0,0,G$49/NMM_fec!G$49)</f>
        <v>0.11156114436718992</v>
      </c>
      <c r="H193" s="251">
        <f>IF(H$49=0,0,H$49/NMM_fec!H$49)</f>
        <v>0.11213713973382979</v>
      </c>
      <c r="I193" s="251">
        <f>IF(I$49=0,0,I$49/NMM_fec!I$49)</f>
        <v>0.11631512026203078</v>
      </c>
      <c r="J193" s="251">
        <f>IF(J$49=0,0,J$49/NMM_fec!J$49)</f>
        <v>0.11669872208239813</v>
      </c>
      <c r="K193" s="251">
        <f>IF(K$49=0,0,K$49/NMM_fec!K$49)</f>
        <v>0.11669872208239813</v>
      </c>
      <c r="L193" s="251">
        <f>IF(L$49=0,0,L$49/NMM_fec!L$49)</f>
        <v>0.11669872208239813</v>
      </c>
      <c r="M193" s="251">
        <f>IF(M$49=0,0,M$49/NMM_fec!M$49)</f>
        <v>0.11669872208239815</v>
      </c>
      <c r="N193" s="251">
        <f>IF(N$49=0,0,N$49/NMM_fec!N$49)</f>
        <v>0.11669872208239813</v>
      </c>
      <c r="O193" s="251">
        <f>IF(O$49=0,0,O$49/NMM_fec!O$49)</f>
        <v>0.11669872208239813</v>
      </c>
      <c r="P193" s="251">
        <f>IF(P$49=0,0,P$49/NMM_fec!P$49)</f>
        <v>0.11669872208239815</v>
      </c>
      <c r="Q193" s="251">
        <f>IF(Q$49=0,0,Q$49/NMM_fec!Q$49)</f>
        <v>0.11669872208239813</v>
      </c>
    </row>
    <row r="194" spans="1:17" x14ac:dyDescent="0.25">
      <c r="A194" s="76" t="s">
        <v>81</v>
      </c>
      <c r="B194" s="251">
        <f>IF(B$50=0,0,B$50/NMM_fec!B$50)</f>
        <v>0.5922198255816189</v>
      </c>
      <c r="C194" s="251">
        <f>IF(C$50=0,0,C$50/NMM_fec!C$50)</f>
        <v>0.59221982558161901</v>
      </c>
      <c r="D194" s="251">
        <f>IF(D$50=0,0,D$50/NMM_fec!D$50)</f>
        <v>0.5922198255816189</v>
      </c>
      <c r="E194" s="251">
        <f>IF(E$50=0,0,E$50/NMM_fec!E$50)</f>
        <v>0.59221982558161901</v>
      </c>
      <c r="F194" s="251">
        <f>IF(F$50=0,0,F$50/NMM_fec!F$50)</f>
        <v>0.59855517675680603</v>
      </c>
      <c r="G194" s="251">
        <f>IF(G$50=0,0,G$50/NMM_fec!G$50)</f>
        <v>0.61013646464096494</v>
      </c>
      <c r="H194" s="251">
        <f>IF(H$50=0,0,H$50/NMM_fec!H$50)</f>
        <v>0.61328662752827356</v>
      </c>
      <c r="I194" s="251">
        <f>IF(I$50=0,0,I$50/NMM_fec!I$50)</f>
        <v>0.63613632383853358</v>
      </c>
      <c r="J194" s="251">
        <f>IF(J$50=0,0,J$50/NMM_fec!J$50)</f>
        <v>0.63823427164855639</v>
      </c>
      <c r="K194" s="251">
        <f>IF(K$50=0,0,K$50/NMM_fec!K$50)</f>
        <v>0.63823427164855628</v>
      </c>
      <c r="L194" s="251">
        <f>IF(L$50=0,0,L$50/NMM_fec!L$50)</f>
        <v>0.63823427164855628</v>
      </c>
      <c r="M194" s="251">
        <f>IF(M$50=0,0,M$50/NMM_fec!M$50)</f>
        <v>0.63823427164855628</v>
      </c>
      <c r="N194" s="251">
        <f>IF(N$50=0,0,N$50/NMM_fec!N$50)</f>
        <v>0.63823427164855628</v>
      </c>
      <c r="O194" s="251">
        <f>IF(O$50=0,0,O$50/NMM_fec!O$50)</f>
        <v>0.63823427164855639</v>
      </c>
      <c r="P194" s="251">
        <f>IF(P$50=0,0,P$50/NMM_fec!P$50)</f>
        <v>0.63823427164855628</v>
      </c>
      <c r="Q194" s="251">
        <f>IF(Q$50=0,0,Q$50/NMM_fec!Q$50)</f>
        <v>0.63823427164855628</v>
      </c>
    </row>
    <row r="195" spans="1:17" x14ac:dyDescent="0.25">
      <c r="A195" s="76" t="s">
        <v>80</v>
      </c>
      <c r="B195" s="251">
        <f>IF(B$51=0,0,B$51/NMM_fec!B$51)</f>
        <v>0.41314152054744774</v>
      </c>
      <c r="C195" s="251">
        <f>IF(C$51=0,0,C$51/NMM_fec!C$51)</f>
        <v>0.41314152054744785</v>
      </c>
      <c r="D195" s="251">
        <f>IF(D$51=0,0,D$51/NMM_fec!D$51)</f>
        <v>0.41314152054744768</v>
      </c>
      <c r="E195" s="251">
        <f>IF(E$51=0,0,E$51/NMM_fec!E$51)</f>
        <v>0.41314152054744779</v>
      </c>
      <c r="F195" s="251">
        <f>IF(F$51=0,0,F$51/NMM_fec!F$51)</f>
        <v>0.41756115748741052</v>
      </c>
      <c r="G195" s="251">
        <f>IF(G$51=0,0,G$51/NMM_fec!G$51)</f>
        <v>0.42564043933458623</v>
      </c>
      <c r="H195" s="251">
        <f>IF(H$51=0,0,H$51/NMM_fec!H$51)</f>
        <v>0.42783804067958797</v>
      </c>
      <c r="I195" s="251">
        <f>IF(I$51=0,0,I$51/NMM_fec!I$51)</f>
        <v>0.44377833492488283</v>
      </c>
      <c r="J195" s="251">
        <f>IF(J$51=0,0,J$51/NMM_fec!J$51)</f>
        <v>0.44524189509430262</v>
      </c>
      <c r="K195" s="251">
        <f>IF(K$51=0,0,K$51/NMM_fec!K$51)</f>
        <v>0.44524189509430262</v>
      </c>
      <c r="L195" s="251">
        <f>IF(L$51=0,0,L$51/NMM_fec!L$51)</f>
        <v>0.44524189509430262</v>
      </c>
      <c r="M195" s="251">
        <f>IF(M$51=0,0,M$51/NMM_fec!M$51)</f>
        <v>0.44524189509430262</v>
      </c>
      <c r="N195" s="251">
        <f>IF(N$51=0,0,N$51/NMM_fec!N$51)</f>
        <v>0.44524189509430262</v>
      </c>
      <c r="O195" s="251">
        <f>IF(O$51=0,0,O$51/NMM_fec!O$51)</f>
        <v>0.44524189509430262</v>
      </c>
      <c r="P195" s="251">
        <f>IF(P$51=0,0,P$51/NMM_fec!P$51)</f>
        <v>0.44524189509430262</v>
      </c>
      <c r="Q195" s="251">
        <f>IF(Q$51=0,0,Q$51/NMM_fec!Q$51)</f>
        <v>0.44524189509430262</v>
      </c>
    </row>
    <row r="196" spans="1:17" x14ac:dyDescent="0.25">
      <c r="A196" s="129" t="s">
        <v>79</v>
      </c>
      <c r="B196" s="250">
        <f>IF(B$52=0,0,B$52/NMM_fec!B$52)</f>
        <v>0.65121889649843379</v>
      </c>
      <c r="C196" s="250">
        <f>IF(C$52=0,0,C$52/NMM_fec!C$52)</f>
        <v>0.65121889649843401</v>
      </c>
      <c r="D196" s="250">
        <f>IF(D$52=0,0,D$52/NMM_fec!D$52)</f>
        <v>0.6512188964984339</v>
      </c>
      <c r="E196" s="250">
        <f>IF(E$52=0,0,E$52/NMM_fec!E$52)</f>
        <v>0.65378465274842434</v>
      </c>
      <c r="F196" s="250">
        <f>IF(F$52=0,0,F$52/NMM_fec!F$52)</f>
        <v>0.66011100406526546</v>
      </c>
      <c r="G196" s="250">
        <f>IF(G$52=0,0,G$52/NMM_fec!G$52)</f>
        <v>0.67369264065952406</v>
      </c>
      <c r="H196" s="250">
        <f>IF(H$52=0,0,H$52/NMM_fec!H$52)</f>
        <v>0.67658471177232182</v>
      </c>
      <c r="I196" s="250">
        <f>IF(I$52=0,0,I$52/NMM_fec!I$52)</f>
        <v>0.70259559730293808</v>
      </c>
      <c r="J196" s="250">
        <f>IF(J$52=0,0,J$52/NMM_fec!J$52)</f>
        <v>0.70503868547016613</v>
      </c>
      <c r="K196" s="250">
        <f>IF(K$52=0,0,K$52/NMM_fec!K$52)</f>
        <v>0.70739505518991652</v>
      </c>
      <c r="L196" s="250">
        <f>IF(L$52=0,0,L$52/NMM_fec!L$52)</f>
        <v>0.70705265841128906</v>
      </c>
      <c r="M196" s="250">
        <f>IF(M$52=0,0,M$52/NMM_fec!M$52)</f>
        <v>0.70726789757128661</v>
      </c>
      <c r="N196" s="250">
        <f>IF(N$52=0,0,N$52/NMM_fec!N$52)</f>
        <v>0.70407532422168984</v>
      </c>
      <c r="O196" s="250">
        <f>IF(O$52=0,0,O$52/NMM_fec!O$52)</f>
        <v>0.70181746732687345</v>
      </c>
      <c r="P196" s="250">
        <f>IF(P$52=0,0,P$52/NMM_fec!P$52)</f>
        <v>0.70181746732687356</v>
      </c>
      <c r="Q196" s="250">
        <f>IF(Q$52=0,0,Q$52/NMM_fec!Q$52)</f>
        <v>0.70181746732687345</v>
      </c>
    </row>
    <row r="197" spans="1:17" x14ac:dyDescent="0.25">
      <c r="A197" s="127" t="s">
        <v>210</v>
      </c>
      <c r="B197" s="249">
        <f>IF(B$57=0,0,B$57/NMM_fec!B$57)</f>
        <v>0.50146633630719584</v>
      </c>
      <c r="C197" s="249">
        <f>IF(C$57=0,0,C$57/NMM_fec!C$57)</f>
        <v>0.50146633630719584</v>
      </c>
      <c r="D197" s="249">
        <f>IF(D$57=0,0,D$57/NMM_fec!D$57)</f>
        <v>0.50146633630719584</v>
      </c>
      <c r="E197" s="249">
        <f>IF(E$57=0,0,E$57/NMM_fec!E$57)</f>
        <v>0.50146633630719584</v>
      </c>
      <c r="F197" s="249">
        <f>IF(F$57=0,0,F$57/NMM_fec!F$57)</f>
        <v>0.50683083983410904</v>
      </c>
      <c r="G197" s="249">
        <f>IF(G$57=0,0,G$57/NMM_fec!G$57)</f>
        <v>0.51663737746442984</v>
      </c>
      <c r="H197" s="249">
        <f>IF(H$57=0,0,H$57/NMM_fec!H$57)</f>
        <v>0.51930480022475056</v>
      </c>
      <c r="I197" s="249">
        <f>IF(I$57=0,0,I$57/NMM_fec!I$57)</f>
        <v>0.5386529425858827</v>
      </c>
      <c r="J197" s="249">
        <f>IF(J$57=0,0,J$57/NMM_fec!J$57)</f>
        <v>0.54042939476902707</v>
      </c>
      <c r="K197" s="249">
        <f>IF(K$57=0,0,K$57/NMM_fec!K$57)</f>
        <v>0.54042939476902707</v>
      </c>
      <c r="L197" s="249">
        <f>IF(L$57=0,0,L$57/NMM_fec!L$57)</f>
        <v>0.54042939476902707</v>
      </c>
      <c r="M197" s="249">
        <f>IF(M$57=0,0,M$57/NMM_fec!M$57)</f>
        <v>0.54042939476902707</v>
      </c>
      <c r="N197" s="249">
        <f>IF(N$57=0,0,N$57/NMM_fec!N$57)</f>
        <v>0.54042939476902707</v>
      </c>
      <c r="O197" s="249">
        <f>IF(O$57=0,0,O$57/NMM_fec!O$57)</f>
        <v>0.54042939476902707</v>
      </c>
      <c r="P197" s="249">
        <f>IF(P$57=0,0,P$57/NMM_fec!P$57)</f>
        <v>0.54042939476902707</v>
      </c>
      <c r="Q197" s="249">
        <f>IF(Q$57=0,0,Q$57/NMM_fec!Q$57)</f>
        <v>0.54042939476902707</v>
      </c>
    </row>
    <row r="198" spans="1:17" x14ac:dyDescent="0.25">
      <c r="A198" s="127" t="s">
        <v>209</v>
      </c>
      <c r="B198" s="249">
        <f>IF(B$58=0,0,B$58/NMM_fec!B$58)</f>
        <v>0.36154177199571297</v>
      </c>
      <c r="C198" s="249">
        <f>IF(C$58=0,0,C$58/NMM_fec!C$58)</f>
        <v>0.36994319606992127</v>
      </c>
      <c r="D198" s="249">
        <f>IF(D$58=0,0,D$58/NMM_fec!D$58)</f>
        <v>0.35524522955458321</v>
      </c>
      <c r="E198" s="249">
        <f>IF(E$58=0,0,E$58/NMM_fec!E$58)</f>
        <v>0.363960922877755</v>
      </c>
      <c r="F198" s="249">
        <f>IF(F$58=0,0,F$58/NMM_fec!F$58)</f>
        <v>0.3626300661784983</v>
      </c>
      <c r="G198" s="249">
        <f>IF(G$58=0,0,G$58/NMM_fec!G$58)</f>
        <v>0.38315034267955106</v>
      </c>
      <c r="H198" s="249">
        <f>IF(H$58=0,0,H$58/NMM_fec!H$58)</f>
        <v>0.38675778675929801</v>
      </c>
      <c r="I198" s="249">
        <f>IF(I$58=0,0,I$58/NMM_fec!I$58)</f>
        <v>0.40504984817159745</v>
      </c>
      <c r="J198" s="249">
        <f>IF(J$58=0,0,J$58/NMM_fec!J$58)</f>
        <v>0.40585761311824303</v>
      </c>
      <c r="K198" s="249">
        <f>IF(K$58=0,0,K$58/NMM_fec!K$58)</f>
        <v>0.40229878295152444</v>
      </c>
      <c r="L198" s="249">
        <f>IF(L$58=0,0,L$58/NMM_fec!L$58)</f>
        <v>0.40404900045177372</v>
      </c>
      <c r="M198" s="249">
        <f>IF(M$58=0,0,M$58/NMM_fec!M$58)</f>
        <v>0.40134981279534848</v>
      </c>
      <c r="N198" s="249">
        <f>IF(N$58=0,0,N$58/NMM_fec!N$58)</f>
        <v>0.39913262734477006</v>
      </c>
      <c r="O198" s="249">
        <f>IF(O$58=0,0,O$58/NMM_fec!O$58)</f>
        <v>0.39459458925322211</v>
      </c>
      <c r="P198" s="249">
        <f>IF(P$58=0,0,P$58/NMM_fec!P$58)</f>
        <v>0.40187386594850022</v>
      </c>
      <c r="Q198" s="249">
        <f>IF(Q$58=0,0,Q$58/NMM_fec!Q$58)</f>
        <v>0.40398812439909959</v>
      </c>
    </row>
    <row r="199" spans="1:17" x14ac:dyDescent="0.25">
      <c r="A199" s="127" t="s">
        <v>208</v>
      </c>
      <c r="B199" s="249">
        <f>IF(B$77=0,0,B$77/NMM_fec!B$77)</f>
        <v>0.50095409550919046</v>
      </c>
      <c r="C199" s="249">
        <f>IF(C$77=0,0,C$77/NMM_fec!C$77)</f>
        <v>0.50106008730778873</v>
      </c>
      <c r="D199" s="249">
        <f>IF(D$77=0,0,D$77/NMM_fec!D$77)</f>
        <v>0.50100467326690479</v>
      </c>
      <c r="E199" s="249">
        <f>IF(E$77=0,0,E$77/NMM_fec!E$77)</f>
        <v>0.50088777949293173</v>
      </c>
      <c r="F199" s="249">
        <f>IF(F$77=0,0,F$77/NMM_fec!F$77)</f>
        <v>0.50638822594036526</v>
      </c>
      <c r="G199" s="249">
        <f>IF(G$77=0,0,G$77/NMM_fec!G$77)</f>
        <v>0.51595520343311951</v>
      </c>
      <c r="H199" s="249">
        <f>IF(H$77=0,0,H$77/NMM_fec!H$77)</f>
        <v>0.51884783339023222</v>
      </c>
      <c r="I199" s="249">
        <f>IF(I$77=0,0,I$77/NMM_fec!I$77)</f>
        <v>0.54206444044815183</v>
      </c>
      <c r="J199" s="249">
        <f>IF(J$77=0,0,J$77/NMM_fec!J$77)</f>
        <v>0.54189748043328967</v>
      </c>
      <c r="K199" s="249">
        <f>IF(K$77=0,0,K$77/NMM_fec!K$77)</f>
        <v>0.54080218021899118</v>
      </c>
      <c r="L199" s="249">
        <f>IF(L$77=0,0,L$77/NMM_fec!L$77)</f>
        <v>0.54751800063435951</v>
      </c>
      <c r="M199" s="249">
        <f>IF(M$77=0,0,M$77/NMM_fec!M$77)</f>
        <v>0.54898064030680938</v>
      </c>
      <c r="N199" s="249">
        <f>IF(N$77=0,0,N$77/NMM_fec!N$77)</f>
        <v>0.5438555230274762</v>
      </c>
      <c r="O199" s="249">
        <f>IF(O$77=0,0,O$77/NMM_fec!O$77)</f>
        <v>0.54142415409600242</v>
      </c>
      <c r="P199" s="249">
        <f>IF(P$77=0,0,P$77/NMM_fec!P$77)</f>
        <v>0.54158890599093679</v>
      </c>
      <c r="Q199" s="249">
        <f>IF(Q$77=0,0,Q$77/NMM_fec!Q$77)</f>
        <v>0.54209138233025977</v>
      </c>
    </row>
    <row r="200" spans="1:17" x14ac:dyDescent="0.25">
      <c r="A200" s="72" t="s">
        <v>207</v>
      </c>
      <c r="B200" s="265">
        <f>IF(B$87=0,0,B$87/NMM_fec!B$87)</f>
        <v>0.4236060025859566</v>
      </c>
      <c r="C200" s="265">
        <f>IF(C$87=0,0,C$87/NMM_fec!C$87)</f>
        <v>0.42500909283997035</v>
      </c>
      <c r="D200" s="265">
        <f>IF(D$87=0,0,D$87/NMM_fec!D$87)</f>
        <v>0.42427489781364419</v>
      </c>
      <c r="E200" s="265">
        <f>IF(E$87=0,0,E$87/NMM_fec!E$87)</f>
        <v>0.42273073024467717</v>
      </c>
      <c r="F200" s="265">
        <f>IF(F$87=0,0,F$87/NMM_fec!F$87)</f>
        <v>0.42913128325871236</v>
      </c>
      <c r="G200" s="265">
        <f>IF(G$87=0,0,G$87/NMM_fec!G$87)</f>
        <v>0.43438610480368511</v>
      </c>
      <c r="H200" s="265">
        <f>IF(H$87=0,0,H$87/NMM_fec!H$87)</f>
        <v>0.43964710027005943</v>
      </c>
      <c r="I200" s="265">
        <f>IF(I$87=0,0,I$87/NMM_fec!I$87)</f>
        <v>0.45450617633308016</v>
      </c>
      <c r="J200" s="265">
        <f>IF(J$87=0,0,J$87/NMM_fec!J$87)</f>
        <v>0.46215261160993015</v>
      </c>
      <c r="K200" s="265">
        <f>IF(K$87=0,0,K$87/NMM_fec!K$87)</f>
        <v>0.46892293244972832</v>
      </c>
      <c r="L200" s="265">
        <f>IF(L$87=0,0,L$87/NMM_fec!L$87)</f>
        <v>0.46761891805039069</v>
      </c>
      <c r="M200" s="265">
        <f>IF(M$87=0,0,M$87/NMM_fec!M$87)</f>
        <v>0.46637110831523793</v>
      </c>
      <c r="N200" s="265">
        <f>IF(N$87=0,0,N$87/NMM_fec!N$87)</f>
        <v>0.4885814195393795</v>
      </c>
      <c r="O200" s="265">
        <f>IF(O$87=0,0,O$87/NMM_fec!O$87)</f>
        <v>0.47371379620420195</v>
      </c>
      <c r="P200" s="265">
        <f>IF(P$87=0,0,P$87/NMM_fec!P$87)</f>
        <v>0.47977080937906502</v>
      </c>
      <c r="Q200" s="265">
        <f>IF(Q$87=0,0,Q$87/NMM_fec!Q$87)</f>
        <v>0.48150972201904668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0.4523425861530424</v>
      </c>
      <c r="C202" s="253">
        <f>IF(C$97=0,0,C$97/NMM_fec!C$97)</f>
        <v>0.45415472872257723</v>
      </c>
      <c r="D202" s="253">
        <f>IF(D$97=0,0,D$97/NMM_fec!D$97)</f>
        <v>0.45320623416176253</v>
      </c>
      <c r="E202" s="253">
        <f>IF(E$97=0,0,E$97/NMM_fec!E$97)</f>
        <v>0.45123295205351149</v>
      </c>
      <c r="F202" s="253">
        <f>IF(F$97=0,0,F$97/NMM_fec!F$97)</f>
        <v>0.45362687281552222</v>
      </c>
      <c r="G202" s="253">
        <f>IF(G$97=0,0,G$97/NMM_fec!G$97)</f>
        <v>0.45718736409865279</v>
      </c>
      <c r="H202" s="253">
        <f>IF(H$97=0,0,H$97/NMM_fec!H$97)</f>
        <v>0.46100514030562134</v>
      </c>
      <c r="I202" s="253">
        <f>IF(I$97=0,0,I$97/NMM_fec!I$97)</f>
        <v>0.4591526740871526</v>
      </c>
      <c r="J202" s="253">
        <f>IF(J$97=0,0,J$97/NMM_fec!J$97)</f>
        <v>0.47510832889254384</v>
      </c>
      <c r="K202" s="253">
        <f>IF(K$97=0,0,K$97/NMM_fec!K$97)</f>
        <v>0.48357384863287961</v>
      </c>
      <c r="L202" s="253">
        <f>IF(L$97=0,0,L$97/NMM_fec!L$97)</f>
        <v>0.48194082374198849</v>
      </c>
      <c r="M202" s="253">
        <f>IF(M$97=0,0,M$97/NMM_fec!M$97)</f>
        <v>0.48038369135784076</v>
      </c>
      <c r="N202" s="253">
        <f>IF(N$97=0,0,N$97/NMM_fec!N$97)</f>
        <v>0.50832379498829694</v>
      </c>
      <c r="O202" s="253">
        <f>IF(O$97=0,0,O$97/NMM_fec!O$97)</f>
        <v>0.51312141289456414</v>
      </c>
      <c r="P202" s="253">
        <f>IF(P$97=0,0,P$97/NMM_fec!P$97)</f>
        <v>0.52932661435422146</v>
      </c>
      <c r="Q202" s="253">
        <f>IF(Q$97=0,0,Q$97/NMM_fec!Q$97)</f>
        <v>0.5471070514222196</v>
      </c>
    </row>
    <row r="203" spans="1:17" x14ac:dyDescent="0.25">
      <c r="A203" s="132" t="s">
        <v>83</v>
      </c>
      <c r="B203" s="252">
        <f>IF(B$98=0,0,B$98/NMM_fec!B$98)</f>
        <v>0.4281920870999808</v>
      </c>
      <c r="C203" s="252">
        <f>IF(C$98=0,0,C$98/NMM_fec!C$98)</f>
        <v>0.4281920870999808</v>
      </c>
      <c r="D203" s="252">
        <f>IF(D$98=0,0,D$98/NMM_fec!D$98)</f>
        <v>0.42819208709998074</v>
      </c>
      <c r="E203" s="252">
        <f>IF(E$98=0,0,E$98/NMM_fec!E$98)</f>
        <v>0.42819208709998074</v>
      </c>
      <c r="F203" s="252">
        <f>IF(F$98=0,0,F$98/NMM_fec!F$98)</f>
        <v>0.42819208709998074</v>
      </c>
      <c r="G203" s="252">
        <f>IF(G$98=0,0,G$98/NMM_fec!G$98)</f>
        <v>0.43520987776527781</v>
      </c>
      <c r="H203" s="252">
        <f>IF(H$98=0,0,H$98/NMM_fec!H$98)</f>
        <v>0.43520987776527781</v>
      </c>
      <c r="I203" s="252">
        <f>IF(I$98=0,0,I$98/NMM_fec!I$98)</f>
        <v>0.43520987776527781</v>
      </c>
      <c r="J203" s="252">
        <f>IF(J$98=0,0,J$98/NMM_fec!J$98)</f>
        <v>0.44309671155054681</v>
      </c>
      <c r="K203" s="252">
        <f>IF(K$98=0,0,K$98/NMM_fec!K$98)</f>
        <v>0.44309671155054686</v>
      </c>
      <c r="L203" s="252">
        <f>IF(L$98=0,0,L$98/NMM_fec!L$98)</f>
        <v>0.44309671155054681</v>
      </c>
      <c r="M203" s="252">
        <f>IF(M$98=0,0,M$98/NMM_fec!M$98)</f>
        <v>0.44309671155054681</v>
      </c>
      <c r="N203" s="252">
        <f>IF(N$98=0,0,N$98/NMM_fec!N$98)</f>
        <v>0.44309671155054681</v>
      </c>
      <c r="O203" s="252">
        <f>IF(O$98=0,0,O$98/NMM_fec!O$98)</f>
        <v>0.45999960312581711</v>
      </c>
      <c r="P203" s="252">
        <f>IF(P$98=0,0,P$98/NMM_fec!P$98)</f>
        <v>0.47176701937280102</v>
      </c>
      <c r="Q203" s="252">
        <f>IF(Q$98=0,0,Q$98/NMM_fec!Q$98)</f>
        <v>0.48477181971701977</v>
      </c>
    </row>
    <row r="204" spans="1:17" x14ac:dyDescent="0.25">
      <c r="A204" s="76" t="s">
        <v>82</v>
      </c>
      <c r="B204" s="251">
        <f>IF(B$99=0,0,B$99/NMM_fec!B$99)</f>
        <v>0.11179465682004569</v>
      </c>
      <c r="C204" s="251">
        <f>IF(C$99=0,0,C$99/NMM_fec!C$99)</f>
        <v>0.11179465682004568</v>
      </c>
      <c r="D204" s="251">
        <f>IF(D$99=0,0,D$99/NMM_fec!D$99)</f>
        <v>0.11179465682004568</v>
      </c>
      <c r="E204" s="251">
        <f>IF(E$99=0,0,E$99/NMM_fec!E$99)</f>
        <v>0.11179465682004568</v>
      </c>
      <c r="F204" s="251">
        <f>IF(F$99=0,0,F$99/NMM_fec!F$99)</f>
        <v>0.11179465682004566</v>
      </c>
      <c r="G204" s="251">
        <f>IF(G$99=0,0,G$99/NMM_fec!G$99)</f>
        <v>0.11362689875701218</v>
      </c>
      <c r="H204" s="251">
        <f>IF(H$99=0,0,H$99/NMM_fec!H$99)</f>
        <v>0.11362689875701221</v>
      </c>
      <c r="I204" s="251">
        <f>IF(I$99=0,0,I$99/NMM_fec!I$99)</f>
        <v>0.11362689875701217</v>
      </c>
      <c r="J204" s="251">
        <f>IF(J$99=0,0,J$99/NMM_fec!J$99)</f>
        <v>0.11568603507219358</v>
      </c>
      <c r="K204" s="251">
        <f>IF(K$99=0,0,K$99/NMM_fec!K$99)</f>
        <v>0.11568603507219356</v>
      </c>
      <c r="L204" s="251">
        <f>IF(L$99=0,0,L$99/NMM_fec!L$99)</f>
        <v>0.11568603507219359</v>
      </c>
      <c r="M204" s="251">
        <f>IF(M$99=0,0,M$99/NMM_fec!M$99)</f>
        <v>0.1156860350721936</v>
      </c>
      <c r="N204" s="251">
        <f>IF(N$99=0,0,N$99/NMM_fec!N$99)</f>
        <v>0.11568603507219359</v>
      </c>
      <c r="O204" s="251">
        <f>IF(O$99=0,0,O$99/NMM_fec!O$99)</f>
        <v>0.12009913148348379</v>
      </c>
      <c r="P204" s="251">
        <f>IF(P$99=0,0,P$99/NMM_fec!P$99)</f>
        <v>0.12317143081040485</v>
      </c>
      <c r="Q204" s="251">
        <f>IF(Q$99=0,0,Q$99/NMM_fec!Q$99)</f>
        <v>0.12656679292777084</v>
      </c>
    </row>
    <row r="205" spans="1:17" x14ac:dyDescent="0.25">
      <c r="A205" s="76" t="s">
        <v>81</v>
      </c>
      <c r="B205" s="251">
        <f>IF(B$100=0,0,B$100/NMM_fec!B$100)</f>
        <v>0.61203793764328829</v>
      </c>
      <c r="C205" s="251">
        <f>IF(C$100=0,0,C$100/NMM_fec!C$100)</f>
        <v>0.61203793764328829</v>
      </c>
      <c r="D205" s="251">
        <f>IF(D$100=0,0,D$100/NMM_fec!D$100)</f>
        <v>0.61203793764328829</v>
      </c>
      <c r="E205" s="251">
        <f>IF(E$100=0,0,E$100/NMM_fec!E$100)</f>
        <v>0.61203793764328829</v>
      </c>
      <c r="F205" s="251">
        <f>IF(F$100=0,0,F$100/NMM_fec!F$100)</f>
        <v>0.61203793764328829</v>
      </c>
      <c r="G205" s="251">
        <f>IF(G$100=0,0,G$100/NMM_fec!G$100)</f>
        <v>0.6220688425922577</v>
      </c>
      <c r="H205" s="251">
        <f>IF(H$100=0,0,H$100/NMM_fec!H$100)</f>
        <v>0.62206884259225759</v>
      </c>
      <c r="I205" s="251">
        <f>IF(I$100=0,0,I$100/NMM_fec!I$100)</f>
        <v>0.6220688425922577</v>
      </c>
      <c r="J205" s="251">
        <f>IF(J$100=0,0,J$100/NMM_fec!J$100)</f>
        <v>0.63334191752730284</v>
      </c>
      <c r="K205" s="251">
        <f>IF(K$100=0,0,K$100/NMM_fec!K$100)</f>
        <v>0.63334191752730273</v>
      </c>
      <c r="L205" s="251">
        <f>IF(L$100=0,0,L$100/NMM_fec!L$100)</f>
        <v>0.63334191752730273</v>
      </c>
      <c r="M205" s="251">
        <f>IF(M$100=0,0,M$100/NMM_fec!M$100)</f>
        <v>0.63334191752730262</v>
      </c>
      <c r="N205" s="251">
        <f>IF(N$100=0,0,N$100/NMM_fec!N$100)</f>
        <v>0.63334191752730262</v>
      </c>
      <c r="O205" s="251">
        <f>IF(O$100=0,0,O$100/NMM_fec!O$100)</f>
        <v>0.65750212788990325</v>
      </c>
      <c r="P205" s="251">
        <f>IF(P$100=0,0,P$100/NMM_fec!P$100)</f>
        <v>0.67432192766708265</v>
      </c>
      <c r="Q205" s="251">
        <f>IF(Q$100=0,0,Q$100/NMM_fec!Q$100)</f>
        <v>0.69291038696357565</v>
      </c>
    </row>
    <row r="206" spans="1:17" x14ac:dyDescent="0.25">
      <c r="A206" s="76" t="s">
        <v>80</v>
      </c>
      <c r="B206" s="251">
        <f>IF(B$101=0,0,B$101/NMM_fec!B$101)</f>
        <v>0.42666667762149102</v>
      </c>
      <c r="C206" s="251">
        <f>IF(C$101=0,0,C$101/NMM_fec!C$101)</f>
        <v>0.42666667762149102</v>
      </c>
      <c r="D206" s="251">
        <f>IF(D$101=0,0,D$101/NMM_fec!D$101)</f>
        <v>0.42666667762149102</v>
      </c>
      <c r="E206" s="251">
        <f>IF(E$101=0,0,E$101/NMM_fec!E$101)</f>
        <v>0.42666667762149102</v>
      </c>
      <c r="F206" s="251">
        <f>IF(F$101=0,0,F$101/NMM_fec!F$101)</f>
        <v>0.42666667762149108</v>
      </c>
      <c r="G206" s="251">
        <f>IF(G$101=0,0,G$101/NMM_fec!G$101)</f>
        <v>0.43365946781452008</v>
      </c>
      <c r="H206" s="251">
        <f>IF(H$101=0,0,H$101/NMM_fec!H$101)</f>
        <v>0.43365946781452008</v>
      </c>
      <c r="I206" s="251">
        <f>IF(I$101=0,0,I$101/NMM_fec!I$101)</f>
        <v>0.43365946781452003</v>
      </c>
      <c r="J206" s="251">
        <f>IF(J$101=0,0,J$101/NMM_fec!J$101)</f>
        <v>0.4415182052118039</v>
      </c>
      <c r="K206" s="251">
        <f>IF(K$101=0,0,K$101/NMM_fec!K$101)</f>
        <v>0.4415182052118039</v>
      </c>
      <c r="L206" s="251">
        <f>IF(L$101=0,0,L$101/NMM_fec!L$101)</f>
        <v>0.44151820521180402</v>
      </c>
      <c r="M206" s="251">
        <f>IF(M$101=0,0,M$101/NMM_fec!M$101)</f>
        <v>0.44151820521180396</v>
      </c>
      <c r="N206" s="251">
        <f>IF(N$101=0,0,N$101/NMM_fec!N$101)</f>
        <v>0.44151820521180402</v>
      </c>
      <c r="O206" s="251">
        <f>IF(O$101=0,0,O$101/NMM_fec!O$101)</f>
        <v>0.45836088121607338</v>
      </c>
      <c r="P206" s="251">
        <f>IF(P$101=0,0,P$101/NMM_fec!P$101)</f>
        <v>0.4700863767250959</v>
      </c>
      <c r="Q206" s="251">
        <f>IF(Q$101=0,0,Q$101/NMM_fec!Q$101)</f>
        <v>0.48304484822226534</v>
      </c>
    </row>
    <row r="207" spans="1:17" x14ac:dyDescent="0.25">
      <c r="A207" s="129" t="s">
        <v>79</v>
      </c>
      <c r="B207" s="250">
        <f>IF(B$102=0,0,B$102/NMM_fec!B$102)</f>
        <v>0.6720701292362975</v>
      </c>
      <c r="C207" s="250">
        <f>IF(C$102=0,0,C$102/NMM_fec!C$102)</f>
        <v>0.6720701292362975</v>
      </c>
      <c r="D207" s="250">
        <f>IF(D$102=0,0,D$102/NMM_fec!D$102)</f>
        <v>0.6720701292362975</v>
      </c>
      <c r="E207" s="250">
        <f>IF(E$102=0,0,E$102/NMM_fec!E$102)</f>
        <v>0.67471803786393669</v>
      </c>
      <c r="F207" s="250">
        <f>IF(F$102=0,0,F$102/NMM_fec!F$102)</f>
        <v>0.67403635670138584</v>
      </c>
      <c r="G207" s="250">
        <f>IF(G$102=0,0,G$102/NMM_fec!G$102)</f>
        <v>0.68590737042358685</v>
      </c>
      <c r="H207" s="250">
        <f>IF(H$102=0,0,H$102/NMM_fec!H$102)</f>
        <v>0.68531357193249487</v>
      </c>
      <c r="I207" s="250">
        <f>IF(I$102=0,0,I$102/NMM_fec!I$102)</f>
        <v>0.68609756324930005</v>
      </c>
      <c r="J207" s="250">
        <f>IF(J$102=0,0,J$102/NMM_fec!J$102)</f>
        <v>0.69865578125960748</v>
      </c>
      <c r="K207" s="250">
        <f>IF(K$102=0,0,K$102/NMM_fec!K$102)</f>
        <v>0.70099081813264208</v>
      </c>
      <c r="L207" s="250">
        <f>IF(L$102=0,0,L$102/NMM_fec!L$102)</f>
        <v>0.70065152116383356</v>
      </c>
      <c r="M207" s="250">
        <f>IF(M$102=0,0,M$102/NMM_fec!M$102)</f>
        <v>0.70086481170601933</v>
      </c>
      <c r="N207" s="250">
        <f>IF(N$102=0,0,N$102/NMM_fec!N$102)</f>
        <v>0.69770114157874996</v>
      </c>
      <c r="O207" s="250">
        <f>IF(O$102=0,0,O$102/NMM_fec!O$102)</f>
        <v>0.72199370804633278</v>
      </c>
      <c r="P207" s="250">
        <f>IF(P$102=0,0,P$102/NMM_fec!P$102)</f>
        <v>0.74046329026456115</v>
      </c>
      <c r="Q207" s="250">
        <f>IF(Q$102=0,0,Q$102/NMM_fec!Q$102)</f>
        <v>0.76087501227284404</v>
      </c>
    </row>
    <row r="208" spans="1:17" x14ac:dyDescent="0.25">
      <c r="A208" s="127" t="s">
        <v>206</v>
      </c>
      <c r="B208" s="249">
        <f>IF(B$107=0,0,B$107/NMM_fec!B$107)</f>
        <v>0.43856003218737483</v>
      </c>
      <c r="C208" s="249">
        <f>IF(C$107=0,0,C$107/NMM_fec!C$107)</f>
        <v>0.43954936875778444</v>
      </c>
      <c r="D208" s="249">
        <f>IF(D$107=0,0,D$107/NMM_fec!D$107)</f>
        <v>0.43902831730486108</v>
      </c>
      <c r="E208" s="249">
        <f>IF(E$107=0,0,E$107/NMM_fec!E$107)</f>
        <v>0.43795631424037035</v>
      </c>
      <c r="F208" s="249">
        <f>IF(F$107=0,0,F$107/NMM_fec!F$107)</f>
        <v>0.43925045097671306</v>
      </c>
      <c r="G208" s="249">
        <f>IF(G$107=0,0,G$107/NMM_fec!G$107)</f>
        <v>0.44437714636022796</v>
      </c>
      <c r="H208" s="249">
        <f>IF(H$107=0,0,H$107/NMM_fec!H$107)</f>
        <v>0.44641760785827134</v>
      </c>
      <c r="I208" s="249">
        <f>IF(I$107=0,0,I$107/NMM_fec!I$107)</f>
        <v>0.44541188988298275</v>
      </c>
      <c r="J208" s="249">
        <f>IF(J$107=0,0,J$107/NMM_fec!J$107)</f>
        <v>0.45778760511896394</v>
      </c>
      <c r="K208" s="249">
        <f>IF(K$107=0,0,K$107/NMM_fec!K$107)</f>
        <v>0.4631440334216369</v>
      </c>
      <c r="L208" s="249">
        <f>IF(L$107=0,0,L$107/NMM_fec!L$107)</f>
        <v>0.46205631159772065</v>
      </c>
      <c r="M208" s="249">
        <f>IF(M$107=0,0,M$107/NMM_fec!M$107)</f>
        <v>0.4610415388983074</v>
      </c>
      <c r="N208" s="249">
        <f>IF(N$107=0,0,N$107/NMM_fec!N$107)</f>
        <v>0.4838556768717821</v>
      </c>
      <c r="O208" s="249">
        <f>IF(O$107=0,0,O$107/NMM_fec!O$107)</f>
        <v>0.48902234013860074</v>
      </c>
      <c r="P208" s="249">
        <f>IF(P$107=0,0,P$107/NMM_fec!P$107)</f>
        <v>0.50406849668248943</v>
      </c>
      <c r="Q208" s="249">
        <f>IF(Q$107=0,0,Q$107/NMM_fec!Q$107)</f>
        <v>0.52072625792161364</v>
      </c>
    </row>
    <row r="209" spans="1:17" x14ac:dyDescent="0.25">
      <c r="A209" s="127" t="s">
        <v>205</v>
      </c>
      <c r="B209" s="249">
        <f>IF(B$115=0,0,B$115/NMM_fec!B$115)</f>
        <v>0.52365001375164733</v>
      </c>
      <c r="C209" s="249">
        <f>IF(C$115=0,0,C$115/NMM_fec!C$115)</f>
        <v>0.52365001375164733</v>
      </c>
      <c r="D209" s="249">
        <f>IF(D$115=0,0,D$115/NMM_fec!D$115)</f>
        <v>0.52365001375164733</v>
      </c>
      <c r="E209" s="249">
        <f>IF(E$115=0,0,E$115/NMM_fec!E$115)</f>
        <v>0.52365001375164744</v>
      </c>
      <c r="F209" s="249">
        <f>IF(F$115=0,0,F$115/NMM_fec!F$115)</f>
        <v>0.52365001375164733</v>
      </c>
      <c r="G209" s="249">
        <f>IF(G$115=0,0,G$115/NMM_fec!G$115)</f>
        <v>0.53223229793928328</v>
      </c>
      <c r="H209" s="249">
        <f>IF(H$115=0,0,H$115/NMM_fec!H$115)</f>
        <v>0.53223229793928328</v>
      </c>
      <c r="I209" s="249">
        <f>IF(I$115=0,0,I$115/NMM_fec!I$115)</f>
        <v>0.53223229793928328</v>
      </c>
      <c r="J209" s="249">
        <f>IF(J$115=0,0,J$115/NMM_fec!J$115)</f>
        <v>0.5418773631904511</v>
      </c>
      <c r="K209" s="249">
        <f>IF(K$115=0,0,K$115/NMM_fec!K$115)</f>
        <v>0.5418773631904511</v>
      </c>
      <c r="L209" s="249">
        <f>IF(L$115=0,0,L$115/NMM_fec!L$115)</f>
        <v>0.5418773631904511</v>
      </c>
      <c r="M209" s="249">
        <f>IF(M$115=0,0,M$115/NMM_fec!M$115)</f>
        <v>0.5418773631904511</v>
      </c>
      <c r="N209" s="249">
        <f>IF(N$115=0,0,N$115/NMM_fec!N$115)</f>
        <v>0.5418773631904511</v>
      </c>
      <c r="O209" s="249">
        <f>IF(O$115=0,0,O$115/NMM_fec!O$115)</f>
        <v>0.56254845841264312</v>
      </c>
      <c r="P209" s="249">
        <f>IF(P$115=0,0,P$115/NMM_fec!P$115)</f>
        <v>0.57693921402255643</v>
      </c>
      <c r="Q209" s="249">
        <f>IF(Q$115=0,0,Q$115/NMM_fec!Q$115)</f>
        <v>0.59284320684318392</v>
      </c>
    </row>
    <row r="210" spans="1:17" x14ac:dyDescent="0.25">
      <c r="A210" s="127" t="s">
        <v>204</v>
      </c>
      <c r="B210" s="249">
        <f>IF(B$116=0,0,B$116/NMM_fec!B$116)</f>
        <v>0.46644687911979354</v>
      </c>
      <c r="C210" s="249">
        <f>IF(C$116=0,0,C$116/NMM_fec!C$116)</f>
        <v>0.46861628455453497</v>
      </c>
      <c r="D210" s="249">
        <f>IF(D$116=0,0,D$116/NMM_fec!D$116)</f>
        <v>0.46748271826188875</v>
      </c>
      <c r="E210" s="249">
        <f>IF(E$116=0,0,E$116/NMM_fec!E$116)</f>
        <v>0.46508697214426026</v>
      </c>
      <c r="F210" s="249">
        <f>IF(F$116=0,0,F$116/NMM_fec!F$116)</f>
        <v>0.46796839603689722</v>
      </c>
      <c r="G210" s="249">
        <f>IF(G$116=0,0,G$116/NMM_fec!G$116)</f>
        <v>0.47096444226816031</v>
      </c>
      <c r="H210" s="249">
        <f>IF(H$116=0,0,H$116/NMM_fec!H$116)</f>
        <v>0.47556862902755759</v>
      </c>
      <c r="I210" s="249">
        <f>IF(I$116=0,0,I$116/NMM_fec!I$116)</f>
        <v>0.473338626159791</v>
      </c>
      <c r="J210" s="249">
        <f>IF(J$116=0,0,J$116/NMM_fec!J$116)</f>
        <v>0.49097873162337491</v>
      </c>
      <c r="K210" s="249">
        <f>IF(K$116=0,0,K$116/NMM_fec!K$116)</f>
        <v>0.50070994278594438</v>
      </c>
      <c r="L210" s="249">
        <f>IF(L$116=0,0,L$116/NMM_fec!L$116)</f>
        <v>0.49885549483664049</v>
      </c>
      <c r="M210" s="249">
        <f>IF(M$116=0,0,M$116/NMM_fec!M$116)</f>
        <v>0.49707217878306503</v>
      </c>
      <c r="N210" s="249">
        <f>IF(N$116=0,0,N$116/NMM_fec!N$116)</f>
        <v>0.52757499913339012</v>
      </c>
      <c r="O210" s="249">
        <f>IF(O$116=0,0,O$116/NMM_fec!O$116)</f>
        <v>0.532201240542582</v>
      </c>
      <c r="P210" s="249">
        <f>IF(P$116=0,0,P$116/NMM_fec!P$116)</f>
        <v>0.54915518630690086</v>
      </c>
      <c r="Q210" s="249">
        <f>IF(Q$116=0,0,Q$116/NMM_fec!Q$116)</f>
        <v>0.56771624785645225</v>
      </c>
    </row>
    <row r="211" spans="1:17" x14ac:dyDescent="0.25">
      <c r="A211" s="72" t="s">
        <v>203</v>
      </c>
      <c r="B211" s="247">
        <f>IF(B$124=0,0,B$124/NMM_fec!B$124)</f>
        <v>0.53819584746697091</v>
      </c>
      <c r="C211" s="247">
        <f>IF(C$124=0,0,C$124/NMM_fec!C$124)</f>
        <v>0.53819584746697091</v>
      </c>
      <c r="D211" s="247">
        <f>IF(D$124=0,0,D$124/NMM_fec!D$124)</f>
        <v>0.53819584746697091</v>
      </c>
      <c r="E211" s="247">
        <f>IF(E$124=0,0,E$124/NMM_fec!E$124)</f>
        <v>0.53819584746697091</v>
      </c>
      <c r="F211" s="247">
        <f>IF(F$124=0,0,F$124/NMM_fec!F$124)</f>
        <v>0.5381958474669708</v>
      </c>
      <c r="G211" s="247">
        <f>IF(G$124=0,0,G$124/NMM_fec!G$124)</f>
        <v>0.54701652843759663</v>
      </c>
      <c r="H211" s="247">
        <f>IF(H$124=0,0,H$124/NMM_fec!H$124)</f>
        <v>0.54701652843759663</v>
      </c>
      <c r="I211" s="247">
        <f>IF(I$124=0,0,I$124/NMM_fec!I$124)</f>
        <v>0.54701652843759663</v>
      </c>
      <c r="J211" s="247">
        <f>IF(J$124=0,0,J$124/NMM_fec!J$124)</f>
        <v>0.5569295121679636</v>
      </c>
      <c r="K211" s="247">
        <f>IF(K$124=0,0,K$124/NMM_fec!K$124)</f>
        <v>0.5569295121679636</v>
      </c>
      <c r="L211" s="247">
        <f>IF(L$124=0,0,L$124/NMM_fec!L$124)</f>
        <v>0.5569295121679636</v>
      </c>
      <c r="M211" s="247">
        <f>IF(M$124=0,0,M$124/NMM_fec!M$124)</f>
        <v>0.5569295121679636</v>
      </c>
      <c r="N211" s="247">
        <f>IF(N$124=0,0,N$124/NMM_fec!N$124)</f>
        <v>0.55692951216796349</v>
      </c>
      <c r="O211" s="247">
        <f>IF(O$124=0,0,O$124/NMM_fec!O$124)</f>
        <v>0.57817480447966108</v>
      </c>
      <c r="P211" s="247">
        <f>IF(P$124=0,0,P$124/NMM_fec!P$124)</f>
        <v>0.59296530330096087</v>
      </c>
      <c r="Q211" s="247">
        <f>IF(Q$124=0,0,Q$124/NMM_fec!Q$124)</f>
        <v>0.60931107369993898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2484.667865323735</v>
      </c>
      <c r="C5" s="96">
        <v>2610.0347372952156</v>
      </c>
      <c r="D5" s="96">
        <v>2634.2077152965253</v>
      </c>
      <c r="E5" s="96">
        <v>2645.9579321427154</v>
      </c>
      <c r="F5" s="96">
        <v>2603.4065511177655</v>
      </c>
      <c r="G5" s="96">
        <v>2589.2144892480128</v>
      </c>
      <c r="H5" s="96">
        <v>2569.8725363832955</v>
      </c>
      <c r="I5" s="96">
        <v>2567.1935355284622</v>
      </c>
      <c r="J5" s="96">
        <v>2547.1875889694734</v>
      </c>
      <c r="K5" s="96">
        <v>1921.9590291812272</v>
      </c>
      <c r="L5" s="96">
        <v>1533.8671692413122</v>
      </c>
      <c r="M5" s="96">
        <v>1225.203150685383</v>
      </c>
      <c r="N5" s="96">
        <v>1417.7218163862995</v>
      </c>
      <c r="O5" s="96">
        <v>1254.4712949332252</v>
      </c>
      <c r="P5" s="96">
        <v>1375.6818144430249</v>
      </c>
      <c r="Q5" s="96">
        <v>1567.7717992508542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0.98459155080267391</v>
      </c>
      <c r="C10" s="158">
        <v>1.1332065264293705</v>
      </c>
      <c r="D10" s="158">
        <v>1.2358544134320697</v>
      </c>
      <c r="E10" s="158">
        <v>1.0931245471318416</v>
      </c>
      <c r="F10" s="158">
        <v>1.0588037789374931</v>
      </c>
      <c r="G10" s="158">
        <v>0.94352117379812128</v>
      </c>
      <c r="H10" s="158">
        <v>0.95208613601219039</v>
      </c>
      <c r="I10" s="158">
        <v>0.86017437213084058</v>
      </c>
      <c r="J10" s="158">
        <v>0.8784383640001121</v>
      </c>
      <c r="K10" s="158">
        <v>0.61670396225884516</v>
      </c>
      <c r="L10" s="158">
        <v>0.51501339514531097</v>
      </c>
      <c r="M10" s="158">
        <v>0.40413946631507724</v>
      </c>
      <c r="N10" s="158">
        <v>0.47425669890531397</v>
      </c>
      <c r="O10" s="158">
        <v>0.56872989169785759</v>
      </c>
      <c r="P10" s="158">
        <v>0.60373002221153749</v>
      </c>
      <c r="Q10" s="158">
        <v>0.65387460118062712</v>
      </c>
    </row>
    <row r="11" spans="1:17" x14ac:dyDescent="0.25">
      <c r="A11" s="92" t="s">
        <v>125</v>
      </c>
      <c r="B11" s="91">
        <v>0.46103149393035153</v>
      </c>
      <c r="C11" s="91">
        <v>0.53061992801526914</v>
      </c>
      <c r="D11" s="91">
        <v>0.57868443624212551</v>
      </c>
      <c r="E11" s="91">
        <v>0.51185168368069178</v>
      </c>
      <c r="F11" s="91">
        <v>0.49578110596693986</v>
      </c>
      <c r="G11" s="91">
        <v>0.44180043588272228</v>
      </c>
      <c r="H11" s="91">
        <v>0.44581094899528156</v>
      </c>
      <c r="I11" s="91">
        <v>0.40277359225842202</v>
      </c>
      <c r="J11" s="91">
        <v>0.41132564153180601</v>
      </c>
      <c r="K11" s="91">
        <v>0.28876943825200901</v>
      </c>
      <c r="L11" s="91">
        <v>0.24115319166045843</v>
      </c>
      <c r="M11" s="91">
        <v>0.1892368685873442</v>
      </c>
      <c r="N11" s="91">
        <v>0.22206901351585318</v>
      </c>
      <c r="O11" s="91">
        <v>0.26630575023577407</v>
      </c>
      <c r="P11" s="91">
        <v>0.28269443694075785</v>
      </c>
      <c r="Q11" s="91">
        <v>0.30617445780400926</v>
      </c>
    </row>
    <row r="12" spans="1:17" x14ac:dyDescent="0.25">
      <c r="A12" s="92" t="s">
        <v>26</v>
      </c>
      <c r="B12" s="91">
        <v>0.52356005687232232</v>
      </c>
      <c r="C12" s="91">
        <v>0.60258659841410134</v>
      </c>
      <c r="D12" s="91">
        <v>0.65716997718994408</v>
      </c>
      <c r="E12" s="91">
        <v>0.58127286345114981</v>
      </c>
      <c r="F12" s="91">
        <v>0.5630226729705532</v>
      </c>
      <c r="G12" s="91">
        <v>0.50172073791539906</v>
      </c>
      <c r="H12" s="91">
        <v>0.50627518701690888</v>
      </c>
      <c r="I12" s="91">
        <v>0.45740077987241856</v>
      </c>
      <c r="J12" s="91">
        <v>0.46711272246830604</v>
      </c>
      <c r="K12" s="91">
        <v>0.32793452400683615</v>
      </c>
      <c r="L12" s="91">
        <v>0.27386020348485257</v>
      </c>
      <c r="M12" s="91">
        <v>0.21490259772773301</v>
      </c>
      <c r="N12" s="91">
        <v>0.25218768538946079</v>
      </c>
      <c r="O12" s="91">
        <v>0.30242414146208352</v>
      </c>
      <c r="P12" s="91">
        <v>0.32103558527077963</v>
      </c>
      <c r="Q12" s="91">
        <v>0.34770014337661781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360.7197136252019</v>
      </c>
      <c r="C16" s="204">
        <v>421.47871689929036</v>
      </c>
      <c r="D16" s="204">
        <v>412.86601874135579</v>
      </c>
      <c r="E16" s="204">
        <v>383.70872536853921</v>
      </c>
      <c r="F16" s="204">
        <v>405.81629028682949</v>
      </c>
      <c r="G16" s="204">
        <v>442.84233904368512</v>
      </c>
      <c r="H16" s="204">
        <v>420.82852110729914</v>
      </c>
      <c r="I16" s="204">
        <v>403.18560310564118</v>
      </c>
      <c r="J16" s="204">
        <v>415.83567593674866</v>
      </c>
      <c r="K16" s="204">
        <v>324.30037621023229</v>
      </c>
      <c r="L16" s="204">
        <v>269.90442129279813</v>
      </c>
      <c r="M16" s="204">
        <v>216.77959072833346</v>
      </c>
      <c r="N16" s="204">
        <v>220.93659932789751</v>
      </c>
      <c r="O16" s="204">
        <v>242.78980666989364</v>
      </c>
      <c r="P16" s="204">
        <v>257.52825708530338</v>
      </c>
      <c r="Q16" s="204">
        <v>278.92439737068264</v>
      </c>
    </row>
    <row r="17" spans="1:17" x14ac:dyDescent="0.25">
      <c r="A17" s="152" t="s">
        <v>227</v>
      </c>
      <c r="B17" s="151">
        <v>350.8059696381132</v>
      </c>
      <c r="C17" s="151">
        <v>411.13308983061347</v>
      </c>
      <c r="D17" s="151">
        <v>380.84776334281457</v>
      </c>
      <c r="E17" s="151">
        <v>378.53790659041715</v>
      </c>
      <c r="F17" s="151">
        <v>384.42787033828938</v>
      </c>
      <c r="G17" s="151">
        <v>400.71242374517379</v>
      </c>
      <c r="H17" s="151">
        <v>382.54459014773499</v>
      </c>
      <c r="I17" s="151">
        <v>368.36150371329484</v>
      </c>
      <c r="J17" s="151">
        <v>378.21593218507189</v>
      </c>
      <c r="K17" s="151">
        <v>295.38911707846006</v>
      </c>
      <c r="L17" s="151">
        <v>242.71463993358708</v>
      </c>
      <c r="M17" s="151">
        <v>192.40709465899116</v>
      </c>
      <c r="N17" s="151">
        <v>196.08851357516576</v>
      </c>
      <c r="O17" s="151">
        <v>215.13592418213827</v>
      </c>
      <c r="P17" s="151">
        <v>228.37557543745902</v>
      </c>
      <c r="Q17" s="151">
        <v>247.34398293057268</v>
      </c>
    </row>
    <row r="18" spans="1:17" x14ac:dyDescent="0.25">
      <c r="A18" s="154" t="s">
        <v>33</v>
      </c>
      <c r="B18" s="83">
        <v>271.80212902978258</v>
      </c>
      <c r="C18" s="83">
        <v>344.50105653241798</v>
      </c>
      <c r="D18" s="83">
        <v>255.93458534281459</v>
      </c>
      <c r="E18" s="83">
        <v>150.75574655251711</v>
      </c>
      <c r="F18" s="83">
        <v>62.596458598009214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79.003840608330648</v>
      </c>
      <c r="C21" s="208">
        <v>66.632033298195481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124.91317799999999</v>
      </c>
      <c r="E22" s="208">
        <v>227.78216003790007</v>
      </c>
      <c r="F22" s="208">
        <v>257.17035279780015</v>
      </c>
      <c r="G22" s="208">
        <v>400.71242374517379</v>
      </c>
      <c r="H22" s="208">
        <v>371.47497299640014</v>
      </c>
      <c r="I22" s="208">
        <v>368.36150371329484</v>
      </c>
      <c r="J22" s="208">
        <v>378.21593218507189</v>
      </c>
      <c r="K22" s="208">
        <v>295.38911707846006</v>
      </c>
      <c r="L22" s="208">
        <v>242.71463993358708</v>
      </c>
      <c r="M22" s="208">
        <v>192.40709465899116</v>
      </c>
      <c r="N22" s="208">
        <v>196.08851357516576</v>
      </c>
      <c r="O22" s="208">
        <v>215.13592418213827</v>
      </c>
      <c r="P22" s="208">
        <v>228.37557543745902</v>
      </c>
      <c r="Q22" s="208">
        <v>247.34398293057268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64.661058942480011</v>
      </c>
      <c r="G24" s="208">
        <v>0</v>
      </c>
      <c r="H24" s="208">
        <v>11.069617151334837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9.9137439870887274</v>
      </c>
      <c r="C25" s="264">
        <v>10.345627068676903</v>
      </c>
      <c r="D25" s="264">
        <v>32.018255398541228</v>
      </c>
      <c r="E25" s="264">
        <v>5.1708187781220305</v>
      </c>
      <c r="F25" s="264">
        <v>21.388419948540125</v>
      </c>
      <c r="G25" s="264">
        <v>42.1299152985113</v>
      </c>
      <c r="H25" s="264">
        <v>38.283930959564174</v>
      </c>
      <c r="I25" s="264">
        <v>34.824099392346362</v>
      </c>
      <c r="J25" s="264">
        <v>37.619743751676779</v>
      </c>
      <c r="K25" s="264">
        <v>28.911259131772209</v>
      </c>
      <c r="L25" s="264">
        <v>27.189781359211036</v>
      </c>
      <c r="M25" s="264">
        <v>24.37249606934229</v>
      </c>
      <c r="N25" s="264">
        <v>24.848085752731738</v>
      </c>
      <c r="O25" s="264">
        <v>27.653882487755368</v>
      </c>
      <c r="P25" s="264">
        <v>29.152681647844336</v>
      </c>
      <c r="Q25" s="264">
        <v>31.580414440109958</v>
      </c>
    </row>
    <row r="26" spans="1:17" x14ac:dyDescent="0.25">
      <c r="A26" s="150" t="s">
        <v>33</v>
      </c>
      <c r="B26" s="87">
        <v>9.9137439870887274</v>
      </c>
      <c r="C26" s="87">
        <v>10.345627068676903</v>
      </c>
      <c r="D26" s="87">
        <v>28.632901245848178</v>
      </c>
      <c r="E26" s="87">
        <v>5.1708187781220305</v>
      </c>
      <c r="F26" s="87">
        <v>19.85227260667719</v>
      </c>
      <c r="G26" s="87">
        <v>42.1299152985113</v>
      </c>
      <c r="H26" s="87">
        <v>38.283930959564174</v>
      </c>
      <c r="I26" s="87">
        <v>34.824099392346362</v>
      </c>
      <c r="J26" s="87">
        <v>37.619743751676779</v>
      </c>
      <c r="K26" s="87">
        <v>28.911259131772209</v>
      </c>
      <c r="L26" s="87">
        <v>27.189781359211036</v>
      </c>
      <c r="M26" s="87">
        <v>24.37249606934229</v>
      </c>
      <c r="N26" s="87">
        <v>24.848085752731738</v>
      </c>
      <c r="O26" s="87">
        <v>27.653882487755368</v>
      </c>
      <c r="P26" s="87">
        <v>29.152681647844336</v>
      </c>
      <c r="Q26" s="87">
        <v>31.580414440109958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3.3853541526930493</v>
      </c>
      <c r="E30" s="87">
        <v>0</v>
      </c>
      <c r="F30" s="87">
        <v>1.5361473418629346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419.90241014773062</v>
      </c>
      <c r="C36" s="204">
        <v>462.52943386949562</v>
      </c>
      <c r="D36" s="204">
        <v>525.77531214173723</v>
      </c>
      <c r="E36" s="204">
        <v>576.02096222704461</v>
      </c>
      <c r="F36" s="204">
        <v>620.21529705199885</v>
      </c>
      <c r="G36" s="204">
        <v>647.96775903052935</v>
      </c>
      <c r="H36" s="204">
        <v>566.25099913998417</v>
      </c>
      <c r="I36" s="204">
        <v>557.65323805068999</v>
      </c>
      <c r="J36" s="204">
        <v>565.94666466872434</v>
      </c>
      <c r="K36" s="204">
        <v>427.04926900873591</v>
      </c>
      <c r="L36" s="204">
        <v>328.47203455336853</v>
      </c>
      <c r="M36" s="204">
        <v>274.34365049073438</v>
      </c>
      <c r="N36" s="204">
        <v>377.81829035949681</v>
      </c>
      <c r="O36" s="204">
        <v>363.98575837163344</v>
      </c>
      <c r="P36" s="204">
        <v>410.52495733551001</v>
      </c>
      <c r="Q36" s="204">
        <v>461.90145727899119</v>
      </c>
    </row>
    <row r="37" spans="1:17" x14ac:dyDescent="0.25">
      <c r="A37" s="84" t="s">
        <v>33</v>
      </c>
      <c r="B37" s="83">
        <v>0</v>
      </c>
      <c r="C37" s="83">
        <v>0</v>
      </c>
      <c r="D37" s="83">
        <v>44.834178798553147</v>
      </c>
      <c r="E37" s="83">
        <v>67.833710037832731</v>
      </c>
      <c r="F37" s="83">
        <v>280.19011737090841</v>
      </c>
      <c r="G37" s="83">
        <v>426.58037591232869</v>
      </c>
      <c r="H37" s="83">
        <v>456.62258277616434</v>
      </c>
      <c r="I37" s="83">
        <v>326.01887110642485</v>
      </c>
      <c r="J37" s="83">
        <v>360.91303587321619</v>
      </c>
      <c r="K37" s="83">
        <v>174.56881386187439</v>
      </c>
      <c r="L37" s="83">
        <v>21.782570590914414</v>
      </c>
      <c r="M37" s="83">
        <v>0</v>
      </c>
      <c r="N37" s="83">
        <v>82.415803934662407</v>
      </c>
      <c r="O37" s="83">
        <v>48.144689556565716</v>
      </c>
      <c r="P37" s="83">
        <v>82.113576523558237</v>
      </c>
      <c r="Q37" s="83">
        <v>95.48857532880784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174.63498700065924</v>
      </c>
      <c r="C40" s="208">
        <v>125.58091705455425</v>
      </c>
      <c r="D40" s="208">
        <v>146.44264084332261</v>
      </c>
      <c r="E40" s="208">
        <v>314.33654940047222</v>
      </c>
      <c r="F40" s="208">
        <v>253.69827829972158</v>
      </c>
      <c r="G40" s="208">
        <v>19.67046963859957</v>
      </c>
      <c r="H40" s="208">
        <v>2.9702995574496893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44.960076254825829</v>
      </c>
      <c r="H41" s="208">
        <v>0</v>
      </c>
      <c r="I41" s="208">
        <v>120.26553844190515</v>
      </c>
      <c r="J41" s="208">
        <v>84.683934679428106</v>
      </c>
      <c r="K41" s="208">
        <v>90.784054838539973</v>
      </c>
      <c r="L41" s="208">
        <v>117.64353944801881</v>
      </c>
      <c r="M41" s="208">
        <v>93.950028374873682</v>
      </c>
      <c r="N41" s="208">
        <v>106.35648642483415</v>
      </c>
      <c r="O41" s="208">
        <v>77.656161606322016</v>
      </c>
      <c r="P41" s="208">
        <v>16.153113115504947</v>
      </c>
      <c r="Q41" s="208">
        <v>55.101017069427222</v>
      </c>
    </row>
    <row r="42" spans="1:17" x14ac:dyDescent="0.25">
      <c r="A42" s="84" t="s">
        <v>26</v>
      </c>
      <c r="B42" s="208">
        <v>245.26742314707136</v>
      </c>
      <c r="C42" s="208">
        <v>336.94851681494134</v>
      </c>
      <c r="D42" s="208">
        <v>334.49849249986153</v>
      </c>
      <c r="E42" s="208">
        <v>193.85070278873968</v>
      </c>
      <c r="F42" s="208">
        <v>86.326901381368856</v>
      </c>
      <c r="G42" s="208">
        <v>2.602837224775064</v>
      </c>
      <c r="H42" s="208">
        <v>14.12965356618502</v>
      </c>
      <c r="I42" s="208">
        <v>0</v>
      </c>
      <c r="J42" s="208">
        <v>0</v>
      </c>
      <c r="K42" s="208">
        <v>5.4330027494815525</v>
      </c>
      <c r="L42" s="208">
        <v>0</v>
      </c>
      <c r="M42" s="208">
        <v>0</v>
      </c>
      <c r="N42" s="208">
        <v>0</v>
      </c>
      <c r="O42" s="208">
        <v>58.291117956113951</v>
      </c>
      <c r="P42" s="208">
        <v>45.558522710331488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154.15400000000025</v>
      </c>
      <c r="H43" s="208">
        <v>92.528463240185175</v>
      </c>
      <c r="I43" s="208">
        <v>111.36882850235999</v>
      </c>
      <c r="J43" s="208">
        <v>120.34969411608002</v>
      </c>
      <c r="K43" s="208">
        <v>156.26339755884001</v>
      </c>
      <c r="L43" s="208">
        <v>189.04592451443528</v>
      </c>
      <c r="M43" s="208">
        <v>180.39362211586069</v>
      </c>
      <c r="N43" s="208">
        <v>189.04600000000028</v>
      </c>
      <c r="O43" s="208">
        <v>179.89378925263173</v>
      </c>
      <c r="P43" s="208">
        <v>266.69974498611532</v>
      </c>
      <c r="Q43" s="208">
        <v>311.3118648807561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1703.0611499999998</v>
      </c>
      <c r="C45" s="176">
        <v>1724.89338</v>
      </c>
      <c r="D45" s="176">
        <v>1694.3305300000002</v>
      </c>
      <c r="E45" s="176">
        <v>1685.1351199999997</v>
      </c>
      <c r="F45" s="176">
        <v>1576.3161599999999</v>
      </c>
      <c r="G45" s="176">
        <v>1497.4608700000001</v>
      </c>
      <c r="H45" s="176">
        <v>1581.8409299999998</v>
      </c>
      <c r="I45" s="176">
        <v>1605.4945200000002</v>
      </c>
      <c r="J45" s="176">
        <v>1564.5268100000003</v>
      </c>
      <c r="K45" s="176">
        <v>1169.9926800000001</v>
      </c>
      <c r="L45" s="176">
        <v>934.97570000000019</v>
      </c>
      <c r="M45" s="176">
        <v>733.67577000000006</v>
      </c>
      <c r="N45" s="176">
        <v>818.49266999999998</v>
      </c>
      <c r="O45" s="176">
        <v>647.12700000000007</v>
      </c>
      <c r="P45" s="176">
        <v>707.02486999999996</v>
      </c>
      <c r="Q45" s="176">
        <v>826.29206999999985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593.37541978938543</v>
      </c>
      <c r="C47" s="96">
        <v>569.19579066655103</v>
      </c>
      <c r="D47" s="96">
        <v>627.58306898106105</v>
      </c>
      <c r="E47" s="96">
        <v>776.80788554114156</v>
      </c>
      <c r="F47" s="96">
        <v>832.03548565555116</v>
      </c>
      <c r="G47" s="96">
        <v>933.73788444339698</v>
      </c>
      <c r="H47" s="96">
        <v>916.40296738289385</v>
      </c>
      <c r="I47" s="96">
        <v>1023.4966790686631</v>
      </c>
      <c r="J47" s="96">
        <v>967.20839991556397</v>
      </c>
      <c r="K47" s="96">
        <v>544.41020846600031</v>
      </c>
      <c r="L47" s="96">
        <v>622.94625529620555</v>
      </c>
      <c r="M47" s="96">
        <v>723.00814221443011</v>
      </c>
      <c r="N47" s="96">
        <v>537.36793306652862</v>
      </c>
      <c r="O47" s="96">
        <v>527.21246439753827</v>
      </c>
      <c r="P47" s="96">
        <v>578.12663012422581</v>
      </c>
      <c r="Q47" s="96">
        <v>624.79351320635078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1.100347651271812</v>
      </c>
      <c r="C52" s="158">
        <v>1.1016337904846214</v>
      </c>
      <c r="D52" s="158">
        <v>0.99625941949508423</v>
      </c>
      <c r="E52" s="158">
        <v>1.0994275405163891</v>
      </c>
      <c r="F52" s="158">
        <v>1.1375560633878945</v>
      </c>
      <c r="G52" s="158">
        <v>1.1580005932260418</v>
      </c>
      <c r="H52" s="158">
        <v>1.1572926701940331</v>
      </c>
      <c r="I52" s="158">
        <v>1.3001596797198682</v>
      </c>
      <c r="J52" s="158">
        <v>1.3281832378486131</v>
      </c>
      <c r="K52" s="158">
        <v>0.65275499593923869</v>
      </c>
      <c r="L52" s="158">
        <v>0.7703296035865117</v>
      </c>
      <c r="M52" s="158">
        <v>0.9074550138765527</v>
      </c>
      <c r="N52" s="158">
        <v>0.78877639827404455</v>
      </c>
      <c r="O52" s="158">
        <v>0.83749937240660621</v>
      </c>
      <c r="P52" s="158">
        <v>1.0796400879616503</v>
      </c>
      <c r="Q52" s="158">
        <v>1.1948001968363371</v>
      </c>
    </row>
    <row r="53" spans="1:17" x14ac:dyDescent="0.25">
      <c r="A53" s="92" t="s">
        <v>125</v>
      </c>
      <c r="B53" s="91">
        <v>0.5152338765196921</v>
      </c>
      <c r="C53" s="91">
        <v>0.51583610663450508</v>
      </c>
      <c r="D53" s="91">
        <v>0.46649493197210584</v>
      </c>
      <c r="E53" s="91">
        <v>0.51480303792900117</v>
      </c>
      <c r="F53" s="91">
        <v>0.53265658323565868</v>
      </c>
      <c r="G53" s="91">
        <v>0.5422296616622414</v>
      </c>
      <c r="H53" s="91">
        <v>0.54189817921881744</v>
      </c>
      <c r="I53" s="91">
        <v>0.60879514860816586</v>
      </c>
      <c r="J53" s="91">
        <v>0.62191708009214686</v>
      </c>
      <c r="K53" s="91">
        <v>0.30565020662936865</v>
      </c>
      <c r="L53" s="91">
        <v>0.36070409874098275</v>
      </c>
      <c r="M53" s="91">
        <v>0.42491258469669863</v>
      </c>
      <c r="N53" s="91">
        <v>0.36934174478424453</v>
      </c>
      <c r="O53" s="91">
        <v>0.39215610423588954</v>
      </c>
      <c r="P53" s="91">
        <v>0.50553763360479176</v>
      </c>
      <c r="Q53" s="91">
        <v>0.55946094524848389</v>
      </c>
    </row>
    <row r="54" spans="1:17" x14ac:dyDescent="0.25">
      <c r="A54" s="92" t="s">
        <v>26</v>
      </c>
      <c r="B54" s="91">
        <v>0.5851137747521199</v>
      </c>
      <c r="C54" s="91">
        <v>0.58579768385011621</v>
      </c>
      <c r="D54" s="91">
        <v>0.52976448752297844</v>
      </c>
      <c r="E54" s="91">
        <v>0.58462450258738796</v>
      </c>
      <c r="F54" s="91">
        <v>0.60489948015223594</v>
      </c>
      <c r="G54" s="91">
        <v>0.61577093156380036</v>
      </c>
      <c r="H54" s="91">
        <v>0.61539449097521581</v>
      </c>
      <c r="I54" s="91">
        <v>0.69136453111170237</v>
      </c>
      <c r="J54" s="91">
        <v>0.70626615775646628</v>
      </c>
      <c r="K54" s="91">
        <v>0.34710478930986999</v>
      </c>
      <c r="L54" s="91">
        <v>0.40962550484552901</v>
      </c>
      <c r="M54" s="91">
        <v>0.48254242917985413</v>
      </c>
      <c r="N54" s="91">
        <v>0.41943465348979997</v>
      </c>
      <c r="O54" s="91">
        <v>0.44534326817071668</v>
      </c>
      <c r="P54" s="91">
        <v>0.57410245435685858</v>
      </c>
      <c r="Q54" s="91">
        <v>0.6353392515878532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76.08439259789148</v>
      </c>
      <c r="C58" s="204">
        <v>71.180744718691003</v>
      </c>
      <c r="D58" s="204">
        <v>72.580331519643067</v>
      </c>
      <c r="E58" s="204">
        <v>83.445315986934091</v>
      </c>
      <c r="F58" s="204">
        <v>87.742013325887768</v>
      </c>
      <c r="G58" s="204">
        <v>83.115990041342911</v>
      </c>
      <c r="H58" s="204">
        <v>76.001075352396143</v>
      </c>
      <c r="I58" s="204">
        <v>87.336143885517885</v>
      </c>
      <c r="J58" s="204">
        <v>83.756270692645003</v>
      </c>
      <c r="K58" s="204">
        <v>41.875646591008064</v>
      </c>
      <c r="L58" s="204">
        <v>48.565069669535575</v>
      </c>
      <c r="M58" s="204">
        <v>61.875778078082362</v>
      </c>
      <c r="N58" s="204">
        <v>32.139427394772603</v>
      </c>
      <c r="O58" s="204">
        <v>40.294605397849708</v>
      </c>
      <c r="P58" s="204">
        <v>46.602648370462497</v>
      </c>
      <c r="Q58" s="204">
        <v>49.313498107989069</v>
      </c>
    </row>
    <row r="59" spans="1:17" x14ac:dyDescent="0.25">
      <c r="A59" s="152" t="s">
        <v>225</v>
      </c>
      <c r="B59" s="151">
        <v>66.570172605964288</v>
      </c>
      <c r="C59" s="151">
        <v>65.245416000056707</v>
      </c>
      <c r="D59" s="151">
        <v>61.60507914021872</v>
      </c>
      <c r="E59" s="151">
        <v>75.800888841934281</v>
      </c>
      <c r="F59" s="151">
        <v>74.158850109600195</v>
      </c>
      <c r="G59" s="151">
        <v>81.114656124671086</v>
      </c>
      <c r="H59" s="151">
        <v>75.744629000109825</v>
      </c>
      <c r="I59" s="151">
        <v>87.086814055947912</v>
      </c>
      <c r="J59" s="151">
        <v>82.453826534490361</v>
      </c>
      <c r="K59" s="151">
        <v>41.875646591008064</v>
      </c>
      <c r="L59" s="151">
        <v>48.565069669535575</v>
      </c>
      <c r="M59" s="151">
        <v>61.725271666241312</v>
      </c>
      <c r="N59" s="151">
        <v>28.978464412346391</v>
      </c>
      <c r="O59" s="151">
        <v>39.587942309603832</v>
      </c>
      <c r="P59" s="151">
        <v>44.493587287496297</v>
      </c>
      <c r="Q59" s="151">
        <v>46.484368632227394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26.122786834656068</v>
      </c>
      <c r="C61" s="208">
        <v>5.8187468557078228</v>
      </c>
      <c r="D61" s="208">
        <v>26.152301748528011</v>
      </c>
      <c r="E61" s="208">
        <v>29.026577922803931</v>
      </c>
      <c r="F61" s="208">
        <v>23.86650229495196</v>
      </c>
      <c r="G61" s="208">
        <v>20.75567994833526</v>
      </c>
      <c r="H61" s="208">
        <v>20.86750340020803</v>
      </c>
      <c r="I61" s="208">
        <v>17.681750658612064</v>
      </c>
      <c r="J61" s="208">
        <v>14.858832452687983</v>
      </c>
      <c r="K61" s="208">
        <v>14.815135909656021</v>
      </c>
      <c r="L61" s="208">
        <v>17.794404880965907</v>
      </c>
      <c r="M61" s="208">
        <v>14.828408263660988</v>
      </c>
      <c r="N61" s="208">
        <v>11.863483687108001</v>
      </c>
      <c r="O61" s="208">
        <v>12.677257441647356</v>
      </c>
      <c r="P61" s="208">
        <v>14.828619969348502</v>
      </c>
      <c r="Q61" s="208">
        <v>17.794369704116104</v>
      </c>
    </row>
    <row r="62" spans="1:17" x14ac:dyDescent="0.25">
      <c r="A62" s="154" t="s">
        <v>125</v>
      </c>
      <c r="B62" s="208">
        <v>8.0755853670215991</v>
      </c>
      <c r="C62" s="208">
        <v>17.541792450905483</v>
      </c>
      <c r="D62" s="208">
        <v>14.21572608453957</v>
      </c>
      <c r="E62" s="208">
        <v>11.298225820448472</v>
      </c>
      <c r="F62" s="208">
        <v>14.38395704462885</v>
      </c>
      <c r="G62" s="208">
        <v>14.414994238675991</v>
      </c>
      <c r="H62" s="208">
        <v>14.428435887096102</v>
      </c>
      <c r="I62" s="208">
        <v>7.9099887966101106</v>
      </c>
      <c r="J62" s="208">
        <v>14.060561669215426</v>
      </c>
      <c r="K62" s="208">
        <v>11.528975730511098</v>
      </c>
      <c r="L62" s="208">
        <v>8.3726322647316245</v>
      </c>
      <c r="M62" s="208">
        <v>23.922635985386258</v>
      </c>
      <c r="N62" s="208">
        <v>14.603188080475965</v>
      </c>
      <c r="O62" s="208">
        <v>26.91068486795648</v>
      </c>
      <c r="P62" s="208">
        <v>17.442422702889655</v>
      </c>
      <c r="Q62" s="208">
        <v>17.349803009675274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32.371800404286617</v>
      </c>
      <c r="C64" s="208">
        <v>41.884876693443395</v>
      </c>
      <c r="D64" s="208">
        <v>21.237051307151138</v>
      </c>
      <c r="E64" s="208">
        <v>35.476085098681878</v>
      </c>
      <c r="F64" s="208">
        <v>35.908390770019373</v>
      </c>
      <c r="G64" s="208">
        <v>45.943981937659842</v>
      </c>
      <c r="H64" s="208">
        <v>40.448689712805688</v>
      </c>
      <c r="I64" s="208">
        <v>61.495074600725744</v>
      </c>
      <c r="J64" s="208">
        <v>53.534432412586952</v>
      </c>
      <c r="K64" s="208">
        <v>15.531534950840939</v>
      </c>
      <c r="L64" s="208">
        <v>22.39803252383804</v>
      </c>
      <c r="M64" s="208">
        <v>22.974227417194069</v>
      </c>
      <c r="N64" s="208">
        <v>2.5117926447624241</v>
      </c>
      <c r="O64" s="208">
        <v>0</v>
      </c>
      <c r="P64" s="208">
        <v>12.222544615258144</v>
      </c>
      <c r="Q64" s="208">
        <v>11.340195918436015</v>
      </c>
    </row>
    <row r="65" spans="1:17" x14ac:dyDescent="0.25">
      <c r="A65" s="152" t="s">
        <v>224</v>
      </c>
      <c r="B65" s="151">
        <v>9.5142199919271988</v>
      </c>
      <c r="C65" s="151">
        <v>5.93532871863429</v>
      </c>
      <c r="D65" s="151">
        <v>10.975252379424349</v>
      </c>
      <c r="E65" s="151">
        <v>7.6444271449998142</v>
      </c>
      <c r="F65" s="151">
        <v>13.583163216287568</v>
      </c>
      <c r="G65" s="151">
        <v>2.0013339166718289</v>
      </c>
      <c r="H65" s="151">
        <v>0.25644635228631119</v>
      </c>
      <c r="I65" s="151">
        <v>0.24932982956997105</v>
      </c>
      <c r="J65" s="151">
        <v>1.3024441581546362</v>
      </c>
      <c r="K65" s="151">
        <v>0</v>
      </c>
      <c r="L65" s="151">
        <v>0</v>
      </c>
      <c r="M65" s="151">
        <v>0.15050641184105124</v>
      </c>
      <c r="N65" s="151">
        <v>3.1609629824262151</v>
      </c>
      <c r="O65" s="151">
        <v>0.70666308824587742</v>
      </c>
      <c r="P65" s="151">
        <v>2.1090610829661993</v>
      </c>
      <c r="Q65" s="151">
        <v>2.8291294757616758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0.15050641184105124</v>
      </c>
      <c r="N66" s="87">
        <v>3.1609629824262151</v>
      </c>
      <c r="O66" s="87">
        <v>0.70666308824587742</v>
      </c>
      <c r="P66" s="87">
        <v>2.1090610829661993</v>
      </c>
      <c r="Q66" s="87">
        <v>2.8291294757616758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9.5142199919271988</v>
      </c>
      <c r="C70" s="87">
        <v>5.93532871863429</v>
      </c>
      <c r="D70" s="87">
        <v>10.975252379424349</v>
      </c>
      <c r="E70" s="87">
        <v>7.6444271449998142</v>
      </c>
      <c r="F70" s="87">
        <v>13.583163216287568</v>
      </c>
      <c r="G70" s="87">
        <v>2.0013339166718289</v>
      </c>
      <c r="H70" s="87">
        <v>0.25644635228631119</v>
      </c>
      <c r="I70" s="87">
        <v>0.24932982956997105</v>
      </c>
      <c r="J70" s="87">
        <v>1.3024441581546362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267.97466448667205</v>
      </c>
      <c r="C77" s="204">
        <v>268.28788615224056</v>
      </c>
      <c r="D77" s="204">
        <v>242.62539513971606</v>
      </c>
      <c r="E77" s="204">
        <v>298.90641115814537</v>
      </c>
      <c r="F77" s="204">
        <v>300.27740854300845</v>
      </c>
      <c r="G77" s="204">
        <v>316.62621699555064</v>
      </c>
      <c r="H77" s="204">
        <v>308.46804351562497</v>
      </c>
      <c r="I77" s="204">
        <v>402.10792577415691</v>
      </c>
      <c r="J77" s="204">
        <v>397.50912171385517</v>
      </c>
      <c r="K77" s="204">
        <v>201.29124673589752</v>
      </c>
      <c r="L77" s="204">
        <v>280.4848681244531</v>
      </c>
      <c r="M77" s="204">
        <v>347.08495094479713</v>
      </c>
      <c r="N77" s="204">
        <v>220.47222695287624</v>
      </c>
      <c r="O77" s="204">
        <v>203.96155075994216</v>
      </c>
      <c r="P77" s="204">
        <v>262.93161984167904</v>
      </c>
      <c r="Q77" s="204">
        <v>294.92392425125206</v>
      </c>
    </row>
    <row r="78" spans="1:17" x14ac:dyDescent="0.25">
      <c r="A78" s="152" t="s">
        <v>222</v>
      </c>
      <c r="B78" s="261">
        <v>267.97466448667205</v>
      </c>
      <c r="C78" s="261">
        <v>268.28788615224056</v>
      </c>
      <c r="D78" s="261">
        <v>242.62539513971606</v>
      </c>
      <c r="E78" s="261">
        <v>298.90641115814537</v>
      </c>
      <c r="F78" s="261">
        <v>300.27740854300845</v>
      </c>
      <c r="G78" s="261">
        <v>316.62621699555064</v>
      </c>
      <c r="H78" s="261">
        <v>308.46804351562497</v>
      </c>
      <c r="I78" s="261">
        <v>402.10792577415691</v>
      </c>
      <c r="J78" s="261">
        <v>397.50912171385517</v>
      </c>
      <c r="K78" s="261">
        <v>201.29124673589752</v>
      </c>
      <c r="L78" s="261">
        <v>280.4848681244531</v>
      </c>
      <c r="M78" s="261">
        <v>347.08495094479713</v>
      </c>
      <c r="N78" s="261">
        <v>220.47222695287624</v>
      </c>
      <c r="O78" s="261">
        <v>203.96155075994216</v>
      </c>
      <c r="P78" s="261">
        <v>262.93161984167904</v>
      </c>
      <c r="Q78" s="261">
        <v>294.92392425125206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103.05628276242493</v>
      </c>
      <c r="J79" s="83">
        <v>61.445949175895066</v>
      </c>
      <c r="K79" s="83">
        <v>0</v>
      </c>
      <c r="L79" s="83">
        <v>111.74132748019399</v>
      </c>
      <c r="M79" s="83">
        <v>137.56879710580867</v>
      </c>
      <c r="N79" s="83">
        <v>25.046338429821219</v>
      </c>
      <c r="O79" s="83">
        <v>0</v>
      </c>
      <c r="P79" s="83">
        <v>0</v>
      </c>
      <c r="Q79" s="83">
        <v>9.3119711108378542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2.9834759707500296</v>
      </c>
      <c r="J82" s="208">
        <v>14.197945809917364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267.97466448667205</v>
      </c>
      <c r="C84" s="208">
        <v>268.28788615224056</v>
      </c>
      <c r="D84" s="208">
        <v>242.62539513971606</v>
      </c>
      <c r="E84" s="208">
        <v>298.90641115814537</v>
      </c>
      <c r="F84" s="208">
        <v>300.27740854300845</v>
      </c>
      <c r="G84" s="208">
        <v>316.62621699555064</v>
      </c>
      <c r="H84" s="208">
        <v>308.46804351562497</v>
      </c>
      <c r="I84" s="208">
        <v>296.06816704098196</v>
      </c>
      <c r="J84" s="208">
        <v>321.86522672804273</v>
      </c>
      <c r="K84" s="208">
        <v>201.29124673589752</v>
      </c>
      <c r="L84" s="208">
        <v>168.74354064425913</v>
      </c>
      <c r="M84" s="208">
        <v>161.5390767838141</v>
      </c>
      <c r="N84" s="208">
        <v>195.42588852305502</v>
      </c>
      <c r="O84" s="208">
        <v>203.96155075994216</v>
      </c>
      <c r="P84" s="208">
        <v>262.93161984167904</v>
      </c>
      <c r="Q84" s="208">
        <v>285.61195314041419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47.977077055174384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31.579695053550051</v>
      </c>
      <c r="C87" s="204">
        <v>30.877686005134755</v>
      </c>
      <c r="D87" s="204">
        <v>28.273912902206856</v>
      </c>
      <c r="E87" s="204">
        <v>35.737960855545623</v>
      </c>
      <c r="F87" s="204">
        <v>34.807017723267094</v>
      </c>
      <c r="G87" s="204">
        <v>38.539316813277317</v>
      </c>
      <c r="H87" s="204">
        <v>35.78324584467866</v>
      </c>
      <c r="I87" s="204">
        <v>42.578639729268367</v>
      </c>
      <c r="J87" s="204">
        <v>39.603444271215295</v>
      </c>
      <c r="K87" s="204">
        <v>19.15519014315549</v>
      </c>
      <c r="L87" s="204">
        <v>22.801657898630424</v>
      </c>
      <c r="M87" s="204">
        <v>27.771618177674071</v>
      </c>
      <c r="N87" s="204">
        <v>12.340612320605617</v>
      </c>
      <c r="O87" s="204">
        <v>16.761318867339778</v>
      </c>
      <c r="P87" s="204">
        <v>19.759031824122562</v>
      </c>
      <c r="Q87" s="204">
        <v>20.620940650273251</v>
      </c>
    </row>
    <row r="88" spans="1:17" x14ac:dyDescent="0.25">
      <c r="A88" s="152" t="s">
        <v>220</v>
      </c>
      <c r="B88" s="261">
        <v>31.579695053550051</v>
      </c>
      <c r="C88" s="261">
        <v>30.877686005134755</v>
      </c>
      <c r="D88" s="261">
        <v>28.273912902206856</v>
      </c>
      <c r="E88" s="261">
        <v>35.737960855545623</v>
      </c>
      <c r="F88" s="261">
        <v>34.807017723267094</v>
      </c>
      <c r="G88" s="261">
        <v>38.539316813277317</v>
      </c>
      <c r="H88" s="261">
        <v>35.78324584467866</v>
      </c>
      <c r="I88" s="261">
        <v>42.578639729268367</v>
      </c>
      <c r="J88" s="261">
        <v>39.603444271215295</v>
      </c>
      <c r="K88" s="261">
        <v>19.15519014315549</v>
      </c>
      <c r="L88" s="261">
        <v>22.801657898630424</v>
      </c>
      <c r="M88" s="261">
        <v>27.771618177674071</v>
      </c>
      <c r="N88" s="261">
        <v>12.340612320605617</v>
      </c>
      <c r="O88" s="261">
        <v>16.761318867339778</v>
      </c>
      <c r="P88" s="261">
        <v>19.759031824122562</v>
      </c>
      <c r="Q88" s="261">
        <v>20.620940650273251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5.1161010512577274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31.579695053550051</v>
      </c>
      <c r="C93" s="208">
        <v>30.877686005134755</v>
      </c>
      <c r="D93" s="208">
        <v>28.273912902206856</v>
      </c>
      <c r="E93" s="208">
        <v>35.737960855545623</v>
      </c>
      <c r="F93" s="208">
        <v>34.807017723267094</v>
      </c>
      <c r="G93" s="208">
        <v>38.539316813277317</v>
      </c>
      <c r="H93" s="208">
        <v>35.78324584467866</v>
      </c>
      <c r="I93" s="208">
        <v>42.578639729268367</v>
      </c>
      <c r="J93" s="208">
        <v>39.603444271215295</v>
      </c>
      <c r="K93" s="208">
        <v>19.15519014315549</v>
      </c>
      <c r="L93" s="208">
        <v>22.801657898630424</v>
      </c>
      <c r="M93" s="208">
        <v>27.771618177674071</v>
      </c>
      <c r="N93" s="208">
        <v>12.340612320605617</v>
      </c>
      <c r="O93" s="208">
        <v>11.645217816082051</v>
      </c>
      <c r="P93" s="208">
        <v>19.759031824122562</v>
      </c>
      <c r="Q93" s="208">
        <v>20.620940650273251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216.63632000000013</v>
      </c>
      <c r="C95" s="176">
        <v>197.74784000000011</v>
      </c>
      <c r="D95" s="176">
        <v>283.10717</v>
      </c>
      <c r="E95" s="176">
        <v>357.6187700000001</v>
      </c>
      <c r="F95" s="176">
        <v>408.07148999999993</v>
      </c>
      <c r="G95" s="176">
        <v>494.29836000000012</v>
      </c>
      <c r="H95" s="176">
        <v>494.99331000000006</v>
      </c>
      <c r="I95" s="176">
        <v>490.17380999999995</v>
      </c>
      <c r="J95" s="176">
        <v>445.01137999999992</v>
      </c>
      <c r="K95" s="176">
        <v>281.43536999999998</v>
      </c>
      <c r="L95" s="176">
        <v>270.32432999999992</v>
      </c>
      <c r="M95" s="176">
        <v>285.36834000000005</v>
      </c>
      <c r="N95" s="176">
        <v>271.62689000000006</v>
      </c>
      <c r="O95" s="176">
        <v>265.35748999999998</v>
      </c>
      <c r="P95" s="176">
        <v>247.75369000000003</v>
      </c>
      <c r="Q95" s="176">
        <v>258.74035000000003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266.59289955650507</v>
      </c>
      <c r="C97" s="96">
        <v>280.1288185681085</v>
      </c>
      <c r="D97" s="96">
        <v>302.40260387680576</v>
      </c>
      <c r="E97" s="96">
        <v>280.93391348726692</v>
      </c>
      <c r="F97" s="96">
        <v>255.96299150919407</v>
      </c>
      <c r="G97" s="96">
        <v>287.66890916170865</v>
      </c>
      <c r="H97" s="96">
        <v>259.21991699793927</v>
      </c>
      <c r="I97" s="96">
        <v>257.7383996886831</v>
      </c>
      <c r="J97" s="96">
        <v>238.51199274711493</v>
      </c>
      <c r="K97" s="96">
        <v>191.96019905597939</v>
      </c>
      <c r="L97" s="96">
        <v>199.37555848525696</v>
      </c>
      <c r="M97" s="96">
        <v>203.37663309521923</v>
      </c>
      <c r="N97" s="96">
        <v>136.51229260413606</v>
      </c>
      <c r="O97" s="96">
        <v>171.98769442485536</v>
      </c>
      <c r="P97" s="96">
        <v>167.0850852827358</v>
      </c>
      <c r="Q97" s="96">
        <v>161.39088800075444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1.0571986920936074</v>
      </c>
      <c r="C102" s="158">
        <v>1.1546833529043421</v>
      </c>
      <c r="D102" s="158">
        <v>1.2562515558512195</v>
      </c>
      <c r="E102" s="158">
        <v>1.0186332924384154</v>
      </c>
      <c r="F102" s="158">
        <v>0.96843891991668074</v>
      </c>
      <c r="G102" s="158">
        <v>0.9932891375665891</v>
      </c>
      <c r="H102" s="158">
        <v>0.91067137693404732</v>
      </c>
      <c r="I102" s="158">
        <v>0.848157613824988</v>
      </c>
      <c r="J102" s="158">
        <v>0.9057006975587838</v>
      </c>
      <c r="K102" s="158">
        <v>0.72097468075971283</v>
      </c>
      <c r="L102" s="158">
        <v>0.77421005725886105</v>
      </c>
      <c r="M102" s="158">
        <v>0.76907816655022865</v>
      </c>
      <c r="N102" s="158">
        <v>0.77805478885408197</v>
      </c>
      <c r="O102" s="158">
        <v>0.94026229834398678</v>
      </c>
      <c r="P102" s="158">
        <v>0.94091750701319721</v>
      </c>
      <c r="Q102" s="158">
        <v>0.97759344951279048</v>
      </c>
    </row>
    <row r="103" spans="1:17" x14ac:dyDescent="0.25">
      <c r="A103" s="92" t="s">
        <v>125</v>
      </c>
      <c r="B103" s="91">
        <v>0.49502952975757541</v>
      </c>
      <c r="C103" s="91">
        <v>0.54067637567274396</v>
      </c>
      <c r="D103" s="91">
        <v>0.58823532567820147</v>
      </c>
      <c r="E103" s="91">
        <v>0.4769714184498362</v>
      </c>
      <c r="F103" s="91">
        <v>0.45346808193255</v>
      </c>
      <c r="G103" s="91">
        <v>0.46510410801696211</v>
      </c>
      <c r="H103" s="91">
        <v>0.42641863526580037</v>
      </c>
      <c r="I103" s="91">
        <v>0.39714678789530239</v>
      </c>
      <c r="J103" s="91">
        <v>0.42409113231662482</v>
      </c>
      <c r="K103" s="91">
        <v>0.33759383155952433</v>
      </c>
      <c r="L103" s="91">
        <v>0.36252110737997856</v>
      </c>
      <c r="M103" s="91">
        <v>0.36011811779697905</v>
      </c>
      <c r="N103" s="91">
        <v>0.36432138928333319</v>
      </c>
      <c r="O103" s="91">
        <v>0.44027447903500422</v>
      </c>
      <c r="P103" s="91">
        <v>0.44058127816542125</v>
      </c>
      <c r="Q103" s="91">
        <v>0.45775465787613129</v>
      </c>
    </row>
    <row r="104" spans="1:17" x14ac:dyDescent="0.25">
      <c r="A104" s="92" t="s">
        <v>26</v>
      </c>
      <c r="B104" s="91">
        <v>0.56216916233603209</v>
      </c>
      <c r="C104" s="91">
        <v>0.61400697723159803</v>
      </c>
      <c r="D104" s="91">
        <v>0.66801623017301814</v>
      </c>
      <c r="E104" s="91">
        <v>0.54166187398857912</v>
      </c>
      <c r="F104" s="91">
        <v>0.51497083798413079</v>
      </c>
      <c r="G104" s="91">
        <v>0.52818502954962698</v>
      </c>
      <c r="H104" s="91">
        <v>0.48425274166824694</v>
      </c>
      <c r="I104" s="91">
        <v>0.45101082592968555</v>
      </c>
      <c r="J104" s="91">
        <v>0.48160956524215903</v>
      </c>
      <c r="K104" s="91">
        <v>0.3833808492001885</v>
      </c>
      <c r="L104" s="91">
        <v>0.41168894987888244</v>
      </c>
      <c r="M104" s="91">
        <v>0.40896004875324954</v>
      </c>
      <c r="N104" s="91">
        <v>0.41373339957074878</v>
      </c>
      <c r="O104" s="91">
        <v>0.49998781930898262</v>
      </c>
      <c r="P104" s="91">
        <v>0.50033622884777595</v>
      </c>
      <c r="Q104" s="91">
        <v>0.51983879163665925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175.63505990861105</v>
      </c>
      <c r="C107" s="204">
        <v>187.34710539184962</v>
      </c>
      <c r="D107" s="204">
        <v>206.379555463</v>
      </c>
      <c r="E107" s="204">
        <v>191.67152936931242</v>
      </c>
      <c r="F107" s="204">
        <v>171.53108086370645</v>
      </c>
      <c r="G107" s="204">
        <v>191.35838663033164</v>
      </c>
      <c r="H107" s="204">
        <v>162.99519473529409</v>
      </c>
      <c r="I107" s="204">
        <v>160.78600294878063</v>
      </c>
      <c r="J107" s="204">
        <v>156.32781212310454</v>
      </c>
      <c r="K107" s="204">
        <v>122.47088640481707</v>
      </c>
      <c r="L107" s="204">
        <v>132.65549086550999</v>
      </c>
      <c r="M107" s="204">
        <v>136.24580781453702</v>
      </c>
      <c r="N107" s="204">
        <v>70.4643689519296</v>
      </c>
      <c r="O107" s="204">
        <v>105.24195933770547</v>
      </c>
      <c r="P107" s="204">
        <v>99.68155239055514</v>
      </c>
      <c r="Q107" s="204">
        <v>97.667046468771915</v>
      </c>
    </row>
    <row r="108" spans="1:17" x14ac:dyDescent="0.25">
      <c r="A108" s="152" t="s">
        <v>218</v>
      </c>
      <c r="B108" s="151">
        <v>175.63505990861105</v>
      </c>
      <c r="C108" s="151">
        <v>187.34710539184962</v>
      </c>
      <c r="D108" s="151">
        <v>206.379555463</v>
      </c>
      <c r="E108" s="151">
        <v>191.67152936931242</v>
      </c>
      <c r="F108" s="151">
        <v>171.53108086370645</v>
      </c>
      <c r="G108" s="151">
        <v>191.35838663033164</v>
      </c>
      <c r="H108" s="151">
        <v>162.99519473529409</v>
      </c>
      <c r="I108" s="151">
        <v>160.78600294878063</v>
      </c>
      <c r="J108" s="151">
        <v>156.32781212310454</v>
      </c>
      <c r="K108" s="151">
        <v>122.47088640481707</v>
      </c>
      <c r="L108" s="151">
        <v>132.65549086550999</v>
      </c>
      <c r="M108" s="151">
        <v>136.24580781453702</v>
      </c>
      <c r="N108" s="151">
        <v>70.4643689519296</v>
      </c>
      <c r="O108" s="151">
        <v>105.24195933770547</v>
      </c>
      <c r="P108" s="151">
        <v>99.68155239055514</v>
      </c>
      <c r="Q108" s="151">
        <v>97.667046468771915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175.63505990861105</v>
      </c>
      <c r="C113" s="208">
        <v>187.34710539184962</v>
      </c>
      <c r="D113" s="208">
        <v>206.379555463</v>
      </c>
      <c r="E113" s="208">
        <v>191.67152936931242</v>
      </c>
      <c r="F113" s="208">
        <v>171.53108086370645</v>
      </c>
      <c r="G113" s="208">
        <v>191.35838663033164</v>
      </c>
      <c r="H113" s="208">
        <v>162.99519473529409</v>
      </c>
      <c r="I113" s="208">
        <v>160.78600294878063</v>
      </c>
      <c r="J113" s="208">
        <v>156.32781212310454</v>
      </c>
      <c r="K113" s="208">
        <v>122.47088640481707</v>
      </c>
      <c r="L113" s="208">
        <v>132.65549086550999</v>
      </c>
      <c r="M113" s="208">
        <v>136.24580781453702</v>
      </c>
      <c r="N113" s="208">
        <v>70.4643689519296</v>
      </c>
      <c r="O113" s="208">
        <v>105.24195933770547</v>
      </c>
      <c r="P113" s="208">
        <v>99.68155239055514</v>
      </c>
      <c r="Q113" s="208">
        <v>97.667046468771915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13.482080955800431</v>
      </c>
      <c r="C116" s="204">
        <v>14.381119823354558</v>
      </c>
      <c r="D116" s="204">
        <v>15.842086857954575</v>
      </c>
      <c r="E116" s="204">
        <v>14.713070825516056</v>
      </c>
      <c r="F116" s="204">
        <v>13.167051725570932</v>
      </c>
      <c r="G116" s="204">
        <v>14.689033393810421</v>
      </c>
      <c r="H116" s="204">
        <v>12.511820885711126</v>
      </c>
      <c r="I116" s="204">
        <v>12.342239126077514</v>
      </c>
      <c r="J116" s="204">
        <v>12.000019926451614</v>
      </c>
      <c r="K116" s="204">
        <v>9.4010979704025974</v>
      </c>
      <c r="L116" s="204">
        <v>10.182887562488114</v>
      </c>
      <c r="M116" s="204">
        <v>10.458487114132</v>
      </c>
      <c r="N116" s="204">
        <v>5.4089788633523685</v>
      </c>
      <c r="O116" s="204">
        <v>8.0785727888059178</v>
      </c>
      <c r="P116" s="204">
        <v>7.6517453851674686</v>
      </c>
      <c r="Q116" s="204">
        <v>7.4971080824697456</v>
      </c>
    </row>
    <row r="117" spans="1:17" x14ac:dyDescent="0.25">
      <c r="A117" s="152" t="s">
        <v>216</v>
      </c>
      <c r="B117" s="151">
        <v>13.482080955800431</v>
      </c>
      <c r="C117" s="151">
        <v>14.381119823354558</v>
      </c>
      <c r="D117" s="151">
        <v>15.842086857954575</v>
      </c>
      <c r="E117" s="151">
        <v>14.713070825516056</v>
      </c>
      <c r="F117" s="151">
        <v>13.167051725570932</v>
      </c>
      <c r="G117" s="151">
        <v>14.689033393810421</v>
      </c>
      <c r="H117" s="151">
        <v>12.511820885711126</v>
      </c>
      <c r="I117" s="151">
        <v>12.342239126077514</v>
      </c>
      <c r="J117" s="151">
        <v>12.000019926451614</v>
      </c>
      <c r="K117" s="151">
        <v>9.4010979704025974</v>
      </c>
      <c r="L117" s="151">
        <v>10.182887562488114</v>
      </c>
      <c r="M117" s="151">
        <v>10.458487114132</v>
      </c>
      <c r="N117" s="151">
        <v>5.4089788633523685</v>
      </c>
      <c r="O117" s="151">
        <v>8.0785727888059178</v>
      </c>
      <c r="P117" s="151">
        <v>7.6517453851674686</v>
      </c>
      <c r="Q117" s="151">
        <v>7.4971080824697456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13.482080955800431</v>
      </c>
      <c r="C122" s="208">
        <v>14.381119823354558</v>
      </c>
      <c r="D122" s="208">
        <v>15.842086857954575</v>
      </c>
      <c r="E122" s="208">
        <v>14.713070825516056</v>
      </c>
      <c r="F122" s="208">
        <v>13.167051725570932</v>
      </c>
      <c r="G122" s="208">
        <v>14.689033393810421</v>
      </c>
      <c r="H122" s="208">
        <v>12.511820885711126</v>
      </c>
      <c r="I122" s="208">
        <v>12.342239126077514</v>
      </c>
      <c r="J122" s="208">
        <v>12.000019926451614</v>
      </c>
      <c r="K122" s="208">
        <v>9.4010979704025974</v>
      </c>
      <c r="L122" s="208">
        <v>10.182887562488114</v>
      </c>
      <c r="M122" s="208">
        <v>10.458487114132</v>
      </c>
      <c r="N122" s="208">
        <v>5.4089788633523685</v>
      </c>
      <c r="O122" s="208">
        <v>8.0785727888059178</v>
      </c>
      <c r="P122" s="208">
        <v>7.6517453851674686</v>
      </c>
      <c r="Q122" s="208">
        <v>7.4971080824697456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76.418559999999999</v>
      </c>
      <c r="C125" s="176">
        <v>77.245909999999995</v>
      </c>
      <c r="D125" s="176">
        <v>78.924710000000005</v>
      </c>
      <c r="E125" s="176">
        <v>73.530680000000004</v>
      </c>
      <c r="F125" s="176">
        <v>70.296419999999998</v>
      </c>
      <c r="G125" s="176">
        <v>80.628200000000007</v>
      </c>
      <c r="H125" s="176">
        <v>82.802229999999994</v>
      </c>
      <c r="I125" s="176">
        <v>83.762</v>
      </c>
      <c r="J125" s="176">
        <v>69.278459999999995</v>
      </c>
      <c r="K125" s="176">
        <v>59.367239999999995</v>
      </c>
      <c r="L125" s="176">
        <v>55.762970000000003</v>
      </c>
      <c r="M125" s="176">
        <v>55.903260000000003</v>
      </c>
      <c r="N125" s="176">
        <v>59.860889999999998</v>
      </c>
      <c r="O125" s="176">
        <v>57.726900000000001</v>
      </c>
      <c r="P125" s="176">
        <v>58.810870000000001</v>
      </c>
      <c r="Q125" s="176">
        <v>55.249139999999997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1</v>
      </c>
      <c r="C129" s="77">
        <f t="shared" si="0"/>
        <v>1</v>
      </c>
      <c r="D129" s="77">
        <f t="shared" si="0"/>
        <v>1</v>
      </c>
      <c r="E129" s="77">
        <f t="shared" si="0"/>
        <v>0.99999999999999989</v>
      </c>
      <c r="F129" s="77">
        <f t="shared" si="0"/>
        <v>1</v>
      </c>
      <c r="G129" s="77">
        <f t="shared" si="0"/>
        <v>1</v>
      </c>
      <c r="H129" s="77">
        <f t="shared" si="0"/>
        <v>0.99999999999999989</v>
      </c>
      <c r="I129" s="77">
        <f t="shared" si="0"/>
        <v>0.99999999999999989</v>
      </c>
      <c r="J129" s="77">
        <f t="shared" si="0"/>
        <v>1</v>
      </c>
      <c r="K129" s="77">
        <f t="shared" si="0"/>
        <v>0.99999999999999989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0.99999999999999989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3.9626686711078323E-4</v>
      </c>
      <c r="C134" s="238">
        <f t="shared" si="5"/>
        <v>4.3417296721641138E-4</v>
      </c>
      <c r="D134" s="238">
        <f t="shared" si="5"/>
        <v>4.6915602222847224E-4</v>
      </c>
      <c r="E134" s="238">
        <f t="shared" si="5"/>
        <v>4.1312997982799433E-4</v>
      </c>
      <c r="F134" s="238">
        <f t="shared" si="5"/>
        <v>4.0669936029887402E-4</v>
      </c>
      <c r="G134" s="238">
        <f t="shared" si="5"/>
        <v>3.6440440825439251E-4</v>
      </c>
      <c r="H134" s="238">
        <f t="shared" si="5"/>
        <v>3.7047990611709743E-4</v>
      </c>
      <c r="I134" s="238">
        <f t="shared" si="5"/>
        <v>3.3506409245213833E-4</v>
      </c>
      <c r="J134" s="238">
        <f t="shared" si="5"/>
        <v>3.4486598780716644E-4</v>
      </c>
      <c r="K134" s="238">
        <f t="shared" si="5"/>
        <v>3.2087258515680581E-4</v>
      </c>
      <c r="L134" s="238">
        <f t="shared" si="5"/>
        <v>3.3576140455503006E-4</v>
      </c>
      <c r="M134" s="238">
        <f t="shared" si="5"/>
        <v>3.2985506614882615E-4</v>
      </c>
      <c r="N134" s="238">
        <f t="shared" si="5"/>
        <v>3.3452027994756409E-4</v>
      </c>
      <c r="O134" s="238">
        <f t="shared" si="5"/>
        <v>4.533622203990971E-4</v>
      </c>
      <c r="P134" s="238">
        <f t="shared" si="5"/>
        <v>4.3885876506695763E-4</v>
      </c>
      <c r="Q134" s="238">
        <f t="shared" si="5"/>
        <v>4.1707256215035588E-4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0.14517824239587154</v>
      </c>
      <c r="C136" s="237">
        <f t="shared" si="7"/>
        <v>0.16148394918914744</v>
      </c>
      <c r="D136" s="237">
        <f t="shared" si="7"/>
        <v>0.15673252201938853</v>
      </c>
      <c r="E136" s="237">
        <f t="shared" si="7"/>
        <v>0.14501694101304519</v>
      </c>
      <c r="F136" s="237">
        <f t="shared" si="7"/>
        <v>0.1558789541005777</v>
      </c>
      <c r="G136" s="237">
        <f t="shared" si="7"/>
        <v>0.17103347014418266</v>
      </c>
      <c r="H136" s="237">
        <f t="shared" si="7"/>
        <v>0.16375462796281376</v>
      </c>
      <c r="I136" s="237">
        <f t="shared" si="7"/>
        <v>0.1570530610667982</v>
      </c>
      <c r="J136" s="237">
        <f t="shared" si="7"/>
        <v>0.16325286670581851</v>
      </c>
      <c r="K136" s="237">
        <f t="shared" si="7"/>
        <v>0.16873428168153373</v>
      </c>
      <c r="L136" s="237">
        <f t="shared" si="7"/>
        <v>0.17596336026039294</v>
      </c>
      <c r="M136" s="237">
        <f t="shared" si="7"/>
        <v>0.17693358901914852</v>
      </c>
      <c r="N136" s="237">
        <f t="shared" si="7"/>
        <v>0.15583917576372891</v>
      </c>
      <c r="O136" s="237">
        <f t="shared" si="7"/>
        <v>0.1935395474177169</v>
      </c>
      <c r="P136" s="237">
        <f t="shared" si="7"/>
        <v>0.18720045171896771</v>
      </c>
      <c r="Q136" s="237">
        <f t="shared" si="7"/>
        <v>0.17791135004722256</v>
      </c>
    </row>
    <row r="137" spans="1:17" x14ac:dyDescent="0.25">
      <c r="A137" s="142" t="s">
        <v>227</v>
      </c>
      <c r="B137" s="235">
        <f t="shared" ref="B137:Q137" si="8">IF(B$17=0,0,B$17/B$5)</f>
        <v>0.14118827491351871</v>
      </c>
      <c r="C137" s="235">
        <f t="shared" si="8"/>
        <v>0.15752016015567347</v>
      </c>
      <c r="D137" s="235">
        <f t="shared" si="8"/>
        <v>0.1445777267795845</v>
      </c>
      <c r="E137" s="235">
        <f t="shared" si="8"/>
        <v>0.14306270783522038</v>
      </c>
      <c r="F137" s="235">
        <f t="shared" si="8"/>
        <v>0.14766340284933074</v>
      </c>
      <c r="G137" s="235">
        <f t="shared" si="8"/>
        <v>0.15476215872001897</v>
      </c>
      <c r="H137" s="235">
        <f t="shared" si="8"/>
        <v>0.14885741791929816</v>
      </c>
      <c r="I137" s="235">
        <f t="shared" si="8"/>
        <v>0.14348801468038397</v>
      </c>
      <c r="J137" s="235">
        <f t="shared" si="8"/>
        <v>0.14848373705294643</v>
      </c>
      <c r="K137" s="235">
        <f t="shared" si="8"/>
        <v>0.15369168259757265</v>
      </c>
      <c r="L137" s="235">
        <f t="shared" si="8"/>
        <v>0.15823706563433365</v>
      </c>
      <c r="M137" s="235">
        <f t="shared" si="8"/>
        <v>0.15704097279815021</v>
      </c>
      <c r="N137" s="235">
        <f t="shared" si="8"/>
        <v>0.13831240466834699</v>
      </c>
      <c r="O137" s="235">
        <f t="shared" si="8"/>
        <v>0.17149529451256981</v>
      </c>
      <c r="P137" s="235">
        <f t="shared" si="8"/>
        <v>0.16600900952515818</v>
      </c>
      <c r="Q137" s="235">
        <f t="shared" si="8"/>
        <v>0.15776784800489702</v>
      </c>
    </row>
    <row r="138" spans="1:17" x14ac:dyDescent="0.25">
      <c r="A138" s="142" t="s">
        <v>226</v>
      </c>
      <c r="B138" s="235">
        <f t="shared" ref="B138:Q138" si="9">IF(B$25=0,0,B$25/B$5)</f>
        <v>3.9899674823528318E-3</v>
      </c>
      <c r="C138" s="235">
        <f t="shared" si="9"/>
        <v>3.963789033473975E-3</v>
      </c>
      <c r="D138" s="235">
        <f t="shared" si="9"/>
        <v>1.215479523980402E-2</v>
      </c>
      <c r="E138" s="235">
        <f t="shared" si="9"/>
        <v>1.9542331778248131E-3</v>
      </c>
      <c r="F138" s="235">
        <f t="shared" si="9"/>
        <v>8.2155512512469726E-3</v>
      </c>
      <c r="G138" s="235">
        <f t="shared" si="9"/>
        <v>1.6271311424163673E-2</v>
      </c>
      <c r="H138" s="235">
        <f t="shared" si="9"/>
        <v>1.4897210043515614E-2</v>
      </c>
      <c r="I138" s="235">
        <f t="shared" si="9"/>
        <v>1.356504638641424E-2</v>
      </c>
      <c r="J138" s="235">
        <f t="shared" si="9"/>
        <v>1.4769129652872076E-2</v>
      </c>
      <c r="K138" s="235">
        <f t="shared" si="9"/>
        <v>1.5042599083961057E-2</v>
      </c>
      <c r="L138" s="235">
        <f t="shared" si="9"/>
        <v>1.7726294626059281E-2</v>
      </c>
      <c r="M138" s="235">
        <f t="shared" si="9"/>
        <v>1.9892616220998312E-2</v>
      </c>
      <c r="N138" s="235">
        <f t="shared" si="9"/>
        <v>1.7526771095381914E-2</v>
      </c>
      <c r="O138" s="235">
        <f t="shared" si="9"/>
        <v>2.2044252905147079E-2</v>
      </c>
      <c r="P138" s="235">
        <f t="shared" si="9"/>
        <v>2.1191442193809504E-2</v>
      </c>
      <c r="Q138" s="235">
        <f t="shared" si="9"/>
        <v>2.0143502042325533E-2</v>
      </c>
    </row>
    <row r="139" spans="1:17" x14ac:dyDescent="0.25">
      <c r="A139" s="127" t="s">
        <v>212</v>
      </c>
      <c r="B139" s="237">
        <f t="shared" ref="B139:Q139" si="10">IF(B$36=0,0,B$36/B$5)</f>
        <v>0.16899740042036573</v>
      </c>
      <c r="C139" s="237">
        <f t="shared" si="10"/>
        <v>0.17721198390976814</v>
      </c>
      <c r="D139" s="237">
        <f t="shared" si="10"/>
        <v>0.19959523658237871</v>
      </c>
      <c r="E139" s="237">
        <f t="shared" si="10"/>
        <v>0.21769845817638483</v>
      </c>
      <c r="F139" s="237">
        <f t="shared" si="10"/>
        <v>0.23823221032677785</v>
      </c>
      <c r="G139" s="237">
        <f t="shared" si="10"/>
        <v>0.25025650123668164</v>
      </c>
      <c r="H139" s="237">
        <f t="shared" si="10"/>
        <v>0.22034205631727413</v>
      </c>
      <c r="I139" s="237">
        <f t="shared" si="10"/>
        <v>0.21722290522046514</v>
      </c>
      <c r="J139" s="237">
        <f t="shared" si="10"/>
        <v>0.22218491763996534</v>
      </c>
      <c r="K139" s="237">
        <f t="shared" si="10"/>
        <v>0.22219478278403415</v>
      </c>
      <c r="L139" s="237">
        <f t="shared" si="10"/>
        <v>0.21414633622795298</v>
      </c>
      <c r="M139" s="237">
        <f t="shared" si="10"/>
        <v>0.22391686663331348</v>
      </c>
      <c r="N139" s="237">
        <f t="shared" si="10"/>
        <v>0.26649677390345616</v>
      </c>
      <c r="O139" s="237">
        <f t="shared" si="10"/>
        <v>0.29015072711648471</v>
      </c>
      <c r="P139" s="237">
        <f t="shared" si="10"/>
        <v>0.29841563145306249</v>
      </c>
      <c r="Q139" s="237">
        <f t="shared" si="10"/>
        <v>0.29462288931316832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0.68542809031665197</v>
      </c>
      <c r="C141" s="209">
        <f t="shared" si="12"/>
        <v>0.66086989393386797</v>
      </c>
      <c r="D141" s="209">
        <f t="shared" si="12"/>
        <v>0.64320308537600435</v>
      </c>
      <c r="E141" s="209">
        <f t="shared" si="12"/>
        <v>0.63687147083074191</v>
      </c>
      <c r="F141" s="209">
        <f t="shared" si="12"/>
        <v>0.60548213621234559</v>
      </c>
      <c r="G141" s="209">
        <f t="shared" si="12"/>
        <v>0.57834562421088132</v>
      </c>
      <c r="H141" s="209">
        <f t="shared" si="12"/>
        <v>0.61553283581379492</v>
      </c>
      <c r="I141" s="209">
        <f t="shared" si="12"/>
        <v>0.62538896962028445</v>
      </c>
      <c r="J141" s="209">
        <f t="shared" si="12"/>
        <v>0.61421734966640895</v>
      </c>
      <c r="K141" s="209">
        <f t="shared" si="12"/>
        <v>0.60875006294927525</v>
      </c>
      <c r="L141" s="209">
        <f t="shared" si="12"/>
        <v>0.60955454210709903</v>
      </c>
      <c r="M141" s="209">
        <f t="shared" si="12"/>
        <v>0.59881968928138918</v>
      </c>
      <c r="N141" s="209">
        <f t="shared" si="12"/>
        <v>0.57732953005286747</v>
      </c>
      <c r="O141" s="209">
        <f t="shared" si="12"/>
        <v>0.51585636324539919</v>
      </c>
      <c r="P141" s="209">
        <f t="shared" si="12"/>
        <v>0.5139450580629028</v>
      </c>
      <c r="Q141" s="209">
        <f t="shared" si="12"/>
        <v>0.52704868807745886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1.0000000000000002</v>
      </c>
      <c r="C143" s="77">
        <f t="shared" si="13"/>
        <v>1</v>
      </c>
      <c r="D143" s="77">
        <f t="shared" si="13"/>
        <v>1</v>
      </c>
      <c r="E143" s="77">
        <f t="shared" si="13"/>
        <v>1</v>
      </c>
      <c r="F143" s="77">
        <f t="shared" si="13"/>
        <v>1</v>
      </c>
      <c r="G143" s="77">
        <f t="shared" si="13"/>
        <v>1</v>
      </c>
      <c r="H143" s="77">
        <f t="shared" si="13"/>
        <v>1</v>
      </c>
      <c r="I143" s="77">
        <f t="shared" si="13"/>
        <v>0.99999999999999989</v>
      </c>
      <c r="J143" s="77">
        <f t="shared" si="13"/>
        <v>1</v>
      </c>
      <c r="K143" s="77">
        <f t="shared" si="13"/>
        <v>0.99999999999999989</v>
      </c>
      <c r="L143" s="77">
        <f t="shared" si="13"/>
        <v>1</v>
      </c>
      <c r="M143" s="77">
        <f t="shared" si="13"/>
        <v>1</v>
      </c>
      <c r="N143" s="77">
        <f t="shared" si="13"/>
        <v>0.99999999999999989</v>
      </c>
      <c r="O143" s="77">
        <f t="shared" si="13"/>
        <v>1</v>
      </c>
      <c r="P143" s="77">
        <f t="shared" si="13"/>
        <v>1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1.8543869775771516E-3</v>
      </c>
      <c r="C148" s="238">
        <f t="shared" si="18"/>
        <v>1.9354215342923815E-3</v>
      </c>
      <c r="D148" s="238">
        <f t="shared" si="18"/>
        <v>1.5874542649989001E-3</v>
      </c>
      <c r="E148" s="238">
        <f t="shared" si="18"/>
        <v>1.4153145983456432E-3</v>
      </c>
      <c r="F148" s="238">
        <f t="shared" si="18"/>
        <v>1.3671965715400074E-3</v>
      </c>
      <c r="G148" s="238">
        <f t="shared" si="18"/>
        <v>1.2401773693870505E-3</v>
      </c>
      <c r="H148" s="238">
        <f t="shared" si="18"/>
        <v>1.2628643854123293E-3</v>
      </c>
      <c r="I148" s="238">
        <f t="shared" si="18"/>
        <v>1.2703115762944695E-3</v>
      </c>
      <c r="J148" s="238">
        <f t="shared" si="18"/>
        <v>1.3732130924054855E-3</v>
      </c>
      <c r="K148" s="238">
        <f t="shared" si="18"/>
        <v>1.1990131444789113E-3</v>
      </c>
      <c r="L148" s="238">
        <f t="shared" si="18"/>
        <v>1.2365907926041335E-3</v>
      </c>
      <c r="M148" s="238">
        <f t="shared" si="18"/>
        <v>1.2551103658351599E-3</v>
      </c>
      <c r="N148" s="238">
        <f t="shared" si="18"/>
        <v>1.4678516333731257E-3</v>
      </c>
      <c r="O148" s="238">
        <f t="shared" si="18"/>
        <v>1.5885424358539062E-3</v>
      </c>
      <c r="P148" s="238">
        <f t="shared" si="18"/>
        <v>1.8674802918690341E-3</v>
      </c>
      <c r="Q148" s="238">
        <f t="shared" si="18"/>
        <v>1.9123121024493255E-3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0.12822302721082904</v>
      </c>
      <c r="C150" s="237">
        <f t="shared" si="20"/>
        <v>0.12505493871508697</v>
      </c>
      <c r="D150" s="237">
        <f t="shared" si="20"/>
        <v>0.1156505570449565</v>
      </c>
      <c r="E150" s="237">
        <f t="shared" si="20"/>
        <v>0.10742078902662559</v>
      </c>
      <c r="F150" s="237">
        <f t="shared" si="20"/>
        <v>0.10545465288269147</v>
      </c>
      <c r="G150" s="237">
        <f t="shared" si="20"/>
        <v>8.9014263452412576E-2</v>
      </c>
      <c r="H150" s="237">
        <f t="shared" si="20"/>
        <v>8.2934121841010122E-2</v>
      </c>
      <c r="I150" s="237">
        <f t="shared" si="20"/>
        <v>8.5331145348698081E-2</v>
      </c>
      <c r="J150" s="237">
        <f t="shared" si="20"/>
        <v>8.6595888435167453E-2</v>
      </c>
      <c r="K150" s="237">
        <f t="shared" si="20"/>
        <v>7.691928979253021E-2</v>
      </c>
      <c r="L150" s="237">
        <f t="shared" si="20"/>
        <v>7.7960288318040055E-2</v>
      </c>
      <c r="M150" s="237">
        <f t="shared" si="20"/>
        <v>8.5581025254527793E-2</v>
      </c>
      <c r="N150" s="237">
        <f t="shared" si="20"/>
        <v>5.9808978945518128E-2</v>
      </c>
      <c r="O150" s="237">
        <f t="shared" si="20"/>
        <v>7.6429538599576893E-2</v>
      </c>
      <c r="P150" s="237">
        <f t="shared" si="20"/>
        <v>8.0609759077260784E-2</v>
      </c>
      <c r="Q150" s="237">
        <f t="shared" si="20"/>
        <v>7.8927673008189952E-2</v>
      </c>
    </row>
    <row r="151" spans="1:17" x14ac:dyDescent="0.25">
      <c r="A151" s="142" t="s">
        <v>225</v>
      </c>
      <c r="B151" s="235">
        <f t="shared" ref="B151:Q151" si="21">IF(B$59=0,0,B$59/B$47)</f>
        <v>0.11218896230921213</v>
      </c>
      <c r="C151" s="235">
        <f t="shared" si="21"/>
        <v>0.11462736912311265</v>
      </c>
      <c r="D151" s="235">
        <f t="shared" si="21"/>
        <v>9.816243009907874E-2</v>
      </c>
      <c r="E151" s="235">
        <f t="shared" si="21"/>
        <v>9.7579968294386851E-2</v>
      </c>
      <c r="F151" s="235">
        <f t="shared" si="21"/>
        <v>8.9129431842887435E-2</v>
      </c>
      <c r="G151" s="235">
        <f t="shared" si="21"/>
        <v>8.6870906146240059E-2</v>
      </c>
      <c r="H151" s="235">
        <f t="shared" si="21"/>
        <v>8.2654281681807357E-2</v>
      </c>
      <c r="I151" s="235">
        <f t="shared" si="21"/>
        <v>8.5087539448777769E-2</v>
      </c>
      <c r="J151" s="235">
        <f t="shared" si="21"/>
        <v>8.5249287063355189E-2</v>
      </c>
      <c r="K151" s="235">
        <f t="shared" si="21"/>
        <v>7.691928979253021E-2</v>
      </c>
      <c r="L151" s="235">
        <f t="shared" si="21"/>
        <v>7.7960288318040055E-2</v>
      </c>
      <c r="M151" s="235">
        <f t="shared" si="21"/>
        <v>8.5372858287859774E-2</v>
      </c>
      <c r="N151" s="235">
        <f t="shared" si="21"/>
        <v>5.3926672265274013E-2</v>
      </c>
      <c r="O151" s="235">
        <f t="shared" si="21"/>
        <v>7.5089162307348287E-2</v>
      </c>
      <c r="P151" s="235">
        <f t="shared" si="21"/>
        <v>7.6961663706679062E-2</v>
      </c>
      <c r="Q151" s="235">
        <f t="shared" si="21"/>
        <v>7.4399569857369799E-2</v>
      </c>
    </row>
    <row r="152" spans="1:17" x14ac:dyDescent="0.25">
      <c r="A152" s="142" t="s">
        <v>224</v>
      </c>
      <c r="B152" s="235">
        <f t="shared" ref="B152:Q152" si="22">IF(B$65=0,0,B$65/B$47)</f>
        <v>1.6034064901616935E-2</v>
      </c>
      <c r="C152" s="235">
        <f t="shared" si="22"/>
        <v>1.0427569591974288E-2</v>
      </c>
      <c r="D152" s="235">
        <f t="shared" si="22"/>
        <v>1.7488126945877751E-2</v>
      </c>
      <c r="E152" s="235">
        <f t="shared" si="22"/>
        <v>9.8408207322387524E-3</v>
      </c>
      <c r="F152" s="235">
        <f t="shared" si="22"/>
        <v>1.6325221039804029E-2</v>
      </c>
      <c r="G152" s="235">
        <f t="shared" si="22"/>
        <v>2.143357306172522E-3</v>
      </c>
      <c r="H152" s="235">
        <f t="shared" si="22"/>
        <v>2.7984015920276052E-4</v>
      </c>
      <c r="I152" s="235">
        <f t="shared" si="22"/>
        <v>2.4360589992031064E-4</v>
      </c>
      <c r="J152" s="235">
        <f t="shared" si="22"/>
        <v>1.3466013718122568E-3</v>
      </c>
      <c r="K152" s="235">
        <f t="shared" si="22"/>
        <v>0</v>
      </c>
      <c r="L152" s="235">
        <f t="shared" si="22"/>
        <v>0</v>
      </c>
      <c r="M152" s="235">
        <f t="shared" si="22"/>
        <v>2.0816696666801018E-4</v>
      </c>
      <c r="N152" s="235">
        <f t="shared" si="22"/>
        <v>5.8823066802441175E-3</v>
      </c>
      <c r="O152" s="235">
        <f t="shared" si="22"/>
        <v>1.3403762922286043E-3</v>
      </c>
      <c r="P152" s="235">
        <f t="shared" si="22"/>
        <v>3.6480953705817212E-3</v>
      </c>
      <c r="Q152" s="235">
        <f t="shared" si="22"/>
        <v>4.5281031508201623E-3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0.45161065920423166</v>
      </c>
      <c r="C154" s="237">
        <f t="shared" si="24"/>
        <v>0.47134552038423322</v>
      </c>
      <c r="D154" s="237">
        <f t="shared" si="24"/>
        <v>0.38660283734811512</v>
      </c>
      <c r="E154" s="237">
        <f t="shared" si="24"/>
        <v>0.38478807530374198</v>
      </c>
      <c r="F154" s="237">
        <f t="shared" si="24"/>
        <v>0.36089495426559043</v>
      </c>
      <c r="G154" s="237">
        <f t="shared" si="24"/>
        <v>0.33909539526105031</v>
      </c>
      <c r="H154" s="237">
        <f t="shared" si="24"/>
        <v>0.33660742543922828</v>
      </c>
      <c r="I154" s="237">
        <f t="shared" si="24"/>
        <v>0.39287662969268977</v>
      </c>
      <c r="J154" s="237">
        <f t="shared" si="24"/>
        <v>0.41098601061421425</v>
      </c>
      <c r="K154" s="237">
        <f t="shared" si="24"/>
        <v>0.36974186671311954</v>
      </c>
      <c r="L154" s="237">
        <f t="shared" si="24"/>
        <v>0.45025532417894537</v>
      </c>
      <c r="M154" s="237">
        <f t="shared" si="24"/>
        <v>0.48005676655555352</v>
      </c>
      <c r="N154" s="237">
        <f t="shared" si="24"/>
        <v>0.41028169599688558</v>
      </c>
      <c r="O154" s="237">
        <f t="shared" si="24"/>
        <v>0.38686784651993239</v>
      </c>
      <c r="P154" s="237">
        <f t="shared" si="24"/>
        <v>0.45479935734007138</v>
      </c>
      <c r="Q154" s="237">
        <f t="shared" si="24"/>
        <v>0.47203422893708474</v>
      </c>
    </row>
    <row r="155" spans="1:17" x14ac:dyDescent="0.25">
      <c r="A155" s="142" t="s">
        <v>222</v>
      </c>
      <c r="B155" s="259">
        <f t="shared" ref="B155:Q155" si="25">IF(B$78=0,0,B$78/B$47)</f>
        <v>0.45161065920423166</v>
      </c>
      <c r="C155" s="259">
        <f t="shared" si="25"/>
        <v>0.47134552038423322</v>
      </c>
      <c r="D155" s="259">
        <f t="shared" si="25"/>
        <v>0.38660283734811512</v>
      </c>
      <c r="E155" s="259">
        <f t="shared" si="25"/>
        <v>0.38478807530374198</v>
      </c>
      <c r="F155" s="259">
        <f t="shared" si="25"/>
        <v>0.36089495426559043</v>
      </c>
      <c r="G155" s="259">
        <f t="shared" si="25"/>
        <v>0.33909539526105031</v>
      </c>
      <c r="H155" s="259">
        <f t="shared" si="25"/>
        <v>0.33660742543922828</v>
      </c>
      <c r="I155" s="259">
        <f t="shared" si="25"/>
        <v>0.39287662969268977</v>
      </c>
      <c r="J155" s="259">
        <f t="shared" si="25"/>
        <v>0.41098601061421425</v>
      </c>
      <c r="K155" s="259">
        <f t="shared" si="25"/>
        <v>0.36974186671311954</v>
      </c>
      <c r="L155" s="259">
        <f t="shared" si="25"/>
        <v>0.45025532417894537</v>
      </c>
      <c r="M155" s="259">
        <f t="shared" si="25"/>
        <v>0.48005676655555352</v>
      </c>
      <c r="N155" s="259">
        <f t="shared" si="25"/>
        <v>0.41028169599688558</v>
      </c>
      <c r="O155" s="259">
        <f t="shared" si="25"/>
        <v>0.38686784651993239</v>
      </c>
      <c r="P155" s="259">
        <f t="shared" si="25"/>
        <v>0.45479935734007138</v>
      </c>
      <c r="Q155" s="259">
        <f t="shared" si="25"/>
        <v>0.47203422893708474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5.3220430102681113E-2</v>
      </c>
      <c r="C157" s="237">
        <f t="shared" si="27"/>
        <v>5.4247916993510704E-2</v>
      </c>
      <c r="D157" s="237">
        <f t="shared" si="27"/>
        <v>4.505206449898682E-2</v>
      </c>
      <c r="E157" s="237">
        <f t="shared" si="27"/>
        <v>4.6006176714658051E-2</v>
      </c>
      <c r="F157" s="237">
        <f t="shared" si="27"/>
        <v>4.1833573595533663E-2</v>
      </c>
      <c r="G157" s="237">
        <f t="shared" si="27"/>
        <v>4.1274234938267158E-2</v>
      </c>
      <c r="H157" s="237">
        <f t="shared" si="27"/>
        <v>3.9047501064810072E-2</v>
      </c>
      <c r="I157" s="237">
        <f t="shared" si="27"/>
        <v>4.1601150839114649E-2</v>
      </c>
      <c r="J157" s="237">
        <f t="shared" si="27"/>
        <v>4.094613350615299E-2</v>
      </c>
      <c r="K157" s="237">
        <f t="shared" si="27"/>
        <v>3.51852148348386E-2</v>
      </c>
      <c r="L157" s="237">
        <f t="shared" si="27"/>
        <v>3.6602929554153001E-2</v>
      </c>
      <c r="M157" s="237">
        <f t="shared" si="27"/>
        <v>3.8411210823456471E-2</v>
      </c>
      <c r="N157" s="237">
        <f t="shared" si="27"/>
        <v>2.296492135320213E-2</v>
      </c>
      <c r="O157" s="237">
        <f t="shared" si="27"/>
        <v>3.1792341796193016E-2</v>
      </c>
      <c r="P157" s="237">
        <f t="shared" si="27"/>
        <v>3.4177688406909768E-2</v>
      </c>
      <c r="Q157" s="237">
        <f t="shared" si="27"/>
        <v>3.3004408999782249E-2</v>
      </c>
    </row>
    <row r="158" spans="1:17" x14ac:dyDescent="0.25">
      <c r="A158" s="142" t="s">
        <v>220</v>
      </c>
      <c r="B158" s="259">
        <f t="shared" ref="B158:Q158" si="28">IF(B$88=0,0,B$88/B$47)</f>
        <v>5.3220430102681113E-2</v>
      </c>
      <c r="C158" s="259">
        <f t="shared" si="28"/>
        <v>5.4247916993510704E-2</v>
      </c>
      <c r="D158" s="259">
        <f t="shared" si="28"/>
        <v>4.505206449898682E-2</v>
      </c>
      <c r="E158" s="259">
        <f t="shared" si="28"/>
        <v>4.6006176714658051E-2</v>
      </c>
      <c r="F158" s="259">
        <f t="shared" si="28"/>
        <v>4.1833573595533663E-2</v>
      </c>
      <c r="G158" s="259">
        <f t="shared" si="28"/>
        <v>4.1274234938267158E-2</v>
      </c>
      <c r="H158" s="259">
        <f t="shared" si="28"/>
        <v>3.9047501064810072E-2</v>
      </c>
      <c r="I158" s="259">
        <f t="shared" si="28"/>
        <v>4.1601150839114649E-2</v>
      </c>
      <c r="J158" s="259">
        <f t="shared" si="28"/>
        <v>4.094613350615299E-2</v>
      </c>
      <c r="K158" s="259">
        <f t="shared" si="28"/>
        <v>3.51852148348386E-2</v>
      </c>
      <c r="L158" s="259">
        <f t="shared" si="28"/>
        <v>3.6602929554153001E-2</v>
      </c>
      <c r="M158" s="259">
        <f t="shared" si="28"/>
        <v>3.8411210823456471E-2</v>
      </c>
      <c r="N158" s="259">
        <f t="shared" si="28"/>
        <v>2.296492135320213E-2</v>
      </c>
      <c r="O158" s="259">
        <f t="shared" si="28"/>
        <v>3.1792341796193016E-2</v>
      </c>
      <c r="P158" s="259">
        <f t="shared" si="28"/>
        <v>3.4177688406909768E-2</v>
      </c>
      <c r="Q158" s="259">
        <f t="shared" si="28"/>
        <v>3.3004408999782249E-2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0.36509149650468115</v>
      </c>
      <c r="C160" s="209">
        <f t="shared" si="30"/>
        <v>0.34741620237287679</v>
      </c>
      <c r="D160" s="209">
        <f t="shared" si="30"/>
        <v>0.45110708684294271</v>
      </c>
      <c r="E160" s="209">
        <f t="shared" si="30"/>
        <v>0.46036964435662875</v>
      </c>
      <c r="F160" s="209">
        <f t="shared" si="30"/>
        <v>0.49044962268464443</v>
      </c>
      <c r="G160" s="209">
        <f t="shared" si="30"/>
        <v>0.52937592897888297</v>
      </c>
      <c r="H160" s="209">
        <f t="shared" si="30"/>
        <v>0.54014808726953922</v>
      </c>
      <c r="I160" s="209">
        <f t="shared" si="30"/>
        <v>0.47892076254320293</v>
      </c>
      <c r="J160" s="209">
        <f t="shared" si="30"/>
        <v>0.46009875435205982</v>
      </c>
      <c r="K160" s="209">
        <f t="shared" si="30"/>
        <v>0.51695461551503263</v>
      </c>
      <c r="L160" s="209">
        <f t="shared" si="30"/>
        <v>0.43394486715625741</v>
      </c>
      <c r="M160" s="209">
        <f t="shared" si="30"/>
        <v>0.39469588700062713</v>
      </c>
      <c r="N160" s="209">
        <f t="shared" si="30"/>
        <v>0.50547655207102093</v>
      </c>
      <c r="O160" s="209">
        <f t="shared" si="30"/>
        <v>0.50332173064844377</v>
      </c>
      <c r="P160" s="209">
        <f t="shared" si="30"/>
        <v>0.42854571488388898</v>
      </c>
      <c r="Q160" s="209">
        <f t="shared" si="30"/>
        <v>0.41412137695249368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1</v>
      </c>
      <c r="C162" s="77">
        <f t="shared" si="31"/>
        <v>1</v>
      </c>
      <c r="D162" s="77">
        <f t="shared" si="31"/>
        <v>1</v>
      </c>
      <c r="E162" s="77">
        <f t="shared" si="31"/>
        <v>1</v>
      </c>
      <c r="F162" s="77">
        <f t="shared" si="31"/>
        <v>1</v>
      </c>
      <c r="G162" s="77">
        <f t="shared" si="31"/>
        <v>1</v>
      </c>
      <c r="H162" s="77">
        <f t="shared" si="31"/>
        <v>1</v>
      </c>
      <c r="I162" s="77">
        <f t="shared" si="31"/>
        <v>1</v>
      </c>
      <c r="J162" s="77">
        <f t="shared" si="31"/>
        <v>0.99999999999999989</v>
      </c>
      <c r="K162" s="77">
        <f t="shared" si="31"/>
        <v>1</v>
      </c>
      <c r="L162" s="77">
        <f t="shared" si="31"/>
        <v>1</v>
      </c>
      <c r="M162" s="77">
        <f t="shared" si="31"/>
        <v>1</v>
      </c>
      <c r="N162" s="77">
        <f t="shared" si="31"/>
        <v>0.99999999999999989</v>
      </c>
      <c r="O162" s="77">
        <f t="shared" si="31"/>
        <v>1</v>
      </c>
      <c r="P162" s="77">
        <f t="shared" si="31"/>
        <v>1</v>
      </c>
      <c r="Q162" s="77">
        <f t="shared" si="31"/>
        <v>1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3.965592083856424E-3</v>
      </c>
      <c r="C167" s="238">
        <f t="shared" si="36"/>
        <v>4.1219727367093461E-3</v>
      </c>
      <c r="D167" s="238">
        <f t="shared" si="36"/>
        <v>4.1542352471376116E-3</v>
      </c>
      <c r="E167" s="238">
        <f t="shared" si="36"/>
        <v>3.6258822574818262E-3</v>
      </c>
      <c r="F167" s="238">
        <f t="shared" si="36"/>
        <v>3.7835114920583934E-3</v>
      </c>
      <c r="G167" s="238">
        <f t="shared" si="36"/>
        <v>3.4528901314400538E-3</v>
      </c>
      <c r="H167" s="238">
        <f t="shared" si="36"/>
        <v>3.5131227086276974E-3</v>
      </c>
      <c r="I167" s="238">
        <f t="shared" si="36"/>
        <v>3.2907693027094918E-3</v>
      </c>
      <c r="J167" s="238">
        <f t="shared" si="36"/>
        <v>3.7972962580504845E-3</v>
      </c>
      <c r="K167" s="238">
        <f t="shared" si="36"/>
        <v>3.7558550382074899E-3</v>
      </c>
      <c r="L167" s="238">
        <f t="shared" si="36"/>
        <v>3.8831743626995827E-3</v>
      </c>
      <c r="M167" s="238">
        <f t="shared" si="36"/>
        <v>3.7815463598030591E-3</v>
      </c>
      <c r="N167" s="238">
        <f t="shared" si="36"/>
        <v>5.6995218087085905E-3</v>
      </c>
      <c r="O167" s="238">
        <f t="shared" si="36"/>
        <v>5.4670324030351193E-3</v>
      </c>
      <c r="P167" s="238">
        <f t="shared" si="36"/>
        <v>5.631367428283668E-3</v>
      </c>
      <c r="Q167" s="238">
        <f t="shared" si="36"/>
        <v>6.057302624843483E-3</v>
      </c>
    </row>
    <row r="168" spans="1:17" x14ac:dyDescent="0.25">
      <c r="A168" s="127" t="s">
        <v>206</v>
      </c>
      <c r="B168" s="237">
        <f t="shared" ref="B168:Q168" si="37">IF(B$107=0,0,B$107/B$97)</f>
        <v>0.65881372009829064</v>
      </c>
      <c r="C168" s="237">
        <f t="shared" si="37"/>
        <v>0.66878911762625171</v>
      </c>
      <c r="D168" s="237">
        <f t="shared" si="37"/>
        <v>0.68246619842954759</v>
      </c>
      <c r="E168" s="237">
        <f t="shared" si="37"/>
        <v>0.68226554419888419</v>
      </c>
      <c r="F168" s="237">
        <f t="shared" si="37"/>
        <v>0.67014016304597357</v>
      </c>
      <c r="G168" s="237">
        <f t="shared" si="37"/>
        <v>0.66520357444245903</v>
      </c>
      <c r="H168" s="237">
        <f t="shared" si="37"/>
        <v>0.628791169378354</v>
      </c>
      <c r="I168" s="237">
        <f t="shared" si="37"/>
        <v>0.62383410133294348</v>
      </c>
      <c r="J168" s="237">
        <f t="shared" si="37"/>
        <v>0.65542956696878918</v>
      </c>
      <c r="K168" s="237">
        <f t="shared" si="37"/>
        <v>0.63800145554705401</v>
      </c>
      <c r="L168" s="237">
        <f t="shared" si="37"/>
        <v>0.66535483021766351</v>
      </c>
      <c r="M168" s="237">
        <f t="shared" si="37"/>
        <v>0.66991869095771628</v>
      </c>
      <c r="N168" s="237">
        <f t="shared" si="37"/>
        <v>0.51617599856933805</v>
      </c>
      <c r="O168" s="237">
        <f t="shared" si="37"/>
        <v>0.61191563553221329</v>
      </c>
      <c r="P168" s="237">
        <f t="shared" si="37"/>
        <v>0.59659156424331561</v>
      </c>
      <c r="Q168" s="237">
        <f t="shared" si="37"/>
        <v>0.60515836847192606</v>
      </c>
    </row>
    <row r="169" spans="1:17" x14ac:dyDescent="0.25">
      <c r="A169" s="142" t="s">
        <v>218</v>
      </c>
      <c r="B169" s="235">
        <f t="shared" ref="B169:Q169" si="38">IF(B$108=0,0,B$108/B$97)</f>
        <v>0.65881372009829064</v>
      </c>
      <c r="C169" s="235">
        <f t="shared" si="38"/>
        <v>0.66878911762625171</v>
      </c>
      <c r="D169" s="235">
        <f t="shared" si="38"/>
        <v>0.68246619842954759</v>
      </c>
      <c r="E169" s="235">
        <f t="shared" si="38"/>
        <v>0.68226554419888419</v>
      </c>
      <c r="F169" s="235">
        <f t="shared" si="38"/>
        <v>0.67014016304597357</v>
      </c>
      <c r="G169" s="235">
        <f t="shared" si="38"/>
        <v>0.66520357444245903</v>
      </c>
      <c r="H169" s="235">
        <f t="shared" si="38"/>
        <v>0.628791169378354</v>
      </c>
      <c r="I169" s="235">
        <f t="shared" si="38"/>
        <v>0.62383410133294348</v>
      </c>
      <c r="J169" s="235">
        <f t="shared" si="38"/>
        <v>0.65542956696878918</v>
      </c>
      <c r="K169" s="235">
        <f t="shared" si="38"/>
        <v>0.63800145554705401</v>
      </c>
      <c r="L169" s="235">
        <f t="shared" si="38"/>
        <v>0.66535483021766351</v>
      </c>
      <c r="M169" s="235">
        <f t="shared" si="38"/>
        <v>0.66991869095771628</v>
      </c>
      <c r="N169" s="235">
        <f t="shared" si="38"/>
        <v>0.51617599856933805</v>
      </c>
      <c r="O169" s="235">
        <f t="shared" si="38"/>
        <v>0.61191563553221329</v>
      </c>
      <c r="P169" s="235">
        <f t="shared" si="38"/>
        <v>0.59659156424331561</v>
      </c>
      <c r="Q169" s="235">
        <f t="shared" si="38"/>
        <v>0.60515836847192606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5.0571793090621563E-2</v>
      </c>
      <c r="C172" s="237">
        <f t="shared" si="41"/>
        <v>5.133752356099712E-2</v>
      </c>
      <c r="D172" s="237">
        <f t="shared" si="41"/>
        <v>5.2387402273852114E-2</v>
      </c>
      <c r="E172" s="237">
        <f t="shared" si="41"/>
        <v>5.2371999673805535E-2</v>
      </c>
      <c r="F172" s="237">
        <f t="shared" si="41"/>
        <v>5.1441232374790313E-2</v>
      </c>
      <c r="G172" s="237">
        <f t="shared" si="41"/>
        <v>5.1062290452643967E-2</v>
      </c>
      <c r="H172" s="237">
        <f t="shared" si="41"/>
        <v>4.8267205045863015E-2</v>
      </c>
      <c r="I172" s="237">
        <f t="shared" si="41"/>
        <v>4.7886691082840001E-2</v>
      </c>
      <c r="J172" s="237">
        <f t="shared" si="41"/>
        <v>5.0312019065535091E-2</v>
      </c>
      <c r="K172" s="237">
        <f t="shared" si="41"/>
        <v>4.8974204114369833E-2</v>
      </c>
      <c r="L172" s="237">
        <f t="shared" si="41"/>
        <v>5.1073901133378383E-2</v>
      </c>
      <c r="M172" s="237">
        <f t="shared" si="41"/>
        <v>5.1424231756434985E-2</v>
      </c>
      <c r="N172" s="237">
        <f t="shared" si="41"/>
        <v>3.9622650533293342E-2</v>
      </c>
      <c r="O172" s="237">
        <f t="shared" si="41"/>
        <v>4.6971806999457147E-2</v>
      </c>
      <c r="P172" s="237">
        <f t="shared" si="41"/>
        <v>4.5795502167170939E-2</v>
      </c>
      <c r="Q172" s="237">
        <f t="shared" si="41"/>
        <v>4.6453106339155274E-2</v>
      </c>
    </row>
    <row r="173" spans="1:17" x14ac:dyDescent="0.25">
      <c r="A173" s="142" t="s">
        <v>216</v>
      </c>
      <c r="B173" s="235">
        <f t="shared" ref="B173:Q173" si="42">IF(B$117=0,0,B$117/B$97)</f>
        <v>5.0571793090621563E-2</v>
      </c>
      <c r="C173" s="235">
        <f t="shared" si="42"/>
        <v>5.133752356099712E-2</v>
      </c>
      <c r="D173" s="235">
        <f t="shared" si="42"/>
        <v>5.2387402273852114E-2</v>
      </c>
      <c r="E173" s="235">
        <f t="shared" si="42"/>
        <v>5.2371999673805535E-2</v>
      </c>
      <c r="F173" s="235">
        <f t="shared" si="42"/>
        <v>5.1441232374790313E-2</v>
      </c>
      <c r="G173" s="235">
        <f t="shared" si="42"/>
        <v>5.1062290452643967E-2</v>
      </c>
      <c r="H173" s="235">
        <f t="shared" si="42"/>
        <v>4.8267205045863015E-2</v>
      </c>
      <c r="I173" s="235">
        <f t="shared" si="42"/>
        <v>4.7886691082840001E-2</v>
      </c>
      <c r="J173" s="235">
        <f t="shared" si="42"/>
        <v>5.0312019065535091E-2</v>
      </c>
      <c r="K173" s="235">
        <f t="shared" si="42"/>
        <v>4.8974204114369833E-2</v>
      </c>
      <c r="L173" s="235">
        <f t="shared" si="42"/>
        <v>5.1073901133378383E-2</v>
      </c>
      <c r="M173" s="235">
        <f t="shared" si="42"/>
        <v>5.1424231756434985E-2</v>
      </c>
      <c r="N173" s="235">
        <f t="shared" si="42"/>
        <v>3.9622650533293342E-2</v>
      </c>
      <c r="O173" s="235">
        <f t="shared" si="42"/>
        <v>4.6971806999457147E-2</v>
      </c>
      <c r="P173" s="235">
        <f t="shared" si="42"/>
        <v>4.5795502167170939E-2</v>
      </c>
      <c r="Q173" s="235">
        <f t="shared" si="42"/>
        <v>4.6453106339155274E-2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0.28664889472723143</v>
      </c>
      <c r="C176" s="209">
        <f t="shared" si="45"/>
        <v>0.27575138607604194</v>
      </c>
      <c r="D176" s="209">
        <f t="shared" si="45"/>
        <v>0.26099216404946279</v>
      </c>
      <c r="E176" s="209">
        <f t="shared" si="45"/>
        <v>0.26173657386982835</v>
      </c>
      <c r="F176" s="209">
        <f t="shared" si="45"/>
        <v>0.27463509308717776</v>
      </c>
      <c r="G176" s="209">
        <f t="shared" si="45"/>
        <v>0.28028124497345697</v>
      </c>
      <c r="H176" s="209">
        <f t="shared" si="45"/>
        <v>0.3194285028671553</v>
      </c>
      <c r="I176" s="209">
        <f t="shared" si="45"/>
        <v>0.32498843828150709</v>
      </c>
      <c r="J176" s="209">
        <f t="shared" si="45"/>
        <v>0.29046111770762517</v>
      </c>
      <c r="K176" s="209">
        <f t="shared" si="45"/>
        <v>0.3092684853003686</v>
      </c>
      <c r="L176" s="209">
        <f t="shared" si="45"/>
        <v>0.27968809428625852</v>
      </c>
      <c r="M176" s="209">
        <f t="shared" si="45"/>
        <v>0.27487553092604577</v>
      </c>
      <c r="N176" s="209">
        <f t="shared" si="45"/>
        <v>0.43850182908865987</v>
      </c>
      <c r="O176" s="209">
        <f t="shared" si="45"/>
        <v>0.33564552506529449</v>
      </c>
      <c r="P176" s="209">
        <f t="shared" si="45"/>
        <v>0.35198156616122983</v>
      </c>
      <c r="Q176" s="209">
        <f t="shared" si="45"/>
        <v>0.34233122256407517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2.7646942638171099</v>
      </c>
      <c r="C180" s="230">
        <f>IF(C$5=0,0,(C$5-C$45)/NMM_fec!C$5)</f>
        <v>2.7203106394172809</v>
      </c>
      <c r="D180" s="230">
        <f>IF(D$5=0,0,(D$5-D$45)/NMM_fec!D$5)</f>
        <v>2.64861435640162</v>
      </c>
      <c r="E180" s="230">
        <f>IF(E$5=0,0,(E$5-E$45)/NMM_fec!E$5)</f>
        <v>2.7421031610617623</v>
      </c>
      <c r="F180" s="230">
        <f>IF(F$5=0,0,(F$5-F$45)/NMM_fec!F$5)</f>
        <v>3.116894360104995</v>
      </c>
      <c r="G180" s="230">
        <f>IF(G$5=0,0,(G$5-G$45)/NMM_fec!G$5)</f>
        <v>3.5893321456584415</v>
      </c>
      <c r="H180" s="230">
        <f>IF(H$5=0,0,(H$5-H$45)/NMM_fec!H$5)</f>
        <v>3.3022227803487123</v>
      </c>
      <c r="I180" s="230">
        <f>IF(I$5=0,0,(I$5-I$45)/NMM_fec!I$5)</f>
        <v>3.4394321778130301</v>
      </c>
      <c r="J180" s="230">
        <f>IF(J$5=0,0,(J$5-J$45)/NMM_fec!J$5)</f>
        <v>3.422832277107112</v>
      </c>
      <c r="K180" s="230">
        <f>IF(K$5=0,0,(K$5-K$45)/NMM_fec!K$5)</f>
        <v>3.3537117399975176</v>
      </c>
      <c r="L180" s="230">
        <f>IF(L$5=0,0,(L$5-L$45)/NMM_fec!L$5)</f>
        <v>3.2506781342247093</v>
      </c>
      <c r="M180" s="230">
        <f>IF(M$5=0,0,(M$5-M$45)/NMM_fec!M$5)</f>
        <v>3.3654911220338741</v>
      </c>
      <c r="N180" s="230">
        <f>IF(N$5=0,0,(N$5-N$45)/NMM_fec!N$5)</f>
        <v>4.0258963598815756</v>
      </c>
      <c r="O180" s="230">
        <f>IF(O$5=0,0,(O$5-O$45)/NMM_fec!O$5)</f>
        <v>3.7191512067391845</v>
      </c>
      <c r="P180" s="230">
        <f>IF(P$5=0,0,(P$5-P$45)/NMM_fec!P$5)</f>
        <v>3.8572298630947675</v>
      </c>
      <c r="Q180" s="230">
        <f>IF(Q$5=0,0,(Q$5-Q$45)/NMM_fec!Q$5)</f>
        <v>3.9492965744294328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1.3251222000000005</v>
      </c>
      <c r="C185" s="227">
        <f>IF(C$10=0,0,C$10/NMM_fec!C$10)</f>
        <v>1.3251222</v>
      </c>
      <c r="D185" s="227">
        <f>IF(D$10=0,0,D$10/NMM_fec!D$10)</f>
        <v>1.3251222000000002</v>
      </c>
      <c r="E185" s="227">
        <f>IF(E$10=0,0,E$10/NMM_fec!E$10)</f>
        <v>1.1870011139152383</v>
      </c>
      <c r="F185" s="227">
        <f>IF(F$10=0,0,F$10/NMM_fec!F$10)</f>
        <v>1.2225591922991492</v>
      </c>
      <c r="G185" s="227">
        <f>IF(G$10=0,0,G$10/NMM_fec!G$10)</f>
        <v>1.1802707781180544</v>
      </c>
      <c r="H185" s="227">
        <f>IF(H$10=0,0,H$10/NMM_fec!H$10)</f>
        <v>1.2107452349238377</v>
      </c>
      <c r="I185" s="227">
        <f>IF(I$10=0,0,I$10/NMM_fec!I$10)</f>
        <v>1.1705098522502415</v>
      </c>
      <c r="J185" s="227">
        <f>IF(J$10=0,0,J$10/NMM_fec!J$10)</f>
        <v>1.1642179383752769</v>
      </c>
      <c r="K185" s="227">
        <f>IF(K$10=0,0,K$10/NMM_fec!K$10)</f>
        <v>1.0465140409659159</v>
      </c>
      <c r="L185" s="227">
        <f>IF(L$10=0,0,L$10/NMM_fec!L$10)</f>
        <v>1.0636172293862483</v>
      </c>
      <c r="M185" s="227">
        <f>IF(M$10=0,0,M$10/NMM_fec!M$10)</f>
        <v>1.0528657383131435</v>
      </c>
      <c r="N185" s="227">
        <f>IF(N$10=0,0,N$10/NMM_fec!N$10)</f>
        <v>1.2123391532289562</v>
      </c>
      <c r="O185" s="227">
        <f>IF(O$10=0,0,O$10/NMM_fec!O$10)</f>
        <v>1.3251222</v>
      </c>
      <c r="P185" s="227">
        <f>IF(P$10=0,0,P$10/NMM_fec!P$10)</f>
        <v>1.3251222</v>
      </c>
      <c r="Q185" s="227">
        <f>IF(Q$10=0,0,Q$10/NMM_fec!Q$10)</f>
        <v>1.3251222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3.5054266493398889</v>
      </c>
      <c r="C187" s="226">
        <f>IF(C$16=0,0,C$16/NMM_fec!C$16)</f>
        <v>3.5587189690062342</v>
      </c>
      <c r="D187" s="226">
        <f>IF(D$16=0,0,D$16/NMM_fec!D$16)</f>
        <v>3.1964575232737737</v>
      </c>
      <c r="E187" s="226">
        <f>IF(E$16=0,0,E$16/NMM_fec!E$16)</f>
        <v>3.0085299259514287</v>
      </c>
      <c r="F187" s="226">
        <f>IF(F$16=0,0,F$16/NMM_fec!F$16)</f>
        <v>3.3834134426461517</v>
      </c>
      <c r="G187" s="226">
        <f>IF(G$16=0,0,G$16/NMM_fec!G$16)</f>
        <v>3.9999109358347944</v>
      </c>
      <c r="H187" s="226">
        <f>IF(H$16=0,0,H$16/NMM_fec!H$16)</f>
        <v>3.8641401928733035</v>
      </c>
      <c r="I187" s="226">
        <f>IF(I$16=0,0,I$16/NMM_fec!I$16)</f>
        <v>3.9615466243059001</v>
      </c>
      <c r="J187" s="226">
        <f>IF(J$16=0,0,J$16/NMM_fec!J$16)</f>
        <v>3.9793846427728776</v>
      </c>
      <c r="K187" s="226">
        <f>IF(K$16=0,0,K$16/NMM_fec!K$16)</f>
        <v>3.9736256880540197</v>
      </c>
      <c r="L187" s="226">
        <f>IF(L$16=0,0,L$16/NMM_fec!L$16)</f>
        <v>4.0248344246608001</v>
      </c>
      <c r="M187" s="226">
        <f>IF(M$16=0,0,M$16/NMM_fec!M$16)</f>
        <v>4.0778505293546186</v>
      </c>
      <c r="N187" s="226">
        <f>IF(N$16=0,0,N$16/NMM_fec!N$16)</f>
        <v>4.0780214274081708</v>
      </c>
      <c r="O187" s="226">
        <f>IF(O$16=0,0,O$16/NMM_fec!O$16)</f>
        <v>4.0846185519838514</v>
      </c>
      <c r="P187" s="226">
        <f>IF(P$16=0,0,P$16/NMM_fec!P$16)</f>
        <v>4.0814006257910718</v>
      </c>
      <c r="Q187" s="226">
        <f>IF(Q$16=0,0,Q$16/NMM_fec!Q$16)</f>
        <v>4.08149384912236</v>
      </c>
    </row>
    <row r="188" spans="1:17" x14ac:dyDescent="0.25">
      <c r="A188" s="127" t="s">
        <v>212</v>
      </c>
      <c r="B188" s="226">
        <f>IF(B$36=0,0,B$36/NMM_fec!B$36)</f>
        <v>2.6523615926329356</v>
      </c>
      <c r="C188" s="226">
        <f>IF(C$36=0,0,C$36/NMM_fec!C$36)</f>
        <v>2.5384626379093187</v>
      </c>
      <c r="D188" s="226">
        <f>IF(D$36=0,0,D$36/NMM_fec!D$36)</f>
        <v>2.6458995030902348</v>
      </c>
      <c r="E188" s="226">
        <f>IF(E$36=0,0,E$36/NMM_fec!E$36)</f>
        <v>2.9356502012330012</v>
      </c>
      <c r="F188" s="226">
        <f>IF(F$36=0,0,F$36/NMM_fec!F$36)</f>
        <v>3.3610999246315822</v>
      </c>
      <c r="G188" s="226">
        <f>IF(G$36=0,0,G$36/NMM_fec!G$36)</f>
        <v>3.8042402746709532</v>
      </c>
      <c r="H188" s="226">
        <f>IF(H$36=0,0,H$36/NMM_fec!H$36)</f>
        <v>3.3796369255776493</v>
      </c>
      <c r="I188" s="226">
        <f>IF(I$36=0,0,I$36/NMM_fec!I$36)</f>
        <v>3.5615360164538972</v>
      </c>
      <c r="J188" s="226">
        <f>IF(J$36=0,0,J$36/NMM_fec!J$36)</f>
        <v>3.5203272292827026</v>
      </c>
      <c r="K188" s="226">
        <f>IF(K$36=0,0,K$36/NMM_fec!K$36)</f>
        <v>3.4011895928037181</v>
      </c>
      <c r="L188" s="226">
        <f>IF(L$36=0,0,L$36/NMM_fec!L$36)</f>
        <v>3.1838293156505237</v>
      </c>
      <c r="M188" s="226">
        <f>IF(M$36=0,0,M$36/NMM_fec!M$36)</f>
        <v>3.3544489026988669</v>
      </c>
      <c r="N188" s="226">
        <f>IF(N$36=0,0,N$36/NMM_fec!N$36)</f>
        <v>4.5329212429532939</v>
      </c>
      <c r="O188" s="226">
        <f>IF(O$36=0,0,O$36/NMM_fec!O$36)</f>
        <v>3.9803274737999059</v>
      </c>
      <c r="P188" s="226">
        <f>IF(P$36=0,0,P$36/NMM_fec!P$36)</f>
        <v>4.2289958541949613</v>
      </c>
      <c r="Q188" s="226">
        <f>IF(Q$36=0,0,Q$36/NMM_fec!Q$36)</f>
        <v>4.3933452342701313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2.0270967588995741</v>
      </c>
      <c r="C191" s="230">
        <f>IF(C$47=0,0,(C$47-C$95)/NMM_fec!C$47)</f>
        <v>1.9962936363333892</v>
      </c>
      <c r="D191" s="230">
        <f>IF(D$47=0,0,(D$47-D$95)/NMM_fec!D$47)</f>
        <v>2.0471520749160095</v>
      </c>
      <c r="E191" s="230">
        <f>IF(E$47=0,0,(E$47-E$95)/NMM_fec!E$47)</f>
        <v>2.0220984051026463</v>
      </c>
      <c r="F191" s="230">
        <f>IF(F$47=0,0,(F$47-F$95)/NMM_fec!F$47)</f>
        <v>2.0357940314025949</v>
      </c>
      <c r="G191" s="230">
        <f>IF(G$47=0,0,(G$47-G$95)/NMM_fec!G$47)</f>
        <v>2.0011505535112195</v>
      </c>
      <c r="H191" s="230">
        <f>IF(H$47=0,0,(H$47-H$95)/NMM_fec!H$47)</f>
        <v>1.9697986003319117</v>
      </c>
      <c r="I191" s="230">
        <f>IF(I$47=0,0,(I$47-I$95)/NMM_fec!I$47)</f>
        <v>2.1452423459627128</v>
      </c>
      <c r="J191" s="230">
        <f>IF(J$47=0,0,(J$47-J$95)/NMM_fec!J$47)</f>
        <v>2.0451183957379477</v>
      </c>
      <c r="K191" s="230">
        <f>IF(K$47=0,0,(K$47-K$95)/NMM_fec!K$47)</f>
        <v>1.8837220725059163</v>
      </c>
      <c r="L191" s="230">
        <f>IF(L$47=0,0,(L$47-L$95)/NMM_fec!L$47)</f>
        <v>2.1753335729862595</v>
      </c>
      <c r="M191" s="230">
        <f>IF(M$47=0,0,(M$47-M$95)/NMM_fec!M$47)</f>
        <v>2.2686759982296962</v>
      </c>
      <c r="N191" s="230">
        <f>IF(N$47=0,0,(N$47-N$95)/NMM_fec!N$47)</f>
        <v>1.8248897582111565</v>
      </c>
      <c r="O191" s="230">
        <f>IF(O$47=0,0,(O$47-O$95)/NMM_fec!O$47)</f>
        <v>1.8511433130998103</v>
      </c>
      <c r="P191" s="230">
        <f>IF(P$47=0,0,(P$47-P$95)/NMM_fec!P$47)</f>
        <v>1.8117120409572434</v>
      </c>
      <c r="Q191" s="230">
        <f>IF(Q$47=0,0,(Q$47-Q$95)/NMM_fec!Q$47)</f>
        <v>1.8138968347344655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1.3251222000000002</v>
      </c>
      <c r="C196" s="227">
        <f>IF(C$52=0,0,C$52/NMM_fec!C$52)</f>
        <v>1.3251222000000002</v>
      </c>
      <c r="D196" s="227">
        <f>IF(D$52=0,0,D$52/NMM_fec!D$52)</f>
        <v>1.3251222</v>
      </c>
      <c r="E196" s="227">
        <f>IF(E$52=0,0,E$52/NMM_fec!E$52)</f>
        <v>1.1870011139152383</v>
      </c>
      <c r="F196" s="227">
        <f>IF(F$52=0,0,F$52/NMM_fec!F$52)</f>
        <v>1.222559192299149</v>
      </c>
      <c r="G196" s="227">
        <f>IF(G$52=0,0,G$52/NMM_fec!G$52)</f>
        <v>1.1802707781180544</v>
      </c>
      <c r="H196" s="227">
        <f>IF(H$52=0,0,H$52/NMM_fec!H$52)</f>
        <v>1.2107452349238377</v>
      </c>
      <c r="I196" s="227">
        <f>IF(I$52=0,0,I$52/NMM_fec!I$52)</f>
        <v>1.1705098522502411</v>
      </c>
      <c r="J196" s="227">
        <f>IF(J$52=0,0,J$52/NMM_fec!J$52)</f>
        <v>1.1642179383752767</v>
      </c>
      <c r="K196" s="227">
        <f>IF(K$52=0,0,K$52/NMM_fec!K$52)</f>
        <v>1.0465140409659159</v>
      </c>
      <c r="L196" s="227">
        <f>IF(L$52=0,0,L$52/NMM_fec!L$52)</f>
        <v>1.0636172293862483</v>
      </c>
      <c r="M196" s="227">
        <f>IF(M$52=0,0,M$52/NMM_fec!M$52)</f>
        <v>1.0528657383131432</v>
      </c>
      <c r="N196" s="227">
        <f>IF(N$52=0,0,N$52/NMM_fec!N$52)</f>
        <v>1.2123391532289562</v>
      </c>
      <c r="O196" s="227">
        <f>IF(O$52=0,0,O$52/NMM_fec!O$52)</f>
        <v>1.3251222000000002</v>
      </c>
      <c r="P196" s="227">
        <f>IF(P$52=0,0,P$52/NMM_fec!P$52)</f>
        <v>1.3251222</v>
      </c>
      <c r="Q196" s="227">
        <f>IF(Q$52=0,0,Q$52/NMM_fec!Q$52)</f>
        <v>1.3251222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2.5349674853022166</v>
      </c>
      <c r="C198" s="226">
        <f>IF(C$58=0,0,C$58/NMM_fec!C$58)</f>
        <v>2.4182944404346003</v>
      </c>
      <c r="D198" s="226">
        <f>IF(D$58=0,0,D$58/NMM_fec!D$58)</f>
        <v>2.6971712833249839</v>
      </c>
      <c r="E198" s="226">
        <f>IF(E$58=0,0,E$58/NMM_fec!E$58)</f>
        <v>2.4611309979848954</v>
      </c>
      <c r="F198" s="226">
        <f>IF(F$58=0,0,F$58/NMM_fec!F$58)</f>
        <v>2.6468262677177634</v>
      </c>
      <c r="G198" s="226">
        <f>IF(G$58=0,0,G$58/NMM_fec!G$58)</f>
        <v>2.2781951996841667</v>
      </c>
      <c r="H198" s="226">
        <f>IF(H$58=0,0,H$58/NMM_fec!H$58)</f>
        <v>2.2303128719059142</v>
      </c>
      <c r="I198" s="226">
        <f>IF(I$58=0,0,I$58/NMM_fec!I$58)</f>
        <v>2.1602984620920966</v>
      </c>
      <c r="J198" s="226">
        <f>IF(J$58=0,0,J$58/NMM_fec!J$58)</f>
        <v>2.1990185841330474</v>
      </c>
      <c r="K198" s="226">
        <f>IF(K$58=0,0,K$58/NMM_fec!K$58)</f>
        <v>2.2338051084057358</v>
      </c>
      <c r="L198" s="226">
        <f>IF(L$58=0,0,L$58/NMM_fec!L$58)</f>
        <v>2.1843824589133658</v>
      </c>
      <c r="M198" s="226">
        <f>IF(M$58=0,0,M$58/NMM_fec!M$58)</f>
        <v>2.2927375476430081</v>
      </c>
      <c r="N198" s="226">
        <f>IF(N$58=0,0,N$58/NMM_fec!N$58)</f>
        <v>2.4351896674769851</v>
      </c>
      <c r="O198" s="226">
        <f>IF(O$58=0,0,O$58/NMM_fec!O$58)</f>
        <v>2.469063445741726</v>
      </c>
      <c r="P198" s="226">
        <f>IF(P$58=0,0,P$58/NMM_fec!P$58)</f>
        <v>2.3174852305020339</v>
      </c>
      <c r="Q198" s="226">
        <f>IF(Q$58=0,0,Q$58/NMM_fec!Q$58)</f>
        <v>2.2195574587218929</v>
      </c>
    </row>
    <row r="199" spans="1:17" x14ac:dyDescent="0.25">
      <c r="A199" s="127" t="s">
        <v>208</v>
      </c>
      <c r="B199" s="226">
        <f>IF(B$77=0,0,B$77/NMM_fec!B$77)</f>
        <v>2.2101735873247117</v>
      </c>
      <c r="C199" s="226">
        <f>IF(C$77=0,0,C$77/NMM_fec!C$77)</f>
        <v>2.2048983119200747</v>
      </c>
      <c r="D199" s="226">
        <f>IF(D$77=0,0,D$77/NMM_fec!D$77)</f>
        <v>2.2076563019798048</v>
      </c>
      <c r="E199" s="226">
        <f>IF(E$77=0,0,E$77/NMM_fec!E$77)</f>
        <v>2.2134741752393468</v>
      </c>
      <c r="F199" s="226">
        <f>IF(F$77=0,0,F$77/NMM_fec!F$77)</f>
        <v>2.2064750489585285</v>
      </c>
      <c r="G199" s="226">
        <f>IF(G$77=0,0,G$77/NMM_fec!G$77)</f>
        <v>2.2176342606395516</v>
      </c>
      <c r="H199" s="226">
        <f>IF(H$77=0,0,H$77/NMM_fec!H$77)</f>
        <v>2.2066413142450036</v>
      </c>
      <c r="I199" s="226">
        <f>IF(I$77=0,0,I$77/NMM_fec!I$77)</f>
        <v>2.4813096172696283</v>
      </c>
      <c r="J199" s="226">
        <f>IF(J$77=0,0,J$77/NMM_fec!J$77)</f>
        <v>2.3652137235562005</v>
      </c>
      <c r="K199" s="226">
        <f>IF(K$77=0,0,K$77/NMM_fec!K$77)</f>
        <v>2.1674629605134759</v>
      </c>
      <c r="L199" s="226">
        <f>IF(L$77=0,0,L$77/NMM_fec!L$77)</f>
        <v>2.6063759155078574</v>
      </c>
      <c r="M199" s="226">
        <f>IF(M$77=0,0,M$77/NMM_fec!M$77)</f>
        <v>2.7155141891409134</v>
      </c>
      <c r="N199" s="226">
        <f>IF(N$77=0,0,N$77/NMM_fec!N$77)</f>
        <v>2.207487202722787</v>
      </c>
      <c r="O199" s="226">
        <f>IF(O$77=0,0,O$77/NMM_fec!O$77)</f>
        <v>2.1387387671626774</v>
      </c>
      <c r="P199" s="226">
        <f>IF(P$77=0,0,P$77/NMM_fec!P$77)</f>
        <v>2.1311301432961174</v>
      </c>
      <c r="Q199" s="226">
        <f>IF(Q$77=0,0,Q$77/NMM_fec!Q$77)</f>
        <v>2.1572372499326766</v>
      </c>
    </row>
    <row r="200" spans="1:17" x14ac:dyDescent="0.25">
      <c r="A200" s="72" t="s">
        <v>207</v>
      </c>
      <c r="B200" s="258">
        <f>IF(B$87=0,0,B$87/NMM_fec!B$87)</f>
        <v>1.4691494485396444</v>
      </c>
      <c r="C200" s="258">
        <f>IF(C$87=0,0,C$87/NMM_fec!C$87)</f>
        <v>1.4340052296916146</v>
      </c>
      <c r="D200" s="258">
        <f>IF(D$87=0,0,D$87/NMM_fec!D$87)</f>
        <v>1.4523951448154113</v>
      </c>
      <c r="E200" s="258">
        <f>IF(E$87=0,0,E$87/NMM_fec!E$87)</f>
        <v>1.4910730294536709</v>
      </c>
      <c r="F200" s="258">
        <f>IF(F$87=0,0,F$87/NMM_fec!F$87)</f>
        <v>1.4445230057029066</v>
      </c>
      <c r="G200" s="258">
        <f>IF(G$87=0,0,G$87/NMM_fec!G$87)</f>
        <v>1.5186345550022839</v>
      </c>
      <c r="H200" s="258">
        <f>IF(H$87=0,0,H$87/NMM_fec!H$87)</f>
        <v>1.4456314248715654</v>
      </c>
      <c r="I200" s="258">
        <f>IF(I$87=0,0,I$87/NMM_fec!I$87)</f>
        <v>1.4811035031260562</v>
      </c>
      <c r="J200" s="258">
        <f>IF(J$87=0,0,J$87/NMM_fec!J$87)</f>
        <v>1.3382242059656644</v>
      </c>
      <c r="K200" s="258">
        <f>IF(K$87=0,0,K$87/NMM_fec!K$87)</f>
        <v>1.1808692746586158</v>
      </c>
      <c r="L200" s="258">
        <f>IF(L$87=0,0,L$87/NMM_fec!L$87)</f>
        <v>1.2111770105970641</v>
      </c>
      <c r="M200" s="258">
        <f>IF(M$87=0,0,M$87/NMM_fec!M$87)</f>
        <v>1.2401784449168398</v>
      </c>
      <c r="N200" s="258">
        <f>IF(N$87=0,0,N$87/NMM_fec!N$87)</f>
        <v>0.72396923125021118</v>
      </c>
      <c r="O200" s="258">
        <f>IF(O$87=0,0,O$87/NMM_fec!O$87)</f>
        <v>1.0165004899129169</v>
      </c>
      <c r="P200" s="258">
        <f>IF(P$87=0,0,P$87/NMM_fec!P$87)</f>
        <v>0.9287443060738152</v>
      </c>
      <c r="Q200" s="258">
        <f>IF(Q$87=0,0,Q$87/NMM_fec!Q$87)</f>
        <v>0.88832872083230208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1.7805001115561825</v>
      </c>
      <c r="C202" s="230">
        <f>IF(C$97=0,0,(C$97-C$125)/NMM_fec!C$97)</f>
        <v>1.7391188543660785</v>
      </c>
      <c r="D202" s="230">
        <f>IF(D$97=0,0,(D$97-D$125)/NMM_fec!D$97)</f>
        <v>1.7607782414498212</v>
      </c>
      <c r="E202" s="230">
        <f>IF(E$97=0,0,(E$97-E$125)/NMM_fec!E$97)</f>
        <v>1.805259166833465</v>
      </c>
      <c r="F202" s="230">
        <f>IF(F$97=0,0,(F$97-F$125)/NMM_fec!F$97)</f>
        <v>1.7507420158733975</v>
      </c>
      <c r="G202" s="230">
        <f>IF(G$97=0,0,(G$97-G$125)/NMM_fec!G$97)</f>
        <v>1.8376063841064003</v>
      </c>
      <c r="H202" s="230">
        <f>IF(H$97=0,0,(H$97-H$125)/NMM_fec!H$97)</f>
        <v>1.7519591737864522</v>
      </c>
      <c r="I202" s="230">
        <f>IF(I$97=0,0,(I$97-I$125)/NMM_fec!I$97)</f>
        <v>1.7934101506514686</v>
      </c>
      <c r="J202" s="230">
        <f>IF(J$97=0,0,(J$97-J$125)/NMM_fec!J$97)</f>
        <v>1.6249005313588831</v>
      </c>
      <c r="K202" s="230">
        <f>IF(K$97=0,0,(K$97-K$125)/NMM_fec!K$97)</f>
        <v>1.4375941103150649</v>
      </c>
      <c r="L202" s="230">
        <f>IF(L$97=0,0,(L$97-L$125)/NMM_fec!L$97)</f>
        <v>1.4737025704314923</v>
      </c>
      <c r="M202" s="230">
        <f>IF(M$97=0,0,(M$97-M$125)/NMM_fec!M$97)</f>
        <v>1.5080193033170535</v>
      </c>
      <c r="N202" s="230">
        <f>IF(N$97=0,0,(N$97-N$125)/NMM_fec!N$97)</f>
        <v>0.89212319923300487</v>
      </c>
      <c r="O202" s="230">
        <f>IF(O$97=0,0,(O$97-O$125)/NMM_fec!O$97)</f>
        <v>1.202804162550265</v>
      </c>
      <c r="P202" s="230">
        <f>IF(P$97=0,0,(P$97-P$125)/NMM_fec!P$97)</f>
        <v>1.1389907611256411</v>
      </c>
      <c r="Q202" s="230">
        <f>IF(Q$97=0,0,(Q$97-Q$125)/NMM_fec!Q$97)</f>
        <v>1.0746688441746792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1.3251222</v>
      </c>
      <c r="C207" s="227">
        <f>IF(C$102=0,0,C$102/NMM_fec!C$102)</f>
        <v>1.3251222000000002</v>
      </c>
      <c r="D207" s="227">
        <f>IF(D$102=0,0,D$102/NMM_fec!D$102)</f>
        <v>1.3251222</v>
      </c>
      <c r="E207" s="227">
        <f>IF(E$102=0,0,E$102/NMM_fec!E$102)</f>
        <v>1.1870011139152383</v>
      </c>
      <c r="F207" s="227">
        <f>IF(F$102=0,0,F$102/NMM_fec!F$102)</f>
        <v>1.222559192299149</v>
      </c>
      <c r="G207" s="227">
        <f>IF(G$102=0,0,G$102/NMM_fec!G$102)</f>
        <v>1.1802707781180544</v>
      </c>
      <c r="H207" s="227">
        <f>IF(H$102=0,0,H$102/NMM_fec!H$102)</f>
        <v>1.2107452349238379</v>
      </c>
      <c r="I207" s="227">
        <f>IF(I$102=0,0,I$102/NMM_fec!I$102)</f>
        <v>1.1705098522502415</v>
      </c>
      <c r="J207" s="227">
        <f>IF(J$102=0,0,J$102/NMM_fec!J$102)</f>
        <v>1.1642179383752764</v>
      </c>
      <c r="K207" s="227">
        <f>IF(K$102=0,0,K$102/NMM_fec!K$102)</f>
        <v>1.0465140409659159</v>
      </c>
      <c r="L207" s="227">
        <f>IF(L$102=0,0,L$102/NMM_fec!L$102)</f>
        <v>1.0636172293862483</v>
      </c>
      <c r="M207" s="227">
        <f>IF(M$102=0,0,M$102/NMM_fec!M$102)</f>
        <v>1.0528657383131435</v>
      </c>
      <c r="N207" s="227">
        <f>IF(N$102=0,0,N$102/NMM_fec!N$102)</f>
        <v>1.2123391532289562</v>
      </c>
      <c r="O207" s="227">
        <f>IF(O$102=0,0,O$102/NMM_fec!O$102)</f>
        <v>1.3251221999999998</v>
      </c>
      <c r="P207" s="227">
        <f>IF(P$102=0,0,P$102/NMM_fec!P$102)</f>
        <v>1.3251222</v>
      </c>
      <c r="Q207" s="227">
        <f>IF(Q$102=0,0,Q$102/NMM_fec!Q$102)</f>
        <v>1.3251221999999998</v>
      </c>
    </row>
    <row r="208" spans="1:17" x14ac:dyDescent="0.25">
      <c r="A208" s="127" t="s">
        <v>206</v>
      </c>
      <c r="B208" s="226">
        <f>IF(B$107=0,0,B$107/NMM_fec!B$107)</f>
        <v>2.1308848928703354</v>
      </c>
      <c r="C208" s="226">
        <f>IF(C$107=0,0,C$107/NMM_fec!C$107)</f>
        <v>2.1084420253710463</v>
      </c>
      <c r="D208" s="226">
        <f>IF(D$107=0,0,D$107/NMM_fec!D$107)</f>
        <v>2.1202619550775057</v>
      </c>
      <c r="E208" s="226">
        <f>IF(E$107=0,0,E$107/NMM_fec!E$107)</f>
        <v>2.1445800925595111</v>
      </c>
      <c r="F208" s="226">
        <f>IF(F$107=0,0,F$107/NMM_fec!F$107)</f>
        <v>2.1152229049568363</v>
      </c>
      <c r="G208" s="226">
        <f>IF(G$107=0,0,G$107/NMM_fec!G$107)</f>
        <v>2.1614752838018956</v>
      </c>
      <c r="H208" s="226">
        <f>IF(H$107=0,0,H$107/NMM_fec!H$107)</f>
        <v>2.115934281938086</v>
      </c>
      <c r="I208" s="226">
        <f>IF(I$107=0,0,I$107/NMM_fec!I$107)</f>
        <v>2.1383808726877778</v>
      </c>
      <c r="J208" s="226">
        <f>IF(J$107=0,0,J$107/NMM_fec!J$107)</f>
        <v>2.0440298072704963</v>
      </c>
      <c r="K208" s="226">
        <f>IF(K$107=0,0,K$107/NMM_fec!K$107)</f>
        <v>1.9266077489078322</v>
      </c>
      <c r="L208" s="226">
        <f>IF(L$107=0,0,L$107/NMM_fec!L$107)</f>
        <v>1.9504524693583056</v>
      </c>
      <c r="M208" s="226">
        <f>IF(M$107=0,0,M$107/NMM_fec!M$107)</f>
        <v>1.9726980203863795</v>
      </c>
      <c r="N208" s="226">
        <f>IF(N$107=0,0,N$107/NMM_fec!N$107)</f>
        <v>1.4725731443979533</v>
      </c>
      <c r="O208" s="226">
        <f>IF(O$107=0,0,O$107/NMM_fec!O$107)</f>
        <v>1.7532297989931298</v>
      </c>
      <c r="P208" s="226">
        <f>IF(P$107=0,0,P$107/NMM_fec!P$107)</f>
        <v>1.7010087223298607</v>
      </c>
      <c r="Q208" s="226">
        <f>IF(Q$107=0,0,Q$107/NMM_fec!Q$107)</f>
        <v>1.6456554739721565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1.7842577262822028</v>
      </c>
      <c r="C210" s="226">
        <f>IF(C$116=0,0,C$116/NMM_fec!C$116)</f>
        <v>1.7363753403154476</v>
      </c>
      <c r="D210" s="226">
        <f>IF(D$116=0,0,D$116/NMM_fec!D$116)</f>
        <v>1.7613950336720559</v>
      </c>
      <c r="E210" s="226">
        <f>IF(E$116=0,0,E$116/NMM_fec!E$116)</f>
        <v>1.8142731349460655</v>
      </c>
      <c r="F210" s="226">
        <f>IF(F$116=0,0,F$116/NMM_fec!F$116)</f>
        <v>1.7506753174281424</v>
      </c>
      <c r="G210" s="226">
        <f>IF(G$116=0,0,G$116/NMM_fec!G$116)</f>
        <v>1.8521672113103922</v>
      </c>
      <c r="H210" s="226">
        <f>IF(H$116=0,0,H$116/NMM_fec!H$116)</f>
        <v>1.7521838151626117</v>
      </c>
      <c r="I210" s="226">
        <f>IF(I$116=0,0,I$116/NMM_fec!I$116)</f>
        <v>1.800610013271003</v>
      </c>
      <c r="J210" s="226">
        <f>IF(J$116=0,0,J$116/NMM_fec!J$116)</f>
        <v>1.607318008317449</v>
      </c>
      <c r="K210" s="226">
        <f>IF(K$116=0,0,K$116/NMM_fec!K$116)</f>
        <v>1.3997587709376735</v>
      </c>
      <c r="L210" s="226">
        <f>IF(L$116=0,0,L$116/NMM_fec!L$116)</f>
        <v>1.4393127170691191</v>
      </c>
      <c r="M210" s="226">
        <f>IF(M$116=0,0,M$116/NMM_fec!M$116)</f>
        <v>1.4773494746631777</v>
      </c>
      <c r="N210" s="226">
        <f>IF(N$116=0,0,N$116/NMM_fec!N$116)</f>
        <v>0.82674781531391239</v>
      </c>
      <c r="O210" s="226">
        <f>IF(O$116=0,0,O$116/NMM_fec!O$116)</f>
        <v>1.1451874907489716</v>
      </c>
      <c r="P210" s="226">
        <f>IF(P$116=0,0,P$116/NMM_fec!P$116)</f>
        <v>1.0782870006969292</v>
      </c>
      <c r="Q210" s="226">
        <f>IF(Q$116=0,0,Q$116/NMM_fec!Q$116)</f>
        <v>1.0115542397017834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557.76145068000619</v>
      </c>
      <c r="C3" s="46">
        <f t="shared" ref="C3:Q3" si="0">SUM(C4,C7)</f>
        <v>652.29900805611874</v>
      </c>
      <c r="D3" s="46">
        <f t="shared" si="0"/>
        <v>667.26307628078985</v>
      </c>
      <c r="E3" s="46">
        <f t="shared" si="0"/>
        <v>642.76678521135159</v>
      </c>
      <c r="F3" s="46">
        <f t="shared" si="0"/>
        <v>626.33790533576473</v>
      </c>
      <c r="G3" s="46">
        <f t="shared" si="0"/>
        <v>614.33890380119487</v>
      </c>
      <c r="H3" s="46">
        <f t="shared" si="0"/>
        <v>595.14599588868509</v>
      </c>
      <c r="I3" s="46">
        <f t="shared" si="0"/>
        <v>627.3519409172319</v>
      </c>
      <c r="J3" s="46">
        <f t="shared" si="0"/>
        <v>575.51675427385339</v>
      </c>
      <c r="K3" s="46">
        <f t="shared" si="0"/>
        <v>527.97511018926639</v>
      </c>
      <c r="L3" s="46">
        <f t="shared" si="0"/>
        <v>549.5</v>
      </c>
      <c r="M3" s="46">
        <f t="shared" si="0"/>
        <v>546.08960658592582</v>
      </c>
      <c r="N3" s="46">
        <f t="shared" si="0"/>
        <v>549.54296526936514</v>
      </c>
      <c r="O3" s="46">
        <f t="shared" si="0"/>
        <v>575.26375848331361</v>
      </c>
      <c r="P3" s="46">
        <f t="shared" si="0"/>
        <v>592.88936432168407</v>
      </c>
      <c r="Q3" s="46">
        <f t="shared" si="0"/>
        <v>619.87392733339334</v>
      </c>
    </row>
    <row r="4" spans="1:17" x14ac:dyDescent="0.25">
      <c r="A4" s="269" t="s">
        <v>234</v>
      </c>
      <c r="B4" s="214">
        <f>SUM(B5:B6)</f>
        <v>240.89416914178523</v>
      </c>
      <c r="C4" s="214">
        <f t="shared" ref="C4:Q4" si="1">SUM(C5:C6)</f>
        <v>299.91231435304434</v>
      </c>
      <c r="D4" s="214">
        <f t="shared" si="1"/>
        <v>296.2962962962963</v>
      </c>
      <c r="E4" s="214">
        <f t="shared" si="1"/>
        <v>293.45776547246822</v>
      </c>
      <c r="F4" s="214">
        <f t="shared" si="1"/>
        <v>267.75095989398693</v>
      </c>
      <c r="G4" s="214">
        <f t="shared" si="1"/>
        <v>253.59338470863278</v>
      </c>
      <c r="H4" s="214">
        <f t="shared" si="1"/>
        <v>248.55772418823634</v>
      </c>
      <c r="I4" s="214">
        <f t="shared" si="1"/>
        <v>274.28410440102232</v>
      </c>
      <c r="J4" s="214">
        <f t="shared" si="1"/>
        <v>263.49422945715577</v>
      </c>
      <c r="K4" s="214">
        <f t="shared" si="1"/>
        <v>264.66165413533838</v>
      </c>
      <c r="L4" s="214">
        <f t="shared" si="1"/>
        <v>292.60000000000002</v>
      </c>
      <c r="M4" s="214">
        <f t="shared" si="1"/>
        <v>289.42056518641652</v>
      </c>
      <c r="N4" s="214">
        <f t="shared" si="1"/>
        <v>299.75070832874462</v>
      </c>
      <c r="O4" s="214">
        <f t="shared" si="1"/>
        <v>317.71135712998733</v>
      </c>
      <c r="P4" s="214">
        <f t="shared" si="1"/>
        <v>350.88958633982907</v>
      </c>
      <c r="Q4" s="214">
        <f t="shared" si="1"/>
        <v>362.13424441314271</v>
      </c>
    </row>
    <row r="5" spans="1:17" x14ac:dyDescent="0.25">
      <c r="A5" s="268" t="s">
        <v>35</v>
      </c>
      <c r="B5" s="214">
        <v>0</v>
      </c>
      <c r="C5" s="214">
        <v>0</v>
      </c>
      <c r="D5" s="214">
        <v>0</v>
      </c>
      <c r="E5" s="214">
        <v>0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  <c r="M5" s="214">
        <v>0</v>
      </c>
      <c r="N5" s="214">
        <v>0</v>
      </c>
      <c r="O5" s="214">
        <v>0</v>
      </c>
      <c r="P5" s="214">
        <v>0</v>
      </c>
      <c r="Q5" s="214">
        <v>0</v>
      </c>
    </row>
    <row r="6" spans="1:17" x14ac:dyDescent="0.25">
      <c r="A6" s="268" t="s">
        <v>56</v>
      </c>
      <c r="B6" s="214">
        <v>240.89416914178523</v>
      </c>
      <c r="C6" s="214">
        <v>299.91231435304434</v>
      </c>
      <c r="D6" s="214">
        <v>296.2962962962963</v>
      </c>
      <c r="E6" s="214">
        <v>293.45776547246822</v>
      </c>
      <c r="F6" s="214">
        <v>267.75095989398693</v>
      </c>
      <c r="G6" s="214">
        <v>253.59338470863278</v>
      </c>
      <c r="H6" s="214">
        <v>248.55772418823634</v>
      </c>
      <c r="I6" s="214">
        <v>274.28410440102232</v>
      </c>
      <c r="J6" s="214">
        <v>263.49422945715577</v>
      </c>
      <c r="K6" s="214">
        <v>264.66165413533838</v>
      </c>
      <c r="L6" s="214">
        <v>292.60000000000002</v>
      </c>
      <c r="M6" s="214">
        <v>289.42056518641652</v>
      </c>
      <c r="N6" s="214">
        <v>299.75070832874462</v>
      </c>
      <c r="O6" s="214">
        <v>317.71135712998733</v>
      </c>
      <c r="P6" s="214">
        <v>350.88958633982907</v>
      </c>
      <c r="Q6" s="214">
        <v>362.13424441314271</v>
      </c>
    </row>
    <row r="7" spans="1:17" x14ac:dyDescent="0.25">
      <c r="A7" s="223" t="s">
        <v>55</v>
      </c>
      <c r="B7" s="213">
        <v>316.86728153822094</v>
      </c>
      <c r="C7" s="213">
        <v>352.3866937030744</v>
      </c>
      <c r="D7" s="213">
        <v>370.96677998449354</v>
      </c>
      <c r="E7" s="213">
        <v>349.30901973888336</v>
      </c>
      <c r="F7" s="213">
        <v>358.5869454417778</v>
      </c>
      <c r="G7" s="213">
        <v>360.74551909256206</v>
      </c>
      <c r="H7" s="213">
        <v>346.58827170044879</v>
      </c>
      <c r="I7" s="213">
        <v>353.06783651620958</v>
      </c>
      <c r="J7" s="213">
        <v>312.02252481669763</v>
      </c>
      <c r="K7" s="213">
        <v>263.31345605392801</v>
      </c>
      <c r="L7" s="213">
        <v>256.89999999999998</v>
      </c>
      <c r="M7" s="213">
        <v>256.6690413995093</v>
      </c>
      <c r="N7" s="213">
        <v>249.79225694062052</v>
      </c>
      <c r="O7" s="213">
        <v>257.55240135332627</v>
      </c>
      <c r="P7" s="213">
        <v>241.999777981855</v>
      </c>
      <c r="Q7" s="213">
        <v>257.73968292025063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0</v>
      </c>
      <c r="C10" s="215">
        <v>0</v>
      </c>
      <c r="D10" s="215">
        <v>0</v>
      </c>
      <c r="E10" s="215">
        <v>0</v>
      </c>
      <c r="F10" s="215">
        <v>0</v>
      </c>
      <c r="G10" s="215">
        <v>0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0</v>
      </c>
      <c r="N10" s="215">
        <v>0</v>
      </c>
      <c r="O10" s="215">
        <v>0</v>
      </c>
      <c r="P10" s="215">
        <v>0</v>
      </c>
      <c r="Q10" s="215">
        <v>0</v>
      </c>
    </row>
    <row r="11" spans="1:17" x14ac:dyDescent="0.25">
      <c r="A11" s="222" t="s">
        <v>232</v>
      </c>
      <c r="B11" s="214">
        <v>506</v>
      </c>
      <c r="C11" s="214">
        <v>495</v>
      </c>
      <c r="D11" s="214">
        <v>517</v>
      </c>
      <c r="E11" s="214">
        <v>546</v>
      </c>
      <c r="F11" s="214">
        <v>579</v>
      </c>
      <c r="G11" s="214">
        <v>571</v>
      </c>
      <c r="H11" s="214">
        <v>553</v>
      </c>
      <c r="I11" s="214">
        <v>552</v>
      </c>
      <c r="J11" s="214">
        <v>424</v>
      </c>
      <c r="K11" s="214">
        <v>461</v>
      </c>
      <c r="L11" s="214">
        <v>640</v>
      </c>
      <c r="M11" s="214">
        <v>696</v>
      </c>
      <c r="N11" s="214">
        <v>641</v>
      </c>
      <c r="O11" s="214">
        <v>710.63</v>
      </c>
      <c r="P11" s="214">
        <v>765</v>
      </c>
      <c r="Q11" s="214">
        <v>768</v>
      </c>
    </row>
    <row r="12" spans="1:17" x14ac:dyDescent="0.25">
      <c r="A12" s="221" t="s">
        <v>231</v>
      </c>
      <c r="B12" s="213">
        <v>46.401746724890806</v>
      </c>
      <c r="C12" s="213">
        <v>58.072625698324003</v>
      </c>
      <c r="D12" s="213">
        <v>64.552305961754783</v>
      </c>
      <c r="E12" s="213">
        <v>66.794612794612775</v>
      </c>
      <c r="F12" s="213">
        <v>72.293588301462322</v>
      </c>
      <c r="G12" s="213">
        <v>70.573033707865164</v>
      </c>
      <c r="H12" s="213">
        <v>68.348314606741553</v>
      </c>
      <c r="I12" s="213">
        <v>73.850340136054427</v>
      </c>
      <c r="J12" s="213">
        <v>65.607390300230961</v>
      </c>
      <c r="K12" s="213">
        <v>55.816143497757849</v>
      </c>
      <c r="L12" s="213">
        <v>55.652173913043448</v>
      </c>
      <c r="M12" s="213">
        <v>60.521739130434746</v>
      </c>
      <c r="N12" s="213">
        <v>61.850877192982445</v>
      </c>
      <c r="O12" s="213">
        <v>66.014808743169382</v>
      </c>
      <c r="P12" s="213">
        <v>66.521739130434753</v>
      </c>
      <c r="Q12" s="213">
        <v>71.344262295081933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80" t="s">
        <v>232</v>
      </c>
      <c r="B16" s="189">
        <v>562.22222222222217</v>
      </c>
      <c r="C16" s="189">
        <v>562.22222222222217</v>
      </c>
      <c r="D16" s="189">
        <v>562.22222222222217</v>
      </c>
      <c r="E16" s="189">
        <v>622.63968630597765</v>
      </c>
      <c r="F16" s="189">
        <v>622.63968630597765</v>
      </c>
      <c r="G16" s="189">
        <v>622.63968630597765</v>
      </c>
      <c r="H16" s="189">
        <v>622.63968630597765</v>
      </c>
      <c r="I16" s="189">
        <v>622.63968630597765</v>
      </c>
      <c r="J16" s="189">
        <v>622.63968630597765</v>
      </c>
      <c r="K16" s="189">
        <v>622.63968630597765</v>
      </c>
      <c r="L16" s="189">
        <v>683.05715038973312</v>
      </c>
      <c r="M16" s="189">
        <v>743.4746144734886</v>
      </c>
      <c r="N16" s="189">
        <v>743.4746144734886</v>
      </c>
      <c r="O16" s="189">
        <v>803.89207855724408</v>
      </c>
      <c r="P16" s="189">
        <v>864.30954264099955</v>
      </c>
      <c r="Q16" s="189">
        <v>864.30954264099955</v>
      </c>
    </row>
    <row r="17" spans="1:17" x14ac:dyDescent="0.25">
      <c r="A17" s="108" t="s">
        <v>231</v>
      </c>
      <c r="B17" s="118">
        <v>51.557496360989781</v>
      </c>
      <c r="C17" s="118">
        <v>61.518510110441881</v>
      </c>
      <c r="D17" s="118">
        <v>71.479523859893973</v>
      </c>
      <c r="E17" s="118">
        <v>71.479523859893973</v>
      </c>
      <c r="F17" s="118">
        <v>76.46003073462002</v>
      </c>
      <c r="G17" s="118">
        <v>76.46003073462002</v>
      </c>
      <c r="H17" s="118">
        <v>76.46003073462002</v>
      </c>
      <c r="I17" s="118">
        <v>81.440537609346066</v>
      </c>
      <c r="J17" s="118">
        <v>81.440537609346066</v>
      </c>
      <c r="K17" s="118">
        <v>76.460030734620034</v>
      </c>
      <c r="L17" s="118">
        <v>76.46003073462002</v>
      </c>
      <c r="M17" s="118">
        <v>71.479523859893973</v>
      </c>
      <c r="N17" s="118">
        <v>71.479523859893973</v>
      </c>
      <c r="O17" s="118">
        <v>71.479523859893973</v>
      </c>
      <c r="P17" s="118">
        <v>71.479523859893973</v>
      </c>
      <c r="Q17" s="118">
        <v>76.46003073462002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232</v>
      </c>
      <c r="B20" s="189"/>
      <c r="C20" s="189">
        <v>0</v>
      </c>
      <c r="D20" s="189">
        <v>0</v>
      </c>
      <c r="E20" s="189">
        <v>120.83492816751102</v>
      </c>
      <c r="F20" s="189">
        <v>0</v>
      </c>
      <c r="G20" s="189">
        <v>0</v>
      </c>
      <c r="H20" s="189">
        <v>0</v>
      </c>
      <c r="I20" s="189">
        <v>60.417464083755512</v>
      </c>
      <c r="J20" s="189">
        <v>0</v>
      </c>
      <c r="K20" s="189">
        <v>0</v>
      </c>
      <c r="L20" s="189">
        <v>120.83492816751102</v>
      </c>
      <c r="M20" s="189">
        <v>60.417464083755512</v>
      </c>
      <c r="N20" s="189">
        <v>0</v>
      </c>
      <c r="O20" s="189">
        <v>120.83492816751102</v>
      </c>
      <c r="P20" s="189">
        <v>60.417464083755505</v>
      </c>
      <c r="Q20" s="189">
        <v>0</v>
      </c>
    </row>
    <row r="21" spans="1:17" x14ac:dyDescent="0.25">
      <c r="A21" s="119" t="s">
        <v>231</v>
      </c>
      <c r="B21" s="118"/>
      <c r="C21" s="118">
        <v>14.941520624178146</v>
      </c>
      <c r="D21" s="118">
        <v>9.9610137494520981</v>
      </c>
      <c r="E21" s="118">
        <v>4.980506874726049</v>
      </c>
      <c r="F21" s="118">
        <v>4.980506874726049</v>
      </c>
      <c r="G21" s="118">
        <v>4.980506874726049</v>
      </c>
      <c r="H21" s="118">
        <v>0</v>
      </c>
      <c r="I21" s="118">
        <v>9.9610137494520981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4.980506874726049</v>
      </c>
      <c r="P21" s="118">
        <v>0</v>
      </c>
      <c r="Q21" s="118">
        <v>9.9610137494520981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0</v>
      </c>
      <c r="D23" s="120">
        <f t="shared" ref="D23:Q23" si="2">C15+D19-D15</f>
        <v>0</v>
      </c>
      <c r="E23" s="120">
        <f t="shared" si="2"/>
        <v>0</v>
      </c>
      <c r="F23" s="120">
        <f t="shared" si="2"/>
        <v>0</v>
      </c>
      <c r="G23" s="120">
        <f t="shared" si="2"/>
        <v>0</v>
      </c>
      <c r="H23" s="120">
        <f t="shared" si="2"/>
        <v>0</v>
      </c>
      <c r="I23" s="120">
        <f t="shared" si="2"/>
        <v>0</v>
      </c>
      <c r="J23" s="120">
        <f t="shared" si="2"/>
        <v>0</v>
      </c>
      <c r="K23" s="120">
        <f t="shared" si="2"/>
        <v>0</v>
      </c>
      <c r="L23" s="120">
        <f t="shared" si="2"/>
        <v>0</v>
      </c>
      <c r="M23" s="120">
        <f t="shared" si="2"/>
        <v>0</v>
      </c>
      <c r="N23" s="120">
        <f t="shared" si="2"/>
        <v>0</v>
      </c>
      <c r="O23" s="120">
        <f t="shared" si="2"/>
        <v>0</v>
      </c>
      <c r="P23" s="120">
        <f t="shared" si="2"/>
        <v>0</v>
      </c>
      <c r="Q23" s="120">
        <f t="shared" si="2"/>
        <v>0</v>
      </c>
    </row>
    <row r="24" spans="1:17" x14ac:dyDescent="0.25">
      <c r="A24" s="179" t="s">
        <v>232</v>
      </c>
      <c r="B24" s="189"/>
      <c r="C24" s="189">
        <f t="shared" ref="C24:Q24" si="3">B16+C20-C16</f>
        <v>0</v>
      </c>
      <c r="D24" s="189">
        <f t="shared" si="3"/>
        <v>0</v>
      </c>
      <c r="E24" s="189">
        <f t="shared" si="3"/>
        <v>60.41746408375559</v>
      </c>
      <c r="F24" s="189">
        <f t="shared" si="3"/>
        <v>0</v>
      </c>
      <c r="G24" s="189">
        <f t="shared" si="3"/>
        <v>0</v>
      </c>
      <c r="H24" s="189">
        <f t="shared" si="3"/>
        <v>0</v>
      </c>
      <c r="I24" s="189">
        <f t="shared" si="3"/>
        <v>60.417464083755476</v>
      </c>
      <c r="J24" s="189">
        <f t="shared" si="3"/>
        <v>0</v>
      </c>
      <c r="K24" s="189">
        <f t="shared" si="3"/>
        <v>0</v>
      </c>
      <c r="L24" s="189">
        <f t="shared" si="3"/>
        <v>60.41746408375559</v>
      </c>
      <c r="M24" s="189">
        <f t="shared" si="3"/>
        <v>0</v>
      </c>
      <c r="N24" s="189">
        <f t="shared" si="3"/>
        <v>0</v>
      </c>
      <c r="O24" s="189">
        <f t="shared" si="3"/>
        <v>60.41746408375559</v>
      </c>
      <c r="P24" s="189">
        <f t="shared" si="3"/>
        <v>0</v>
      </c>
      <c r="Q24" s="189">
        <f t="shared" si="3"/>
        <v>0</v>
      </c>
    </row>
    <row r="25" spans="1:17" x14ac:dyDescent="0.25">
      <c r="A25" s="119" t="s">
        <v>231</v>
      </c>
      <c r="B25" s="118"/>
      <c r="C25" s="118">
        <f t="shared" ref="C25:Q25" si="4">B17+C21-C17</f>
        <v>4.9805068747260464</v>
      </c>
      <c r="D25" s="118">
        <f t="shared" si="4"/>
        <v>0</v>
      </c>
      <c r="E25" s="118">
        <f t="shared" si="4"/>
        <v>4.9805068747260464</v>
      </c>
      <c r="F25" s="118">
        <f t="shared" si="4"/>
        <v>0</v>
      </c>
      <c r="G25" s="118">
        <f t="shared" si="4"/>
        <v>4.9805068747260464</v>
      </c>
      <c r="H25" s="118">
        <f t="shared" si="4"/>
        <v>0</v>
      </c>
      <c r="I25" s="118">
        <f t="shared" si="4"/>
        <v>4.9805068747260464</v>
      </c>
      <c r="J25" s="118">
        <f t="shared" si="4"/>
        <v>0</v>
      </c>
      <c r="K25" s="118">
        <f t="shared" si="4"/>
        <v>4.9805068747260322</v>
      </c>
      <c r="L25" s="118">
        <f t="shared" si="4"/>
        <v>0</v>
      </c>
      <c r="M25" s="118">
        <f t="shared" si="4"/>
        <v>4.9805068747260464</v>
      </c>
      <c r="N25" s="118">
        <f t="shared" si="4"/>
        <v>0</v>
      </c>
      <c r="O25" s="118">
        <f t="shared" si="4"/>
        <v>4.9805068747260464</v>
      </c>
      <c r="P25" s="118">
        <f t="shared" si="4"/>
        <v>0</v>
      </c>
      <c r="Q25" s="118">
        <f t="shared" si="4"/>
        <v>4.9805068747260464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0</v>
      </c>
      <c r="C27" s="120">
        <f t="shared" ref="C27:Q27" si="5">C15-C10</f>
        <v>0</v>
      </c>
      <c r="D27" s="120">
        <f t="shared" si="5"/>
        <v>0</v>
      </c>
      <c r="E27" s="120">
        <f t="shared" si="5"/>
        <v>0</v>
      </c>
      <c r="F27" s="120">
        <f t="shared" si="5"/>
        <v>0</v>
      </c>
      <c r="G27" s="120">
        <f t="shared" si="5"/>
        <v>0</v>
      </c>
      <c r="H27" s="120">
        <f t="shared" si="5"/>
        <v>0</v>
      </c>
      <c r="I27" s="120">
        <f t="shared" si="5"/>
        <v>0</v>
      </c>
      <c r="J27" s="120">
        <f t="shared" si="5"/>
        <v>0</v>
      </c>
      <c r="K27" s="120">
        <f t="shared" si="5"/>
        <v>0</v>
      </c>
      <c r="L27" s="120">
        <f t="shared" si="5"/>
        <v>0</v>
      </c>
      <c r="M27" s="120">
        <f t="shared" si="5"/>
        <v>0</v>
      </c>
      <c r="N27" s="120">
        <f t="shared" si="5"/>
        <v>0</v>
      </c>
      <c r="O27" s="120">
        <f t="shared" si="5"/>
        <v>0</v>
      </c>
      <c r="P27" s="120">
        <f t="shared" si="5"/>
        <v>0</v>
      </c>
      <c r="Q27" s="120">
        <f t="shared" si="5"/>
        <v>0</v>
      </c>
    </row>
    <row r="28" spans="1:17" x14ac:dyDescent="0.25">
      <c r="A28" s="180" t="s">
        <v>232</v>
      </c>
      <c r="B28" s="189">
        <f t="shared" ref="B28:Q28" si="6">B16-B11</f>
        <v>56.222222222222172</v>
      </c>
      <c r="C28" s="189">
        <f t="shared" si="6"/>
        <v>67.222222222222172</v>
      </c>
      <c r="D28" s="189">
        <f t="shared" si="6"/>
        <v>45.222222222222172</v>
      </c>
      <c r="E28" s="189">
        <f t="shared" si="6"/>
        <v>76.639686305977648</v>
      </c>
      <c r="F28" s="189">
        <f t="shared" si="6"/>
        <v>43.639686305977648</v>
      </c>
      <c r="G28" s="189">
        <f t="shared" si="6"/>
        <v>51.639686305977648</v>
      </c>
      <c r="H28" s="189">
        <f t="shared" si="6"/>
        <v>69.639686305977648</v>
      </c>
      <c r="I28" s="189">
        <f t="shared" si="6"/>
        <v>70.639686305977648</v>
      </c>
      <c r="J28" s="189">
        <f t="shared" si="6"/>
        <v>198.63968630597765</v>
      </c>
      <c r="K28" s="189">
        <f t="shared" si="6"/>
        <v>161.63968630597765</v>
      </c>
      <c r="L28" s="189">
        <f t="shared" si="6"/>
        <v>43.057150389733124</v>
      </c>
      <c r="M28" s="189">
        <f t="shared" si="6"/>
        <v>47.4746144734886</v>
      </c>
      <c r="N28" s="189">
        <f t="shared" si="6"/>
        <v>102.4746144734886</v>
      </c>
      <c r="O28" s="189">
        <f t="shared" si="6"/>
        <v>93.262078557244081</v>
      </c>
      <c r="P28" s="189">
        <f t="shared" si="6"/>
        <v>99.309542640999553</v>
      </c>
      <c r="Q28" s="189">
        <f t="shared" si="6"/>
        <v>96.309542640999553</v>
      </c>
    </row>
    <row r="29" spans="1:17" x14ac:dyDescent="0.25">
      <c r="A29" s="108" t="s">
        <v>231</v>
      </c>
      <c r="B29" s="118">
        <f t="shared" ref="B29:Q29" si="7">B17-B12</f>
        <v>5.1557496360989745</v>
      </c>
      <c r="C29" s="118">
        <f t="shared" si="7"/>
        <v>3.4458844121178771</v>
      </c>
      <c r="D29" s="118">
        <f t="shared" si="7"/>
        <v>6.9272178981391903</v>
      </c>
      <c r="E29" s="118">
        <f t="shared" si="7"/>
        <v>4.6849110652811987</v>
      </c>
      <c r="F29" s="118">
        <f t="shared" si="7"/>
        <v>4.1664424331576981</v>
      </c>
      <c r="G29" s="118">
        <f t="shared" si="7"/>
        <v>5.8869970267548553</v>
      </c>
      <c r="H29" s="118">
        <f t="shared" si="7"/>
        <v>8.1117161278784664</v>
      </c>
      <c r="I29" s="118">
        <f t="shared" si="7"/>
        <v>7.5901974732916386</v>
      </c>
      <c r="J29" s="118">
        <f t="shared" si="7"/>
        <v>15.833147309115105</v>
      </c>
      <c r="K29" s="118">
        <f t="shared" si="7"/>
        <v>20.643887236862184</v>
      </c>
      <c r="L29" s="118">
        <f t="shared" si="7"/>
        <v>20.807856821576571</v>
      </c>
      <c r="M29" s="118">
        <f t="shared" si="7"/>
        <v>10.957784729459227</v>
      </c>
      <c r="N29" s="118">
        <f t="shared" si="7"/>
        <v>9.6286466669115285</v>
      </c>
      <c r="O29" s="118">
        <f t="shared" si="7"/>
        <v>5.4647151167245909</v>
      </c>
      <c r="P29" s="118">
        <f t="shared" si="7"/>
        <v>4.9577847294592203</v>
      </c>
      <c r="Q29" s="118">
        <f t="shared" si="7"/>
        <v>5.1157684395380869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163.80469630825365</v>
      </c>
      <c r="C32" s="38">
        <v>166.91231999999999</v>
      </c>
      <c r="D32" s="38">
        <v>174.49305999999999</v>
      </c>
      <c r="E32" s="38">
        <v>178.89796999999999</v>
      </c>
      <c r="F32" s="38">
        <v>169.39163000000002</v>
      </c>
      <c r="G32" s="38">
        <v>170.15355972821277</v>
      </c>
      <c r="H32" s="38">
        <v>175.28525000000002</v>
      </c>
      <c r="I32" s="38">
        <v>160.88972000000001</v>
      </c>
      <c r="J32" s="38">
        <v>166.57901000000001</v>
      </c>
      <c r="K32" s="38">
        <v>137.20639</v>
      </c>
      <c r="L32" s="38">
        <v>158.49622481728369</v>
      </c>
      <c r="M32" s="38">
        <v>156.56087680797793</v>
      </c>
      <c r="N32" s="38">
        <v>170.60839192764792</v>
      </c>
      <c r="O32" s="38">
        <v>194.9956034144152</v>
      </c>
      <c r="P32" s="38">
        <v>199.79610559350908</v>
      </c>
      <c r="Q32" s="38">
        <v>189.64691187389258</v>
      </c>
    </row>
    <row r="33" spans="1:17" x14ac:dyDescent="0.25">
      <c r="A33" s="55" t="s">
        <v>33</v>
      </c>
      <c r="B33" s="54">
        <v>0.28685229626047853</v>
      </c>
      <c r="C33" s="54">
        <v>0.29975000000000002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7.6420697044112194</v>
      </c>
      <c r="C34" s="51">
        <v>10.69304</v>
      </c>
      <c r="D34" s="51">
        <v>9.5848800000000001</v>
      </c>
      <c r="E34" s="51">
        <v>6.6974299999999998</v>
      </c>
      <c r="F34" s="51">
        <v>8.7944700000000005</v>
      </c>
      <c r="G34" s="51">
        <v>8.7662484978813016</v>
      </c>
      <c r="H34" s="51">
        <v>6.8777300000000006</v>
      </c>
      <c r="I34" s="51">
        <v>8.7831600000000005</v>
      </c>
      <c r="J34" s="51">
        <v>5.8862899999999998</v>
      </c>
      <c r="K34" s="51">
        <v>4.9013999999999989</v>
      </c>
      <c r="L34" s="51">
        <v>1.9107691106412052</v>
      </c>
      <c r="M34" s="51">
        <v>1.9108076966978578</v>
      </c>
      <c r="N34" s="51">
        <v>2.866162291604744</v>
      </c>
      <c r="O34" s="51">
        <v>3.9887220025218015</v>
      </c>
      <c r="P34" s="51">
        <v>3.988418662209777</v>
      </c>
      <c r="Q34" s="51">
        <v>3.0334424794179458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1.0996600000000001</v>
      </c>
      <c r="D36" s="51">
        <v>0</v>
      </c>
      <c r="E36" s="51">
        <v>0</v>
      </c>
      <c r="F36" s="51">
        <v>1.1173299999999999</v>
      </c>
      <c r="G36" s="51">
        <v>1.1224629581823307</v>
      </c>
      <c r="H36" s="51">
        <v>1.11643</v>
      </c>
      <c r="I36" s="51">
        <v>1.11181</v>
      </c>
      <c r="J36" s="51">
        <v>1.1044700000000001</v>
      </c>
      <c r="K36" s="51">
        <v>1.1023400000000001</v>
      </c>
      <c r="L36" s="51">
        <v>0</v>
      </c>
      <c r="M36" s="51">
        <v>0</v>
      </c>
      <c r="N36" s="51">
        <v>0</v>
      </c>
      <c r="O36" s="51">
        <v>1.1225896946505121</v>
      </c>
      <c r="P36" s="51">
        <v>1.1224506121267031</v>
      </c>
      <c r="Q36" s="51">
        <v>1.1225864202062215</v>
      </c>
    </row>
    <row r="37" spans="1:17" x14ac:dyDescent="0.25">
      <c r="A37" s="53" t="s">
        <v>76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3" t="s">
        <v>29</v>
      </c>
      <c r="B38" s="51">
        <v>7.6420697044112194</v>
      </c>
      <c r="C38" s="51">
        <v>9.5933799999999998</v>
      </c>
      <c r="D38" s="51">
        <v>9.5848800000000001</v>
      </c>
      <c r="E38" s="51">
        <v>6.6974299999999998</v>
      </c>
      <c r="F38" s="51">
        <v>7.6771399999999996</v>
      </c>
      <c r="G38" s="51">
        <v>7.6437855396989702</v>
      </c>
      <c r="H38" s="51">
        <v>5.7613000000000003</v>
      </c>
      <c r="I38" s="51">
        <v>7.6713500000000003</v>
      </c>
      <c r="J38" s="51">
        <v>4.7818199999999997</v>
      </c>
      <c r="K38" s="51">
        <v>3.799059999999999</v>
      </c>
      <c r="L38" s="51">
        <v>1.9107691106412052</v>
      </c>
      <c r="M38" s="51">
        <v>1.9108076966978578</v>
      </c>
      <c r="N38" s="51">
        <v>2.866162291604744</v>
      </c>
      <c r="O38" s="51">
        <v>2.8661323078712893</v>
      </c>
      <c r="P38" s="51">
        <v>2.8659680500830742</v>
      </c>
      <c r="Q38" s="51">
        <v>1.9108560592117243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61.37480145880761</v>
      </c>
      <c r="C40" s="51">
        <v>68.502089999999995</v>
      </c>
      <c r="D40" s="51">
        <v>75.298050000000003</v>
      </c>
      <c r="E40" s="51">
        <v>79.956810000000004</v>
      </c>
      <c r="F40" s="51">
        <v>66.342359999999999</v>
      </c>
      <c r="G40" s="51">
        <v>59.887533464782031</v>
      </c>
      <c r="H40" s="51">
        <v>74.160030000000006</v>
      </c>
      <c r="I40" s="51">
        <v>71.408550000000005</v>
      </c>
      <c r="J40" s="51">
        <v>68.668419999999998</v>
      </c>
      <c r="K40" s="51">
        <v>51.229619999999997</v>
      </c>
      <c r="L40" s="51">
        <v>65.013058022896985</v>
      </c>
      <c r="M40" s="51">
        <v>65.418023967226304</v>
      </c>
      <c r="N40" s="51">
        <v>62.554828588764082</v>
      </c>
      <c r="O40" s="51">
        <v>76.931646232025614</v>
      </c>
      <c r="P40" s="51">
        <v>78.118509120129303</v>
      </c>
      <c r="Q40" s="51">
        <v>62.006137326893139</v>
      </c>
    </row>
    <row r="41" spans="1:17" x14ac:dyDescent="0.25">
      <c r="A41" s="53" t="s">
        <v>66</v>
      </c>
      <c r="B41" s="51">
        <v>61.37480145880761</v>
      </c>
      <c r="C41" s="51">
        <v>68.502089999999995</v>
      </c>
      <c r="D41" s="51">
        <v>75.298050000000003</v>
      </c>
      <c r="E41" s="51">
        <v>79.956810000000004</v>
      </c>
      <c r="F41" s="51">
        <v>66.342359999999999</v>
      </c>
      <c r="G41" s="51">
        <v>59.887533464782031</v>
      </c>
      <c r="H41" s="51">
        <v>74.160030000000006</v>
      </c>
      <c r="I41" s="51">
        <v>71.408550000000005</v>
      </c>
      <c r="J41" s="51">
        <v>68.668419999999998</v>
      </c>
      <c r="K41" s="51">
        <v>51.229619999999997</v>
      </c>
      <c r="L41" s="51">
        <v>65.013058022896985</v>
      </c>
      <c r="M41" s="51">
        <v>65.418023967226304</v>
      </c>
      <c r="N41" s="51">
        <v>62.554828588764082</v>
      </c>
      <c r="O41" s="51">
        <v>76.931646232025614</v>
      </c>
      <c r="P41" s="51">
        <v>78.118509120129303</v>
      </c>
      <c r="Q41" s="51">
        <v>62.006137326893139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9.2421614796108074</v>
      </c>
      <c r="C43" s="51">
        <v>10.209310000000023</v>
      </c>
      <c r="D43" s="51">
        <v>11.19955</v>
      </c>
      <c r="E43" s="51">
        <v>8.0963999999999992</v>
      </c>
      <c r="F43" s="51">
        <v>5.9106800000000002</v>
      </c>
      <c r="G43" s="51">
        <v>5.4695487850436804</v>
      </c>
      <c r="H43" s="51">
        <v>9.4036500000000007</v>
      </c>
      <c r="I43" s="51">
        <v>11.40044</v>
      </c>
      <c r="J43" s="51">
        <v>11.784179999999999</v>
      </c>
      <c r="K43" s="51">
        <v>9.4266000000000005</v>
      </c>
      <c r="L43" s="51">
        <v>8.3833830352526562</v>
      </c>
      <c r="M43" s="51">
        <v>8.1207530076820387</v>
      </c>
      <c r="N43" s="51">
        <v>8.1205140205466844</v>
      </c>
      <c r="O43" s="51">
        <v>12.061883780586721</v>
      </c>
      <c r="P43" s="51">
        <v>11.941189142197551</v>
      </c>
      <c r="Q43" s="51">
        <v>8.1208605834809475</v>
      </c>
    </row>
    <row r="44" spans="1:17" x14ac:dyDescent="0.25">
      <c r="A44" s="53" t="s">
        <v>23</v>
      </c>
      <c r="B44" s="51">
        <v>9.2421614796108074</v>
      </c>
      <c r="C44" s="51">
        <v>10.209310000000023</v>
      </c>
      <c r="D44" s="51">
        <v>11.19955</v>
      </c>
      <c r="E44" s="51">
        <v>8.0963999999999992</v>
      </c>
      <c r="F44" s="51">
        <v>5.9106800000000002</v>
      </c>
      <c r="G44" s="51">
        <v>5.4695487850436804</v>
      </c>
      <c r="H44" s="51">
        <v>9.4036500000000007</v>
      </c>
      <c r="I44" s="51">
        <v>11.40044</v>
      </c>
      <c r="J44" s="51">
        <v>11.784179999999999</v>
      </c>
      <c r="K44" s="51">
        <v>9.4266000000000005</v>
      </c>
      <c r="L44" s="51">
        <v>8.3833830352526562</v>
      </c>
      <c r="M44" s="51">
        <v>8.1207530076820387</v>
      </c>
      <c r="N44" s="51">
        <v>6.9740860814082479</v>
      </c>
      <c r="O44" s="51">
        <v>9.1718197580791152</v>
      </c>
      <c r="P44" s="51">
        <v>8.0960106698158789</v>
      </c>
      <c r="Q44" s="51">
        <v>6.5444410506606454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1.1464279391384371</v>
      </c>
      <c r="O45" s="51">
        <v>2.8900640225076053</v>
      </c>
      <c r="P45" s="51">
        <v>3.8451784723816722</v>
      </c>
      <c r="Q45" s="51">
        <v>1.5764195328203012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41.410377213703775</v>
      </c>
      <c r="C49" s="51">
        <v>37.109659999999998</v>
      </c>
      <c r="D49" s="51">
        <v>39.611669999999997</v>
      </c>
      <c r="E49" s="51">
        <v>42.075679999999998</v>
      </c>
      <c r="F49" s="51">
        <v>44.416379999999997</v>
      </c>
      <c r="G49" s="51">
        <v>46.246648074009173</v>
      </c>
      <c r="H49" s="51">
        <v>36.693840000000002</v>
      </c>
      <c r="I49" s="51">
        <v>27.605139999999999</v>
      </c>
      <c r="J49" s="51">
        <v>41.269640000000003</v>
      </c>
      <c r="K49" s="51">
        <v>37.429630000000003</v>
      </c>
      <c r="L49" s="51">
        <v>35.039321964689037</v>
      </c>
      <c r="M49" s="51">
        <v>32.530859246291229</v>
      </c>
      <c r="N49" s="51">
        <v>30.596629641865125</v>
      </c>
      <c r="O49" s="51">
        <v>34.178908627094913</v>
      </c>
      <c r="P49" s="51">
        <v>37.136457603154248</v>
      </c>
      <c r="Q49" s="51">
        <v>49.32205599018075</v>
      </c>
    </row>
    <row r="50" spans="1:17" x14ac:dyDescent="0.25">
      <c r="A50" s="63" t="s">
        <v>21</v>
      </c>
      <c r="B50" s="62">
        <v>43.848434155459749</v>
      </c>
      <c r="C50" s="62">
        <v>40.098469999999999</v>
      </c>
      <c r="D50" s="62">
        <v>38.798909999999999</v>
      </c>
      <c r="E50" s="62">
        <v>42.071649999999998</v>
      </c>
      <c r="F50" s="62">
        <v>43.92774</v>
      </c>
      <c r="G50" s="62">
        <v>49.783580906496589</v>
      </c>
      <c r="H50" s="62">
        <v>48.15</v>
      </c>
      <c r="I50" s="62">
        <v>41.692430000000002</v>
      </c>
      <c r="J50" s="62">
        <v>38.970480000000002</v>
      </c>
      <c r="K50" s="62">
        <v>34.219140000000003</v>
      </c>
      <c r="L50" s="62">
        <v>48.149692683803799</v>
      </c>
      <c r="M50" s="62">
        <v>48.580432890080516</v>
      </c>
      <c r="N50" s="62">
        <v>66.47025738486731</v>
      </c>
      <c r="O50" s="62">
        <v>67.834442772186136</v>
      </c>
      <c r="P50" s="62">
        <v>68.611531065818227</v>
      </c>
      <c r="Q50" s="62">
        <v>67.164415493919776</v>
      </c>
    </row>
    <row r="51" spans="1:17" x14ac:dyDescent="0.25">
      <c r="A51" s="191" t="s">
        <v>105</v>
      </c>
      <c r="B51" s="190">
        <f t="shared" ref="B51:Q51" si="8">SUM(B52:B54)</f>
        <v>163.80469630825368</v>
      </c>
      <c r="C51" s="190">
        <f t="shared" si="8"/>
        <v>166.91231999999999</v>
      </c>
      <c r="D51" s="190">
        <f t="shared" si="8"/>
        <v>174.49305999999999</v>
      </c>
      <c r="E51" s="190">
        <f t="shared" si="8"/>
        <v>178.89796999999999</v>
      </c>
      <c r="F51" s="190">
        <f t="shared" si="8"/>
        <v>169.39163000000002</v>
      </c>
      <c r="G51" s="190">
        <f t="shared" si="8"/>
        <v>170.1535597282128</v>
      </c>
      <c r="H51" s="190">
        <f t="shared" si="8"/>
        <v>175.28524999999999</v>
      </c>
      <c r="I51" s="190">
        <f t="shared" si="8"/>
        <v>160.88972000000001</v>
      </c>
      <c r="J51" s="190">
        <f t="shared" si="8"/>
        <v>166.57900999999998</v>
      </c>
      <c r="K51" s="190">
        <f t="shared" si="8"/>
        <v>137.20639</v>
      </c>
      <c r="L51" s="190">
        <f t="shared" si="8"/>
        <v>158.49622481728369</v>
      </c>
      <c r="M51" s="190">
        <f t="shared" si="8"/>
        <v>156.56087680797793</v>
      </c>
      <c r="N51" s="190">
        <f t="shared" si="8"/>
        <v>170.60839192764792</v>
      </c>
      <c r="O51" s="190">
        <f t="shared" si="8"/>
        <v>194.99560341441526</v>
      </c>
      <c r="P51" s="190">
        <f t="shared" si="8"/>
        <v>199.79610559350911</v>
      </c>
      <c r="Q51" s="190">
        <f t="shared" si="8"/>
        <v>189.64691187389258</v>
      </c>
    </row>
    <row r="52" spans="1:17" x14ac:dyDescent="0.25">
      <c r="A52" s="216" t="s">
        <v>35</v>
      </c>
      <c r="B52" s="215">
        <v>0</v>
      </c>
      <c r="C52" s="215">
        <v>0</v>
      </c>
      <c r="D52" s="215">
        <v>0</v>
      </c>
      <c r="E52" s="215">
        <v>0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0</v>
      </c>
      <c r="M52" s="215">
        <v>0</v>
      </c>
      <c r="N52" s="215">
        <v>0</v>
      </c>
      <c r="O52" s="215">
        <v>0</v>
      </c>
      <c r="P52" s="215">
        <v>0</v>
      </c>
      <c r="Q52" s="215">
        <v>0</v>
      </c>
    </row>
    <row r="53" spans="1:17" x14ac:dyDescent="0.25">
      <c r="A53" s="179" t="s">
        <v>56</v>
      </c>
      <c r="B53" s="214">
        <v>152.54025673477955</v>
      </c>
      <c r="C53" s="214">
        <v>153.20292856143979</v>
      </c>
      <c r="D53" s="214">
        <v>159.7473650457903</v>
      </c>
      <c r="E53" s="214">
        <v>163.46248422626104</v>
      </c>
      <c r="F53" s="214">
        <v>154.7013395565117</v>
      </c>
      <c r="G53" s="214">
        <v>155.65576055944169</v>
      </c>
      <c r="H53" s="214">
        <v>160.3502092297276</v>
      </c>
      <c r="I53" s="214">
        <v>146.15949901365272</v>
      </c>
      <c r="J53" s="214">
        <v>149.18926279665703</v>
      </c>
      <c r="K53" s="214">
        <v>125.73819867177122</v>
      </c>
      <c r="L53" s="214">
        <v>148.27474656454379</v>
      </c>
      <c r="M53" s="214">
        <v>146.33285652216853</v>
      </c>
      <c r="N53" s="214">
        <v>158.32850112667961</v>
      </c>
      <c r="O53" s="214">
        <v>181.1520772357436</v>
      </c>
      <c r="P53" s="214">
        <v>186.18462324343568</v>
      </c>
      <c r="Q53" s="214">
        <v>176.41512944019777</v>
      </c>
    </row>
    <row r="54" spans="1:17" x14ac:dyDescent="0.25">
      <c r="A54" s="119" t="s">
        <v>55</v>
      </c>
      <c r="B54" s="213">
        <v>11.264439573474133</v>
      </c>
      <c r="C54" s="213">
        <v>13.709391438560214</v>
      </c>
      <c r="D54" s="213">
        <v>14.745694954209693</v>
      </c>
      <c r="E54" s="213">
        <v>15.43548577373895</v>
      </c>
      <c r="F54" s="213">
        <v>14.69029044348833</v>
      </c>
      <c r="G54" s="213">
        <v>14.497799168771113</v>
      </c>
      <c r="H54" s="213">
        <v>14.935040770272391</v>
      </c>
      <c r="I54" s="213">
        <v>14.730220986347284</v>
      </c>
      <c r="J54" s="213">
        <v>17.389747203342964</v>
      </c>
      <c r="K54" s="213">
        <v>11.468191328228773</v>
      </c>
      <c r="L54" s="213">
        <v>10.221478252739892</v>
      </c>
      <c r="M54" s="213">
        <v>10.228020285809411</v>
      </c>
      <c r="N54" s="213">
        <v>12.279890800968294</v>
      </c>
      <c r="O54" s="213">
        <v>13.843526178671638</v>
      </c>
      <c r="P54" s="213">
        <v>13.611482350073421</v>
      </c>
      <c r="Q54" s="213">
        <v>13.231782433694793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170.13458034074691</v>
      </c>
      <c r="C56" s="70">
        <f t="shared" ref="C56:Q56" si="9">SUM(C57:C59)</f>
        <v>196.15820171727603</v>
      </c>
      <c r="D56" s="70">
        <f t="shared" si="9"/>
        <v>207.920269392156</v>
      </c>
      <c r="E56" s="70">
        <f t="shared" si="9"/>
        <v>209.50571869376401</v>
      </c>
      <c r="F56" s="70">
        <f t="shared" si="9"/>
        <v>183.65484259673997</v>
      </c>
      <c r="G56" s="70">
        <f t="shared" si="9"/>
        <v>168.39925230456095</v>
      </c>
      <c r="H56" s="70">
        <f t="shared" si="9"/>
        <v>195.80612863924802</v>
      </c>
      <c r="I56" s="70">
        <f t="shared" si="9"/>
        <v>195.52093722100804</v>
      </c>
      <c r="J56" s="70">
        <f t="shared" si="9"/>
        <v>179.70178042011599</v>
      </c>
      <c r="K56" s="70">
        <f t="shared" si="9"/>
        <v>135.55127493143999</v>
      </c>
      <c r="L56" s="70">
        <f t="shared" si="9"/>
        <v>158.89433889530156</v>
      </c>
      <c r="M56" s="70">
        <f t="shared" si="9"/>
        <v>159.84564584084632</v>
      </c>
      <c r="N56" s="70">
        <f t="shared" si="9"/>
        <v>156.21649347482827</v>
      </c>
      <c r="O56" s="70">
        <f t="shared" si="9"/>
        <v>192.9503277657644</v>
      </c>
      <c r="P56" s="70">
        <f t="shared" si="9"/>
        <v>195.73712541656798</v>
      </c>
      <c r="Q56" s="70">
        <f t="shared" si="9"/>
        <v>154.79770924861162</v>
      </c>
    </row>
    <row r="57" spans="1:17" x14ac:dyDescent="0.25">
      <c r="A57" s="121" t="s">
        <v>35</v>
      </c>
      <c r="B57" s="120">
        <f>PPA_emi!B5</f>
        <v>0</v>
      </c>
      <c r="C57" s="120">
        <f>PPA_emi!C5</f>
        <v>0</v>
      </c>
      <c r="D57" s="120">
        <f>PPA_emi!D5</f>
        <v>0</v>
      </c>
      <c r="E57" s="120">
        <f>PPA_emi!E5</f>
        <v>0</v>
      </c>
      <c r="F57" s="120">
        <f>PPA_emi!F5</f>
        <v>0</v>
      </c>
      <c r="G57" s="120">
        <f>PPA_emi!G5</f>
        <v>0</v>
      </c>
      <c r="H57" s="120">
        <f>PPA_emi!H5</f>
        <v>0</v>
      </c>
      <c r="I57" s="120">
        <f>PPA_emi!I5</f>
        <v>0</v>
      </c>
      <c r="J57" s="120">
        <f>PPA_emi!J5</f>
        <v>0</v>
      </c>
      <c r="K57" s="120">
        <f>PPA_emi!K5</f>
        <v>0</v>
      </c>
      <c r="L57" s="120">
        <f>PPA_emi!L5</f>
        <v>0</v>
      </c>
      <c r="M57" s="120">
        <f>PPA_emi!M5</f>
        <v>0</v>
      </c>
      <c r="N57" s="120">
        <f>PPA_emi!N5</f>
        <v>0</v>
      </c>
      <c r="O57" s="120">
        <f>PPA_emi!O5</f>
        <v>0</v>
      </c>
      <c r="P57" s="120">
        <f>PPA_emi!P5</f>
        <v>0</v>
      </c>
      <c r="Q57" s="120">
        <f>PPA_emi!Q5</f>
        <v>0</v>
      </c>
    </row>
    <row r="58" spans="1:17" x14ac:dyDescent="0.25">
      <c r="A58" s="179" t="s">
        <v>56</v>
      </c>
      <c r="B58" s="189">
        <f>PPA_emi!B31</f>
        <v>167.09743314842689</v>
      </c>
      <c r="C58" s="189">
        <f>PPA_emi!C31</f>
        <v>192.16089257753646</v>
      </c>
      <c r="D58" s="189">
        <f>PPA_emi!D31</f>
        <v>203.42192497843951</v>
      </c>
      <c r="E58" s="189">
        <f>PPA_emi!E31</f>
        <v>204.83060224685681</v>
      </c>
      <c r="F58" s="189">
        <f>PPA_emi!F31</f>
        <v>179.56937911387749</v>
      </c>
      <c r="G58" s="189">
        <f>PPA_emi!G31</f>
        <v>164.7397329199855</v>
      </c>
      <c r="H58" s="189">
        <f>PPA_emi!H31</f>
        <v>191.62019789183526</v>
      </c>
      <c r="I58" s="189">
        <f>PPA_emi!I31</f>
        <v>191.22190291091709</v>
      </c>
      <c r="J58" s="189">
        <f>PPA_emi!J31</f>
        <v>174.57365220584657</v>
      </c>
      <c r="K58" s="189">
        <f>PPA_emi!K31</f>
        <v>132.37302459279437</v>
      </c>
      <c r="L58" s="189">
        <f>PPA_emi!L31</f>
        <v>156.1798466188371</v>
      </c>
      <c r="M58" s="189">
        <f>PPA_emi!M31</f>
        <v>157.13253315411399</v>
      </c>
      <c r="N58" s="189">
        <f>PPA_emi!N31</f>
        <v>153.48866417493741</v>
      </c>
      <c r="O58" s="189">
        <f>PPA_emi!O31</f>
        <v>189.61623249679621</v>
      </c>
      <c r="P58" s="189">
        <f>PPA_emi!P31</f>
        <v>192.47287347944655</v>
      </c>
      <c r="Q58" s="189">
        <f>PPA_emi!Q31</f>
        <v>151.89703345586742</v>
      </c>
    </row>
    <row r="59" spans="1:17" x14ac:dyDescent="0.25">
      <c r="A59" s="119" t="s">
        <v>55</v>
      </c>
      <c r="B59" s="118">
        <f>PPA_emi!B81</f>
        <v>3.037147192320008</v>
      </c>
      <c r="C59" s="118">
        <f>PPA_emi!C81</f>
        <v>3.9973091397395706</v>
      </c>
      <c r="D59" s="118">
        <f>PPA_emi!D81</f>
        <v>4.4983444137165058</v>
      </c>
      <c r="E59" s="118">
        <f>PPA_emi!E81</f>
        <v>4.6751164469072091</v>
      </c>
      <c r="F59" s="118">
        <f>PPA_emi!F81</f>
        <v>4.0854634828624814</v>
      </c>
      <c r="G59" s="118">
        <f>PPA_emi!G81</f>
        <v>3.6595193845754528</v>
      </c>
      <c r="H59" s="118">
        <f>PPA_emi!H81</f>
        <v>4.1859307474127547</v>
      </c>
      <c r="I59" s="118">
        <f>PPA_emi!I81</f>
        <v>4.2990343100909394</v>
      </c>
      <c r="J59" s="118">
        <f>PPA_emi!J81</f>
        <v>5.128128214269414</v>
      </c>
      <c r="K59" s="118">
        <f>PPA_emi!K81</f>
        <v>3.1782503386456264</v>
      </c>
      <c r="L59" s="118">
        <f>PPA_emi!L81</f>
        <v>2.7144922764644663</v>
      </c>
      <c r="M59" s="118">
        <f>PPA_emi!M81</f>
        <v>2.7131126867323316</v>
      </c>
      <c r="N59" s="118">
        <f>PPA_emi!N81</f>
        <v>2.7278292998908453</v>
      </c>
      <c r="O59" s="118">
        <f>PPA_emi!O81</f>
        <v>3.3340952689681753</v>
      </c>
      <c r="P59" s="118">
        <f>PPA_emi!P81</f>
        <v>3.2642519371214251</v>
      </c>
      <c r="Q59" s="118">
        <f>PPA_emi!Q81</f>
        <v>2.9006757927442037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 t="str">
        <f t="shared" ref="B62:Q62" si="10">IF(B$10=0,"",B$5/B$10*1000)</f>
        <v/>
      </c>
      <c r="C62" s="187" t="str">
        <f t="shared" si="10"/>
        <v/>
      </c>
      <c r="D62" s="187" t="str">
        <f t="shared" si="10"/>
        <v/>
      </c>
      <c r="E62" s="187" t="str">
        <f t="shared" si="10"/>
        <v/>
      </c>
      <c r="F62" s="187" t="str">
        <f t="shared" si="10"/>
        <v/>
      </c>
      <c r="G62" s="187" t="str">
        <f t="shared" si="10"/>
        <v/>
      </c>
      <c r="H62" s="187" t="str">
        <f t="shared" si="10"/>
        <v/>
      </c>
      <c r="I62" s="187" t="str">
        <f t="shared" si="10"/>
        <v/>
      </c>
      <c r="J62" s="187" t="str">
        <f t="shared" si="10"/>
        <v/>
      </c>
      <c r="K62" s="187" t="str">
        <f t="shared" si="10"/>
        <v/>
      </c>
      <c r="L62" s="187" t="str">
        <f t="shared" si="10"/>
        <v/>
      </c>
      <c r="M62" s="187" t="str">
        <f t="shared" si="10"/>
        <v/>
      </c>
      <c r="N62" s="187" t="str">
        <f t="shared" si="10"/>
        <v/>
      </c>
      <c r="O62" s="187" t="str">
        <f t="shared" si="10"/>
        <v/>
      </c>
      <c r="P62" s="187" t="str">
        <f t="shared" si="10"/>
        <v/>
      </c>
      <c r="Q62" s="187" t="str">
        <f t="shared" si="10"/>
        <v/>
      </c>
    </row>
    <row r="63" spans="1:17" x14ac:dyDescent="0.25">
      <c r="A63" s="180" t="s">
        <v>56</v>
      </c>
      <c r="B63" s="186">
        <f t="shared" ref="B63:Q63" si="11">IF(B$11=0,"",B$6/B$11*1000)</f>
        <v>476.07543308653203</v>
      </c>
      <c r="C63" s="186">
        <f t="shared" si="11"/>
        <v>605.88346333948346</v>
      </c>
      <c r="D63" s="186">
        <f t="shared" si="11"/>
        <v>573.10695608567949</v>
      </c>
      <c r="E63" s="186">
        <f t="shared" si="11"/>
        <v>537.4684349312605</v>
      </c>
      <c r="F63" s="186">
        <f t="shared" si="11"/>
        <v>462.43689100861303</v>
      </c>
      <c r="G63" s="186">
        <f t="shared" si="11"/>
        <v>444.12151437588932</v>
      </c>
      <c r="H63" s="186">
        <f t="shared" si="11"/>
        <v>449.47147231145811</v>
      </c>
      <c r="I63" s="186">
        <f t="shared" si="11"/>
        <v>496.8914934801129</v>
      </c>
      <c r="J63" s="186">
        <f t="shared" si="11"/>
        <v>621.44865438008435</v>
      </c>
      <c r="K63" s="186">
        <f t="shared" si="11"/>
        <v>574.10337122633064</v>
      </c>
      <c r="L63" s="186">
        <f t="shared" si="11"/>
        <v>457.1875</v>
      </c>
      <c r="M63" s="186">
        <f t="shared" si="11"/>
        <v>415.83414538278237</v>
      </c>
      <c r="N63" s="186">
        <f t="shared" si="11"/>
        <v>467.62981018524903</v>
      </c>
      <c r="O63" s="186">
        <f t="shared" si="11"/>
        <v>447.08407628440591</v>
      </c>
      <c r="P63" s="186">
        <f t="shared" si="11"/>
        <v>458.67919782984188</v>
      </c>
      <c r="Q63" s="186">
        <f t="shared" si="11"/>
        <v>471.52896407961293</v>
      </c>
    </row>
    <row r="64" spans="1:17" x14ac:dyDescent="0.25">
      <c r="A64" s="108" t="s">
        <v>55</v>
      </c>
      <c r="B64" s="185">
        <f t="shared" ref="B64:Q64" si="12">IF(B$12=0,"",B$7/B$12*1000)</f>
        <v>6828.7791711135542</v>
      </c>
      <c r="C64" s="185">
        <f t="shared" si="12"/>
        <v>6068.0344562626588</v>
      </c>
      <c r="D64" s="185">
        <f t="shared" si="12"/>
        <v>5746.7626362454002</v>
      </c>
      <c r="E64" s="185">
        <f t="shared" si="12"/>
        <v>5229.5986925319276</v>
      </c>
      <c r="F64" s="185">
        <f t="shared" si="12"/>
        <v>4960.1486641730917</v>
      </c>
      <c r="G64" s="185">
        <f t="shared" si="12"/>
        <v>5111.6623466387555</v>
      </c>
      <c r="H64" s="185">
        <f t="shared" si="12"/>
        <v>5070.9117510011429</v>
      </c>
      <c r="I64" s="185">
        <f t="shared" si="12"/>
        <v>4780.8559292449154</v>
      </c>
      <c r="J64" s="185">
        <f t="shared" si="12"/>
        <v>4755.9051410035918</v>
      </c>
      <c r="K64" s="185">
        <f t="shared" si="12"/>
        <v>4717.5143167049046</v>
      </c>
      <c r="L64" s="185">
        <f t="shared" si="12"/>
        <v>4616.1718750000018</v>
      </c>
      <c r="M64" s="185">
        <f t="shared" si="12"/>
        <v>4240.9396208252274</v>
      </c>
      <c r="N64" s="185">
        <f t="shared" si="12"/>
        <v>4038.6210879635146</v>
      </c>
      <c r="O64" s="185">
        <f t="shared" si="12"/>
        <v>3901.4337276251745</v>
      </c>
      <c r="P64" s="185">
        <f t="shared" si="12"/>
        <v>3637.9051592043579</v>
      </c>
      <c r="Q64" s="185">
        <f t="shared" si="12"/>
        <v>3612.619636520059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 t="str">
        <f t="shared" ref="B66:Q66" si="13">IF(B$52=0,"",B$52/B$10)</f>
        <v/>
      </c>
      <c r="C66" s="113" t="str">
        <f t="shared" si="13"/>
        <v/>
      </c>
      <c r="D66" s="113" t="str">
        <f t="shared" si="13"/>
        <v/>
      </c>
      <c r="E66" s="113" t="str">
        <f t="shared" si="13"/>
        <v/>
      </c>
      <c r="F66" s="113" t="str">
        <f t="shared" si="13"/>
        <v/>
      </c>
      <c r="G66" s="113" t="str">
        <f t="shared" si="13"/>
        <v/>
      </c>
      <c r="H66" s="113" t="str">
        <f t="shared" si="13"/>
        <v/>
      </c>
      <c r="I66" s="113" t="str">
        <f t="shared" si="13"/>
        <v/>
      </c>
      <c r="J66" s="113" t="str">
        <f t="shared" si="13"/>
        <v/>
      </c>
      <c r="K66" s="113" t="str">
        <f t="shared" si="13"/>
        <v/>
      </c>
      <c r="L66" s="113" t="str">
        <f t="shared" si="13"/>
        <v/>
      </c>
      <c r="M66" s="113" t="str">
        <f t="shared" si="13"/>
        <v/>
      </c>
      <c r="N66" s="113" t="str">
        <f t="shared" si="13"/>
        <v/>
      </c>
      <c r="O66" s="113" t="str">
        <f t="shared" si="13"/>
        <v/>
      </c>
      <c r="P66" s="113" t="str">
        <f t="shared" si="13"/>
        <v/>
      </c>
      <c r="Q66" s="113" t="str">
        <f t="shared" si="13"/>
        <v/>
      </c>
    </row>
    <row r="67" spans="1:17" x14ac:dyDescent="0.25">
      <c r="A67" s="180" t="s">
        <v>56</v>
      </c>
      <c r="B67" s="182">
        <f t="shared" ref="B67:Q67" si="14">IF(B$53=0,"",B$53/B$11)</f>
        <v>0.30146295797387263</v>
      </c>
      <c r="C67" s="182">
        <f t="shared" si="14"/>
        <v>0.30950086578068642</v>
      </c>
      <c r="D67" s="182">
        <f t="shared" si="14"/>
        <v>0.30898910066884006</v>
      </c>
      <c r="E67" s="182">
        <f t="shared" si="14"/>
        <v>0.29938183924223633</v>
      </c>
      <c r="F67" s="182">
        <f t="shared" si="14"/>
        <v>0.26718711495079739</v>
      </c>
      <c r="G67" s="182">
        <f t="shared" si="14"/>
        <v>0.27260203250340048</v>
      </c>
      <c r="H67" s="182">
        <f t="shared" si="14"/>
        <v>0.28996421198865752</v>
      </c>
      <c r="I67" s="182">
        <f t="shared" si="14"/>
        <v>0.26478170111168969</v>
      </c>
      <c r="J67" s="182">
        <f t="shared" si="14"/>
        <v>0.35186146886004016</v>
      </c>
      <c r="K67" s="182">
        <f t="shared" si="14"/>
        <v>0.2727509732576382</v>
      </c>
      <c r="L67" s="182">
        <f t="shared" si="14"/>
        <v>0.23167929150709968</v>
      </c>
      <c r="M67" s="182">
        <f t="shared" si="14"/>
        <v>0.21024835707208123</v>
      </c>
      <c r="N67" s="182">
        <f t="shared" si="14"/>
        <v>0.24700234185129424</v>
      </c>
      <c r="O67" s="182">
        <f t="shared" si="14"/>
        <v>0.25491757628547007</v>
      </c>
      <c r="P67" s="182">
        <f t="shared" si="14"/>
        <v>0.24337859247507931</v>
      </c>
      <c r="Q67" s="182">
        <f t="shared" si="14"/>
        <v>0.22970719979192419</v>
      </c>
    </row>
    <row r="68" spans="1:17" x14ac:dyDescent="0.25">
      <c r="A68" s="108" t="s">
        <v>55</v>
      </c>
      <c r="B68" s="112">
        <f t="shared" ref="B68:Q68" si="15">IF(B$54=0,"",B$54/B$12)</f>
        <v>0.24275895561129096</v>
      </c>
      <c r="C68" s="112">
        <f t="shared" si="15"/>
        <v>0.23607321476693402</v>
      </c>
      <c r="D68" s="112">
        <f t="shared" si="15"/>
        <v>0.22843018130051085</v>
      </c>
      <c r="E68" s="112">
        <f t="shared" si="15"/>
        <v>0.2310887828813625</v>
      </c>
      <c r="F68" s="112">
        <f t="shared" si="15"/>
        <v>0.20320322712755953</v>
      </c>
      <c r="G68" s="112">
        <f t="shared" si="15"/>
        <v>0.2054297287089045</v>
      </c>
      <c r="H68" s="112">
        <f t="shared" si="15"/>
        <v>0.21851366571662717</v>
      </c>
      <c r="I68" s="112">
        <f t="shared" si="15"/>
        <v>0.19946043524254334</v>
      </c>
      <c r="J68" s="112">
        <f t="shared" si="15"/>
        <v>0.26505774919204106</v>
      </c>
      <c r="K68" s="112">
        <f t="shared" si="15"/>
        <v>0.20546369938097664</v>
      </c>
      <c r="L68" s="112">
        <f t="shared" si="15"/>
        <v>0.18366718735392004</v>
      </c>
      <c r="M68" s="112">
        <f t="shared" si="15"/>
        <v>0.16899746161897744</v>
      </c>
      <c r="N68" s="112">
        <f t="shared" si="15"/>
        <v>0.19854028525179207</v>
      </c>
      <c r="O68" s="112">
        <f t="shared" si="15"/>
        <v>0.20970334448032529</v>
      </c>
      <c r="P68" s="112">
        <f t="shared" si="15"/>
        <v>0.20461705493574434</v>
      </c>
      <c r="Q68" s="112">
        <f t="shared" si="15"/>
        <v>0.18546386223699052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 t="str">
        <f>IF(PPA_ued!B$5=0,"",PPA_ued!B$5/B$10)</f>
        <v/>
      </c>
      <c r="C70" s="113" t="str">
        <f>IF(PPA_ued!C$5=0,"",PPA_ued!C$5/C$10)</f>
        <v/>
      </c>
      <c r="D70" s="113" t="str">
        <f>IF(PPA_ued!D$5=0,"",PPA_ued!D$5/D$10)</f>
        <v/>
      </c>
      <c r="E70" s="113" t="str">
        <f>IF(PPA_ued!E$5=0,"",PPA_ued!E$5/E$10)</f>
        <v/>
      </c>
      <c r="F70" s="113" t="str">
        <f>IF(PPA_ued!F$5=0,"",PPA_ued!F$5/F$10)</f>
        <v/>
      </c>
      <c r="G70" s="113" t="str">
        <f>IF(PPA_ued!G$5=0,"",PPA_ued!G$5/G$10)</f>
        <v/>
      </c>
      <c r="H70" s="113" t="str">
        <f>IF(PPA_ued!H$5=0,"",PPA_ued!H$5/H$10)</f>
        <v/>
      </c>
      <c r="I70" s="113" t="str">
        <f>IF(PPA_ued!I$5=0,"",PPA_ued!I$5/I$10)</f>
        <v/>
      </c>
      <c r="J70" s="113" t="str">
        <f>IF(PPA_ued!J$5=0,"",PPA_ued!J$5/J$10)</f>
        <v/>
      </c>
      <c r="K70" s="113" t="str">
        <f>IF(PPA_ued!K$5=0,"",PPA_ued!K$5/K$10)</f>
        <v/>
      </c>
      <c r="L70" s="113" t="str">
        <f>IF(PPA_ued!L$5=0,"",PPA_ued!L$5/L$10)</f>
        <v/>
      </c>
      <c r="M70" s="113" t="str">
        <f>IF(PPA_ued!M$5=0,"",PPA_ued!M$5/M$10)</f>
        <v/>
      </c>
      <c r="N70" s="113" t="str">
        <f>IF(PPA_ued!N$5=0,"",PPA_ued!N$5/N$10)</f>
        <v/>
      </c>
      <c r="O70" s="113" t="str">
        <f>IF(PPA_ued!O$5=0,"",PPA_ued!O$5/O$10)</f>
        <v/>
      </c>
      <c r="P70" s="113" t="str">
        <f>IF(PPA_ued!P$5=0,"",PPA_ued!P$5/P$10)</f>
        <v/>
      </c>
      <c r="Q70" s="113" t="str">
        <f>IF(PPA_ued!Q$5=0,"",PPA_ued!Q$5/Q$10)</f>
        <v/>
      </c>
    </row>
    <row r="71" spans="1:17" x14ac:dyDescent="0.25">
      <c r="A71" s="180" t="s">
        <v>56</v>
      </c>
      <c r="B71" s="182">
        <f>IF(PPA_ued!B$31=0,"",PPA_ued!B$31/B$11)</f>
        <v>0.17158657715372214</v>
      </c>
      <c r="C71" s="182">
        <f>IF(PPA_ued!C$31=0,"",PPA_ued!C$31/C$11)</f>
        <v>0.17706198264433087</v>
      </c>
      <c r="D71" s="182">
        <f>IF(PPA_ued!D$31=0,"",PPA_ued!D$31/D$11)</f>
        <v>0.17757906797889353</v>
      </c>
      <c r="E71" s="182">
        <f>IF(PPA_ued!E$31=0,"",PPA_ued!E$31/E$11)</f>
        <v>0.17507585395806841</v>
      </c>
      <c r="F71" s="182">
        <f>IF(PPA_ued!F$31=0,"",PPA_ued!F$31/F$11)</f>
        <v>0.15545098506202942</v>
      </c>
      <c r="G71" s="182">
        <f>IF(PPA_ued!G$31=0,"",PPA_ued!G$31/G$11)</f>
        <v>0.15750392916465752</v>
      </c>
      <c r="H71" s="182">
        <f>IF(PPA_ued!H$31=0,"",PPA_ued!H$31/H$11)</f>
        <v>0.16798827031487604</v>
      </c>
      <c r="I71" s="182">
        <f>IF(PPA_ued!I$31=0,"",PPA_ued!I$31/I$11)</f>
        <v>0.15558879746293824</v>
      </c>
      <c r="J71" s="182">
        <f>IF(PPA_ued!J$31=0,"",PPA_ued!J$31/J$11)</f>
        <v>0.20876525042469027</v>
      </c>
      <c r="K71" s="182">
        <f>IF(PPA_ued!K$31=0,"",PPA_ued!K$31/K$11)</f>
        <v>0.16086055290923515</v>
      </c>
      <c r="L71" s="182">
        <f>IF(PPA_ued!L$31=0,"",PPA_ued!L$31/L$11)</f>
        <v>0.14084995574436945</v>
      </c>
      <c r="M71" s="182">
        <f>IF(PPA_ued!M$31=0,"",PPA_ued!M$31/M$11)</f>
        <v>0.129791289795993</v>
      </c>
      <c r="N71" s="182">
        <f>IF(PPA_ued!N$31=0,"",PPA_ued!N$31/N$11)</f>
        <v>0.15020752781431859</v>
      </c>
      <c r="O71" s="182">
        <f>IF(PPA_ued!O$31=0,"",PPA_ued!O$31/O$11)</f>
        <v>0.16188230819180002</v>
      </c>
      <c r="P71" s="182">
        <f>IF(PPA_ued!P$31=0,"",PPA_ued!P$31/P$11)</f>
        <v>0.1572365375681625</v>
      </c>
      <c r="Q71" s="182">
        <f>IF(PPA_ued!Q$31=0,"",PPA_ued!Q$31/Q$11)</f>
        <v>0.1482348988068006</v>
      </c>
    </row>
    <row r="72" spans="1:17" x14ac:dyDescent="0.25">
      <c r="A72" s="108" t="s">
        <v>55</v>
      </c>
      <c r="B72" s="112">
        <f>IF(PPA_ued!B$81=0,"",PPA_ued!B$81/B$12)</f>
        <v>0.11093508453978311</v>
      </c>
      <c r="C72" s="112">
        <f>IF(PPA_ued!C$81=0,"",PPA_ued!C$81/C$12)</f>
        <v>0.10828674952222397</v>
      </c>
      <c r="D72" s="112">
        <f>IF(PPA_ued!D$81=0,"",PPA_ued!D$81/D$12)</f>
        <v>0.10528695834511577</v>
      </c>
      <c r="E72" s="112">
        <f>IF(PPA_ued!E$81=0,"",PPA_ued!E$81/E$12)</f>
        <v>0.10702702420120482</v>
      </c>
      <c r="F72" s="112">
        <f>IF(PPA_ued!F$81=0,"",PPA_ued!F$81/F$12)</f>
        <v>9.4917916430418137E-2</v>
      </c>
      <c r="G72" s="112">
        <f>IF(PPA_ued!G$81=0,"",PPA_ued!G$81/G$12)</f>
        <v>9.6924513964504674E-2</v>
      </c>
      <c r="H72" s="112">
        <f>IF(PPA_ued!H$81=0,"",PPA_ued!H$81/H$12)</f>
        <v>0.10277523926474486</v>
      </c>
      <c r="I72" s="112">
        <f>IF(PPA_ued!I$81=0,"",PPA_ued!I$81/I$12)</f>
        <v>9.5519651583910875E-2</v>
      </c>
      <c r="J72" s="112">
        <f>IF(PPA_ued!J$81=0,"",PPA_ued!J$81/J$12)</f>
        <v>0.12689001109046186</v>
      </c>
      <c r="K72" s="112">
        <f>IF(PPA_ued!K$81=0,"",PPA_ued!K$81/K$12)</f>
        <v>9.8557841671201088E-2</v>
      </c>
      <c r="L72" s="112">
        <f>IF(PPA_ued!L$81=0,"",PPA_ued!L$81/L$12)</f>
        <v>8.8217135705094998E-2</v>
      </c>
      <c r="M72" s="112">
        <f>IF(PPA_ued!M$81=0,"",PPA_ued!M$81/M$12)</f>
        <v>8.1173905223782608E-2</v>
      </c>
      <c r="N72" s="112">
        <f>IF(PPA_ued!N$81=0,"",PPA_ued!N$81/N$12)</f>
        <v>9.578285099175804E-2</v>
      </c>
      <c r="O72" s="112">
        <f>IF(PPA_ued!O$81=0,"",PPA_ued!O$81/O$12)</f>
        <v>0.10318394547191369</v>
      </c>
      <c r="P72" s="112">
        <f>IF(PPA_ued!P$81=0,"",PPA_ued!P$81/P$12)</f>
        <v>0.10066168597232653</v>
      </c>
      <c r="Q72" s="112">
        <f>IF(PPA_ued!Q$81=0,"",PPA_ued!Q$81/Q$12)</f>
        <v>9.5843331664728471E-2</v>
      </c>
    </row>
    <row r="73" spans="1:17" x14ac:dyDescent="0.25">
      <c r="A73" s="39" t="s">
        <v>60</v>
      </c>
      <c r="B73" s="111">
        <f t="shared" ref="B73:Q73" si="16">IF(B$51=0,"",B$56/B$51)</f>
        <v>1.0386428727329124</v>
      </c>
      <c r="C73" s="111">
        <f t="shared" si="16"/>
        <v>1.1752170344122952</v>
      </c>
      <c r="D73" s="111">
        <f t="shared" si="16"/>
        <v>1.1915675580000489</v>
      </c>
      <c r="E73" s="111">
        <f t="shared" si="16"/>
        <v>1.1710905310650759</v>
      </c>
      <c r="F73" s="111">
        <f t="shared" si="16"/>
        <v>1.0842025818910883</v>
      </c>
      <c r="G73" s="111">
        <f t="shared" si="16"/>
        <v>0.98968985764121531</v>
      </c>
      <c r="H73" s="111">
        <f t="shared" si="16"/>
        <v>1.117071337372928</v>
      </c>
      <c r="I73" s="111">
        <f t="shared" si="16"/>
        <v>1.2152481663900467</v>
      </c>
      <c r="J73" s="111">
        <f t="shared" si="16"/>
        <v>1.0787780550509696</v>
      </c>
      <c r="K73" s="111">
        <f t="shared" si="16"/>
        <v>0.98793704091653456</v>
      </c>
      <c r="L73" s="111">
        <f t="shared" si="16"/>
        <v>1.0025118205716055</v>
      </c>
      <c r="M73" s="111">
        <f t="shared" si="16"/>
        <v>1.0209807782112588</v>
      </c>
      <c r="N73" s="111">
        <f t="shared" si="16"/>
        <v>0.91564366623346993</v>
      </c>
      <c r="O73" s="111">
        <f t="shared" si="16"/>
        <v>0.98951117044262726</v>
      </c>
      <c r="P73" s="111">
        <f t="shared" si="16"/>
        <v>0.97968438791695345</v>
      </c>
      <c r="Q73" s="111">
        <f t="shared" si="16"/>
        <v>0.81624165518469272</v>
      </c>
    </row>
    <row r="74" spans="1:17" x14ac:dyDescent="0.25">
      <c r="A74" s="110" t="s">
        <v>35</v>
      </c>
      <c r="B74" s="109" t="str">
        <f t="shared" ref="B74:Q74" si="17">IF(B$52=0,"",B$57/B$52)</f>
        <v/>
      </c>
      <c r="C74" s="109" t="str">
        <f t="shared" si="17"/>
        <v/>
      </c>
      <c r="D74" s="109" t="str">
        <f t="shared" si="17"/>
        <v/>
      </c>
      <c r="E74" s="109" t="str">
        <f t="shared" si="17"/>
        <v/>
      </c>
      <c r="F74" s="109" t="str">
        <f t="shared" si="17"/>
        <v/>
      </c>
      <c r="G74" s="109" t="str">
        <f t="shared" si="17"/>
        <v/>
      </c>
      <c r="H74" s="109" t="str">
        <f t="shared" si="17"/>
        <v/>
      </c>
      <c r="I74" s="109" t="str">
        <f t="shared" si="17"/>
        <v/>
      </c>
      <c r="J74" s="109" t="str">
        <f t="shared" si="17"/>
        <v/>
      </c>
      <c r="K74" s="109" t="str">
        <f t="shared" si="17"/>
        <v/>
      </c>
      <c r="L74" s="109" t="str">
        <f t="shared" si="17"/>
        <v/>
      </c>
      <c r="M74" s="109" t="str">
        <f t="shared" si="17"/>
        <v/>
      </c>
      <c r="N74" s="109" t="str">
        <f t="shared" si="17"/>
        <v/>
      </c>
      <c r="O74" s="109" t="str">
        <f t="shared" si="17"/>
        <v/>
      </c>
      <c r="P74" s="109" t="str">
        <f t="shared" si="17"/>
        <v/>
      </c>
      <c r="Q74" s="109" t="str">
        <f t="shared" si="17"/>
        <v/>
      </c>
    </row>
    <row r="75" spans="1:17" x14ac:dyDescent="0.25">
      <c r="A75" s="180" t="s">
        <v>56</v>
      </c>
      <c r="B75" s="178">
        <f t="shared" ref="B75:Q75" si="18">IF(B$53=0,"",B$58/B$53)</f>
        <v>1.0954317025895517</v>
      </c>
      <c r="C75" s="178">
        <f t="shared" si="18"/>
        <v>1.2542899432922598</v>
      </c>
      <c r="D75" s="178">
        <f t="shared" si="18"/>
        <v>1.2733976859031775</v>
      </c>
      <c r="E75" s="178">
        <f t="shared" si="18"/>
        <v>1.2530740812878811</v>
      </c>
      <c r="F75" s="178">
        <f t="shared" si="18"/>
        <v>1.1607487021680352</v>
      </c>
      <c r="G75" s="178">
        <f t="shared" si="18"/>
        <v>1.0583593715253141</v>
      </c>
      <c r="H75" s="178">
        <f t="shared" si="18"/>
        <v>1.1950105884633324</v>
      </c>
      <c r="I75" s="178">
        <f t="shared" si="18"/>
        <v>1.3083097862360291</v>
      </c>
      <c r="J75" s="178">
        <f t="shared" si="18"/>
        <v>1.1701489030332439</v>
      </c>
      <c r="K75" s="178">
        <f t="shared" si="18"/>
        <v>1.0527669872092156</v>
      </c>
      <c r="L75" s="178">
        <f t="shared" si="18"/>
        <v>1.0533138665716906</v>
      </c>
      <c r="M75" s="178">
        <f t="shared" si="18"/>
        <v>1.0738021308994905</v>
      </c>
      <c r="N75" s="178">
        <f t="shared" si="18"/>
        <v>0.96943167580504142</v>
      </c>
      <c r="O75" s="178">
        <f t="shared" si="18"/>
        <v>1.0467240309369332</v>
      </c>
      <c r="P75" s="178">
        <f t="shared" si="18"/>
        <v>1.0337742726894745</v>
      </c>
      <c r="Q75" s="178">
        <f t="shared" si="18"/>
        <v>0.86102044613672635</v>
      </c>
    </row>
    <row r="76" spans="1:17" x14ac:dyDescent="0.25">
      <c r="A76" s="108" t="s">
        <v>55</v>
      </c>
      <c r="B76" s="107">
        <f t="shared" ref="B76:Q76" si="19">IF(B$54=0,"",B$59/B$54)</f>
        <v>0.26962257398690126</v>
      </c>
      <c r="C76" s="107">
        <f t="shared" si="19"/>
        <v>0.29157451354816488</v>
      </c>
      <c r="D76" s="107">
        <f t="shared" si="19"/>
        <v>0.30506154017734449</v>
      </c>
      <c r="E76" s="107">
        <f t="shared" si="19"/>
        <v>0.3028810699862251</v>
      </c>
      <c r="F76" s="107">
        <f t="shared" si="19"/>
        <v>0.27810637907934749</v>
      </c>
      <c r="G76" s="107">
        <f t="shared" si="19"/>
        <v>0.25241895973136502</v>
      </c>
      <c r="H76" s="107">
        <f t="shared" si="19"/>
        <v>0.28027581657123324</v>
      </c>
      <c r="I76" s="107">
        <f t="shared" si="19"/>
        <v>0.29185131126515362</v>
      </c>
      <c r="J76" s="107">
        <f t="shared" si="19"/>
        <v>0.29489377587292326</v>
      </c>
      <c r="K76" s="107">
        <f t="shared" si="19"/>
        <v>0.27713614533290992</v>
      </c>
      <c r="L76" s="107">
        <f t="shared" si="19"/>
        <v>0.26556748538175873</v>
      </c>
      <c r="M76" s="107">
        <f t="shared" si="19"/>
        <v>0.26526274009219225</v>
      </c>
      <c r="N76" s="107">
        <f t="shared" si="19"/>
        <v>0.2221379118188698</v>
      </c>
      <c r="O76" s="107">
        <f t="shared" si="19"/>
        <v>0.24084147535365155</v>
      </c>
      <c r="P76" s="107">
        <f t="shared" si="19"/>
        <v>0.23981605038806206</v>
      </c>
      <c r="Q76" s="107">
        <f t="shared" si="19"/>
        <v>0.21922033613231276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152.54025673477952</v>
      </c>
      <c r="C31" s="96">
        <v>153.20292856143982</v>
      </c>
      <c r="D31" s="96">
        <v>159.7473650457903</v>
      </c>
      <c r="E31" s="96">
        <v>163.46248422626107</v>
      </c>
      <c r="F31" s="96">
        <v>154.70133955651173</v>
      </c>
      <c r="G31" s="96">
        <v>155.65576055944172</v>
      </c>
      <c r="H31" s="96">
        <v>160.3502092297276</v>
      </c>
      <c r="I31" s="96">
        <v>146.15949901365269</v>
      </c>
      <c r="J31" s="96">
        <v>149.18926279665706</v>
      </c>
      <c r="K31" s="96">
        <v>125.73819867177122</v>
      </c>
      <c r="L31" s="96">
        <v>148.27474656454379</v>
      </c>
      <c r="M31" s="96">
        <v>146.33285652216847</v>
      </c>
      <c r="N31" s="96">
        <v>158.32850112667958</v>
      </c>
      <c r="O31" s="96">
        <v>181.15207723574363</v>
      </c>
      <c r="P31" s="96">
        <v>186.18462324343571</v>
      </c>
      <c r="Q31" s="96">
        <v>176.41512944019775</v>
      </c>
    </row>
    <row r="32" spans="1:17" x14ac:dyDescent="0.25">
      <c r="A32" s="132" t="s">
        <v>83</v>
      </c>
      <c r="B32" s="160">
        <v>0.80641665438317744</v>
      </c>
      <c r="C32" s="160">
        <v>0.80991992367646626</v>
      </c>
      <c r="D32" s="160">
        <v>0.84451762717783874</v>
      </c>
      <c r="E32" s="160">
        <v>0.86415791128565289</v>
      </c>
      <c r="F32" s="160">
        <v>0.81784139704619963</v>
      </c>
      <c r="G32" s="160">
        <v>0.82288702243408696</v>
      </c>
      <c r="H32" s="160">
        <v>0.84770461270107889</v>
      </c>
      <c r="I32" s="160">
        <v>0.77268425216985714</v>
      </c>
      <c r="J32" s="160">
        <v>0.78870134841553685</v>
      </c>
      <c r="K32" s="160">
        <v>0.66472536280934547</v>
      </c>
      <c r="L32" s="160">
        <v>0.78386668289139183</v>
      </c>
      <c r="M32" s="160">
        <v>0.77360072094355659</v>
      </c>
      <c r="N32" s="160">
        <v>0.83701668598915535</v>
      </c>
      <c r="O32" s="160">
        <v>0.9576754044213156</v>
      </c>
      <c r="P32" s="160">
        <v>0.98428037416126202</v>
      </c>
      <c r="Q32" s="160">
        <v>0.9326331390217395</v>
      </c>
    </row>
    <row r="33" spans="1:17" x14ac:dyDescent="0.25">
      <c r="A33" s="76" t="s">
        <v>82</v>
      </c>
      <c r="B33" s="159">
        <v>1.1443658299017005</v>
      </c>
      <c r="C33" s="159">
        <v>1.1493372322783666</v>
      </c>
      <c r="D33" s="159">
        <v>1.1984339733548826</v>
      </c>
      <c r="E33" s="159">
        <v>1.2263050123523789</v>
      </c>
      <c r="F33" s="159">
        <v>1.1605783982408096</v>
      </c>
      <c r="G33" s="159">
        <v>1.1677385198144383</v>
      </c>
      <c r="H33" s="159">
        <v>1.2029565452950379</v>
      </c>
      <c r="I33" s="159">
        <v>1.0964970163750867</v>
      </c>
      <c r="J33" s="159">
        <v>1.11922647953557</v>
      </c>
      <c r="K33" s="159">
        <v>0.94329523991524133</v>
      </c>
      <c r="L33" s="159">
        <v>1.1123657258609485</v>
      </c>
      <c r="M33" s="159">
        <v>1.0977975544320488</v>
      </c>
      <c r="N33" s="159">
        <v>1.1877895741577986</v>
      </c>
      <c r="O33" s="159">
        <v>1.3590133623856215</v>
      </c>
      <c r="P33" s="159">
        <v>1.3967678136490955</v>
      </c>
      <c r="Q33" s="159">
        <v>1.3234765060089082</v>
      </c>
    </row>
    <row r="34" spans="1:17" x14ac:dyDescent="0.25">
      <c r="A34" s="76" t="s">
        <v>81</v>
      </c>
      <c r="B34" s="159">
        <v>4.0721083117094565</v>
      </c>
      <c r="C34" s="159">
        <v>4.0897985366444427</v>
      </c>
      <c r="D34" s="159">
        <v>4.2645042489189011</v>
      </c>
      <c r="E34" s="159">
        <v>4.3636804796242785</v>
      </c>
      <c r="F34" s="159">
        <v>4.1297990715720729</v>
      </c>
      <c r="G34" s="159">
        <v>4.1552776290499107</v>
      </c>
      <c r="H34" s="159">
        <v>4.2805973568277524</v>
      </c>
      <c r="I34" s="159">
        <v>3.9017720535479041</v>
      </c>
      <c r="J34" s="159">
        <v>3.9826525145316514</v>
      </c>
      <c r="K34" s="159">
        <v>3.3566192615037913</v>
      </c>
      <c r="L34" s="159">
        <v>3.9582392269858171</v>
      </c>
      <c r="M34" s="159">
        <v>3.9063998846951393</v>
      </c>
      <c r="N34" s="159">
        <v>4.2266272472547364</v>
      </c>
      <c r="O34" s="159">
        <v>4.8359095178244456</v>
      </c>
      <c r="P34" s="159">
        <v>4.9702548563314748</v>
      </c>
      <c r="Q34" s="159">
        <v>4.7094552630376967</v>
      </c>
    </row>
    <row r="35" spans="1:17" x14ac:dyDescent="0.25">
      <c r="A35" s="76" t="s">
        <v>80</v>
      </c>
      <c r="B35" s="159">
        <v>3.2256666175327098</v>
      </c>
      <c r="C35" s="159">
        <v>3.239679694705865</v>
      </c>
      <c r="D35" s="159">
        <v>3.3780705087113549</v>
      </c>
      <c r="E35" s="159">
        <v>3.4566316451426116</v>
      </c>
      <c r="F35" s="159">
        <v>3.2713655881847985</v>
      </c>
      <c r="G35" s="159">
        <v>3.2915480897363478</v>
      </c>
      <c r="H35" s="159">
        <v>3.3908184508043155</v>
      </c>
      <c r="I35" s="159">
        <v>3.0907370086794286</v>
      </c>
      <c r="J35" s="159">
        <v>3.1548053936621474</v>
      </c>
      <c r="K35" s="159">
        <v>2.6589014512373819</v>
      </c>
      <c r="L35" s="159">
        <v>3.1354667315655673</v>
      </c>
      <c r="M35" s="159">
        <v>3.0944028837742263</v>
      </c>
      <c r="N35" s="159">
        <v>3.3480667439566214</v>
      </c>
      <c r="O35" s="159">
        <v>3.8307016176852624</v>
      </c>
      <c r="P35" s="159">
        <v>3.9371214966450481</v>
      </c>
      <c r="Q35" s="159">
        <v>3.730532556086958</v>
      </c>
    </row>
    <row r="36" spans="1:17" x14ac:dyDescent="0.25">
      <c r="A36" s="129" t="s">
        <v>79</v>
      </c>
      <c r="B36" s="158">
        <v>1.9353999705196259</v>
      </c>
      <c r="C36" s="158">
        <v>1.9438078168235191</v>
      </c>
      <c r="D36" s="158">
        <v>2.0268423052268134</v>
      </c>
      <c r="E36" s="158">
        <v>2.0739789870855674</v>
      </c>
      <c r="F36" s="158">
        <v>1.9628193529108793</v>
      </c>
      <c r="G36" s="158">
        <v>1.9749288538418088</v>
      </c>
      <c r="H36" s="158">
        <v>2.0344910704825896</v>
      </c>
      <c r="I36" s="158">
        <v>1.8544422052076577</v>
      </c>
      <c r="J36" s="158">
        <v>1.8928832361972887</v>
      </c>
      <c r="K36" s="158">
        <v>1.5953408707424293</v>
      </c>
      <c r="L36" s="158">
        <v>1.8812800389393405</v>
      </c>
      <c r="M36" s="158">
        <v>1.8566417302645357</v>
      </c>
      <c r="N36" s="158">
        <v>2.0088400463739728</v>
      </c>
      <c r="O36" s="158">
        <v>2.2984209706111578</v>
      </c>
      <c r="P36" s="158">
        <v>2.3622728979870291</v>
      </c>
      <c r="Q36" s="158">
        <v>2.2383195336521755</v>
      </c>
    </row>
    <row r="37" spans="1:17" x14ac:dyDescent="0.25">
      <c r="A37" s="92" t="s">
        <v>125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1.1288836371604405</v>
      </c>
      <c r="C38" s="91">
        <v>1.226097710829007</v>
      </c>
      <c r="D38" s="91">
        <v>1.3376103380938797</v>
      </c>
      <c r="E38" s="91">
        <v>1.3589349879068635</v>
      </c>
      <c r="F38" s="91">
        <v>1.1809009706691171</v>
      </c>
      <c r="G38" s="91">
        <v>1.0784390995117783</v>
      </c>
      <c r="H38" s="91">
        <v>1.2335694695007511</v>
      </c>
      <c r="I38" s="91">
        <v>1.170838916980925</v>
      </c>
      <c r="J38" s="91">
        <v>1.2075680917786655</v>
      </c>
      <c r="K38" s="91">
        <v>0.95646451251725328</v>
      </c>
      <c r="L38" s="91">
        <v>1.0808129668558766</v>
      </c>
      <c r="M38" s="91">
        <v>1.0654340116290177</v>
      </c>
      <c r="N38" s="91">
        <v>0.98305405899591825</v>
      </c>
      <c r="O38" s="91">
        <v>1.2425076029569038</v>
      </c>
      <c r="P38" s="91">
        <v>1.2858729314430524</v>
      </c>
      <c r="Q38" s="91">
        <v>1.0884999970302711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0.80651633335918549</v>
      </c>
      <c r="C40" s="157">
        <v>0.71771010599451224</v>
      </c>
      <c r="D40" s="157">
        <v>0.68923196713293355</v>
      </c>
      <c r="E40" s="157">
        <v>0.71504399917870387</v>
      </c>
      <c r="F40" s="157">
        <v>0.78191838224176224</v>
      </c>
      <c r="G40" s="157">
        <v>0.89648975433003053</v>
      </c>
      <c r="H40" s="157">
        <v>0.80092160098183851</v>
      </c>
      <c r="I40" s="157">
        <v>0.68360328822673255</v>
      </c>
      <c r="J40" s="157">
        <v>0.68531514441862307</v>
      </c>
      <c r="K40" s="157">
        <v>0.63887635822517597</v>
      </c>
      <c r="L40" s="157">
        <v>0.80046707208346379</v>
      </c>
      <c r="M40" s="157">
        <v>0.79120771863551809</v>
      </c>
      <c r="N40" s="157">
        <v>1.0257859873780546</v>
      </c>
      <c r="O40" s="157">
        <v>1.055913367654254</v>
      </c>
      <c r="P40" s="157">
        <v>1.0763999665439767</v>
      </c>
      <c r="Q40" s="157">
        <v>1.1498195366219042</v>
      </c>
    </row>
    <row r="41" spans="1:17" x14ac:dyDescent="0.25">
      <c r="A41" s="156" t="s">
        <v>238</v>
      </c>
      <c r="B41" s="204">
        <v>10.448786078883348</v>
      </c>
      <c r="C41" s="204">
        <v>8.9368336093486267</v>
      </c>
      <c r="D41" s="204">
        <v>8.4484974554635066</v>
      </c>
      <c r="E41" s="204">
        <v>9.1900894334326608</v>
      </c>
      <c r="F41" s="204">
        <v>9.7051890561040324</v>
      </c>
      <c r="G41" s="204">
        <v>11.249125618028398</v>
      </c>
      <c r="H41" s="204">
        <v>10.832438559706219</v>
      </c>
      <c r="I41" s="204">
        <v>9.0576589936583822</v>
      </c>
      <c r="J41" s="204">
        <v>7.7488920501134135</v>
      </c>
      <c r="K41" s="204">
        <v>7.6011338198656198</v>
      </c>
      <c r="L41" s="204">
        <v>11.793048320936229</v>
      </c>
      <c r="M41" s="204">
        <v>11.887693389929833</v>
      </c>
      <c r="N41" s="204">
        <v>16.183557867259765</v>
      </c>
      <c r="O41" s="204">
        <v>16.443806023312778</v>
      </c>
      <c r="P41" s="204">
        <v>16.757317519285095</v>
      </c>
      <c r="Q41" s="204">
        <v>16.297521303884345</v>
      </c>
    </row>
    <row r="42" spans="1:17" x14ac:dyDescent="0.25">
      <c r="A42" s="152" t="s">
        <v>247</v>
      </c>
      <c r="B42" s="151">
        <v>3.4067916610055029</v>
      </c>
      <c r="C42" s="151">
        <v>3.5908955616857341</v>
      </c>
      <c r="D42" s="151">
        <v>3.8388802420881927</v>
      </c>
      <c r="E42" s="151">
        <v>3.8688971873303233</v>
      </c>
      <c r="F42" s="151">
        <v>3.5519884603968812</v>
      </c>
      <c r="G42" s="151">
        <v>3.4125651706591253</v>
      </c>
      <c r="H42" s="151">
        <v>3.597667229586075</v>
      </c>
      <c r="I42" s="151">
        <v>3.368003944981667</v>
      </c>
      <c r="J42" s="151">
        <v>3.6005118834975955</v>
      </c>
      <c r="K42" s="151">
        <v>2.9181925963800328</v>
      </c>
      <c r="L42" s="151">
        <v>3.1336238658097857</v>
      </c>
      <c r="M42" s="151">
        <v>3.0655043904571317</v>
      </c>
      <c r="N42" s="151">
        <v>2.9557223829516861</v>
      </c>
      <c r="O42" s="151">
        <v>3.6071256682399597</v>
      </c>
      <c r="P42" s="151">
        <v>3.7229141561032875</v>
      </c>
      <c r="Q42" s="151">
        <v>3.481960454568509</v>
      </c>
    </row>
    <row r="43" spans="1:17" x14ac:dyDescent="0.25">
      <c r="A43" s="150" t="s">
        <v>33</v>
      </c>
      <c r="B43" s="87">
        <v>8.3145593118979285E-3</v>
      </c>
      <c r="C43" s="87">
        <v>8.6884057971014488E-3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3.1874202898550724E-2</v>
      </c>
      <c r="D45" s="87">
        <v>0</v>
      </c>
      <c r="E45" s="87">
        <v>0</v>
      </c>
      <c r="F45" s="87">
        <v>3.2386376811594196E-2</v>
      </c>
      <c r="G45" s="87">
        <v>3.2535158208183493E-2</v>
      </c>
      <c r="H45" s="87">
        <v>3.2360289855072458E-2</v>
      </c>
      <c r="I45" s="87">
        <v>3.2226376811594203E-2</v>
      </c>
      <c r="J45" s="87">
        <v>3.2013623188405796E-2</v>
      </c>
      <c r="K45" s="87">
        <v>3.195188405797101E-2</v>
      </c>
      <c r="L45" s="87">
        <v>0</v>
      </c>
      <c r="M45" s="87">
        <v>0</v>
      </c>
      <c r="N45" s="87">
        <v>0</v>
      </c>
      <c r="O45" s="87">
        <v>3.253883172900035E-2</v>
      </c>
      <c r="P45" s="87">
        <v>3.2534800351498638E-2</v>
      </c>
      <c r="Q45" s="87">
        <v>3.2538736817571634E-2</v>
      </c>
    </row>
    <row r="46" spans="1:17" x14ac:dyDescent="0.25">
      <c r="A46" s="150" t="s">
        <v>125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0.22150926679452806</v>
      </c>
      <c r="C47" s="87">
        <v>0.2780689855072464</v>
      </c>
      <c r="D47" s="87">
        <v>0.27782260869565217</v>
      </c>
      <c r="E47" s="87">
        <v>0.19412840579710144</v>
      </c>
      <c r="F47" s="87">
        <v>0.22252579710144924</v>
      </c>
      <c r="G47" s="87">
        <v>0.2215590011506948</v>
      </c>
      <c r="H47" s="87">
        <v>0.16699420289855071</v>
      </c>
      <c r="I47" s="87">
        <v>0.22235797101449278</v>
      </c>
      <c r="J47" s="87">
        <v>0.13860347826086955</v>
      </c>
      <c r="K47" s="87">
        <v>0.11011768115942024</v>
      </c>
      <c r="L47" s="87">
        <v>5.5384611902643627E-2</v>
      </c>
      <c r="M47" s="87">
        <v>5.5385730339068337E-2</v>
      </c>
      <c r="N47" s="87">
        <v>8.3077167872601262E-2</v>
      </c>
      <c r="O47" s="87">
        <v>8.3076298778877927E-2</v>
      </c>
      <c r="P47" s="87">
        <v>8.307153768356737E-2</v>
      </c>
      <c r="Q47" s="87">
        <v>5.5387132151064472E-2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1.7087783075566254</v>
      </c>
      <c r="C49" s="87">
        <v>1.9006996196567485</v>
      </c>
      <c r="D49" s="87">
        <v>2.0882686478852941</v>
      </c>
      <c r="E49" s="87">
        <v>2.2205055931274247</v>
      </c>
      <c r="F49" s="87">
        <v>1.8383209241649971</v>
      </c>
      <c r="G49" s="87">
        <v>1.659450812487121</v>
      </c>
      <c r="H49" s="87">
        <v>2.0621536063976689</v>
      </c>
      <c r="I49" s="87">
        <v>1.9828230754164491</v>
      </c>
      <c r="J49" s="87">
        <v>1.8921028979903496</v>
      </c>
      <c r="K49" s="87">
        <v>1.4179714369597434</v>
      </c>
      <c r="L49" s="87">
        <v>1.8196101234740498</v>
      </c>
      <c r="M49" s="87">
        <v>1.8318110585536209</v>
      </c>
      <c r="N49" s="87">
        <v>1.7836389622305815</v>
      </c>
      <c r="O49" s="87">
        <v>2.2349676859879071</v>
      </c>
      <c r="P49" s="87">
        <v>2.2962217811705368</v>
      </c>
      <c r="Q49" s="87">
        <v>1.7747158307928763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0.26788873853944367</v>
      </c>
      <c r="C51" s="87">
        <v>0.2959220289855079</v>
      </c>
      <c r="D51" s="87">
        <v>0.3246246376811594</v>
      </c>
      <c r="E51" s="87">
        <v>0.2346782608695652</v>
      </c>
      <c r="F51" s="87">
        <v>0.17132405797101449</v>
      </c>
      <c r="G51" s="87">
        <v>0.15853764594329509</v>
      </c>
      <c r="H51" s="87">
        <v>0.27256956521739134</v>
      </c>
      <c r="I51" s="87">
        <v>0.330447536231884</v>
      </c>
      <c r="J51" s="87">
        <v>0.34157043478260862</v>
      </c>
      <c r="K51" s="87">
        <v>0.2732347826086956</v>
      </c>
      <c r="L51" s="87">
        <v>0.24299660971746831</v>
      </c>
      <c r="M51" s="87">
        <v>0.235384145150204</v>
      </c>
      <c r="N51" s="87">
        <v>0.20214742264951438</v>
      </c>
      <c r="O51" s="87">
        <v>0.26584984806026418</v>
      </c>
      <c r="P51" s="87">
        <v>0.23466697593669214</v>
      </c>
      <c r="Q51" s="87">
        <v>0.18969394349741001</v>
      </c>
    </row>
    <row r="52" spans="1:17" x14ac:dyDescent="0.25">
      <c r="A52" s="150" t="s">
        <v>22</v>
      </c>
      <c r="B52" s="87">
        <v>1.2003007888030079</v>
      </c>
      <c r="C52" s="87">
        <v>1.0756423188405795</v>
      </c>
      <c r="D52" s="87">
        <v>1.1481643478260868</v>
      </c>
      <c r="E52" s="87">
        <v>1.2195849275362318</v>
      </c>
      <c r="F52" s="87">
        <v>1.287431304347826</v>
      </c>
      <c r="G52" s="87">
        <v>1.340482552869831</v>
      </c>
      <c r="H52" s="87">
        <v>1.0635895652173912</v>
      </c>
      <c r="I52" s="87">
        <v>0.80014898550724634</v>
      </c>
      <c r="J52" s="87">
        <v>1.1962214492753622</v>
      </c>
      <c r="K52" s="87">
        <v>1.0849168115942027</v>
      </c>
      <c r="L52" s="87">
        <v>1.0156325207156243</v>
      </c>
      <c r="M52" s="87">
        <v>0.94292345641423836</v>
      </c>
      <c r="N52" s="87">
        <v>0.88685883019898892</v>
      </c>
      <c r="O52" s="87">
        <v>0.99069300368391033</v>
      </c>
      <c r="P52" s="87">
        <v>1.0764190609609927</v>
      </c>
      <c r="Q52" s="87">
        <v>1.4296248113095869</v>
      </c>
    </row>
    <row r="53" spans="1:17" x14ac:dyDescent="0.25">
      <c r="A53" s="152" t="s">
        <v>246</v>
      </c>
      <c r="B53" s="151">
        <v>7.041994417877846</v>
      </c>
      <c r="C53" s="151">
        <v>5.3459380476628926</v>
      </c>
      <c r="D53" s="151">
        <v>4.6096172133753148</v>
      </c>
      <c r="E53" s="151">
        <v>5.3211922461023384</v>
      </c>
      <c r="F53" s="151">
        <v>6.1532005957071521</v>
      </c>
      <c r="G53" s="151">
        <v>7.8365604473692727</v>
      </c>
      <c r="H53" s="151">
        <v>7.234771330120144</v>
      </c>
      <c r="I53" s="151">
        <v>5.6896550486767161</v>
      </c>
      <c r="J53" s="151">
        <v>4.1483801666158184</v>
      </c>
      <c r="K53" s="151">
        <v>4.6829412234855869</v>
      </c>
      <c r="L53" s="151">
        <v>8.6594244551264445</v>
      </c>
      <c r="M53" s="151">
        <v>8.8221889994727007</v>
      </c>
      <c r="N53" s="151">
        <v>13.227835484308079</v>
      </c>
      <c r="O53" s="151">
        <v>12.836680355072817</v>
      </c>
      <c r="P53" s="151">
        <v>13.034403363181807</v>
      </c>
      <c r="Q53" s="151">
        <v>12.815560849315837</v>
      </c>
    </row>
    <row r="54" spans="1:17" x14ac:dyDescent="0.25">
      <c r="A54" s="156" t="s">
        <v>237</v>
      </c>
      <c r="B54" s="204">
        <v>115.96574485066829</v>
      </c>
      <c r="C54" s="204">
        <v>118.1743009759212</v>
      </c>
      <c r="D54" s="204">
        <v>124.1748678453246</v>
      </c>
      <c r="E54" s="204">
        <v>126.46598963906649</v>
      </c>
      <c r="F54" s="204">
        <v>118.58470111147503</v>
      </c>
      <c r="G54" s="204">
        <v>117.69175082321438</v>
      </c>
      <c r="H54" s="204">
        <v>122.06875104602214</v>
      </c>
      <c r="I54" s="204">
        <v>112.15927008428855</v>
      </c>
      <c r="J54" s="204">
        <v>116.1224329676959</v>
      </c>
      <c r="K54" s="204">
        <v>96.697533768302023</v>
      </c>
      <c r="L54" s="204">
        <v>110.93161439769032</v>
      </c>
      <c r="M54" s="204">
        <v>109.20611684889806</v>
      </c>
      <c r="N54" s="204">
        <v>114.52250227093892</v>
      </c>
      <c r="O54" s="204">
        <v>133.30017606277482</v>
      </c>
      <c r="P54" s="204">
        <v>137.16023586908014</v>
      </c>
      <c r="Q54" s="204">
        <v>129.5039463263808</v>
      </c>
    </row>
    <row r="55" spans="1:17" x14ac:dyDescent="0.25">
      <c r="A55" s="152" t="s">
        <v>245</v>
      </c>
      <c r="B55" s="151">
        <v>102.20374983016509</v>
      </c>
      <c r="C55" s="151">
        <v>107.72686685057204</v>
      </c>
      <c r="D55" s="151">
        <v>115.16640726264578</v>
      </c>
      <c r="E55" s="151">
        <v>116.06691561990971</v>
      </c>
      <c r="F55" s="151">
        <v>106.55965381190643</v>
      </c>
      <c r="G55" s="151">
        <v>102.37695511977378</v>
      </c>
      <c r="H55" s="151">
        <v>107.93001688758223</v>
      </c>
      <c r="I55" s="151">
        <v>101.04011834945</v>
      </c>
      <c r="J55" s="151">
        <v>108.01535650492789</v>
      </c>
      <c r="K55" s="151">
        <v>87.545777891401002</v>
      </c>
      <c r="L55" s="151">
        <v>94.008715974293565</v>
      </c>
      <c r="M55" s="151">
        <v>91.965131713713959</v>
      </c>
      <c r="N55" s="151">
        <v>88.671671488550601</v>
      </c>
      <c r="O55" s="151">
        <v>108.21377004719882</v>
      </c>
      <c r="P55" s="151">
        <v>111.68742468309864</v>
      </c>
      <c r="Q55" s="151">
        <v>104.4588136370553</v>
      </c>
    </row>
    <row r="56" spans="1:17" x14ac:dyDescent="0.25">
      <c r="A56" s="150" t="s">
        <v>33</v>
      </c>
      <c r="B56" s="87">
        <v>0.24943677935693787</v>
      </c>
      <c r="C56" s="87">
        <v>0.26065217391304352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0.95622608695652189</v>
      </c>
      <c r="D58" s="87">
        <v>0</v>
      </c>
      <c r="E58" s="87">
        <v>0</v>
      </c>
      <c r="F58" s="87">
        <v>0.97159130434782603</v>
      </c>
      <c r="G58" s="87">
        <v>0.97605474624550492</v>
      </c>
      <c r="H58" s="87">
        <v>0.97080869565217387</v>
      </c>
      <c r="I58" s="87">
        <v>0.96679130434782601</v>
      </c>
      <c r="J58" s="87">
        <v>0.96040869565217402</v>
      </c>
      <c r="K58" s="87">
        <v>0.95855652173913042</v>
      </c>
      <c r="L58" s="87">
        <v>0</v>
      </c>
      <c r="M58" s="87">
        <v>0</v>
      </c>
      <c r="N58" s="87">
        <v>0</v>
      </c>
      <c r="O58" s="87">
        <v>0.97616495187001051</v>
      </c>
      <c r="P58" s="87">
        <v>0.97604401054495926</v>
      </c>
      <c r="Q58" s="87">
        <v>0.97616210452714913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6.6452780038358421</v>
      </c>
      <c r="C60" s="87">
        <v>8.3420695652173915</v>
      </c>
      <c r="D60" s="87">
        <v>8.3346782608695662</v>
      </c>
      <c r="E60" s="87">
        <v>5.8238521739130427</v>
      </c>
      <c r="F60" s="87">
        <v>6.6757739130434777</v>
      </c>
      <c r="G60" s="87">
        <v>6.6467700345208431</v>
      </c>
      <c r="H60" s="87">
        <v>5.0098260869565214</v>
      </c>
      <c r="I60" s="87">
        <v>6.6707391304347823</v>
      </c>
      <c r="J60" s="87">
        <v>4.158104347826086</v>
      </c>
      <c r="K60" s="87">
        <v>3.3035304347826075</v>
      </c>
      <c r="L60" s="87">
        <v>1.661538357079309</v>
      </c>
      <c r="M60" s="87">
        <v>1.6615719101720503</v>
      </c>
      <c r="N60" s="87">
        <v>2.4923150361780384</v>
      </c>
      <c r="O60" s="87">
        <v>2.4922889633663385</v>
      </c>
      <c r="P60" s="87">
        <v>2.4921461305070212</v>
      </c>
      <c r="Q60" s="87">
        <v>1.6616139645319343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51.263349226698764</v>
      </c>
      <c r="C62" s="87">
        <v>57.020988589702462</v>
      </c>
      <c r="D62" s="87">
        <v>62.648059436558832</v>
      </c>
      <c r="E62" s="87">
        <v>66.615167793822749</v>
      </c>
      <c r="F62" s="87">
        <v>55.149627724949916</v>
      </c>
      <c r="G62" s="87">
        <v>49.783524374613634</v>
      </c>
      <c r="H62" s="87">
        <v>61.86460819193006</v>
      </c>
      <c r="I62" s="87">
        <v>59.484692262493475</v>
      </c>
      <c r="J62" s="87">
        <v>56.763086939710504</v>
      </c>
      <c r="K62" s="87">
        <v>42.539143108792317</v>
      </c>
      <c r="L62" s="87">
        <v>54.588303704221488</v>
      </c>
      <c r="M62" s="87">
        <v>54.954331756608632</v>
      </c>
      <c r="N62" s="87">
        <v>53.509168866917456</v>
      </c>
      <c r="O62" s="87">
        <v>67.049030579637233</v>
      </c>
      <c r="P62" s="87">
        <v>68.886653435116116</v>
      </c>
      <c r="Q62" s="87">
        <v>53.241474923786292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8.0366621561833114</v>
      </c>
      <c r="C64" s="87">
        <v>8.8776608695652381</v>
      </c>
      <c r="D64" s="87">
        <v>9.7387391304347819</v>
      </c>
      <c r="E64" s="87">
        <v>7.0403478260869559</v>
      </c>
      <c r="F64" s="87">
        <v>5.139721739130434</v>
      </c>
      <c r="G64" s="87">
        <v>4.7561293782988532</v>
      </c>
      <c r="H64" s="87">
        <v>8.1770869565217392</v>
      </c>
      <c r="I64" s="87">
        <v>9.9134260869565214</v>
      </c>
      <c r="J64" s="87">
        <v>10.24711304347826</v>
      </c>
      <c r="K64" s="87">
        <v>8.1970434782608699</v>
      </c>
      <c r="L64" s="87">
        <v>7.2898982915240484</v>
      </c>
      <c r="M64" s="87">
        <v>7.0615243545061208</v>
      </c>
      <c r="N64" s="87">
        <v>6.0644226794854337</v>
      </c>
      <c r="O64" s="87">
        <v>7.9754954418079267</v>
      </c>
      <c r="P64" s="87">
        <v>7.040009278100765</v>
      </c>
      <c r="Q64" s="87">
        <v>5.6908183049223009</v>
      </c>
    </row>
    <row r="65" spans="1:17" x14ac:dyDescent="0.25">
      <c r="A65" s="150" t="s">
        <v>22</v>
      </c>
      <c r="B65" s="87">
        <v>36.009023664090236</v>
      </c>
      <c r="C65" s="87">
        <v>32.269269565217392</v>
      </c>
      <c r="D65" s="87">
        <v>34.444930434782599</v>
      </c>
      <c r="E65" s="87">
        <v>36.587547826086954</v>
      </c>
      <c r="F65" s="87">
        <v>38.62293913043478</v>
      </c>
      <c r="G65" s="87">
        <v>40.214476586094939</v>
      </c>
      <c r="H65" s="87">
        <v>31.90768695652174</v>
      </c>
      <c r="I65" s="87">
        <v>24.004469565217388</v>
      </c>
      <c r="J65" s="87">
        <v>35.886643478260872</v>
      </c>
      <c r="K65" s="87">
        <v>32.547504347826084</v>
      </c>
      <c r="L65" s="87">
        <v>30.468975621468726</v>
      </c>
      <c r="M65" s="87">
        <v>28.287703692427151</v>
      </c>
      <c r="N65" s="87">
        <v>26.605764905969675</v>
      </c>
      <c r="O65" s="87">
        <v>29.720790110517317</v>
      </c>
      <c r="P65" s="87">
        <v>32.292571828829779</v>
      </c>
      <c r="Q65" s="87">
        <v>42.888744339287612</v>
      </c>
    </row>
    <row r="66" spans="1:17" x14ac:dyDescent="0.25">
      <c r="A66" s="152" t="s">
        <v>244</v>
      </c>
      <c r="B66" s="151">
        <v>13.761995020503193</v>
      </c>
      <c r="C66" s="151">
        <v>10.447434125349162</v>
      </c>
      <c r="D66" s="151">
        <v>9.008460582678822</v>
      </c>
      <c r="E66" s="151">
        <v>10.399074019156785</v>
      </c>
      <c r="F66" s="151">
        <v>12.025047299568598</v>
      </c>
      <c r="G66" s="151">
        <v>15.314795703440595</v>
      </c>
      <c r="H66" s="151">
        <v>14.138734158439917</v>
      </c>
      <c r="I66" s="151">
        <v>11.119151734838553</v>
      </c>
      <c r="J66" s="151">
        <v>8.1070764627680063</v>
      </c>
      <c r="K66" s="151">
        <v>9.1517558769010208</v>
      </c>
      <c r="L66" s="151">
        <v>16.922898423396759</v>
      </c>
      <c r="M66" s="151">
        <v>17.240985135184104</v>
      </c>
      <c r="N66" s="151">
        <v>25.850830782388314</v>
      </c>
      <c r="O66" s="151">
        <v>25.086406015576003</v>
      </c>
      <c r="P66" s="151">
        <v>25.472811185981499</v>
      </c>
      <c r="Q66" s="151">
        <v>25.045132689325513</v>
      </c>
    </row>
    <row r="67" spans="1:17" x14ac:dyDescent="0.25">
      <c r="A67" s="156" t="s">
        <v>236</v>
      </c>
      <c r="B67" s="204">
        <v>14.941768421181196</v>
      </c>
      <c r="C67" s="204">
        <v>14.85925077204131</v>
      </c>
      <c r="D67" s="204">
        <v>15.411631081612381</v>
      </c>
      <c r="E67" s="204">
        <v>15.821651118271419</v>
      </c>
      <c r="F67" s="204">
        <v>15.069045580977862</v>
      </c>
      <c r="G67" s="204">
        <v>15.302504003322341</v>
      </c>
      <c r="H67" s="204">
        <v>15.692451587888467</v>
      </c>
      <c r="I67" s="204">
        <v>14.226437399725851</v>
      </c>
      <c r="J67" s="204">
        <v>14.379668806505506</v>
      </c>
      <c r="K67" s="204">
        <v>12.220648897395369</v>
      </c>
      <c r="L67" s="204">
        <v>14.678865439674153</v>
      </c>
      <c r="M67" s="204">
        <v>14.510203509231117</v>
      </c>
      <c r="N67" s="204">
        <v>16.014100690748649</v>
      </c>
      <c r="O67" s="204">
        <v>18.12637427672821</v>
      </c>
      <c r="P67" s="204">
        <v>18.616372416296564</v>
      </c>
      <c r="Q67" s="204">
        <v>17.679244812125141</v>
      </c>
    </row>
    <row r="68" spans="1:17" x14ac:dyDescent="0.25">
      <c r="A68" s="152" t="s">
        <v>243</v>
      </c>
      <c r="B68" s="151">
        <v>11.923770813519262</v>
      </c>
      <c r="C68" s="151">
        <v>12.568134465900071</v>
      </c>
      <c r="D68" s="151">
        <v>13.436080847308673</v>
      </c>
      <c r="E68" s="151">
        <v>13.54114015565613</v>
      </c>
      <c r="F68" s="151">
        <v>12.431959611389082</v>
      </c>
      <c r="G68" s="151">
        <v>11.943978097306939</v>
      </c>
      <c r="H68" s="151">
        <v>12.591835303551262</v>
      </c>
      <c r="I68" s="151">
        <v>11.78801380743583</v>
      </c>
      <c r="J68" s="151">
        <v>12.601791592241584</v>
      </c>
      <c r="K68" s="151">
        <v>10.213674087330118</v>
      </c>
      <c r="L68" s="151">
        <v>10.967683530334249</v>
      </c>
      <c r="M68" s="151">
        <v>10.729265366599959</v>
      </c>
      <c r="N68" s="151">
        <v>10.3450283403309</v>
      </c>
      <c r="O68" s="151">
        <v>12.624939838839861</v>
      </c>
      <c r="P68" s="151">
        <v>13.030199546361505</v>
      </c>
      <c r="Q68" s="151">
        <v>12.186861590989785</v>
      </c>
    </row>
    <row r="69" spans="1:17" x14ac:dyDescent="0.25">
      <c r="A69" s="150" t="s">
        <v>33</v>
      </c>
      <c r="B69" s="87">
        <v>2.9100957591642749E-2</v>
      </c>
      <c r="C69" s="87">
        <v>3.040942028985507E-2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0.11155971014492753</v>
      </c>
      <c r="D71" s="87">
        <v>0</v>
      </c>
      <c r="E71" s="87">
        <v>0</v>
      </c>
      <c r="F71" s="87">
        <v>0.11335231884057968</v>
      </c>
      <c r="G71" s="87">
        <v>0.11387305372864223</v>
      </c>
      <c r="H71" s="87">
        <v>0.11326101449275362</v>
      </c>
      <c r="I71" s="87">
        <v>0.11279231884057969</v>
      </c>
      <c r="J71" s="87">
        <v>0.11204768115942026</v>
      </c>
      <c r="K71" s="87">
        <v>0.11183159420289854</v>
      </c>
      <c r="L71" s="87">
        <v>0</v>
      </c>
      <c r="M71" s="87">
        <v>0</v>
      </c>
      <c r="N71" s="87">
        <v>0</v>
      </c>
      <c r="O71" s="87">
        <v>0.11388591105150121</v>
      </c>
      <c r="P71" s="87">
        <v>0.11387180123024525</v>
      </c>
      <c r="Q71" s="87">
        <v>0.11388557886150073</v>
      </c>
    </row>
    <row r="72" spans="1:17" x14ac:dyDescent="0.25">
      <c r="A72" s="150" t="s">
        <v>125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0.77528243378084838</v>
      </c>
      <c r="C73" s="87">
        <v>0.97324144927536216</v>
      </c>
      <c r="D73" s="87">
        <v>0.97237913043478252</v>
      </c>
      <c r="E73" s="87">
        <v>0.679449420289855</v>
      </c>
      <c r="F73" s="87">
        <v>0.77884028985507225</v>
      </c>
      <c r="G73" s="87">
        <v>0.77545650402743171</v>
      </c>
      <c r="H73" s="87">
        <v>0.58447971014492761</v>
      </c>
      <c r="I73" s="87">
        <v>0.77825289855072455</v>
      </c>
      <c r="J73" s="87">
        <v>0.48511217391304334</v>
      </c>
      <c r="K73" s="87">
        <v>0.38541188405797083</v>
      </c>
      <c r="L73" s="87">
        <v>0.19384614165925268</v>
      </c>
      <c r="M73" s="87">
        <v>0.19385005618673914</v>
      </c>
      <c r="N73" s="87">
        <v>0.29077008755410438</v>
      </c>
      <c r="O73" s="87">
        <v>0.29076704572607281</v>
      </c>
      <c r="P73" s="87">
        <v>0.29075038189248581</v>
      </c>
      <c r="Q73" s="87">
        <v>0.19385496252872567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5.9807240764481895</v>
      </c>
      <c r="C75" s="87">
        <v>6.6524486687986197</v>
      </c>
      <c r="D75" s="87">
        <v>7.3089402675985298</v>
      </c>
      <c r="E75" s="87">
        <v>7.7717695759459868</v>
      </c>
      <c r="F75" s="87">
        <v>6.4341232345774904</v>
      </c>
      <c r="G75" s="87">
        <v>5.8080778437049236</v>
      </c>
      <c r="H75" s="87">
        <v>7.2175376223918413</v>
      </c>
      <c r="I75" s="87">
        <v>6.9398807639575706</v>
      </c>
      <c r="J75" s="87">
        <v>6.6223601429662233</v>
      </c>
      <c r="K75" s="87">
        <v>4.962900029359103</v>
      </c>
      <c r="L75" s="87">
        <v>6.3686354321591727</v>
      </c>
      <c r="M75" s="87">
        <v>6.4113387049376716</v>
      </c>
      <c r="N75" s="87">
        <v>6.2427363678070344</v>
      </c>
      <c r="O75" s="87">
        <v>7.8223869009576754</v>
      </c>
      <c r="P75" s="87">
        <v>8.0367762340968785</v>
      </c>
      <c r="Q75" s="87">
        <v>6.2115054077750678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0.93761058488805293</v>
      </c>
      <c r="C77" s="87">
        <v>1.0357271014492777</v>
      </c>
      <c r="D77" s="87">
        <v>1.1361862318840579</v>
      </c>
      <c r="E77" s="87">
        <v>0.82137391304347807</v>
      </c>
      <c r="F77" s="87">
        <v>0.59963420289855063</v>
      </c>
      <c r="G77" s="87">
        <v>0.55488176080153273</v>
      </c>
      <c r="H77" s="87">
        <v>0.95399347826086967</v>
      </c>
      <c r="I77" s="87">
        <v>1.1565663768115939</v>
      </c>
      <c r="J77" s="87">
        <v>1.19549652173913</v>
      </c>
      <c r="K77" s="87">
        <v>0.95632173913043472</v>
      </c>
      <c r="L77" s="87">
        <v>0.85048813401113887</v>
      </c>
      <c r="M77" s="87">
        <v>0.82384450802571385</v>
      </c>
      <c r="N77" s="87">
        <v>0.70751597927330034</v>
      </c>
      <c r="O77" s="87">
        <v>0.93047446821092461</v>
      </c>
      <c r="P77" s="87">
        <v>0.82133441577842248</v>
      </c>
      <c r="Q77" s="87">
        <v>0.66392880224093509</v>
      </c>
    </row>
    <row r="78" spans="1:17" x14ac:dyDescent="0.25">
      <c r="A78" s="150" t="s">
        <v>22</v>
      </c>
      <c r="B78" s="87">
        <v>4.2010527608105273</v>
      </c>
      <c r="C78" s="87">
        <v>3.7647481159420284</v>
      </c>
      <c r="D78" s="87">
        <v>4.0185752173913034</v>
      </c>
      <c r="E78" s="87">
        <v>4.2685472463768113</v>
      </c>
      <c r="F78" s="87">
        <v>4.5060095652173899</v>
      </c>
      <c r="G78" s="87">
        <v>4.6916889350444082</v>
      </c>
      <c r="H78" s="87">
        <v>3.7225634782608696</v>
      </c>
      <c r="I78" s="87">
        <v>2.8005214492753616</v>
      </c>
      <c r="J78" s="87">
        <v>4.1867750724637673</v>
      </c>
      <c r="K78" s="87">
        <v>3.7972088405797102</v>
      </c>
      <c r="L78" s="87">
        <v>3.5547138225046844</v>
      </c>
      <c r="M78" s="87">
        <v>3.3002320974498338</v>
      </c>
      <c r="N78" s="87">
        <v>3.1040059056964608</v>
      </c>
      <c r="O78" s="87">
        <v>3.4674255128936866</v>
      </c>
      <c r="P78" s="87">
        <v>3.7674667133634747</v>
      </c>
      <c r="Q78" s="87">
        <v>5.0036868395835548</v>
      </c>
    </row>
    <row r="79" spans="1:17" x14ac:dyDescent="0.25">
      <c r="A79" s="149" t="s">
        <v>242</v>
      </c>
      <c r="B79" s="148">
        <v>3.0179976076619344</v>
      </c>
      <c r="C79" s="148">
        <v>2.2911163061412392</v>
      </c>
      <c r="D79" s="148">
        <v>1.9755502343037072</v>
      </c>
      <c r="E79" s="148">
        <v>2.2805109626152884</v>
      </c>
      <c r="F79" s="148">
        <v>2.6370859695887798</v>
      </c>
      <c r="G79" s="148">
        <v>3.3585259060154016</v>
      </c>
      <c r="H79" s="148">
        <v>3.1006162843372049</v>
      </c>
      <c r="I79" s="148">
        <v>2.4384235922900217</v>
      </c>
      <c r="J79" s="148">
        <v>1.7778772142639223</v>
      </c>
      <c r="K79" s="148">
        <v>2.0069748100652518</v>
      </c>
      <c r="L79" s="148">
        <v>3.7111819093399045</v>
      </c>
      <c r="M79" s="148">
        <v>3.7809381426311575</v>
      </c>
      <c r="N79" s="148">
        <v>5.669072350417748</v>
      </c>
      <c r="O79" s="148">
        <v>5.5014344378883493</v>
      </c>
      <c r="P79" s="148">
        <v>5.5861728699350586</v>
      </c>
      <c r="Q79" s="148">
        <v>5.4923832211353574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11.264439573474107</v>
      </c>
      <c r="C81" s="96">
        <v>13.709391438560203</v>
      </c>
      <c r="D81" s="96">
        <v>14.745694954209682</v>
      </c>
      <c r="E81" s="96">
        <v>15.435485773738947</v>
      </c>
      <c r="F81" s="96">
        <v>14.690290443488323</v>
      </c>
      <c r="G81" s="96">
        <v>14.497799168771081</v>
      </c>
      <c r="H81" s="96">
        <v>14.935040770272424</v>
      </c>
      <c r="I81" s="96">
        <v>14.730220986347293</v>
      </c>
      <c r="J81" s="96">
        <v>17.389747203342978</v>
      </c>
      <c r="K81" s="96">
        <v>11.468191328228784</v>
      </c>
      <c r="L81" s="96">
        <v>10.2214782527399</v>
      </c>
      <c r="M81" s="96">
        <v>10.228020285809407</v>
      </c>
      <c r="N81" s="96">
        <v>12.279890800968303</v>
      </c>
      <c r="O81" s="96">
        <v>13.843526178671596</v>
      </c>
      <c r="P81" s="96">
        <v>13.611482350073402</v>
      </c>
      <c r="Q81" s="96">
        <v>13.231782433694804</v>
      </c>
    </row>
    <row r="82" spans="1:17" x14ac:dyDescent="0.25">
      <c r="A82" s="132" t="s">
        <v>83</v>
      </c>
      <c r="B82" s="160">
        <v>0.42375211672051072</v>
      </c>
      <c r="C82" s="160">
        <v>0.5157277113652482</v>
      </c>
      <c r="D82" s="160">
        <v>0.55471196845651671</v>
      </c>
      <c r="E82" s="160">
        <v>0.58066091318326729</v>
      </c>
      <c r="F82" s="160">
        <v>0.55262772995171561</v>
      </c>
      <c r="G82" s="160">
        <v>0.54538648332070339</v>
      </c>
      <c r="H82" s="160">
        <v>0.56183488742868648</v>
      </c>
      <c r="I82" s="160">
        <v>0.55412985990216002</v>
      </c>
      <c r="J82" s="160">
        <v>0.65417743497899439</v>
      </c>
      <c r="K82" s="160">
        <v>0.43141696651615702</v>
      </c>
      <c r="L82" s="160">
        <v>0.38451740251781968</v>
      </c>
      <c r="M82" s="160">
        <v>0.3847635044515002</v>
      </c>
      <c r="N82" s="160">
        <v>0.46195194053512739</v>
      </c>
      <c r="O82" s="160">
        <v>0.52077366857219232</v>
      </c>
      <c r="P82" s="160">
        <v>0.51204451139583673</v>
      </c>
      <c r="Q82" s="160">
        <v>0.49776074323901492</v>
      </c>
    </row>
    <row r="83" spans="1:17" x14ac:dyDescent="0.25">
      <c r="A83" s="76" t="s">
        <v>82</v>
      </c>
      <c r="B83" s="159">
        <v>0.18684801320029762</v>
      </c>
      <c r="C83" s="159">
        <v>0.22740346164333144</v>
      </c>
      <c r="D83" s="159">
        <v>0.24459306541443768</v>
      </c>
      <c r="E83" s="159">
        <v>0.25603491685428681</v>
      </c>
      <c r="F83" s="159">
        <v>0.24367404741242377</v>
      </c>
      <c r="G83" s="159">
        <v>0.24048111340050854</v>
      </c>
      <c r="H83" s="159">
        <v>0.24773382437615499</v>
      </c>
      <c r="I83" s="159">
        <v>0.2443363921789381</v>
      </c>
      <c r="J83" s="159">
        <v>0.28845107595512248</v>
      </c>
      <c r="K83" s="159">
        <v>0.1902277295469178</v>
      </c>
      <c r="L83" s="159">
        <v>0.16954797360641991</v>
      </c>
      <c r="M83" s="159">
        <v>0.16965648906991501</v>
      </c>
      <c r="N83" s="159">
        <v>0.20369173126736317</v>
      </c>
      <c r="O83" s="159">
        <v>0.22962841118720143</v>
      </c>
      <c r="P83" s="159">
        <v>0.22577940227147503</v>
      </c>
      <c r="Q83" s="159">
        <v>0.21948115951160202</v>
      </c>
    </row>
    <row r="84" spans="1:17" x14ac:dyDescent="0.25">
      <c r="A84" s="76" t="s">
        <v>81</v>
      </c>
      <c r="B84" s="159">
        <v>1.4493127630664671</v>
      </c>
      <c r="C84" s="159">
        <v>1.7638867744976969</v>
      </c>
      <c r="D84" s="159">
        <v>1.8972203417688316</v>
      </c>
      <c r="E84" s="159">
        <v>1.9859706637061982</v>
      </c>
      <c r="F84" s="159">
        <v>1.8900918500230897</v>
      </c>
      <c r="G84" s="159">
        <v>1.8653254105205348</v>
      </c>
      <c r="H84" s="159">
        <v>1.9215820781928239</v>
      </c>
      <c r="I84" s="159">
        <v>1.8952294198972228</v>
      </c>
      <c r="J84" s="159">
        <v>2.237411138291665</v>
      </c>
      <c r="K84" s="159">
        <v>1.4755280058876479</v>
      </c>
      <c r="L84" s="159">
        <v>1.3151225848809265</v>
      </c>
      <c r="M84" s="159">
        <v>1.3159643002598582</v>
      </c>
      <c r="N84" s="159">
        <v>1.5799634194688037</v>
      </c>
      <c r="O84" s="159">
        <v>1.7811449070080645</v>
      </c>
      <c r="P84" s="159">
        <v>1.7512895306988774</v>
      </c>
      <c r="Q84" s="159">
        <v>1.7024363293164804</v>
      </c>
    </row>
    <row r="85" spans="1:17" x14ac:dyDescent="0.25">
      <c r="A85" s="76" t="s">
        <v>80</v>
      </c>
      <c r="B85" s="159">
        <v>0.63995270729618969</v>
      </c>
      <c r="C85" s="159">
        <v>0.77885474099835594</v>
      </c>
      <c r="D85" s="159">
        <v>0.83772897403007596</v>
      </c>
      <c r="E85" s="159">
        <v>0.87691720878836021</v>
      </c>
      <c r="F85" s="159">
        <v>0.83458134592116873</v>
      </c>
      <c r="G85" s="159">
        <v>0.82364557662854676</v>
      </c>
      <c r="H85" s="159">
        <v>0.84848604426106178</v>
      </c>
      <c r="I85" s="159">
        <v>0.83684987058586469</v>
      </c>
      <c r="J85" s="159">
        <v>0.98794225219883403</v>
      </c>
      <c r="K85" s="159">
        <v>0.65152820434787218</v>
      </c>
      <c r="L85" s="159">
        <v>0.58070023259866543</v>
      </c>
      <c r="M85" s="159">
        <v>0.58107189705180973</v>
      </c>
      <c r="N85" s="159">
        <v>0.69764228500873016</v>
      </c>
      <c r="O85" s="159">
        <v>0.78647517249136123</v>
      </c>
      <c r="P85" s="159">
        <v>0.77329235275548425</v>
      </c>
      <c r="Q85" s="159">
        <v>0.75172092988427264</v>
      </c>
    </row>
    <row r="86" spans="1:17" x14ac:dyDescent="0.25">
      <c r="A86" s="129" t="s">
        <v>79</v>
      </c>
      <c r="B86" s="158">
        <v>2.2168806634801737</v>
      </c>
      <c r="C86" s="158">
        <v>2.6980556458213059</v>
      </c>
      <c r="D86" s="158">
        <v>2.9020037615136092</v>
      </c>
      <c r="E86" s="158">
        <v>3.0377569802766216</v>
      </c>
      <c r="F86" s="158">
        <v>2.8910999622001485</v>
      </c>
      <c r="G86" s="158">
        <v>2.8532170136499002</v>
      </c>
      <c r="H86" s="158">
        <v>2.9392676729228215</v>
      </c>
      <c r="I86" s="158">
        <v>2.8989584311252043</v>
      </c>
      <c r="J86" s="158">
        <v>3.422362387977179</v>
      </c>
      <c r="K86" s="158">
        <v>2.256979713443517</v>
      </c>
      <c r="L86" s="158">
        <v>2.0116222687227401</v>
      </c>
      <c r="M86" s="158">
        <v>2.0129097634549051</v>
      </c>
      <c r="N86" s="158">
        <v>2.4167249767507726</v>
      </c>
      <c r="O86" s="158">
        <v>2.7244538265487446</v>
      </c>
      <c r="P86" s="158">
        <v>2.6787867986115006</v>
      </c>
      <c r="Q86" s="158">
        <v>2.6040605419651479</v>
      </c>
    </row>
    <row r="87" spans="1:17" x14ac:dyDescent="0.25">
      <c r="A87" s="92" t="s">
        <v>125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1.2930662109435902</v>
      </c>
      <c r="C88" s="91">
        <v>1.7018554110131587</v>
      </c>
      <c r="D88" s="91">
        <v>1.9151713098634691</v>
      </c>
      <c r="E88" s="91">
        <v>1.9904320491969791</v>
      </c>
      <c r="F88" s="91">
        <v>1.73938714563847</v>
      </c>
      <c r="G88" s="91">
        <v>1.558041334464574</v>
      </c>
      <c r="H88" s="91">
        <v>1.7821611097796854</v>
      </c>
      <c r="I88" s="91">
        <v>1.830314981151584</v>
      </c>
      <c r="J88" s="91">
        <v>2.1833019275542562</v>
      </c>
      <c r="K88" s="91">
        <v>1.3531409123715814</v>
      </c>
      <c r="L88" s="91">
        <v>1.1556957961863956</v>
      </c>
      <c r="M88" s="91">
        <v>1.1551084354973586</v>
      </c>
      <c r="N88" s="91">
        <v>1.1826582719515246</v>
      </c>
      <c r="O88" s="91">
        <v>1.4728174849935001</v>
      </c>
      <c r="P88" s="91">
        <v>1.4581632106844049</v>
      </c>
      <c r="Q88" s="91">
        <v>1.2663607003289377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0.92381445253658345</v>
      </c>
      <c r="C90" s="157">
        <v>0.99620023480814723</v>
      </c>
      <c r="D90" s="157">
        <v>0.98683245165013989</v>
      </c>
      <c r="E90" s="157">
        <v>1.0473249310796424</v>
      </c>
      <c r="F90" s="157">
        <v>1.1517128165616786</v>
      </c>
      <c r="G90" s="157">
        <v>1.2951756791853262</v>
      </c>
      <c r="H90" s="157">
        <v>1.1571065631431359</v>
      </c>
      <c r="I90" s="157">
        <v>1.0686434499736204</v>
      </c>
      <c r="J90" s="157">
        <v>1.2390604604229225</v>
      </c>
      <c r="K90" s="157">
        <v>0.9038388010719357</v>
      </c>
      <c r="L90" s="157">
        <v>0.85592647253634457</v>
      </c>
      <c r="M90" s="157">
        <v>0.85780132795754649</v>
      </c>
      <c r="N90" s="157">
        <v>1.234066704799248</v>
      </c>
      <c r="O90" s="157">
        <v>1.2516363415552445</v>
      </c>
      <c r="P90" s="157">
        <v>1.2206235879270957</v>
      </c>
      <c r="Q90" s="157">
        <v>1.3376998416362103</v>
      </c>
    </row>
    <row r="91" spans="1:17" x14ac:dyDescent="0.25">
      <c r="A91" s="243" t="s">
        <v>235</v>
      </c>
      <c r="B91" s="242">
        <v>6.3476933097104684</v>
      </c>
      <c r="C91" s="242">
        <v>7.7254631042342652</v>
      </c>
      <c r="D91" s="242">
        <v>8.3094368430262122</v>
      </c>
      <c r="E91" s="242">
        <v>8.6981450909302129</v>
      </c>
      <c r="F91" s="242">
        <v>8.2782155079797768</v>
      </c>
      <c r="G91" s="242">
        <v>8.1697435712508888</v>
      </c>
      <c r="H91" s="242">
        <v>8.4161362630908751</v>
      </c>
      <c r="I91" s="242">
        <v>8.300717012657902</v>
      </c>
      <c r="J91" s="242">
        <v>9.7994029139411829</v>
      </c>
      <c r="K91" s="242">
        <v>6.462510708486672</v>
      </c>
      <c r="L91" s="242">
        <v>5.7599677904133282</v>
      </c>
      <c r="M91" s="242">
        <v>5.763654331521419</v>
      </c>
      <c r="N91" s="242">
        <v>6.9199164479375064</v>
      </c>
      <c r="O91" s="242">
        <v>7.8010501928640315</v>
      </c>
      <c r="P91" s="242">
        <v>7.6702897543402289</v>
      </c>
      <c r="Q91" s="242">
        <v>7.4563227297782859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0.99999999999999989</v>
      </c>
      <c r="C107" s="77">
        <f t="shared" si="11"/>
        <v>0.99999999999999978</v>
      </c>
      <c r="D107" s="77">
        <f t="shared" si="11"/>
        <v>0.99999999999999989</v>
      </c>
      <c r="E107" s="77">
        <f t="shared" si="11"/>
        <v>1</v>
      </c>
      <c r="F107" s="77">
        <f t="shared" si="11"/>
        <v>0.99999999999999967</v>
      </c>
      <c r="G107" s="77">
        <f t="shared" si="11"/>
        <v>0.99999999999999989</v>
      </c>
      <c r="H107" s="77">
        <f t="shared" si="11"/>
        <v>1.0000000000000002</v>
      </c>
      <c r="I107" s="77">
        <f t="shared" si="11"/>
        <v>1.0000000000000002</v>
      </c>
      <c r="J107" s="77">
        <f t="shared" si="11"/>
        <v>0.99999999999999956</v>
      </c>
      <c r="K107" s="77">
        <f t="shared" si="11"/>
        <v>1</v>
      </c>
      <c r="L107" s="77">
        <f t="shared" si="11"/>
        <v>0.99999999999999989</v>
      </c>
      <c r="M107" s="77">
        <f t="shared" si="11"/>
        <v>1.0000000000000004</v>
      </c>
      <c r="N107" s="77">
        <f t="shared" si="11"/>
        <v>1.0000000000000002</v>
      </c>
      <c r="O107" s="77">
        <f t="shared" si="11"/>
        <v>0.99999999999999989</v>
      </c>
      <c r="P107" s="77">
        <f t="shared" si="11"/>
        <v>0.99999999999999989</v>
      </c>
      <c r="Q107" s="77">
        <f t="shared" si="11"/>
        <v>1.0000000000000002</v>
      </c>
    </row>
    <row r="108" spans="1:17" x14ac:dyDescent="0.25">
      <c r="A108" s="132" t="s">
        <v>83</v>
      </c>
      <c r="B108" s="203">
        <f t="shared" ref="B108:Q108" si="12">IF(B$32=0,0,B$32/B$31)</f>
        <v>5.2865825169370693E-3</v>
      </c>
      <c r="C108" s="203">
        <f t="shared" si="12"/>
        <v>5.2865825169370675E-3</v>
      </c>
      <c r="D108" s="203">
        <f t="shared" si="12"/>
        <v>5.2865825169370684E-3</v>
      </c>
      <c r="E108" s="203">
        <f t="shared" si="12"/>
        <v>5.2865825169370675E-3</v>
      </c>
      <c r="F108" s="203">
        <f t="shared" si="12"/>
        <v>5.2865825169370675E-3</v>
      </c>
      <c r="G108" s="203">
        <f t="shared" si="12"/>
        <v>5.2865825169370675E-3</v>
      </c>
      <c r="H108" s="203">
        <f t="shared" si="12"/>
        <v>5.2865825169370684E-3</v>
      </c>
      <c r="I108" s="203">
        <f t="shared" si="12"/>
        <v>5.2865825169370693E-3</v>
      </c>
      <c r="J108" s="203">
        <f t="shared" si="12"/>
        <v>5.2865825169370675E-3</v>
      </c>
      <c r="K108" s="203">
        <f t="shared" si="12"/>
        <v>5.2865825169370684E-3</v>
      </c>
      <c r="L108" s="203">
        <f t="shared" si="12"/>
        <v>5.2865825169370684E-3</v>
      </c>
      <c r="M108" s="203">
        <f t="shared" si="12"/>
        <v>5.2865825169370701E-3</v>
      </c>
      <c r="N108" s="203">
        <f t="shared" si="12"/>
        <v>5.2865825169370693E-3</v>
      </c>
      <c r="O108" s="203">
        <f t="shared" si="12"/>
        <v>5.2865825169370675E-3</v>
      </c>
      <c r="P108" s="203">
        <f t="shared" si="12"/>
        <v>5.2865825169370675E-3</v>
      </c>
      <c r="Q108" s="203">
        <f t="shared" si="12"/>
        <v>5.2865825169370693E-3</v>
      </c>
    </row>
    <row r="109" spans="1:17" x14ac:dyDescent="0.25">
      <c r="A109" s="76" t="s">
        <v>82</v>
      </c>
      <c r="B109" s="202">
        <f t="shared" ref="B109:Q109" si="13">IF(B$33=0,0,B$33/B$31)</f>
        <v>7.5020578462208828E-3</v>
      </c>
      <c r="C109" s="202">
        <f t="shared" si="13"/>
        <v>7.5020578462208802E-3</v>
      </c>
      <c r="D109" s="202">
        <f t="shared" si="13"/>
        <v>7.5020578462208819E-3</v>
      </c>
      <c r="E109" s="202">
        <f t="shared" si="13"/>
        <v>7.502057846220881E-3</v>
      </c>
      <c r="F109" s="202">
        <f t="shared" si="13"/>
        <v>7.502057846220881E-3</v>
      </c>
      <c r="G109" s="202">
        <f t="shared" si="13"/>
        <v>7.5020578462208802E-3</v>
      </c>
      <c r="H109" s="202">
        <f t="shared" si="13"/>
        <v>7.5020578462208819E-3</v>
      </c>
      <c r="I109" s="202">
        <f t="shared" si="13"/>
        <v>7.5020578462208836E-3</v>
      </c>
      <c r="J109" s="202">
        <f t="shared" si="13"/>
        <v>7.5020578462208802E-3</v>
      </c>
      <c r="K109" s="202">
        <f t="shared" si="13"/>
        <v>7.5020578462208819E-3</v>
      </c>
      <c r="L109" s="202">
        <f t="shared" si="13"/>
        <v>7.5020578462208819E-3</v>
      </c>
      <c r="M109" s="202">
        <f t="shared" si="13"/>
        <v>7.5020578462208845E-3</v>
      </c>
      <c r="N109" s="202">
        <f t="shared" si="13"/>
        <v>7.5020578462208836E-3</v>
      </c>
      <c r="O109" s="202">
        <f t="shared" si="13"/>
        <v>7.502057846220881E-3</v>
      </c>
      <c r="P109" s="202">
        <f t="shared" si="13"/>
        <v>7.502057846220881E-3</v>
      </c>
      <c r="Q109" s="202">
        <f t="shared" si="13"/>
        <v>7.5020578462208828E-3</v>
      </c>
    </row>
    <row r="110" spans="1:17" x14ac:dyDescent="0.25">
      <c r="A110" s="76" t="s">
        <v>81</v>
      </c>
      <c r="B110" s="202">
        <f t="shared" ref="B110:Q110" si="14">IF(B$34=0,0,B$34/B$31)</f>
        <v>2.6695302596675168E-2</v>
      </c>
      <c r="C110" s="202">
        <f t="shared" si="14"/>
        <v>2.6695302596675154E-2</v>
      </c>
      <c r="D110" s="202">
        <f t="shared" si="14"/>
        <v>2.6695302596675165E-2</v>
      </c>
      <c r="E110" s="202">
        <f t="shared" si="14"/>
        <v>2.6695302596675154E-2</v>
      </c>
      <c r="F110" s="202">
        <f t="shared" si="14"/>
        <v>2.6695302596675158E-2</v>
      </c>
      <c r="G110" s="202">
        <f t="shared" si="14"/>
        <v>2.6695302596675154E-2</v>
      </c>
      <c r="H110" s="202">
        <f t="shared" si="14"/>
        <v>2.6695302596675161E-2</v>
      </c>
      <c r="I110" s="202">
        <f t="shared" si="14"/>
        <v>2.6695302596675165E-2</v>
      </c>
      <c r="J110" s="202">
        <f t="shared" si="14"/>
        <v>2.6695302596675154E-2</v>
      </c>
      <c r="K110" s="202">
        <f t="shared" si="14"/>
        <v>2.6695302596675161E-2</v>
      </c>
      <c r="L110" s="202">
        <f t="shared" si="14"/>
        <v>2.6695302596675161E-2</v>
      </c>
      <c r="M110" s="202">
        <f t="shared" si="14"/>
        <v>2.6695302596675172E-2</v>
      </c>
      <c r="N110" s="202">
        <f t="shared" si="14"/>
        <v>2.6695302596675165E-2</v>
      </c>
      <c r="O110" s="202">
        <f t="shared" si="14"/>
        <v>2.6695302596675158E-2</v>
      </c>
      <c r="P110" s="202">
        <f t="shared" si="14"/>
        <v>2.6695302596675154E-2</v>
      </c>
      <c r="Q110" s="202">
        <f t="shared" si="14"/>
        <v>2.6695302596675168E-2</v>
      </c>
    </row>
    <row r="111" spans="1:17" x14ac:dyDescent="0.25">
      <c r="A111" s="76" t="s">
        <v>80</v>
      </c>
      <c r="B111" s="202">
        <f t="shared" ref="B111:Q111" si="15">IF(B$35=0,0,B$35/B$31)</f>
        <v>2.1146330067748277E-2</v>
      </c>
      <c r="C111" s="202">
        <f t="shared" si="15"/>
        <v>2.114633006774827E-2</v>
      </c>
      <c r="D111" s="202">
        <f t="shared" si="15"/>
        <v>2.1146330067748274E-2</v>
      </c>
      <c r="E111" s="202">
        <f t="shared" si="15"/>
        <v>2.114633006774827E-2</v>
      </c>
      <c r="F111" s="202">
        <f t="shared" si="15"/>
        <v>2.114633006774827E-2</v>
      </c>
      <c r="G111" s="202">
        <f t="shared" si="15"/>
        <v>2.114633006774827E-2</v>
      </c>
      <c r="H111" s="202">
        <f t="shared" si="15"/>
        <v>2.1146330067748274E-2</v>
      </c>
      <c r="I111" s="202">
        <f t="shared" si="15"/>
        <v>2.1146330067748277E-2</v>
      </c>
      <c r="J111" s="202">
        <f t="shared" si="15"/>
        <v>2.114633006774827E-2</v>
      </c>
      <c r="K111" s="202">
        <f t="shared" si="15"/>
        <v>2.1146330067748274E-2</v>
      </c>
      <c r="L111" s="202">
        <f t="shared" si="15"/>
        <v>2.1146330067748274E-2</v>
      </c>
      <c r="M111" s="202">
        <f t="shared" si="15"/>
        <v>2.1146330067748281E-2</v>
      </c>
      <c r="N111" s="202">
        <f t="shared" si="15"/>
        <v>2.1146330067748277E-2</v>
      </c>
      <c r="O111" s="202">
        <f t="shared" si="15"/>
        <v>2.114633006774827E-2</v>
      </c>
      <c r="P111" s="202">
        <f t="shared" si="15"/>
        <v>2.114633006774827E-2</v>
      </c>
      <c r="Q111" s="202">
        <f t="shared" si="15"/>
        <v>2.1146330067748277E-2</v>
      </c>
    </row>
    <row r="112" spans="1:17" x14ac:dyDescent="0.25">
      <c r="A112" s="129" t="s">
        <v>79</v>
      </c>
      <c r="B112" s="201">
        <f t="shared" ref="B112:Q112" si="16">IF(B$36=0,0,B$36/B$31)</f>
        <v>1.2687798040648967E-2</v>
      </c>
      <c r="C112" s="201">
        <f t="shared" si="16"/>
        <v>1.2687798040648962E-2</v>
      </c>
      <c r="D112" s="201">
        <f t="shared" si="16"/>
        <v>1.2687798040648967E-2</v>
      </c>
      <c r="E112" s="201">
        <f t="shared" si="16"/>
        <v>1.2687798040648963E-2</v>
      </c>
      <c r="F112" s="201">
        <f t="shared" si="16"/>
        <v>1.2687798040648962E-2</v>
      </c>
      <c r="G112" s="201">
        <f t="shared" si="16"/>
        <v>1.2687798040648963E-2</v>
      </c>
      <c r="H112" s="201">
        <f t="shared" si="16"/>
        <v>1.2687798040648967E-2</v>
      </c>
      <c r="I112" s="201">
        <f t="shared" si="16"/>
        <v>1.268779804064897E-2</v>
      </c>
      <c r="J112" s="201">
        <f t="shared" si="16"/>
        <v>1.2687798040648963E-2</v>
      </c>
      <c r="K112" s="201">
        <f t="shared" si="16"/>
        <v>1.2687798040648965E-2</v>
      </c>
      <c r="L112" s="201">
        <f t="shared" si="16"/>
        <v>1.2687798040648965E-2</v>
      </c>
      <c r="M112" s="201">
        <f t="shared" si="16"/>
        <v>1.2687798040648969E-2</v>
      </c>
      <c r="N112" s="201">
        <f t="shared" si="16"/>
        <v>1.2687798040648967E-2</v>
      </c>
      <c r="O112" s="201">
        <f t="shared" si="16"/>
        <v>1.2687798040648963E-2</v>
      </c>
      <c r="P112" s="201">
        <f t="shared" si="16"/>
        <v>1.2687798040648963E-2</v>
      </c>
      <c r="Q112" s="201">
        <f t="shared" si="16"/>
        <v>1.268779804064897E-2</v>
      </c>
    </row>
    <row r="113" spans="1:17" x14ac:dyDescent="0.25">
      <c r="A113" s="127" t="s">
        <v>238</v>
      </c>
      <c r="B113" s="200">
        <f t="shared" ref="B113:Q113" si="17">IF(B$41=0,0,B$41/B$31)</f>
        <v>6.8498547875467164E-2</v>
      </c>
      <c r="C113" s="200">
        <f t="shared" si="17"/>
        <v>5.83333079417254E-2</v>
      </c>
      <c r="D113" s="200">
        <f t="shared" si="17"/>
        <v>5.2886615394512532E-2</v>
      </c>
      <c r="E113" s="200">
        <f t="shared" si="17"/>
        <v>5.6221398303918757E-2</v>
      </c>
      <c r="F113" s="200">
        <f t="shared" si="17"/>
        <v>6.2735003355021177E-2</v>
      </c>
      <c r="G113" s="200">
        <f t="shared" si="17"/>
        <v>7.2269253496291833E-2</v>
      </c>
      <c r="H113" s="200">
        <f t="shared" si="17"/>
        <v>6.7554876365561831E-2</v>
      </c>
      <c r="I113" s="200">
        <f t="shared" si="17"/>
        <v>6.197105938911511E-2</v>
      </c>
      <c r="J113" s="200">
        <f t="shared" si="17"/>
        <v>5.1940011666087846E-2</v>
      </c>
      <c r="K113" s="200">
        <f t="shared" si="17"/>
        <v>6.0452065483359817E-2</v>
      </c>
      <c r="L113" s="200">
        <f t="shared" si="17"/>
        <v>7.9535110287999936E-2</v>
      </c>
      <c r="M113" s="200">
        <f t="shared" si="17"/>
        <v>8.1237349372243861E-2</v>
      </c>
      <c r="N113" s="200">
        <f t="shared" si="17"/>
        <v>0.10221506394676978</v>
      </c>
      <c r="O113" s="200">
        <f t="shared" si="17"/>
        <v>9.0773488630293248E-2</v>
      </c>
      <c r="P113" s="200">
        <f t="shared" si="17"/>
        <v>9.000376737543446E-2</v>
      </c>
      <c r="Q113" s="200">
        <f t="shared" si="17"/>
        <v>9.2381653181333165E-2</v>
      </c>
    </row>
    <row r="114" spans="1:17" x14ac:dyDescent="0.25">
      <c r="A114" s="142" t="s">
        <v>247</v>
      </c>
      <c r="B114" s="199">
        <f t="shared" ref="B114:Q114" si="18">IF(B$42=0,0,B$42/B$31)</f>
        <v>2.2333721824848267E-2</v>
      </c>
      <c r="C114" s="199">
        <f t="shared" si="18"/>
        <v>2.3438818013492853E-2</v>
      </c>
      <c r="D114" s="199">
        <f t="shared" si="18"/>
        <v>2.4030945618338108E-2</v>
      </c>
      <c r="E114" s="199">
        <f t="shared" si="18"/>
        <v>2.3668410556975772E-2</v>
      </c>
      <c r="F114" s="199">
        <f t="shared" si="18"/>
        <v>2.2960295434929671E-2</v>
      </c>
      <c r="G114" s="199">
        <f t="shared" si="18"/>
        <v>2.1923796192277363E-2</v>
      </c>
      <c r="H114" s="199">
        <f t="shared" si="18"/>
        <v>2.2436311414048952E-2</v>
      </c>
      <c r="I114" s="199">
        <f t="shared" si="18"/>
        <v>2.3043346260150106E-2</v>
      </c>
      <c r="J114" s="199">
        <f t="shared" si="18"/>
        <v>2.4133853978520185E-2</v>
      </c>
      <c r="K114" s="199">
        <f t="shared" si="18"/>
        <v>2.320848101218409E-2</v>
      </c>
      <c r="L114" s="199">
        <f t="shared" si="18"/>
        <v>2.1133901344729148E-2</v>
      </c>
      <c r="M114" s="199">
        <f t="shared" si="18"/>
        <v>2.0948845415265489E-2</v>
      </c>
      <c r="N114" s="199">
        <f t="shared" si="18"/>
        <v>1.8668290054655381E-2</v>
      </c>
      <c r="O114" s="199">
        <f t="shared" si="18"/>
        <v>1.9912140800603679E-2</v>
      </c>
      <c r="P114" s="199">
        <f t="shared" si="18"/>
        <v>1.9995819693635983E-2</v>
      </c>
      <c r="Q114" s="199">
        <f t="shared" si="18"/>
        <v>1.9737312018631853E-2</v>
      </c>
    </row>
    <row r="115" spans="1:17" x14ac:dyDescent="0.25">
      <c r="A115" s="142" t="s">
        <v>246</v>
      </c>
      <c r="B115" s="199">
        <f t="shared" ref="B115:Q115" si="19">IF(B$53=0,0,B$53/B$31)</f>
        <v>4.6164826050618911E-2</v>
      </c>
      <c r="C115" s="199">
        <f t="shared" si="19"/>
        <v>3.4894489928232547E-2</v>
      </c>
      <c r="D115" s="199">
        <f t="shared" si="19"/>
        <v>2.8855669776174431E-2</v>
      </c>
      <c r="E115" s="199">
        <f t="shared" si="19"/>
        <v>3.2552987746942992E-2</v>
      </c>
      <c r="F115" s="199">
        <f t="shared" si="19"/>
        <v>3.9774707920091502E-2</v>
      </c>
      <c r="G115" s="199">
        <f t="shared" si="19"/>
        <v>5.034545730401447E-2</v>
      </c>
      <c r="H115" s="199">
        <f t="shared" si="19"/>
        <v>4.5118564951512875E-2</v>
      </c>
      <c r="I115" s="199">
        <f t="shared" si="19"/>
        <v>3.8927713128965008E-2</v>
      </c>
      <c r="J115" s="199">
        <f t="shared" si="19"/>
        <v>2.7806157687567664E-2</v>
      </c>
      <c r="K115" s="199">
        <f t="shared" si="19"/>
        <v>3.7243584471175727E-2</v>
      </c>
      <c r="L115" s="199">
        <f t="shared" si="19"/>
        <v>5.8401208943270791E-2</v>
      </c>
      <c r="M115" s="199">
        <f t="shared" si="19"/>
        <v>6.0288503956978365E-2</v>
      </c>
      <c r="N115" s="199">
        <f t="shared" si="19"/>
        <v>8.3546773892114401E-2</v>
      </c>
      <c r="O115" s="199">
        <f t="shared" si="19"/>
        <v>7.0861347829689558E-2</v>
      </c>
      <c r="P115" s="199">
        <f t="shared" si="19"/>
        <v>7.000794768179848E-2</v>
      </c>
      <c r="Q115" s="199">
        <f t="shared" si="19"/>
        <v>7.2644341162701312E-2</v>
      </c>
    </row>
    <row r="116" spans="1:17" x14ac:dyDescent="0.25">
      <c r="A116" s="127" t="s">
        <v>237</v>
      </c>
      <c r="B116" s="200">
        <f t="shared" ref="B116:Q116" si="20">IF(B$54=0,0,B$54/B$31)</f>
        <v>0.76023042921906814</v>
      </c>
      <c r="C116" s="200">
        <f t="shared" si="20"/>
        <v>0.77135797654500515</v>
      </c>
      <c r="D116" s="200">
        <f t="shared" si="20"/>
        <v>0.77732028825471311</v>
      </c>
      <c r="E116" s="200">
        <f t="shared" si="20"/>
        <v>0.77366981321546013</v>
      </c>
      <c r="F116" s="200">
        <f t="shared" si="20"/>
        <v>0.76653958816016943</v>
      </c>
      <c r="G116" s="200">
        <f t="shared" si="20"/>
        <v>0.75610276420364364</v>
      </c>
      <c r="H116" s="200">
        <f t="shared" si="20"/>
        <v>0.76126343478067382</v>
      </c>
      <c r="I116" s="200">
        <f t="shared" si="20"/>
        <v>0.76737585200543013</v>
      </c>
      <c r="J116" s="200">
        <f t="shared" si="20"/>
        <v>0.77835650361761755</v>
      </c>
      <c r="K116" s="200">
        <f t="shared" si="20"/>
        <v>0.7690386437038329</v>
      </c>
      <c r="L116" s="200">
        <f t="shared" si="20"/>
        <v>0.74814907439010159</v>
      </c>
      <c r="M116" s="200">
        <f t="shared" si="20"/>
        <v>0.74628569033882042</v>
      </c>
      <c r="N116" s="200">
        <f t="shared" si="20"/>
        <v>0.72332208955422861</v>
      </c>
      <c r="O116" s="200">
        <f t="shared" si="20"/>
        <v>0.73584679842949652</v>
      </c>
      <c r="P116" s="200">
        <f t="shared" si="20"/>
        <v>0.73668938647926707</v>
      </c>
      <c r="Q116" s="200">
        <f t="shared" si="20"/>
        <v>0.73408639461549596</v>
      </c>
    </row>
    <row r="117" spans="1:17" x14ac:dyDescent="0.25">
      <c r="A117" s="142" t="s">
        <v>245</v>
      </c>
      <c r="B117" s="199">
        <f t="shared" ref="B117:Q117" si="21">IF(B$55=0,0,B$55/B$31)</f>
        <v>0.67001165474544799</v>
      </c>
      <c r="C117" s="199">
        <f t="shared" si="21"/>
        <v>0.7031645404047856</v>
      </c>
      <c r="D117" s="199">
        <f t="shared" si="21"/>
        <v>0.72092836855014319</v>
      </c>
      <c r="E117" s="199">
        <f t="shared" si="21"/>
        <v>0.71005231670927327</v>
      </c>
      <c r="F117" s="199">
        <f t="shared" si="21"/>
        <v>0.68880886304789013</v>
      </c>
      <c r="G117" s="199">
        <f t="shared" si="21"/>
        <v>0.65771388576832102</v>
      </c>
      <c r="H117" s="199">
        <f t="shared" si="21"/>
        <v>0.67308934242146845</v>
      </c>
      <c r="I117" s="199">
        <f t="shared" si="21"/>
        <v>0.69130038780450309</v>
      </c>
      <c r="J117" s="199">
        <f t="shared" si="21"/>
        <v>0.72401561935560577</v>
      </c>
      <c r="K117" s="199">
        <f t="shared" si="21"/>
        <v>0.69625443036552281</v>
      </c>
      <c r="L117" s="199">
        <f t="shared" si="21"/>
        <v>0.63401704034187445</v>
      </c>
      <c r="M117" s="199">
        <f t="shared" si="21"/>
        <v>0.6284653624579648</v>
      </c>
      <c r="N117" s="199">
        <f t="shared" si="21"/>
        <v>0.56004870163966158</v>
      </c>
      <c r="O117" s="199">
        <f t="shared" si="21"/>
        <v>0.59736422401811051</v>
      </c>
      <c r="P117" s="199">
        <f t="shared" si="21"/>
        <v>0.59987459080907957</v>
      </c>
      <c r="Q117" s="199">
        <f t="shared" si="21"/>
        <v>0.59211936055895575</v>
      </c>
    </row>
    <row r="118" spans="1:17" x14ac:dyDescent="0.25">
      <c r="A118" s="142" t="s">
        <v>244</v>
      </c>
      <c r="B118" s="199">
        <f t="shared" ref="B118:Q118" si="22">IF(B$66=0,0,B$66/B$31)</f>
        <v>9.0218774473620159E-2</v>
      </c>
      <c r="C118" s="199">
        <f t="shared" si="22"/>
        <v>6.819343614021954E-2</v>
      </c>
      <c r="D118" s="199">
        <f t="shared" si="22"/>
        <v>5.6391919704569894E-2</v>
      </c>
      <c r="E118" s="199">
        <f t="shared" si="22"/>
        <v>6.3617496506186838E-2</v>
      </c>
      <c r="F118" s="199">
        <f t="shared" si="22"/>
        <v>7.7730725112279339E-2</v>
      </c>
      <c r="G118" s="199">
        <f t="shared" si="22"/>
        <v>9.838887843532261E-2</v>
      </c>
      <c r="H118" s="199">
        <f t="shared" si="22"/>
        <v>8.8174092359205439E-2</v>
      </c>
      <c r="I118" s="199">
        <f t="shared" si="22"/>
        <v>7.6075464200926951E-2</v>
      </c>
      <c r="J118" s="199">
        <f t="shared" si="22"/>
        <v>5.4340884262011814E-2</v>
      </c>
      <c r="K118" s="199">
        <f t="shared" si="22"/>
        <v>7.2784213338310144E-2</v>
      </c>
      <c r="L118" s="199">
        <f t="shared" si="22"/>
        <v>0.11413203404822712</v>
      </c>
      <c r="M118" s="199">
        <f t="shared" si="22"/>
        <v>0.11782032788085571</v>
      </c>
      <c r="N118" s="199">
        <f t="shared" si="22"/>
        <v>0.163273387914567</v>
      </c>
      <c r="O118" s="199">
        <f t="shared" si="22"/>
        <v>0.13848257441138595</v>
      </c>
      <c r="P118" s="199">
        <f t="shared" si="22"/>
        <v>0.13681479567018751</v>
      </c>
      <c r="Q118" s="199">
        <f t="shared" si="22"/>
        <v>0.14196703405654026</v>
      </c>
    </row>
    <row r="119" spans="1:17" x14ac:dyDescent="0.25">
      <c r="A119" s="127" t="s">
        <v>236</v>
      </c>
      <c r="B119" s="200">
        <f t="shared" ref="B119:Q119" si="23">IF(B$67=0,0,B$67/B$31)</f>
        <v>9.7952951837234195E-2</v>
      </c>
      <c r="C119" s="200">
        <f t="shared" si="23"/>
        <v>9.6990644445038937E-2</v>
      </c>
      <c r="D119" s="200">
        <f t="shared" si="23"/>
        <v>9.6475025282543841E-2</v>
      </c>
      <c r="E119" s="200">
        <f t="shared" si="23"/>
        <v>9.6790717412390773E-2</v>
      </c>
      <c r="F119" s="200">
        <f t="shared" si="23"/>
        <v>9.7407337416578768E-2</v>
      </c>
      <c r="G119" s="200">
        <f t="shared" si="23"/>
        <v>9.8309911231834107E-2</v>
      </c>
      <c r="H119" s="200">
        <f t="shared" si="23"/>
        <v>9.7863617785533999E-2</v>
      </c>
      <c r="I119" s="200">
        <f t="shared" si="23"/>
        <v>9.7335017537224636E-2</v>
      </c>
      <c r="J119" s="200">
        <f t="shared" si="23"/>
        <v>9.6385413648063939E-2</v>
      </c>
      <c r="K119" s="200">
        <f t="shared" si="23"/>
        <v>9.7191219744576784E-2</v>
      </c>
      <c r="L119" s="200">
        <f t="shared" si="23"/>
        <v>9.8997744253668057E-2</v>
      </c>
      <c r="M119" s="200">
        <f t="shared" si="23"/>
        <v>9.9158889220705648E-2</v>
      </c>
      <c r="N119" s="200">
        <f t="shared" si="23"/>
        <v>0.10114477543077144</v>
      </c>
      <c r="O119" s="200">
        <f t="shared" si="23"/>
        <v>0.10006164187197984</v>
      </c>
      <c r="P119" s="200">
        <f t="shared" si="23"/>
        <v>9.9988775077068132E-2</v>
      </c>
      <c r="Q119" s="200">
        <f t="shared" si="23"/>
        <v>0.10021388113494062</v>
      </c>
    </row>
    <row r="120" spans="1:17" x14ac:dyDescent="0.25">
      <c r="A120" s="142" t="s">
        <v>243</v>
      </c>
      <c r="B120" s="199">
        <f t="shared" ref="B120:Q120" si="24">IF(B$68=0,0,B$68/B$31)</f>
        <v>7.8168026386968945E-2</v>
      </c>
      <c r="C120" s="199">
        <f t="shared" si="24"/>
        <v>8.2035863047224988E-2</v>
      </c>
      <c r="D120" s="199">
        <f t="shared" si="24"/>
        <v>8.4108309664183367E-2</v>
      </c>
      <c r="E120" s="199">
        <f t="shared" si="24"/>
        <v>8.2839436949415202E-2</v>
      </c>
      <c r="F120" s="199">
        <f t="shared" si="24"/>
        <v>8.0361034022253836E-2</v>
      </c>
      <c r="G120" s="199">
        <f t="shared" si="24"/>
        <v>7.6733286672970774E-2</v>
      </c>
      <c r="H120" s="199">
        <f t="shared" si="24"/>
        <v>7.8527089949171333E-2</v>
      </c>
      <c r="I120" s="199">
        <f t="shared" si="24"/>
        <v>8.0651711910525337E-2</v>
      </c>
      <c r="J120" s="199">
        <f t="shared" si="24"/>
        <v>8.4468488924820645E-2</v>
      </c>
      <c r="K120" s="199">
        <f t="shared" si="24"/>
        <v>8.1229683542644329E-2</v>
      </c>
      <c r="L120" s="199">
        <f t="shared" si="24"/>
        <v>7.3968654706552006E-2</v>
      </c>
      <c r="M120" s="199">
        <f t="shared" si="24"/>
        <v>7.3320958953429202E-2</v>
      </c>
      <c r="N120" s="199">
        <f t="shared" si="24"/>
        <v>6.5339015191293842E-2</v>
      </c>
      <c r="O120" s="199">
        <f t="shared" si="24"/>
        <v>6.9692492802112885E-2</v>
      </c>
      <c r="P120" s="199">
        <f t="shared" si="24"/>
        <v>6.998536892772593E-2</v>
      </c>
      <c r="Q120" s="199">
        <f t="shared" si="24"/>
        <v>6.9080592065211513E-2</v>
      </c>
    </row>
    <row r="121" spans="1:17" x14ac:dyDescent="0.25">
      <c r="A121" s="140" t="s">
        <v>242</v>
      </c>
      <c r="B121" s="198">
        <f t="shared" ref="B121:Q121" si="25">IF(B$79=0,0,B$79/B$31)</f>
        <v>1.9784925450265251E-2</v>
      </c>
      <c r="C121" s="198">
        <f t="shared" si="25"/>
        <v>1.4954781397813947E-2</v>
      </c>
      <c r="D121" s="198">
        <f t="shared" si="25"/>
        <v>1.2366715618360476E-2</v>
      </c>
      <c r="E121" s="198">
        <f t="shared" si="25"/>
        <v>1.3951280462975571E-2</v>
      </c>
      <c r="F121" s="198">
        <f t="shared" si="25"/>
        <v>1.7046303394324933E-2</v>
      </c>
      <c r="G121" s="198">
        <f t="shared" si="25"/>
        <v>2.157662455886334E-2</v>
      </c>
      <c r="H121" s="198">
        <f t="shared" si="25"/>
        <v>1.9336527836362662E-2</v>
      </c>
      <c r="I121" s="198">
        <f t="shared" si="25"/>
        <v>1.6683305626699292E-2</v>
      </c>
      <c r="J121" s="198">
        <f t="shared" si="25"/>
        <v>1.1916924723243285E-2</v>
      </c>
      <c r="K121" s="198">
        <f t="shared" si="25"/>
        <v>1.5961536201932455E-2</v>
      </c>
      <c r="L121" s="198">
        <f t="shared" si="25"/>
        <v>2.5029089547116051E-2</v>
      </c>
      <c r="M121" s="198">
        <f t="shared" si="25"/>
        <v>2.5837930267276443E-2</v>
      </c>
      <c r="N121" s="198">
        <f t="shared" si="25"/>
        <v>3.5805760239477596E-2</v>
      </c>
      <c r="O121" s="198">
        <f t="shared" si="25"/>
        <v>3.0369149069866947E-2</v>
      </c>
      <c r="P121" s="198">
        <f t="shared" si="25"/>
        <v>3.0003406149342195E-2</v>
      </c>
      <c r="Q121" s="198">
        <f t="shared" si="25"/>
        <v>3.1133289069729127E-2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3.7618570720409111E-2</v>
      </c>
      <c r="C124" s="203">
        <f t="shared" si="27"/>
        <v>3.7618570720409111E-2</v>
      </c>
      <c r="D124" s="203">
        <f t="shared" si="27"/>
        <v>3.7618570720409111E-2</v>
      </c>
      <c r="E124" s="203">
        <f t="shared" si="27"/>
        <v>3.7618570720409111E-2</v>
      </c>
      <c r="F124" s="203">
        <f t="shared" si="27"/>
        <v>3.7618570720409111E-2</v>
      </c>
      <c r="G124" s="203">
        <f t="shared" si="27"/>
        <v>3.7618570720409111E-2</v>
      </c>
      <c r="H124" s="203">
        <f t="shared" si="27"/>
        <v>3.7618570720409104E-2</v>
      </c>
      <c r="I124" s="203">
        <f t="shared" si="27"/>
        <v>3.7618570720409104E-2</v>
      </c>
      <c r="J124" s="203">
        <f t="shared" si="27"/>
        <v>3.7618570720409111E-2</v>
      </c>
      <c r="K124" s="203">
        <f t="shared" si="27"/>
        <v>3.7618570720409111E-2</v>
      </c>
      <c r="L124" s="203">
        <f t="shared" si="27"/>
        <v>3.7618570720409111E-2</v>
      </c>
      <c r="M124" s="203">
        <f t="shared" si="27"/>
        <v>3.7618570720409111E-2</v>
      </c>
      <c r="N124" s="203">
        <f t="shared" si="27"/>
        <v>3.7618570720409111E-2</v>
      </c>
      <c r="O124" s="203">
        <f t="shared" si="27"/>
        <v>3.7618570720409111E-2</v>
      </c>
      <c r="P124" s="203">
        <f t="shared" si="27"/>
        <v>3.7618570720409118E-2</v>
      </c>
      <c r="Q124" s="203">
        <f t="shared" si="27"/>
        <v>3.7618570720409111E-2</v>
      </c>
    </row>
    <row r="125" spans="1:17" x14ac:dyDescent="0.25">
      <c r="A125" s="76" t="s">
        <v>82</v>
      </c>
      <c r="B125" s="202">
        <f t="shared" ref="B125:Q125" si="28">IF(B$83=0,0,B$83/B$81)</f>
        <v>1.6587422035650473E-2</v>
      </c>
      <c r="C125" s="202">
        <f t="shared" si="28"/>
        <v>1.6587422035650473E-2</v>
      </c>
      <c r="D125" s="202">
        <f t="shared" si="28"/>
        <v>1.6587422035650473E-2</v>
      </c>
      <c r="E125" s="202">
        <f t="shared" si="28"/>
        <v>1.6587422035650473E-2</v>
      </c>
      <c r="F125" s="202">
        <f t="shared" si="28"/>
        <v>1.6587422035650473E-2</v>
      </c>
      <c r="G125" s="202">
        <f t="shared" si="28"/>
        <v>1.6587422035650473E-2</v>
      </c>
      <c r="H125" s="202">
        <f t="shared" si="28"/>
        <v>1.658742203565047E-2</v>
      </c>
      <c r="I125" s="202">
        <f t="shared" si="28"/>
        <v>1.658742203565047E-2</v>
      </c>
      <c r="J125" s="202">
        <f t="shared" si="28"/>
        <v>1.6587422035650473E-2</v>
      </c>
      <c r="K125" s="202">
        <f t="shared" si="28"/>
        <v>1.6587422035650473E-2</v>
      </c>
      <c r="L125" s="202">
        <f t="shared" si="28"/>
        <v>1.6587422035650473E-2</v>
      </c>
      <c r="M125" s="202">
        <f t="shared" si="28"/>
        <v>1.6587422035650473E-2</v>
      </c>
      <c r="N125" s="202">
        <f t="shared" si="28"/>
        <v>1.6587422035650473E-2</v>
      </c>
      <c r="O125" s="202">
        <f t="shared" si="28"/>
        <v>1.6587422035650473E-2</v>
      </c>
      <c r="P125" s="202">
        <f t="shared" si="28"/>
        <v>1.6587422035650473E-2</v>
      </c>
      <c r="Q125" s="202">
        <f t="shared" si="28"/>
        <v>1.6587422035650473E-2</v>
      </c>
    </row>
    <row r="126" spans="1:17" x14ac:dyDescent="0.25">
      <c r="A126" s="76" t="s">
        <v>81</v>
      </c>
      <c r="B126" s="202">
        <f t="shared" ref="B126:Q126" si="29">IF(B$84=0,0,B$84/B$81)</f>
        <v>0.12866266036699767</v>
      </c>
      <c r="C126" s="202">
        <f t="shared" si="29"/>
        <v>0.12866266036699767</v>
      </c>
      <c r="D126" s="202">
        <f t="shared" si="29"/>
        <v>0.12866266036699767</v>
      </c>
      <c r="E126" s="202">
        <f t="shared" si="29"/>
        <v>0.12866266036699767</v>
      </c>
      <c r="F126" s="202">
        <f t="shared" si="29"/>
        <v>0.12866266036699767</v>
      </c>
      <c r="G126" s="202">
        <f t="shared" si="29"/>
        <v>0.12866266036699767</v>
      </c>
      <c r="H126" s="202">
        <f t="shared" si="29"/>
        <v>0.12866266036699764</v>
      </c>
      <c r="I126" s="202">
        <f t="shared" si="29"/>
        <v>0.12866266036699764</v>
      </c>
      <c r="J126" s="202">
        <f t="shared" si="29"/>
        <v>0.12866266036699767</v>
      </c>
      <c r="K126" s="202">
        <f t="shared" si="29"/>
        <v>0.12866266036699767</v>
      </c>
      <c r="L126" s="202">
        <f t="shared" si="29"/>
        <v>0.12866266036699767</v>
      </c>
      <c r="M126" s="202">
        <f t="shared" si="29"/>
        <v>0.12866266036699767</v>
      </c>
      <c r="N126" s="202">
        <f t="shared" si="29"/>
        <v>0.12866266036699767</v>
      </c>
      <c r="O126" s="202">
        <f t="shared" si="29"/>
        <v>0.12866266036699767</v>
      </c>
      <c r="P126" s="202">
        <f t="shared" si="29"/>
        <v>0.12866266036699767</v>
      </c>
      <c r="Q126" s="202">
        <f t="shared" si="29"/>
        <v>0.12866266036699767</v>
      </c>
    </row>
    <row r="127" spans="1:17" x14ac:dyDescent="0.25">
      <c r="A127" s="76" t="s">
        <v>80</v>
      </c>
      <c r="B127" s="202">
        <f t="shared" ref="B127:Q127" si="30">IF(B$85=0,0,B$85/B$81)</f>
        <v>5.6811766188810009E-2</v>
      </c>
      <c r="C127" s="202">
        <f t="shared" si="30"/>
        <v>5.6811766188810009E-2</v>
      </c>
      <c r="D127" s="202">
        <f t="shared" si="30"/>
        <v>5.6811766188810009E-2</v>
      </c>
      <c r="E127" s="202">
        <f t="shared" si="30"/>
        <v>5.6811766188810009E-2</v>
      </c>
      <c r="F127" s="202">
        <f t="shared" si="30"/>
        <v>5.6811766188810009E-2</v>
      </c>
      <c r="G127" s="202">
        <f t="shared" si="30"/>
        <v>5.6811766188810009E-2</v>
      </c>
      <c r="H127" s="202">
        <f t="shared" si="30"/>
        <v>5.6811766188810002E-2</v>
      </c>
      <c r="I127" s="202">
        <f t="shared" si="30"/>
        <v>5.6811766188810002E-2</v>
      </c>
      <c r="J127" s="202">
        <f t="shared" si="30"/>
        <v>5.6811766188810009E-2</v>
      </c>
      <c r="K127" s="202">
        <f t="shared" si="30"/>
        <v>5.6811766188810009E-2</v>
      </c>
      <c r="L127" s="202">
        <f t="shared" si="30"/>
        <v>5.6811766188810009E-2</v>
      </c>
      <c r="M127" s="202">
        <f t="shared" si="30"/>
        <v>5.6811766188810009E-2</v>
      </c>
      <c r="N127" s="202">
        <f t="shared" si="30"/>
        <v>5.6811766188810016E-2</v>
      </c>
      <c r="O127" s="202">
        <f t="shared" si="30"/>
        <v>5.6811766188810016E-2</v>
      </c>
      <c r="P127" s="202">
        <f t="shared" si="30"/>
        <v>5.6811766188810002E-2</v>
      </c>
      <c r="Q127" s="202">
        <f t="shared" si="30"/>
        <v>5.6811766188810009E-2</v>
      </c>
    </row>
    <row r="128" spans="1:17" x14ac:dyDescent="0.25">
      <c r="A128" s="129" t="s">
        <v>79</v>
      </c>
      <c r="B128" s="201">
        <f t="shared" ref="B128:Q128" si="31">IF(B$86=0,0,B$86/B$81)</f>
        <v>0.19680345826529722</v>
      </c>
      <c r="C128" s="201">
        <f t="shared" si="31"/>
        <v>0.19680345826529722</v>
      </c>
      <c r="D128" s="201">
        <f t="shared" si="31"/>
        <v>0.19680345826529724</v>
      </c>
      <c r="E128" s="201">
        <f t="shared" si="31"/>
        <v>0.19680345826529722</v>
      </c>
      <c r="F128" s="201">
        <f t="shared" si="31"/>
        <v>0.19680345826529722</v>
      </c>
      <c r="G128" s="201">
        <f t="shared" si="31"/>
        <v>0.19680345826529722</v>
      </c>
      <c r="H128" s="201">
        <f t="shared" si="31"/>
        <v>0.19680345826529722</v>
      </c>
      <c r="I128" s="201">
        <f t="shared" si="31"/>
        <v>0.19680345826529719</v>
      </c>
      <c r="J128" s="201">
        <f t="shared" si="31"/>
        <v>0.19680345826529724</v>
      </c>
      <c r="K128" s="201">
        <f t="shared" si="31"/>
        <v>0.19680345826529722</v>
      </c>
      <c r="L128" s="201">
        <f t="shared" si="31"/>
        <v>0.19680345826529724</v>
      </c>
      <c r="M128" s="201">
        <f t="shared" si="31"/>
        <v>0.19680345826529724</v>
      </c>
      <c r="N128" s="201">
        <f t="shared" si="31"/>
        <v>0.19680345826529722</v>
      </c>
      <c r="O128" s="201">
        <f t="shared" si="31"/>
        <v>0.19680345826529719</v>
      </c>
      <c r="P128" s="201">
        <f t="shared" si="31"/>
        <v>0.19680345826529722</v>
      </c>
      <c r="Q128" s="201">
        <f t="shared" si="31"/>
        <v>0.19680345826529722</v>
      </c>
    </row>
    <row r="129" spans="1:17" x14ac:dyDescent="0.25">
      <c r="A129" s="72" t="s">
        <v>235</v>
      </c>
      <c r="B129" s="276">
        <f t="shared" ref="B129:Q129" si="32">IF(B$91=0,0,B$91/B$81)</f>
        <v>0.56351612242283555</v>
      </c>
      <c r="C129" s="276">
        <f t="shared" si="32"/>
        <v>0.56351612242283555</v>
      </c>
      <c r="D129" s="276">
        <f t="shared" si="32"/>
        <v>0.56351612242283555</v>
      </c>
      <c r="E129" s="276">
        <f t="shared" si="32"/>
        <v>0.56351612242283555</v>
      </c>
      <c r="F129" s="276">
        <f t="shared" si="32"/>
        <v>0.56351612242283555</v>
      </c>
      <c r="G129" s="276">
        <f t="shared" si="32"/>
        <v>0.56351612242283555</v>
      </c>
      <c r="H129" s="276">
        <f t="shared" si="32"/>
        <v>0.56351612242283555</v>
      </c>
      <c r="I129" s="276">
        <f t="shared" si="32"/>
        <v>0.56351612242283555</v>
      </c>
      <c r="J129" s="276">
        <f t="shared" si="32"/>
        <v>0.56351612242283555</v>
      </c>
      <c r="K129" s="276">
        <f t="shared" si="32"/>
        <v>0.56351612242283555</v>
      </c>
      <c r="L129" s="276">
        <f t="shared" si="32"/>
        <v>0.56351612242283555</v>
      </c>
      <c r="M129" s="276">
        <f t="shared" si="32"/>
        <v>0.56351612242283555</v>
      </c>
      <c r="N129" s="276">
        <f t="shared" si="32"/>
        <v>0.56351612242283555</v>
      </c>
      <c r="O129" s="276">
        <f t="shared" si="32"/>
        <v>0.56351612242283555</v>
      </c>
      <c r="P129" s="276">
        <f t="shared" si="32"/>
        <v>0.56351612242283555</v>
      </c>
      <c r="Q129" s="276">
        <f t="shared" si="32"/>
        <v>0.56351612242283555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0</v>
      </c>
      <c r="C133" s="230">
        <f t="shared" si="33"/>
        <v>0</v>
      </c>
      <c r="D133" s="230">
        <f t="shared" si="33"/>
        <v>0</v>
      </c>
      <c r="E133" s="230">
        <f t="shared" si="33"/>
        <v>0</v>
      </c>
      <c r="F133" s="230">
        <f t="shared" si="33"/>
        <v>0</v>
      </c>
      <c r="G133" s="230">
        <f t="shared" si="33"/>
        <v>0</v>
      </c>
      <c r="H133" s="230">
        <f t="shared" si="33"/>
        <v>0</v>
      </c>
      <c r="I133" s="230">
        <f t="shared" si="33"/>
        <v>0</v>
      </c>
      <c r="J133" s="230">
        <f t="shared" si="33"/>
        <v>0</v>
      </c>
      <c r="K133" s="230">
        <f t="shared" si="33"/>
        <v>0</v>
      </c>
      <c r="L133" s="230">
        <f t="shared" si="33"/>
        <v>0</v>
      </c>
      <c r="M133" s="230">
        <f t="shared" si="33"/>
        <v>0</v>
      </c>
      <c r="N133" s="230">
        <f t="shared" si="33"/>
        <v>0</v>
      </c>
      <c r="O133" s="230">
        <f t="shared" si="33"/>
        <v>0</v>
      </c>
      <c r="P133" s="230">
        <f t="shared" si="33"/>
        <v>0</v>
      </c>
      <c r="Q133" s="230">
        <f t="shared" si="33"/>
        <v>0</v>
      </c>
    </row>
    <row r="134" spans="1:17" x14ac:dyDescent="0.25">
      <c r="A134" s="132" t="s">
        <v>83</v>
      </c>
      <c r="B134" s="229">
        <f>IF(B$6=0,0,B$6/PPA!B$10*1000)</f>
        <v>0</v>
      </c>
      <c r="C134" s="229">
        <f>IF(C$6=0,0,C$6/PPA!C$10*1000)</f>
        <v>0</v>
      </c>
      <c r="D134" s="229">
        <f>IF(D$6=0,0,D$6/PPA!D$10*1000)</f>
        <v>0</v>
      </c>
      <c r="E134" s="229">
        <f>IF(E$6=0,0,E$6/PPA!E$10*1000)</f>
        <v>0</v>
      </c>
      <c r="F134" s="229">
        <f>IF(F$6=0,0,F$6/PPA!F$10*1000)</f>
        <v>0</v>
      </c>
      <c r="G134" s="229">
        <f>IF(G$6=0,0,G$6/PPA!G$10*1000)</f>
        <v>0</v>
      </c>
      <c r="H134" s="229">
        <f>IF(H$6=0,0,H$6/PPA!H$10*1000)</f>
        <v>0</v>
      </c>
      <c r="I134" s="229">
        <f>IF(I$6=0,0,I$6/PPA!I$10*1000)</f>
        <v>0</v>
      </c>
      <c r="J134" s="229">
        <f>IF(J$6=0,0,J$6/PPA!J$10*1000)</f>
        <v>0</v>
      </c>
      <c r="K134" s="229">
        <f>IF(K$6=0,0,K$6/PPA!K$10*1000)</f>
        <v>0</v>
      </c>
      <c r="L134" s="229">
        <f>IF(L$6=0,0,L$6/PPA!L$10*1000)</f>
        <v>0</v>
      </c>
      <c r="M134" s="229">
        <f>IF(M$6=0,0,M$6/PPA!M$10*1000)</f>
        <v>0</v>
      </c>
      <c r="N134" s="229">
        <f>IF(N$6=0,0,N$6/PPA!N$10*1000)</f>
        <v>0</v>
      </c>
      <c r="O134" s="229">
        <f>IF(O$6=0,0,O$6/PPA!O$10*1000)</f>
        <v>0</v>
      </c>
      <c r="P134" s="229">
        <f>IF(P$6=0,0,P$6/PPA!P$10*1000)</f>
        <v>0</v>
      </c>
      <c r="Q134" s="229">
        <f>IF(Q$6=0,0,Q$6/PPA!Q$10*1000)</f>
        <v>0</v>
      </c>
    </row>
    <row r="135" spans="1:17" x14ac:dyDescent="0.25">
      <c r="A135" s="76" t="s">
        <v>82</v>
      </c>
      <c r="B135" s="228">
        <f>IF(B$7=0,0,B$7/PPA!B$10*1000)</f>
        <v>0</v>
      </c>
      <c r="C135" s="228">
        <f>IF(C$7=0,0,C$7/PPA!C$10*1000)</f>
        <v>0</v>
      </c>
      <c r="D135" s="228">
        <f>IF(D$7=0,0,D$7/PPA!D$10*1000)</f>
        <v>0</v>
      </c>
      <c r="E135" s="228">
        <f>IF(E$7=0,0,E$7/PPA!E$10*1000)</f>
        <v>0</v>
      </c>
      <c r="F135" s="228">
        <f>IF(F$7=0,0,F$7/PPA!F$10*1000)</f>
        <v>0</v>
      </c>
      <c r="G135" s="228">
        <f>IF(G$7=0,0,G$7/PPA!G$10*1000)</f>
        <v>0</v>
      </c>
      <c r="H135" s="228">
        <f>IF(H$7=0,0,H$7/PPA!H$10*1000)</f>
        <v>0</v>
      </c>
      <c r="I135" s="228">
        <f>IF(I$7=0,0,I$7/PPA!I$10*1000)</f>
        <v>0</v>
      </c>
      <c r="J135" s="228">
        <f>IF(J$7=0,0,J$7/PPA!J$10*1000)</f>
        <v>0</v>
      </c>
      <c r="K135" s="228">
        <f>IF(K$7=0,0,K$7/PPA!K$10*1000)</f>
        <v>0</v>
      </c>
      <c r="L135" s="228">
        <f>IF(L$7=0,0,L$7/PPA!L$10*1000)</f>
        <v>0</v>
      </c>
      <c r="M135" s="228">
        <f>IF(M$7=0,0,M$7/PPA!M$10*1000)</f>
        <v>0</v>
      </c>
      <c r="N135" s="228">
        <f>IF(N$7=0,0,N$7/PPA!N$10*1000)</f>
        <v>0</v>
      </c>
      <c r="O135" s="228">
        <f>IF(O$7=0,0,O$7/PPA!O$10*1000)</f>
        <v>0</v>
      </c>
      <c r="P135" s="228">
        <f>IF(P$7=0,0,P$7/PPA!P$10*1000)</f>
        <v>0</v>
      </c>
      <c r="Q135" s="228">
        <f>IF(Q$7=0,0,Q$7/PPA!Q$10*1000)</f>
        <v>0</v>
      </c>
    </row>
    <row r="136" spans="1:17" x14ac:dyDescent="0.25">
      <c r="A136" s="76" t="s">
        <v>81</v>
      </c>
      <c r="B136" s="228">
        <f>IF(B$8=0,0,B$8/PPA!B$10*1000)</f>
        <v>0</v>
      </c>
      <c r="C136" s="228">
        <f>IF(C$8=0,0,C$8/PPA!C$10*1000)</f>
        <v>0</v>
      </c>
      <c r="D136" s="228">
        <f>IF(D$8=0,0,D$8/PPA!D$10*1000)</f>
        <v>0</v>
      </c>
      <c r="E136" s="228">
        <f>IF(E$8=0,0,E$8/PPA!E$10*1000)</f>
        <v>0</v>
      </c>
      <c r="F136" s="228">
        <f>IF(F$8=0,0,F$8/PPA!F$10*1000)</f>
        <v>0</v>
      </c>
      <c r="G136" s="228">
        <f>IF(G$8=0,0,G$8/PPA!G$10*1000)</f>
        <v>0</v>
      </c>
      <c r="H136" s="228">
        <f>IF(H$8=0,0,H$8/PPA!H$10*1000)</f>
        <v>0</v>
      </c>
      <c r="I136" s="228">
        <f>IF(I$8=0,0,I$8/PPA!I$10*1000)</f>
        <v>0</v>
      </c>
      <c r="J136" s="228">
        <f>IF(J$8=0,0,J$8/PPA!J$10*1000)</f>
        <v>0</v>
      </c>
      <c r="K136" s="228">
        <f>IF(K$8=0,0,K$8/PPA!K$10*1000)</f>
        <v>0</v>
      </c>
      <c r="L136" s="228">
        <f>IF(L$8=0,0,L$8/PPA!L$10*1000)</f>
        <v>0</v>
      </c>
      <c r="M136" s="228">
        <f>IF(M$8=0,0,M$8/PPA!M$10*1000)</f>
        <v>0</v>
      </c>
      <c r="N136" s="228">
        <f>IF(N$8=0,0,N$8/PPA!N$10*1000)</f>
        <v>0</v>
      </c>
      <c r="O136" s="228">
        <f>IF(O$8=0,0,O$8/PPA!O$10*1000)</f>
        <v>0</v>
      </c>
      <c r="P136" s="228">
        <f>IF(P$8=0,0,P$8/PPA!P$10*1000)</f>
        <v>0</v>
      </c>
      <c r="Q136" s="228">
        <f>IF(Q$8=0,0,Q$8/PPA!Q$10*1000)</f>
        <v>0</v>
      </c>
    </row>
    <row r="137" spans="1:17" x14ac:dyDescent="0.25">
      <c r="A137" s="76" t="s">
        <v>80</v>
      </c>
      <c r="B137" s="228">
        <f>IF(B$9=0,0,B$9/PPA!B$10*1000)</f>
        <v>0</v>
      </c>
      <c r="C137" s="228">
        <f>IF(C$9=0,0,C$9/PPA!C$10*1000)</f>
        <v>0</v>
      </c>
      <c r="D137" s="228">
        <f>IF(D$9=0,0,D$9/PPA!D$10*1000)</f>
        <v>0</v>
      </c>
      <c r="E137" s="228">
        <f>IF(E$9=0,0,E$9/PPA!E$10*1000)</f>
        <v>0</v>
      </c>
      <c r="F137" s="228">
        <f>IF(F$9=0,0,F$9/PPA!F$10*1000)</f>
        <v>0</v>
      </c>
      <c r="G137" s="228">
        <f>IF(G$9=0,0,G$9/PPA!G$10*1000)</f>
        <v>0</v>
      </c>
      <c r="H137" s="228">
        <f>IF(H$9=0,0,H$9/PPA!H$10*1000)</f>
        <v>0</v>
      </c>
      <c r="I137" s="228">
        <f>IF(I$9=0,0,I$9/PPA!I$10*1000)</f>
        <v>0</v>
      </c>
      <c r="J137" s="228">
        <f>IF(J$9=0,0,J$9/PPA!J$10*1000)</f>
        <v>0</v>
      </c>
      <c r="K137" s="228">
        <f>IF(K$9=0,0,K$9/PPA!K$10*1000)</f>
        <v>0</v>
      </c>
      <c r="L137" s="228">
        <f>IF(L$9=0,0,L$9/PPA!L$10*1000)</f>
        <v>0</v>
      </c>
      <c r="M137" s="228">
        <f>IF(M$9=0,0,M$9/PPA!M$10*1000)</f>
        <v>0</v>
      </c>
      <c r="N137" s="228">
        <f>IF(N$9=0,0,N$9/PPA!N$10*1000)</f>
        <v>0</v>
      </c>
      <c r="O137" s="228">
        <f>IF(O$9=0,0,O$9/PPA!O$10*1000)</f>
        <v>0</v>
      </c>
      <c r="P137" s="228">
        <f>IF(P$9=0,0,P$9/PPA!P$10*1000)</f>
        <v>0</v>
      </c>
      <c r="Q137" s="228">
        <f>IF(Q$9=0,0,Q$9/PPA!Q$10*1000)</f>
        <v>0</v>
      </c>
    </row>
    <row r="138" spans="1:17" x14ac:dyDescent="0.25">
      <c r="A138" s="129" t="s">
        <v>79</v>
      </c>
      <c r="B138" s="227">
        <f>IF(B$10=0,0,B$10/PPA!B$10*1000)</f>
        <v>0</v>
      </c>
      <c r="C138" s="227">
        <f>IF(C$10=0,0,C$10/PPA!C$10*1000)</f>
        <v>0</v>
      </c>
      <c r="D138" s="227">
        <f>IF(D$10=0,0,D$10/PPA!D$10*1000)</f>
        <v>0</v>
      </c>
      <c r="E138" s="227">
        <f>IF(E$10=0,0,E$10/PPA!E$10*1000)</f>
        <v>0</v>
      </c>
      <c r="F138" s="227">
        <f>IF(F$10=0,0,F$10/PPA!F$10*1000)</f>
        <v>0</v>
      </c>
      <c r="G138" s="227">
        <f>IF(G$10=0,0,G$10/PPA!G$10*1000)</f>
        <v>0</v>
      </c>
      <c r="H138" s="227">
        <f>IF(H$10=0,0,H$10/PPA!H$10*1000)</f>
        <v>0</v>
      </c>
      <c r="I138" s="227">
        <f>IF(I$10=0,0,I$10/PPA!I$10*1000)</f>
        <v>0</v>
      </c>
      <c r="J138" s="227">
        <f>IF(J$10=0,0,J$10/PPA!J$10*1000)</f>
        <v>0</v>
      </c>
      <c r="K138" s="227">
        <f>IF(K$10=0,0,K$10/PPA!K$10*1000)</f>
        <v>0</v>
      </c>
      <c r="L138" s="227">
        <f>IF(L$10=0,0,L$10/PPA!L$10*1000)</f>
        <v>0</v>
      </c>
      <c r="M138" s="227">
        <f>IF(M$10=0,0,M$10/PPA!M$10*1000)</f>
        <v>0</v>
      </c>
      <c r="N138" s="227">
        <f>IF(N$10=0,0,N$10/PPA!N$10*1000)</f>
        <v>0</v>
      </c>
      <c r="O138" s="227">
        <f>IF(O$10=0,0,O$10/PPA!O$10*1000)</f>
        <v>0</v>
      </c>
      <c r="P138" s="227">
        <f>IF(P$10=0,0,P$10/PPA!P$10*1000)</f>
        <v>0</v>
      </c>
      <c r="Q138" s="227">
        <f>IF(Q$10=0,0,Q$10/PPA!Q$10*1000)</f>
        <v>0</v>
      </c>
    </row>
    <row r="139" spans="1:17" x14ac:dyDescent="0.25">
      <c r="A139" s="127" t="s">
        <v>241</v>
      </c>
      <c r="B139" s="225">
        <f>IF(B$15=0,0,B$15/PPA!B$10*1000)</f>
        <v>0</v>
      </c>
      <c r="C139" s="225">
        <f>IF(C$15=0,0,C$15/PPA!C$10*1000)</f>
        <v>0</v>
      </c>
      <c r="D139" s="225">
        <f>IF(D$15=0,0,D$15/PPA!D$10*1000)</f>
        <v>0</v>
      </c>
      <c r="E139" s="225">
        <f>IF(E$15=0,0,E$15/PPA!E$10*1000)</f>
        <v>0</v>
      </c>
      <c r="F139" s="225">
        <f>IF(F$15=0,0,F$15/PPA!F$10*1000)</f>
        <v>0</v>
      </c>
      <c r="G139" s="225">
        <f>IF(G$15=0,0,G$15/PPA!G$10*1000)</f>
        <v>0</v>
      </c>
      <c r="H139" s="225">
        <f>IF(H$15=0,0,H$15/PPA!H$10*1000)</f>
        <v>0</v>
      </c>
      <c r="I139" s="225">
        <f>IF(I$15=0,0,I$15/PPA!I$10*1000)</f>
        <v>0</v>
      </c>
      <c r="J139" s="225">
        <f>IF(J$15=0,0,J$15/PPA!J$10*1000)</f>
        <v>0</v>
      </c>
      <c r="K139" s="225">
        <f>IF(K$15=0,0,K$15/PPA!K$10*1000)</f>
        <v>0</v>
      </c>
      <c r="L139" s="225">
        <f>IF(L$15=0,0,L$15/PPA!L$10*1000)</f>
        <v>0</v>
      </c>
      <c r="M139" s="225">
        <f>IF(M$15=0,0,M$15/PPA!M$10*1000)</f>
        <v>0</v>
      </c>
      <c r="N139" s="225">
        <f>IF(N$15=0,0,N$15/PPA!N$10*1000)</f>
        <v>0</v>
      </c>
      <c r="O139" s="225">
        <f>IF(O$15=0,0,O$15/PPA!O$10*1000)</f>
        <v>0</v>
      </c>
      <c r="P139" s="225">
        <f>IF(P$15=0,0,P$15/PPA!P$10*1000)</f>
        <v>0</v>
      </c>
      <c r="Q139" s="225">
        <f>IF(Q$15=0,0,Q$15/PPA!Q$10*1000)</f>
        <v>0</v>
      </c>
    </row>
    <row r="140" spans="1:17" x14ac:dyDescent="0.25">
      <c r="A140" s="127" t="s">
        <v>240</v>
      </c>
      <c r="B140" s="226">
        <f>IF(B$16=0,0,B$16/PPA!B$10*1000)</f>
        <v>0</v>
      </c>
      <c r="C140" s="226">
        <f>IF(C$16=0,0,C$16/PPA!C$10*1000)</f>
        <v>0</v>
      </c>
      <c r="D140" s="226">
        <f>IF(D$16=0,0,D$16/PPA!D$10*1000)</f>
        <v>0</v>
      </c>
      <c r="E140" s="226">
        <f>IF(E$16=0,0,E$16/PPA!E$10*1000)</f>
        <v>0</v>
      </c>
      <c r="F140" s="226">
        <f>IF(F$16=0,0,F$16/PPA!F$10*1000)</f>
        <v>0</v>
      </c>
      <c r="G140" s="226">
        <f>IF(G$16=0,0,G$16/PPA!G$10*1000)</f>
        <v>0</v>
      </c>
      <c r="H140" s="226">
        <f>IF(H$16=0,0,H$16/PPA!H$10*1000)</f>
        <v>0</v>
      </c>
      <c r="I140" s="226">
        <f>IF(I$16=0,0,I$16/PPA!I$10*1000)</f>
        <v>0</v>
      </c>
      <c r="J140" s="226">
        <f>IF(J$16=0,0,J$16/PPA!J$10*1000)</f>
        <v>0</v>
      </c>
      <c r="K140" s="226">
        <f>IF(K$16=0,0,K$16/PPA!K$10*1000)</f>
        <v>0</v>
      </c>
      <c r="L140" s="226">
        <f>IF(L$16=0,0,L$16/PPA!L$10*1000)</f>
        <v>0</v>
      </c>
      <c r="M140" s="226">
        <f>IF(M$16=0,0,M$16/PPA!M$10*1000)</f>
        <v>0</v>
      </c>
      <c r="N140" s="226">
        <f>IF(N$16=0,0,N$16/PPA!N$10*1000)</f>
        <v>0</v>
      </c>
      <c r="O140" s="226">
        <f>IF(O$16=0,0,O$16/PPA!O$10*1000)</f>
        <v>0</v>
      </c>
      <c r="P140" s="226">
        <f>IF(P$16=0,0,P$16/PPA!P$10*1000)</f>
        <v>0</v>
      </c>
      <c r="Q140" s="226">
        <f>IF(Q$16=0,0,Q$16/PPA!Q$10*1000)</f>
        <v>0</v>
      </c>
    </row>
    <row r="141" spans="1:17" x14ac:dyDescent="0.25">
      <c r="A141" s="72" t="s">
        <v>239</v>
      </c>
      <c r="B141" s="258">
        <f>IF(B$29=0,0,B$29/PPA!B$10*1000)</f>
        <v>0</v>
      </c>
      <c r="C141" s="258">
        <f>IF(C$29=0,0,C$29/PPA!C$10*1000)</f>
        <v>0</v>
      </c>
      <c r="D141" s="258">
        <f>IF(D$29=0,0,D$29/PPA!D$10*1000)</f>
        <v>0</v>
      </c>
      <c r="E141" s="258">
        <f>IF(E$29=0,0,E$29/PPA!E$10*1000)</f>
        <v>0</v>
      </c>
      <c r="F141" s="258">
        <f>IF(F$29=0,0,F$29/PPA!F$10*1000)</f>
        <v>0</v>
      </c>
      <c r="G141" s="258">
        <f>IF(G$29=0,0,G$29/PPA!G$10*1000)</f>
        <v>0</v>
      </c>
      <c r="H141" s="258">
        <f>IF(H$29=0,0,H$29/PPA!H$10*1000)</f>
        <v>0</v>
      </c>
      <c r="I141" s="258">
        <f>IF(I$29=0,0,I$29/PPA!I$10*1000)</f>
        <v>0</v>
      </c>
      <c r="J141" s="258">
        <f>IF(J$29=0,0,J$29/PPA!J$10*1000)</f>
        <v>0</v>
      </c>
      <c r="K141" s="258">
        <f>IF(K$29=0,0,K$29/PPA!K$10*1000)</f>
        <v>0</v>
      </c>
      <c r="L141" s="258">
        <f>IF(L$29=0,0,L$29/PPA!L$10*1000)</f>
        <v>0</v>
      </c>
      <c r="M141" s="258">
        <f>IF(M$29=0,0,M$29/PPA!M$10*1000)</f>
        <v>0</v>
      </c>
      <c r="N141" s="258">
        <f>IF(N$29=0,0,N$29/PPA!N$10*1000)</f>
        <v>0</v>
      </c>
      <c r="O141" s="258">
        <f>IF(O$29=0,0,O$29/PPA!O$10*1000)</f>
        <v>0</v>
      </c>
      <c r="P141" s="258">
        <f>IF(P$29=0,0,P$29/PPA!P$10*1000)</f>
        <v>0</v>
      </c>
      <c r="Q141" s="258">
        <f>IF(Q$29=0,0,Q$29/PPA!Q$10*1000)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301.46295797387256</v>
      </c>
      <c r="C143" s="230">
        <f t="shared" si="34"/>
        <v>309.50086578068647</v>
      </c>
      <c r="D143" s="230">
        <f t="shared" si="34"/>
        <v>308.98910066883997</v>
      </c>
      <c r="E143" s="230">
        <f t="shared" si="34"/>
        <v>299.38183924223637</v>
      </c>
      <c r="F143" s="230">
        <f t="shared" si="34"/>
        <v>267.18711495079742</v>
      </c>
      <c r="G143" s="230">
        <f t="shared" si="34"/>
        <v>272.60203250340055</v>
      </c>
      <c r="H143" s="230">
        <f t="shared" si="34"/>
        <v>289.9642119886575</v>
      </c>
      <c r="I143" s="230">
        <f t="shared" si="34"/>
        <v>264.7817011116897</v>
      </c>
      <c r="J143" s="230">
        <f t="shared" si="34"/>
        <v>351.86146886004013</v>
      </c>
      <c r="K143" s="230">
        <f t="shared" si="34"/>
        <v>272.75097325763818</v>
      </c>
      <c r="L143" s="230">
        <f t="shared" si="34"/>
        <v>231.67929150709963</v>
      </c>
      <c r="M143" s="230">
        <f t="shared" si="34"/>
        <v>210.24835707208121</v>
      </c>
      <c r="N143" s="230">
        <f t="shared" si="34"/>
        <v>247.00234185129426</v>
      </c>
      <c r="O143" s="230">
        <f t="shared" si="34"/>
        <v>254.91757628547006</v>
      </c>
      <c r="P143" s="230">
        <f t="shared" si="34"/>
        <v>243.37859247507936</v>
      </c>
      <c r="Q143" s="230">
        <f t="shared" si="34"/>
        <v>229.70719979192415</v>
      </c>
    </row>
    <row r="144" spans="1:17" x14ac:dyDescent="0.25">
      <c r="A144" s="132" t="s">
        <v>83</v>
      </c>
      <c r="B144" s="229">
        <f>IF(B$32=0,0,B$32/PPA!B$11*1000)</f>
        <v>1.5937088031288091</v>
      </c>
      <c r="C144" s="229">
        <f>IF(C$32=0,0,C$32/PPA!C$11*1000)</f>
        <v>1.6362018660130633</v>
      </c>
      <c r="D144" s="229">
        <f>IF(D$32=0,0,D$32/PPA!D$11*1000)</f>
        <v>1.6334963775199975</v>
      </c>
      <c r="E144" s="229">
        <f>IF(E$32=0,0,E$32/PPA!E$11*1000)</f>
        <v>1.5827067972264706</v>
      </c>
      <c r="F144" s="229">
        <f>IF(F$32=0,0,F$32/PPA!F$11*1000)</f>
        <v>1.4125067306497403</v>
      </c>
      <c r="G144" s="229">
        <f>IF(G$32=0,0,G$32/PPA!G$11*1000)</f>
        <v>1.4411331391139877</v>
      </c>
      <c r="H144" s="229">
        <f>IF(H$32=0,0,H$32/PPA!H$11*1000)</f>
        <v>1.5329197336366707</v>
      </c>
      <c r="I144" s="229">
        <f>IF(I$32=0,0,I$32/PPA!I$11*1000)</f>
        <v>1.3997903119019151</v>
      </c>
      <c r="J144" s="229">
        <f>IF(J$32=0,0,J$32/PPA!J$11*1000)</f>
        <v>1.860144689659285</v>
      </c>
      <c r="K144" s="229">
        <f>IF(K$32=0,0,K$32/PPA!K$11*1000)</f>
        <v>1.4419205267014001</v>
      </c>
      <c r="L144" s="229">
        <f>IF(L$32=0,0,L$32/PPA!L$11*1000)</f>
        <v>1.2247916920177997</v>
      </c>
      <c r="M144" s="229">
        <f>IF(M$32=0,0,M$32/PPA!M$11*1000)</f>
        <v>1.1114952887120066</v>
      </c>
      <c r="N144" s="229">
        <f>IF(N$32=0,0,N$32/PPA!N$11*1000)</f>
        <v>1.3057982620735653</v>
      </c>
      <c r="O144" s="229">
        <f>IF(O$32=0,0,O$32/PPA!O$11*1000)</f>
        <v>1.3476428020507374</v>
      </c>
      <c r="P144" s="229">
        <f>IF(P$32=0,0,P$32/PPA!P$11*1000)</f>
        <v>1.2866410119755058</v>
      </c>
      <c r="Q144" s="229">
        <f>IF(Q$32=0,0,Q$32/PPA!Q$11*1000)</f>
        <v>1.2143660664345566</v>
      </c>
    </row>
    <row r="145" spans="1:17" x14ac:dyDescent="0.25">
      <c r="A145" s="76" t="s">
        <v>82</v>
      </c>
      <c r="B145" s="228">
        <f>IF(B$33=0,0,B$33/PPA!B$11*1000)</f>
        <v>2.261592549212847</v>
      </c>
      <c r="C145" s="228">
        <f>IF(C$33=0,0,C$33/PPA!C$11*1000)</f>
        <v>2.3218933985421546</v>
      </c>
      <c r="D145" s="228">
        <f>IF(D$33=0,0,D$33/PPA!D$11*1000)</f>
        <v>2.3180541070694054</v>
      </c>
      <c r="E145" s="228">
        <f>IF(E$33=0,0,E$33/PPA!E$11*1000)</f>
        <v>2.2459798761032581</v>
      </c>
      <c r="F145" s="228">
        <f>IF(F$33=0,0,F$33/PPA!F$11*1000)</f>
        <v>2.0044531921257502</v>
      </c>
      <c r="G145" s="228">
        <f>IF(G$33=0,0,G$33/PPA!G$11*1000)</f>
        <v>2.0450762168378955</v>
      </c>
      <c r="H145" s="228">
        <f>IF(H$33=0,0,H$33/PPA!H$11*1000)</f>
        <v>2.1753282916727632</v>
      </c>
      <c r="I145" s="228">
        <f>IF(I$33=0,0,I$33/PPA!I$11*1000)</f>
        <v>1.9864076383606641</v>
      </c>
      <c r="J145" s="228">
        <f>IF(J$33=0,0,J$33/PPA!J$11*1000)</f>
        <v>2.6396850932442688</v>
      </c>
      <c r="K145" s="228">
        <f>IF(K$33=0,0,K$33/PPA!K$11*1000)</f>
        <v>2.0461935789918466</v>
      </c>
      <c r="L145" s="228">
        <f>IF(L$33=0,0,L$33/PPA!L$11*1000)</f>
        <v>1.7380714466577321</v>
      </c>
      <c r="M145" s="228">
        <f>IF(M$33=0,0,M$33/PPA!M$11*1000)</f>
        <v>1.5772953368276563</v>
      </c>
      <c r="N145" s="228">
        <f>IF(N$33=0,0,N$33/PPA!N$11*1000)</f>
        <v>1.8530258567204347</v>
      </c>
      <c r="O145" s="228">
        <f>IF(O$33=0,0,O$33/PPA!O$11*1000)</f>
        <v>1.9124064033120212</v>
      </c>
      <c r="P145" s="228">
        <f>IF(P$33=0,0,P$33/PPA!P$11*1000)</f>
        <v>1.8258402792798634</v>
      </c>
      <c r="Q145" s="228">
        <f>IF(Q$33=0,0,Q$33/PPA!Q$11*1000)</f>
        <v>1.7232767005324325</v>
      </c>
    </row>
    <row r="146" spans="1:17" x14ac:dyDescent="0.25">
      <c r="A146" s="76" t="s">
        <v>81</v>
      </c>
      <c r="B146" s="228">
        <f>IF(B$34=0,0,B$34/PPA!B$11*1000)</f>
        <v>8.0476448848012971</v>
      </c>
      <c r="C146" s="228">
        <f>IF(C$34=0,0,C$34/PPA!C$11*1000)</f>
        <v>8.2622192659483691</v>
      </c>
      <c r="D146" s="228">
        <f>IF(D$34=0,0,D$34/PPA!D$11*1000)</f>
        <v>8.2485575414292089</v>
      </c>
      <c r="E146" s="228">
        <f>IF(E$34=0,0,E$34/PPA!E$11*1000)</f>
        <v>7.9920887905206577</v>
      </c>
      <c r="F146" s="228">
        <f>IF(F$34=0,0,F$34/PPA!F$11*1000)</f>
        <v>7.1326408835441679</v>
      </c>
      <c r="G146" s="228">
        <f>IF(G$34=0,0,G$34/PPA!G$11*1000)</f>
        <v>7.2771937461469536</v>
      </c>
      <c r="H146" s="228">
        <f>IF(H$34=0,0,H$34/PPA!H$11*1000)</f>
        <v>7.7406823812436754</v>
      </c>
      <c r="I146" s="228">
        <f>IF(I$34=0,0,I$34/PPA!I$11*1000)</f>
        <v>7.0684276332389562</v>
      </c>
      <c r="J146" s="228">
        <f>IF(J$34=0,0,J$34/PPA!J$11*1000)</f>
        <v>9.393048383329365</v>
      </c>
      <c r="K146" s="228">
        <f>IF(K$34=0,0,K$34/PPA!K$11*1000)</f>
        <v>7.281169764650306</v>
      </c>
      <c r="L146" s="228">
        <f>IF(L$34=0,0,L$34/PPA!L$11*1000)</f>
        <v>6.1847487921653386</v>
      </c>
      <c r="M146" s="228">
        <f>IF(M$34=0,0,M$34/PPA!M$11*1000)</f>
        <v>5.6126435124930163</v>
      </c>
      <c r="N146" s="228">
        <f>IF(N$34=0,0,N$34/PPA!N$11*1000)</f>
        <v>6.5938022578077007</v>
      </c>
      <c r="O146" s="228">
        <f>IF(O$34=0,0,O$34/PPA!O$11*1000)</f>
        <v>6.805101836151648</v>
      </c>
      <c r="P146" s="228">
        <f>IF(P$34=0,0,P$34/PPA!P$11*1000)</f>
        <v>6.4970651716751302</v>
      </c>
      <c r="Q146" s="228">
        <f>IF(Q$34=0,0,Q$34/PPA!Q$11*1000)</f>
        <v>6.1321032070803341</v>
      </c>
    </row>
    <row r="147" spans="1:17" x14ac:dyDescent="0.25">
      <c r="A147" s="76" t="s">
        <v>80</v>
      </c>
      <c r="B147" s="228">
        <f>IF(B$35=0,0,B$35/PPA!B$11*1000)</f>
        <v>6.3748352125152365</v>
      </c>
      <c r="C147" s="228">
        <f>IF(C$35=0,0,C$35/PPA!C$11*1000)</f>
        <v>6.5448074640522531</v>
      </c>
      <c r="D147" s="228">
        <f>IF(D$35=0,0,D$35/PPA!D$11*1000)</f>
        <v>6.5339855100799902</v>
      </c>
      <c r="E147" s="228">
        <f>IF(E$35=0,0,E$35/PPA!E$11*1000)</f>
        <v>6.3308271889058823</v>
      </c>
      <c r="F147" s="228">
        <f>IF(F$35=0,0,F$35/PPA!F$11*1000)</f>
        <v>5.6500269225989612</v>
      </c>
      <c r="G147" s="228">
        <f>IF(G$35=0,0,G$35/PPA!G$11*1000)</f>
        <v>5.7645325564559506</v>
      </c>
      <c r="H147" s="228">
        <f>IF(H$35=0,0,H$35/PPA!H$11*1000)</f>
        <v>6.1316789345466827</v>
      </c>
      <c r="I147" s="228">
        <f>IF(I$35=0,0,I$35/PPA!I$11*1000)</f>
        <v>5.5991612476076602</v>
      </c>
      <c r="J147" s="228">
        <f>IF(J$35=0,0,J$35/PPA!J$11*1000)</f>
        <v>7.4405787586371401</v>
      </c>
      <c r="K147" s="228">
        <f>IF(K$35=0,0,K$35/PPA!K$11*1000)</f>
        <v>5.7676821068056006</v>
      </c>
      <c r="L147" s="228">
        <f>IF(L$35=0,0,L$35/PPA!L$11*1000)</f>
        <v>4.8991667680711988</v>
      </c>
      <c r="M147" s="228">
        <f>IF(M$35=0,0,M$35/PPA!M$11*1000)</f>
        <v>4.4459811548480266</v>
      </c>
      <c r="N147" s="228">
        <f>IF(N$35=0,0,N$35/PPA!N$11*1000)</f>
        <v>5.2231930482942612</v>
      </c>
      <c r="O147" s="228">
        <f>IF(O$35=0,0,O$35/PPA!O$11*1000)</f>
        <v>5.3905712082029495</v>
      </c>
      <c r="P147" s="228">
        <f>IF(P$35=0,0,P$35/PPA!P$11*1000)</f>
        <v>5.1465640479020234</v>
      </c>
      <c r="Q147" s="228">
        <f>IF(Q$35=0,0,Q$35/PPA!Q$11*1000)</f>
        <v>4.8574642657382263</v>
      </c>
    </row>
    <row r="148" spans="1:17" x14ac:dyDescent="0.25">
      <c r="A148" s="129" t="s">
        <v>79</v>
      </c>
      <c r="B148" s="227">
        <f>IF(B$36=0,0,B$36/PPA!B$11*1000)</f>
        <v>3.824901127509142</v>
      </c>
      <c r="C148" s="227">
        <f>IF(C$36=0,0,C$36/PPA!C$11*1000)</f>
        <v>3.9268844784313521</v>
      </c>
      <c r="D148" s="227">
        <f>IF(D$36=0,0,D$36/PPA!D$11*1000)</f>
        <v>3.9203913060479949</v>
      </c>
      <c r="E148" s="227">
        <f>IF(E$36=0,0,E$36/PPA!E$11*1000)</f>
        <v>3.7984963133435299</v>
      </c>
      <c r="F148" s="227">
        <f>IF(F$36=0,0,F$36/PPA!F$11*1000)</f>
        <v>3.3900161535593769</v>
      </c>
      <c r="G148" s="227">
        <f>IF(G$36=0,0,G$36/PPA!G$11*1000)</f>
        <v>3.4587195338735706</v>
      </c>
      <c r="H148" s="227">
        <f>IF(H$36=0,0,H$36/PPA!H$11*1000)</f>
        <v>3.67900736072801</v>
      </c>
      <c r="I148" s="227">
        <f>IF(I$36=0,0,I$36/PPA!I$11*1000)</f>
        <v>3.359496748564597</v>
      </c>
      <c r="J148" s="227">
        <f>IF(J$36=0,0,J$36/PPA!J$11*1000)</f>
        <v>4.4643472551822843</v>
      </c>
      <c r="K148" s="227">
        <f>IF(K$36=0,0,K$36/PPA!K$11*1000)</f>
        <v>3.4606092640833603</v>
      </c>
      <c r="L148" s="227">
        <f>IF(L$36=0,0,L$36/PPA!L$11*1000)</f>
        <v>2.9395000608427195</v>
      </c>
      <c r="M148" s="227">
        <f>IF(M$36=0,0,M$36/PPA!M$11*1000)</f>
        <v>2.6675886929088155</v>
      </c>
      <c r="N148" s="227">
        <f>IF(N$36=0,0,N$36/PPA!N$11*1000)</f>
        <v>3.1339158289765567</v>
      </c>
      <c r="O148" s="227">
        <f>IF(O$36=0,0,O$36/PPA!O$11*1000)</f>
        <v>3.2343427249217704</v>
      </c>
      <c r="P148" s="227">
        <f>IF(P$36=0,0,P$36/PPA!P$11*1000)</f>
        <v>3.0879384287412144</v>
      </c>
      <c r="Q148" s="227">
        <f>IF(Q$36=0,0,Q$36/PPA!Q$11*1000)</f>
        <v>2.9144785594429368</v>
      </c>
    </row>
    <row r="149" spans="1:17" x14ac:dyDescent="0.25">
      <c r="A149" s="127" t="s">
        <v>238</v>
      </c>
      <c r="B149" s="225">
        <f>IF(B$41=0,0,B$41/PPA!B$11*1000)</f>
        <v>20.64977485945326</v>
      </c>
      <c r="C149" s="225">
        <f>IF(C$41=0,0,C$41/PPA!C$11*1000)</f>
        <v>18.054209311815409</v>
      </c>
      <c r="D149" s="225">
        <f>IF(D$41=0,0,D$41/PPA!D$11*1000)</f>
        <v>16.341387728169259</v>
      </c>
      <c r="E149" s="225">
        <f>IF(E$41=0,0,E$41/PPA!E$11*1000)</f>
        <v>16.831665628997548</v>
      </c>
      <c r="F149" s="225">
        <f>IF(F$41=0,0,F$41/PPA!F$11*1000)</f>
        <v>16.761984552856706</v>
      </c>
      <c r="G149" s="225">
        <f>IF(G$41=0,0,G$41/PPA!G$11*1000)</f>
        <v>19.70074539059264</v>
      </c>
      <c r="H149" s="225">
        <f>IF(H$41=0,0,H$41/PPA!H$11*1000)</f>
        <v>19.58849649133132</v>
      </c>
      <c r="I149" s="225">
        <f>IF(I$41=0,0,I$41/PPA!I$11*1000)</f>
        <v>16.408802524743447</v>
      </c>
      <c r="J149" s="225">
        <f>IF(J$41=0,0,J$41/PPA!J$11*1000)</f>
        <v>18.275688797437294</v>
      </c>
      <c r="K149" s="225">
        <f>IF(K$41=0,0,K$41/PPA!K$11*1000)</f>
        <v>16.488359696020868</v>
      </c>
      <c r="L149" s="225">
        <f>IF(L$41=0,0,L$41/PPA!L$11*1000)</f>
        <v>18.426638001462859</v>
      </c>
      <c r="M149" s="225">
        <f>IF(M$41=0,0,M$41/PPA!M$11*1000)</f>
        <v>17.080019238404933</v>
      </c>
      <c r="N149" s="225">
        <f>IF(N$41=0,0,N$41/PPA!N$11*1000)</f>
        <v>25.247360167331927</v>
      </c>
      <c r="O149" s="225">
        <f>IF(O$41=0,0,O$41/PPA!O$11*1000)</f>
        <v>23.139757712611033</v>
      </c>
      <c r="P149" s="225">
        <f>IF(P$41=0,0,P$41/PPA!P$11*1000)</f>
        <v>21.904990221287704</v>
      </c>
      <c r="Q149" s="225">
        <f>IF(Q$41=0,0,Q$41/PPA!Q$11*1000)</f>
        <v>21.220730864432742</v>
      </c>
    </row>
    <row r="150" spans="1:17" x14ac:dyDescent="0.25">
      <c r="A150" s="127" t="s">
        <v>237</v>
      </c>
      <c r="B150" s="226">
        <f>IF(B$54=0,0,B$54/PPA!B$11*1000)</f>
        <v>229.18131393412705</v>
      </c>
      <c r="C150" s="226">
        <f>IF(C$54=0,0,C$54/PPA!C$11*1000)</f>
        <v>238.73596156751759</v>
      </c>
      <c r="D150" s="226">
        <f>IF(D$54=0,0,D$54/PPA!D$11*1000)</f>
        <v>240.18349679946732</v>
      </c>
      <c r="E150" s="226">
        <f>IF(E$54=0,0,E$54/PPA!E$11*1000)</f>
        <v>231.62269164664193</v>
      </c>
      <c r="F150" s="226">
        <f>IF(F$54=0,0,F$54/PPA!F$11*1000)</f>
        <v>204.80950105608815</v>
      </c>
      <c r="G150" s="226">
        <f>IF(G$54=0,0,G$54/PPA!G$11*1000)</f>
        <v>206.11515030335266</v>
      </c>
      <c r="H150" s="226">
        <f>IF(H$54=0,0,H$54/PPA!H$11*1000)</f>
        <v>220.73915198195687</v>
      </c>
      <c r="I150" s="226">
        <f>IF(I$54=0,0,I$54/PPA!I$11*1000)</f>
        <v>203.18708348602999</v>
      </c>
      <c r="J150" s="226">
        <f>IF(J$54=0,0,J$54/PPA!J$11*1000)</f>
        <v>273.87366265966011</v>
      </c>
      <c r="K150" s="226">
        <f>IF(K$54=0,0,K$54/PPA!K$11*1000)</f>
        <v>209.75603854295449</v>
      </c>
      <c r="L150" s="226">
        <f>IF(L$54=0,0,L$54/PPA!L$11*1000)</f>
        <v>173.33064749639112</v>
      </c>
      <c r="M150" s="226">
        <f>IF(M$54=0,0,M$54/PPA!M$11*1000)</f>
        <v>156.90534030014089</v>
      </c>
      <c r="N150" s="226">
        <f>IF(N$54=0,0,N$54/PPA!N$11*1000)</f>
        <v>178.66225003266601</v>
      </c>
      <c r="O150" s="226">
        <f>IF(O$54=0,0,O$54/PPA!O$11*1000)</f>
        <v>187.5802823730701</v>
      </c>
      <c r="P150" s="226">
        <f>IF(P$54=0,0,P$54/PPA!P$11*1000)</f>
        <v>179.29442597265378</v>
      </c>
      <c r="Q150" s="226">
        <f>IF(Q$54=0,0,Q$54/PPA!Q$11*1000)</f>
        <v>168.624930112475</v>
      </c>
    </row>
    <row r="151" spans="1:17" x14ac:dyDescent="0.25">
      <c r="A151" s="72" t="s">
        <v>236</v>
      </c>
      <c r="B151" s="258">
        <f>IF(B$67=0,0,B$67/PPA!B$11*1000)</f>
        <v>29.529186603124892</v>
      </c>
      <c r="C151" s="258">
        <f>IF(C$67=0,0,C$67/PPA!C$11*1000)</f>
        <v>30.018688428366286</v>
      </c>
      <c r="D151" s="258">
        <f>IF(D$67=0,0,D$67/PPA!D$11*1000)</f>
        <v>29.809731299056832</v>
      </c>
      <c r="E151" s="258">
        <f>IF(E$67=0,0,E$67/PPA!E$11*1000)</f>
        <v>28.977383000497106</v>
      </c>
      <c r="F151" s="258">
        <f>IF(F$67=0,0,F$67/PPA!F$11*1000)</f>
        <v>26.025985459374546</v>
      </c>
      <c r="G151" s="258">
        <f>IF(G$67=0,0,G$67/PPA!G$11*1000)</f>
        <v>26.799481617026867</v>
      </c>
      <c r="H151" s="258">
        <f>IF(H$67=0,0,H$67/PPA!H$11*1000)</f>
        <v>28.376946813541533</v>
      </c>
      <c r="I151" s="258">
        <f>IF(I$67=0,0,I$67/PPA!I$11*1000)</f>
        <v>25.772531521242485</v>
      </c>
      <c r="J151" s="258">
        <f>IF(J$67=0,0,J$67/PPA!J$11*1000)</f>
        <v>33.91431322289035</v>
      </c>
      <c r="K151" s="258">
        <f>IF(K$67=0,0,K$67/PPA!K$11*1000)</f>
        <v>26.508999777430301</v>
      </c>
      <c r="L151" s="258">
        <f>IF(L$67=0,0,L$67/PPA!L$11*1000)</f>
        <v>22.935727249490863</v>
      </c>
      <c r="M151" s="258">
        <f>IF(M$67=0,0,M$67/PPA!M$11*1000)</f>
        <v>20.847993547745858</v>
      </c>
      <c r="N151" s="258">
        <f>IF(N$67=0,0,N$67/PPA!N$11*1000)</f>
        <v>24.98299639742379</v>
      </c>
      <c r="O151" s="258">
        <f>IF(O$67=0,0,O$67/PPA!O$11*1000)</f>
        <v>25.507471225149811</v>
      </c>
      <c r="P151" s="258">
        <f>IF(P$67=0,0,P$67/PPA!P$11*1000)</f>
        <v>24.335127341564135</v>
      </c>
      <c r="Q151" s="258">
        <f>IF(Q$67=0,0,Q$67/PPA!Q$11*1000)</f>
        <v>23.019850015787945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242.75895561129039</v>
      </c>
      <c r="C153" s="230">
        <f t="shared" si="35"/>
        <v>236.07321476693386</v>
      </c>
      <c r="D153" s="230">
        <f t="shared" si="35"/>
        <v>228.4301813005107</v>
      </c>
      <c r="E153" s="230">
        <f t="shared" si="35"/>
        <v>231.08878288136248</v>
      </c>
      <c r="F153" s="230">
        <f t="shared" si="35"/>
        <v>203.20322712755944</v>
      </c>
      <c r="G153" s="230">
        <f t="shared" si="35"/>
        <v>205.42972870890407</v>
      </c>
      <c r="H153" s="230">
        <f t="shared" si="35"/>
        <v>218.51366571662766</v>
      </c>
      <c r="I153" s="230">
        <f t="shared" si="35"/>
        <v>199.46043524254344</v>
      </c>
      <c r="J153" s="230">
        <f t="shared" si="35"/>
        <v>265.05774919204123</v>
      </c>
      <c r="K153" s="230">
        <f t="shared" si="35"/>
        <v>205.46369938097683</v>
      </c>
      <c r="L153" s="230">
        <f t="shared" si="35"/>
        <v>183.66718735392018</v>
      </c>
      <c r="M153" s="230">
        <f t="shared" si="35"/>
        <v>168.99746161897738</v>
      </c>
      <c r="N153" s="230">
        <f t="shared" si="35"/>
        <v>198.5402852517922</v>
      </c>
      <c r="O153" s="230">
        <f t="shared" si="35"/>
        <v>209.70334448032463</v>
      </c>
      <c r="P153" s="230">
        <f t="shared" si="35"/>
        <v>204.61705493574405</v>
      </c>
      <c r="Q153" s="230">
        <f t="shared" si="35"/>
        <v>185.46386223699068</v>
      </c>
    </row>
    <row r="154" spans="1:17" x14ac:dyDescent="0.25">
      <c r="A154" s="132" t="s">
        <v>83</v>
      </c>
      <c r="B154" s="275">
        <f>IF(B$82=0,0,B$82/PPA!B$12*1000)</f>
        <v>9.1322449396759833</v>
      </c>
      <c r="C154" s="275">
        <f>IF(C$82=0,0,C$82/PPA!C$12*1000)</f>
        <v>8.8807369249042285</v>
      </c>
      <c r="D154" s="275">
        <f>IF(D$82=0,0,D$82/PPA!D$12*1000)</f>
        <v>8.5932169299291363</v>
      </c>
      <c r="E154" s="275">
        <f>IF(E$82=0,0,E$82/PPA!E$12*1000)</f>
        <v>8.6932297215158005</v>
      </c>
      <c r="F154" s="275">
        <f>IF(F$82=0,0,F$82/PPA!F$12*1000)</f>
        <v>7.6442149703134499</v>
      </c>
      <c r="G154" s="275">
        <f>IF(G$82=0,0,G$82/PPA!G$12*1000)</f>
        <v>7.7279727775103657</v>
      </c>
      <c r="H154" s="275">
        <f>IF(H$82=0,0,H$82/PPA!H$12*1000)</f>
        <v>8.2201717871367936</v>
      </c>
      <c r="I154" s="275">
        <f>IF(I$82=0,0,I$82/PPA!I$12*1000)</f>
        <v>7.5034164890952022</v>
      </c>
      <c r="J154" s="275">
        <f>IF(J$82=0,0,J$82/PPA!J$12*1000)</f>
        <v>9.9710936829732653</v>
      </c>
      <c r="K154" s="275">
        <f>IF(K$82=0,0,K$82/PPA!K$12*1000)</f>
        <v>7.7292507056401547</v>
      </c>
      <c r="L154" s="275">
        <f>IF(L$82=0,0,L$82/PPA!L$12*1000)</f>
        <v>6.9092970764920763</v>
      </c>
      <c r="M154" s="275">
        <f>IF(M$82=0,0,M$82/PPA!M$12*1000)</f>
        <v>6.3574429614831249</v>
      </c>
      <c r="N154" s="275">
        <f>IF(N$82=0,0,N$82/PPA!N$12*1000)</f>
        <v>7.4688017615947428</v>
      </c>
      <c r="O154" s="275">
        <f>IF(O$82=0,0,O$82/PPA!O$12*1000)</f>
        <v>7.888740094639406</v>
      </c>
      <c r="P154" s="275">
        <f>IF(P$82=0,0,P$82/PPA!P$12*1000)</f>
        <v>7.6974011517021248</v>
      </c>
      <c r="Q154" s="275">
        <f>IF(Q$82=0,0,Q$82/PPA!Q$12*1000)</f>
        <v>6.9768854176424462</v>
      </c>
    </row>
    <row r="155" spans="1:17" x14ac:dyDescent="0.25">
      <c r="A155" s="76" t="s">
        <v>82</v>
      </c>
      <c r="B155" s="274">
        <f>IF(B$83=0,0,B$83/PPA!B$12*1000)</f>
        <v>4.0267452496582132</v>
      </c>
      <c r="C155" s="274">
        <f>IF(C$83=0,0,C$83/PPA!C$12*1000)</f>
        <v>3.9158460446518846</v>
      </c>
      <c r="D155" s="274">
        <f>IF(D$83=0,0,D$83/PPA!D$12*1000)</f>
        <v>3.7890678229117238</v>
      </c>
      <c r="E155" s="274">
        <f>IF(E$83=0,0,E$83/PPA!E$12*1000)</f>
        <v>3.8331671693579596</v>
      </c>
      <c r="F155" s="274">
        <f>IF(F$83=0,0,F$83/PPA!F$12*1000)</f>
        <v>3.3706176873709675</v>
      </c>
      <c r="G155" s="274">
        <f>IF(G$83=0,0,G$83/PPA!G$12*1000)</f>
        <v>3.4075496087637736</v>
      </c>
      <c r="H155" s="274">
        <f>IF(H$83=0,0,H$83/PPA!H$12*1000)</f>
        <v>3.624578393798751</v>
      </c>
      <c r="I155" s="274">
        <f>IF(I$83=0,0,I$83/PPA!I$12*1000)</f>
        <v>3.3085344187825996</v>
      </c>
      <c r="J155" s="274">
        <f>IF(J$83=0,0,J$83/PPA!J$12*1000)</f>
        <v>4.3966247496679811</v>
      </c>
      <c r="K155" s="274">
        <f>IF(K$83=0,0,K$83/PPA!K$12*1000)</f>
        <v>3.4081130946382796</v>
      </c>
      <c r="L155" s="274">
        <f>IF(L$83=0,0,L$83/PPA!L$12*1000)</f>
        <v>3.0465651507403591</v>
      </c>
      <c r="M155" s="274">
        <f>IF(M$83=0,0,M$83/PPA!M$12*1000)</f>
        <v>2.8032322188276209</v>
      </c>
      <c r="N155" s="274">
        <f>IF(N$83=0,0,N$83/PPA!N$12*1000)</f>
        <v>3.2932715025499086</v>
      </c>
      <c r="O155" s="274">
        <f>IF(O$83=0,0,O$83/PPA!O$12*1000)</f>
        <v>3.4784378771825391</v>
      </c>
      <c r="P155" s="274">
        <f>IF(P$83=0,0,P$83/PPA!P$12*1000)</f>
        <v>3.3940694459110641</v>
      </c>
      <c r="Q155" s="274">
        <f>IF(Q$83=0,0,Q$83/PPA!Q$12*1000)</f>
        <v>3.0763673552867026</v>
      </c>
    </row>
    <row r="156" spans="1:17" x14ac:dyDescent="0.25">
      <c r="A156" s="76" t="s">
        <v>81</v>
      </c>
      <c r="B156" s="274">
        <f>IF(B$84=0,0,B$84/PPA!B$12*1000)</f>
        <v>31.234013056862519</v>
      </c>
      <c r="C156" s="274">
        <f>IF(C$84=0,0,C$84/PPA!C$12*1000)</f>
        <v>30.373807853303305</v>
      </c>
      <c r="D156" s="274">
        <f>IF(D$84=0,0,D$84/PPA!D$12*1000)</f>
        <v>29.390434834239308</v>
      </c>
      <c r="E156" s="274">
        <f>IF(E$84=0,0,E$84/PPA!E$12*1000)</f>
        <v>29.7324975864876</v>
      </c>
      <c r="F156" s="274">
        <f>IF(F$84=0,0,F$84/PPA!F$12*1000)</f>
        <v>26.144667797391069</v>
      </c>
      <c r="G156" s="274">
        <f>IF(G$84=0,0,G$84/PPA!G$12*1000)</f>
        <v>26.431135414158192</v>
      </c>
      <c r="H156" s="274">
        <f>IF(H$84=0,0,H$84/PPA!H$12*1000)</f>
        <v>28.114549557646125</v>
      </c>
      <c r="I156" s="274">
        <f>IF(I$84=0,0,I$84/PPA!I$12*1000)</f>
        <v>25.663110236264899</v>
      </c>
      <c r="J156" s="274">
        <f>IF(J$84=0,0,J$84/PPA!J$12*1000)</f>
        <v>34.103035161936454</v>
      </c>
      <c r="K156" s="274">
        <f>IF(K$84=0,0,K$84/PPA!K$12*1000)</f>
        <v>26.435506171201531</v>
      </c>
      <c r="L156" s="274">
        <f>IF(L$84=0,0,L$84/PPA!L$12*1000)</f>
        <v>23.631108947079159</v>
      </c>
      <c r="M156" s="274">
        <f>IF(M$84=0,0,M$84/PPA!M$12*1000)</f>
        <v>21.743663007167211</v>
      </c>
      <c r="N156" s="274">
        <f>IF(N$84=0,0,N$84/PPA!N$12*1000)</f>
        <v>25.544721290518176</v>
      </c>
      <c r="O156" s="274">
        <f>IF(O$84=0,0,O$84/PPA!O$12*1000)</f>
        <v>26.980990188695522</v>
      </c>
      <c r="P156" s="274">
        <f>IF(P$84=0,0,P$84/PPA!P$12*1000)</f>
        <v>26.32657464449294</v>
      </c>
      <c r="Q156" s="274">
        <f>IF(Q$84=0,0,Q$84/PPA!Q$12*1000)</f>
        <v>23.862273917349576</v>
      </c>
    </row>
    <row r="157" spans="1:17" x14ac:dyDescent="0.25">
      <c r="A157" s="76" t="s">
        <v>80</v>
      </c>
      <c r="B157" s="274">
        <f>IF(B$85=0,0,B$85/PPA!B$12*1000)</f>
        <v>13.791565026428337</v>
      </c>
      <c r="C157" s="274">
        <f>IF(C$85=0,0,C$85/PPA!C$12*1000)</f>
        <v>13.411736280779776</v>
      </c>
      <c r="D157" s="274">
        <f>IF(D$85=0,0,D$85/PPA!D$12*1000)</f>
        <v>12.977522050512093</v>
      </c>
      <c r="E157" s="274">
        <f>IF(E$85=0,0,E$85/PPA!E$12*1000)</f>
        <v>13.128561901912645</v>
      </c>
      <c r="F157" s="274">
        <f>IF(F$85=0,0,F$85/PPA!F$12*1000)</f>
        <v>11.544334228382562</v>
      </c>
      <c r="G157" s="274">
        <f>IF(G$85=0,0,G$85/PPA!G$12*1000)</f>
        <v>11.670825715640929</v>
      </c>
      <c r="H157" s="274">
        <f>IF(H$85=0,0,H$85/PPA!H$12*1000)</f>
        <v>12.414147285752838</v>
      </c>
      <c r="I157" s="274">
        <f>IF(I$85=0,0,I$85/PPA!I$12*1000)</f>
        <v>11.33169961091766</v>
      </c>
      <c r="J157" s="274">
        <f>IF(J$85=0,0,J$85/PPA!J$12*1000)</f>
        <v>15.058398873630493</v>
      </c>
      <c r="K157" s="274">
        <f>IF(K$85=0,0,K$85/PPA!K$12*1000)</f>
        <v>11.672755649520004</v>
      </c>
      <c r="L157" s="274">
        <f>IF(L$85=0,0,L$85/PPA!L$12*1000)</f>
        <v>10.434457304507275</v>
      </c>
      <c r="M157" s="274">
        <f>IF(M$85=0,0,M$85/PPA!M$12*1000)</f>
        <v>9.601044275999735</v>
      </c>
      <c r="N157" s="274">
        <f>IF(N$85=0,0,N$85/PPA!N$12*1000)</f>
        <v>11.279424264784463</v>
      </c>
      <c r="O157" s="274">
        <f>IF(O$85=0,0,O$85/PPA!O$12*1000)</f>
        <v>11.913617375627686</v>
      </c>
      <c r="P157" s="274">
        <f>IF(P$85=0,0,P$85/PPA!P$12*1000)</f>
        <v>11.624656283252381</v>
      </c>
      <c r="Q157" s="274">
        <f>IF(Q$85=0,0,Q$85/PPA!Q$12*1000)</f>
        <v>10.536529577881584</v>
      </c>
    </row>
    <row r="158" spans="1:17" x14ac:dyDescent="0.25">
      <c r="A158" s="129" t="s">
        <v>79</v>
      </c>
      <c r="B158" s="273">
        <f>IF(B$86=0,0,B$86/PPA!B$12*1000)</f>
        <v>47.775801989173729</v>
      </c>
      <c r="C158" s="273">
        <f>IF(C$86=0,0,C$86/PPA!C$12*1000)</f>
        <v>46.460025069938808</v>
      </c>
      <c r="D158" s="273">
        <f>IF(D$86=0,0,D$86/PPA!D$12*1000)</f>
        <v>44.955849652109336</v>
      </c>
      <c r="E158" s="273">
        <f>IF(E$86=0,0,E$86/PPA!E$12*1000)</f>
        <v>45.479071637370545</v>
      </c>
      <c r="F158" s="273">
        <f>IF(F$86=0,0,F$86/PPA!F$12*1000)</f>
        <v>39.99109782937235</v>
      </c>
      <c r="G158" s="273">
        <f>IF(G$86=0,0,G$86/PPA!G$12*1000)</f>
        <v>40.429281040414125</v>
      </c>
      <c r="H158" s="273">
        <f>IF(H$86=0,0,H$86/PPA!H$12*1000)</f>
        <v>43.004245091259442</v>
      </c>
      <c r="I158" s="273">
        <f>IF(I$86=0,0,I$86/PPA!I$12*1000)</f>
        <v>39.254503442833915</v>
      </c>
      <c r="J158" s="273">
        <f>IF(J$86=0,0,J$86/PPA!J$12*1000)</f>
        <v>52.164281681009513</v>
      </c>
      <c r="K158" s="273">
        <f>IF(K$86=0,0,K$86/PPA!K$12*1000)</f>
        <v>40.435966586157647</v>
      </c>
      <c r="L158" s="273">
        <f>IF(L$86=0,0,L$86/PPA!L$12*1000)</f>
        <v>36.146337641111757</v>
      </c>
      <c r="M158" s="273">
        <f>IF(M$86=0,0,M$86/PPA!M$12*1000)</f>
        <v>33.259284884671587</v>
      </c>
      <c r="N158" s="273">
        <f>IF(N$86=0,0,N$86/PPA!N$12*1000)</f>
        <v>39.073414742531284</v>
      </c>
      <c r="O158" s="273">
        <f>IF(O$86=0,0,O$86/PPA!O$12*1000)</f>
        <v>41.270343403526809</v>
      </c>
      <c r="P158" s="273">
        <f>IF(P$86=0,0,P$86/PPA!P$12*1000)</f>
        <v>40.269344031414732</v>
      </c>
      <c r="Q158" s="273">
        <f>IF(Q$86=0,0,Q$86/PPA!Q$12*1000)</f>
        <v>36.499929471478424</v>
      </c>
    </row>
    <row r="159" spans="1:17" x14ac:dyDescent="0.25">
      <c r="A159" s="72" t="s">
        <v>235</v>
      </c>
      <c r="B159" s="272">
        <f>IF(B$91=0,0,B$91/PPA!B$12*1000)</f>
        <v>136.79858534949162</v>
      </c>
      <c r="C159" s="272">
        <f>IF(C$91=0,0,C$91/PPA!C$12*1000)</f>
        <v>133.03106259335584</v>
      </c>
      <c r="D159" s="272">
        <f>IF(D$91=0,0,D$91/PPA!D$12*1000)</f>
        <v>128.72409001080911</v>
      </c>
      <c r="E159" s="272">
        <f>IF(E$91=0,0,E$91/PPA!E$12*1000)</f>
        <v>130.22225486471791</v>
      </c>
      <c r="F159" s="272">
        <f>IF(F$91=0,0,F$91/PPA!F$12*1000)</f>
        <v>114.50829461472904</v>
      </c>
      <c r="G159" s="272">
        <f>IF(G$91=0,0,G$91/PPA!G$12*1000)</f>
        <v>115.76296415241667</v>
      </c>
      <c r="H159" s="272">
        <f>IF(H$91=0,0,H$91/PPA!H$12*1000)</f>
        <v>123.13597360103371</v>
      </c>
      <c r="I159" s="272">
        <f>IF(I$91=0,0,I$91/PPA!I$12*1000)</f>
        <v>112.39917104464918</v>
      </c>
      <c r="J159" s="272">
        <f>IF(J$91=0,0,J$91/PPA!J$12*1000)</f>
        <v>149.36431504282353</v>
      </c>
      <c r="K159" s="272">
        <f>IF(K$91=0,0,K$91/PPA!K$12*1000)</f>
        <v>115.78210717381921</v>
      </c>
      <c r="L159" s="272">
        <f>IF(L$91=0,0,L$91/PPA!L$12*1000)</f>
        <v>103.49942123398955</v>
      </c>
      <c r="M159" s="272">
        <f>IF(M$91=0,0,M$91/PPA!M$12*1000)</f>
        <v>95.232794270828109</v>
      </c>
      <c r="N159" s="272">
        <f>IF(N$91=0,0,N$91/PPA!N$12*1000)</f>
        <v>111.88065168981362</v>
      </c>
      <c r="O159" s="272">
        <f>IF(O$91=0,0,O$91/PPA!O$12*1000)</f>
        <v>118.17121554065267</v>
      </c>
      <c r="P159" s="272">
        <f>IF(P$91=0,0,P$91/PPA!P$12*1000)</f>
        <v>115.30500937897081</v>
      </c>
      <c r="Q159" s="272">
        <f>IF(Q$91=0,0,Q$91/PPA!Q$12*1000)</f>
        <v>104.51187649735193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86.822808039783396</v>
      </c>
      <c r="C31" s="96">
        <v>87.645681408943787</v>
      </c>
      <c r="D31" s="96">
        <v>91.808378145087957</v>
      </c>
      <c r="E31" s="96">
        <v>95.591416261105351</v>
      </c>
      <c r="F31" s="96">
        <v>90.00612035091504</v>
      </c>
      <c r="G31" s="96">
        <v>89.934743553019445</v>
      </c>
      <c r="H31" s="96">
        <v>92.897513484126449</v>
      </c>
      <c r="I31" s="96">
        <v>85.885016199541909</v>
      </c>
      <c r="J31" s="96">
        <v>88.516466180068676</v>
      </c>
      <c r="K31" s="96">
        <v>74.156714891157407</v>
      </c>
      <c r="L31" s="96">
        <v>90.143971676396447</v>
      </c>
      <c r="M31" s="96">
        <v>90.334737698011125</v>
      </c>
      <c r="N31" s="96">
        <v>96.283025328978226</v>
      </c>
      <c r="O31" s="96">
        <v>115.03842467033886</v>
      </c>
      <c r="P31" s="96">
        <v>120.28595123964431</v>
      </c>
      <c r="Q31" s="96">
        <v>113.84440228362286</v>
      </c>
    </row>
    <row r="32" spans="1:17" x14ac:dyDescent="0.25">
      <c r="A32" s="132" t="s">
        <v>83</v>
      </c>
      <c r="B32" s="160">
        <v>0.28903626004571803</v>
      </c>
      <c r="C32" s="160">
        <v>0.29029190357559986</v>
      </c>
      <c r="D32" s="160">
        <v>0.30269242974510996</v>
      </c>
      <c r="E32" s="160">
        <v>0.31399470766388504</v>
      </c>
      <c r="F32" s="160">
        <v>0.29716544514288273</v>
      </c>
      <c r="G32" s="160">
        <v>0.29899879023868142</v>
      </c>
      <c r="H32" s="160">
        <v>0.30801634582549858</v>
      </c>
      <c r="I32" s="160">
        <v>0.28504629534425407</v>
      </c>
      <c r="J32" s="160">
        <v>0.2909550658856262</v>
      </c>
      <c r="K32" s="160">
        <v>0.24521983146165738</v>
      </c>
      <c r="L32" s="160">
        <v>0.30046974695049511</v>
      </c>
      <c r="M32" s="160">
        <v>0.30140466057083443</v>
      </c>
      <c r="N32" s="160">
        <v>0.32611232552237107</v>
      </c>
      <c r="O32" s="160">
        <v>0.38646778583982544</v>
      </c>
      <c r="P32" s="160">
        <v>0.40339062924186797</v>
      </c>
      <c r="Q32" s="160">
        <v>0.38222388526478923</v>
      </c>
    </row>
    <row r="33" spans="1:17" x14ac:dyDescent="0.25">
      <c r="A33" s="76" t="s">
        <v>82</v>
      </c>
      <c r="B33" s="159">
        <v>0.10703707281037454</v>
      </c>
      <c r="C33" s="159">
        <v>0.10750206778336023</v>
      </c>
      <c r="D33" s="159">
        <v>0.11209428061604376</v>
      </c>
      <c r="E33" s="159">
        <v>0.11627978572991311</v>
      </c>
      <c r="F33" s="159">
        <v>0.11004750540106958</v>
      </c>
      <c r="G33" s="159">
        <v>0.11072643714643086</v>
      </c>
      <c r="H33" s="159">
        <v>0.11406585467752223</v>
      </c>
      <c r="I33" s="159">
        <v>0.10555949300016711</v>
      </c>
      <c r="J33" s="159">
        <v>0.10774765272295277</v>
      </c>
      <c r="K33" s="159">
        <v>9.0810796370522875E-2</v>
      </c>
      <c r="L33" s="159">
        <v>0.11127116776479139</v>
      </c>
      <c r="M33" s="159">
        <v>0.11161738874494054</v>
      </c>
      <c r="N33" s="159">
        <v>0.12076723081656733</v>
      </c>
      <c r="O33" s="159">
        <v>0.14311830815019039</v>
      </c>
      <c r="P33" s="159">
        <v>0.14938524372808806</v>
      </c>
      <c r="Q33" s="159">
        <v>0.14154668978376711</v>
      </c>
    </row>
    <row r="34" spans="1:17" x14ac:dyDescent="0.25">
      <c r="A34" s="76" t="s">
        <v>81</v>
      </c>
      <c r="B34" s="159">
        <v>2.0925219853951598</v>
      </c>
      <c r="C34" s="159">
        <v>2.1016124077929628</v>
      </c>
      <c r="D34" s="159">
        <v>2.1913879039056772</v>
      </c>
      <c r="E34" s="159">
        <v>2.2732124646938021</v>
      </c>
      <c r="F34" s="159">
        <v>2.1513744578720502</v>
      </c>
      <c r="G34" s="159">
        <v>2.1646472386614501</v>
      </c>
      <c r="H34" s="159">
        <v>2.2299312044758199</v>
      </c>
      <c r="I34" s="159">
        <v>2.0636360288115689</v>
      </c>
      <c r="J34" s="159">
        <v>2.1064134722455541</v>
      </c>
      <c r="K34" s="159">
        <v>1.7753062833958968</v>
      </c>
      <c r="L34" s="159">
        <v>2.1752964536026753</v>
      </c>
      <c r="M34" s="159">
        <v>2.1820649030169323</v>
      </c>
      <c r="N34" s="159">
        <v>2.3609398030405147</v>
      </c>
      <c r="O34" s="159">
        <v>2.79789234191208</v>
      </c>
      <c r="P34" s="159">
        <v>2.9204078417617252</v>
      </c>
      <c r="Q34" s="159">
        <v>2.7671679779319693</v>
      </c>
    </row>
    <row r="35" spans="1:17" x14ac:dyDescent="0.25">
      <c r="A35" s="76" t="s">
        <v>80</v>
      </c>
      <c r="B35" s="159">
        <v>1.165592627464539</v>
      </c>
      <c r="C35" s="159">
        <v>1.1706562441918045</v>
      </c>
      <c r="D35" s="159">
        <v>1.220663678821549</v>
      </c>
      <c r="E35" s="159">
        <v>1.2662422225433496</v>
      </c>
      <c r="F35" s="159">
        <v>1.1983750825622177</v>
      </c>
      <c r="G35" s="159">
        <v>1.2057683886025159</v>
      </c>
      <c r="H35" s="159">
        <v>1.2421333633917802</v>
      </c>
      <c r="I35" s="159">
        <v>1.1495023506282191</v>
      </c>
      <c r="J35" s="159">
        <v>1.1733305698949421</v>
      </c>
      <c r="K35" s="159">
        <v>0.98889470689454095</v>
      </c>
      <c r="L35" s="159">
        <v>1.2117002958944878</v>
      </c>
      <c r="M35" s="159">
        <v>1.2154705094414364</v>
      </c>
      <c r="N35" s="159">
        <v>1.3151087766429974</v>
      </c>
      <c r="O35" s="159">
        <v>1.5585034274114713</v>
      </c>
      <c r="P35" s="159">
        <v>1.6267479497493871</v>
      </c>
      <c r="Q35" s="159">
        <v>1.5413891068027965</v>
      </c>
    </row>
    <row r="36" spans="1:17" x14ac:dyDescent="0.25">
      <c r="A36" s="129" t="s">
        <v>79</v>
      </c>
      <c r="B36" s="158">
        <v>1.089466452888685</v>
      </c>
      <c r="C36" s="158">
        <v>1.0826045829129665</v>
      </c>
      <c r="D36" s="158">
        <v>1.1214226689301288</v>
      </c>
      <c r="E36" s="158">
        <v>1.1645413766458099</v>
      </c>
      <c r="F36" s="158">
        <v>1.1155206924263139</v>
      </c>
      <c r="G36" s="158">
        <v>1.1363775961682394</v>
      </c>
      <c r="H36" s="158">
        <v>1.1550377345675775</v>
      </c>
      <c r="I36" s="158">
        <v>1.0628982333699417</v>
      </c>
      <c r="J36" s="158">
        <v>1.0833205540416937</v>
      </c>
      <c r="K36" s="158">
        <v>0.92095646807322262</v>
      </c>
      <c r="L36" s="158">
        <v>1.1347797259901626</v>
      </c>
      <c r="M36" s="158">
        <v>1.1384777257065533</v>
      </c>
      <c r="N36" s="158">
        <v>1.2549776291564019</v>
      </c>
      <c r="O36" s="158">
        <v>1.4705920430142241</v>
      </c>
      <c r="P36" s="158">
        <v>1.5337163417813549</v>
      </c>
      <c r="Q36" s="158">
        <v>1.4718959375141065</v>
      </c>
    </row>
    <row r="37" spans="1:17" x14ac:dyDescent="0.25">
      <c r="A37" s="92" t="s">
        <v>125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0.57637713314473038</v>
      </c>
      <c r="C38" s="91">
        <v>0.62601198233374866</v>
      </c>
      <c r="D38" s="91">
        <v>0.68294728221464296</v>
      </c>
      <c r="E38" s="91">
        <v>0.70338422174343518</v>
      </c>
      <c r="F38" s="91">
        <v>0.61123388359406372</v>
      </c>
      <c r="G38" s="91">
        <v>0.55819965889330092</v>
      </c>
      <c r="H38" s="91">
        <v>0.63849507812563233</v>
      </c>
      <c r="I38" s="91">
        <v>0.61528342080286991</v>
      </c>
      <c r="J38" s="91">
        <v>0.6345848396274959</v>
      </c>
      <c r="K38" s="91">
        <v>0.50262828524323178</v>
      </c>
      <c r="L38" s="91">
        <v>0.59016549692798081</v>
      </c>
      <c r="M38" s="91">
        <v>0.59132246402595134</v>
      </c>
      <c r="N38" s="91">
        <v>0.54560108095984805</v>
      </c>
      <c r="O38" s="91">
        <v>0.71426397082914883</v>
      </c>
      <c r="P38" s="91">
        <v>0.75070577635687363</v>
      </c>
      <c r="Q38" s="91">
        <v>0.63547743743080209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0.51308931974395466</v>
      </c>
      <c r="C40" s="157">
        <v>0.4565926005792178</v>
      </c>
      <c r="D40" s="157">
        <v>0.4384753867154858</v>
      </c>
      <c r="E40" s="157">
        <v>0.4611571549023748</v>
      </c>
      <c r="F40" s="157">
        <v>0.50428680883225019</v>
      </c>
      <c r="G40" s="157">
        <v>0.57817793727493849</v>
      </c>
      <c r="H40" s="157">
        <v>0.51654265644194508</v>
      </c>
      <c r="I40" s="157">
        <v>0.4476148125670717</v>
      </c>
      <c r="J40" s="157">
        <v>0.44873571441419785</v>
      </c>
      <c r="K40" s="157">
        <v>0.41832818282999085</v>
      </c>
      <c r="L40" s="157">
        <v>0.54461422906218182</v>
      </c>
      <c r="M40" s="157">
        <v>0.54715526168060191</v>
      </c>
      <c r="N40" s="157">
        <v>0.70937654819655394</v>
      </c>
      <c r="O40" s="157">
        <v>0.75632807218507536</v>
      </c>
      <c r="P40" s="157">
        <v>0.78301056542448111</v>
      </c>
      <c r="Q40" s="157">
        <v>0.83641850008330443</v>
      </c>
    </row>
    <row r="41" spans="1:17" x14ac:dyDescent="0.25">
      <c r="A41" s="156" t="s">
        <v>238</v>
      </c>
      <c r="B41" s="204">
        <v>5.2630120883659481</v>
      </c>
      <c r="C41" s="204">
        <v>4.5613787933160044</v>
      </c>
      <c r="D41" s="204">
        <v>4.3561416955269721</v>
      </c>
      <c r="E41" s="204">
        <v>4.790068451677282</v>
      </c>
      <c r="F41" s="204">
        <v>5.0037436863603482</v>
      </c>
      <c r="G41" s="204">
        <v>5.7290521949814277</v>
      </c>
      <c r="H41" s="204">
        <v>5.5464443629958149</v>
      </c>
      <c r="I41" s="204">
        <v>4.7330972399028246</v>
      </c>
      <c r="J41" s="204">
        <v>4.1256554399428325</v>
      </c>
      <c r="K41" s="204">
        <v>3.9860372111102373</v>
      </c>
      <c r="L41" s="204">
        <v>6.2963330523547034</v>
      </c>
      <c r="M41" s="204">
        <v>6.4416051655932858</v>
      </c>
      <c r="N41" s="204">
        <v>8.6377230052424672</v>
      </c>
      <c r="O41" s="204">
        <v>9.1580684692062295</v>
      </c>
      <c r="P41" s="204">
        <v>9.4873442817986628</v>
      </c>
      <c r="Q41" s="204">
        <v>9.2124597038260436</v>
      </c>
    </row>
    <row r="42" spans="1:17" x14ac:dyDescent="0.25">
      <c r="A42" s="152" t="s">
        <v>247</v>
      </c>
      <c r="B42" s="151">
        <v>1.9332082565150313</v>
      </c>
      <c r="C42" s="151">
        <v>2.0335544385063136</v>
      </c>
      <c r="D42" s="151">
        <v>2.1764863096187517</v>
      </c>
      <c r="E42" s="151">
        <v>2.2393160803152159</v>
      </c>
      <c r="F42" s="151">
        <v>2.0541620352814998</v>
      </c>
      <c r="G42" s="151">
        <v>1.9725397030505141</v>
      </c>
      <c r="H42" s="151">
        <v>2.0784038801353244</v>
      </c>
      <c r="I42" s="151">
        <v>1.9640560989474549</v>
      </c>
      <c r="J42" s="151">
        <v>2.1067219103338424</v>
      </c>
      <c r="K42" s="151">
        <v>1.7069435230801777</v>
      </c>
      <c r="L42" s="151">
        <v>1.9173052270686082</v>
      </c>
      <c r="M42" s="151">
        <v>1.9069988690001218</v>
      </c>
      <c r="N42" s="151">
        <v>1.8386138407225203</v>
      </c>
      <c r="O42" s="151">
        <v>2.324023631999717</v>
      </c>
      <c r="P42" s="151">
        <v>2.4399548994431415</v>
      </c>
      <c r="Q42" s="151">
        <v>2.2833932216949737</v>
      </c>
    </row>
    <row r="43" spans="1:17" x14ac:dyDescent="0.25">
      <c r="A43" s="150" t="s">
        <v>33</v>
      </c>
      <c r="B43" s="87">
        <v>4.0074209476620099E-3</v>
      </c>
      <c r="C43" s="87">
        <v>4.1876061120002537E-3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1.8008366119140744E-2</v>
      </c>
      <c r="D45" s="87">
        <v>0</v>
      </c>
      <c r="E45" s="87">
        <v>0</v>
      </c>
      <c r="F45" s="87">
        <v>1.8549564609281855E-2</v>
      </c>
      <c r="G45" s="87">
        <v>1.8634780382097302E-2</v>
      </c>
      <c r="H45" s="87">
        <v>1.8534623089633807E-2</v>
      </c>
      <c r="I45" s="87">
        <v>1.8739886605599405E-2</v>
      </c>
      <c r="J45" s="87">
        <v>1.8616168733224539E-2</v>
      </c>
      <c r="K45" s="87">
        <v>1.8580266952821479E-2</v>
      </c>
      <c r="L45" s="87">
        <v>0</v>
      </c>
      <c r="M45" s="87">
        <v>0</v>
      </c>
      <c r="N45" s="87">
        <v>0</v>
      </c>
      <c r="O45" s="87">
        <v>2.0698508840587635E-2</v>
      </c>
      <c r="P45" s="87">
        <v>2.1018284373262773E-2</v>
      </c>
      <c r="Q45" s="87">
        <v>2.1020827427544773E-2</v>
      </c>
    </row>
    <row r="46" spans="1:17" x14ac:dyDescent="0.25">
      <c r="A46" s="150" t="s">
        <v>125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0.11017183080689914</v>
      </c>
      <c r="C47" s="87">
        <v>0.13830287855346388</v>
      </c>
      <c r="D47" s="87">
        <v>0.13818033837808202</v>
      </c>
      <c r="E47" s="87">
        <v>9.7882292464237117E-2</v>
      </c>
      <c r="F47" s="87">
        <v>0.11220065947219952</v>
      </c>
      <c r="G47" s="87">
        <v>0.11171318725701072</v>
      </c>
      <c r="H47" s="87">
        <v>8.4200842946355423E-2</v>
      </c>
      <c r="I47" s="87">
        <v>0.113828724286041</v>
      </c>
      <c r="J47" s="87">
        <v>7.0953413723200798E-2</v>
      </c>
      <c r="K47" s="87">
        <v>5.6371062888034909E-2</v>
      </c>
      <c r="L47" s="87">
        <v>2.9460050603405587E-2</v>
      </c>
      <c r="M47" s="87">
        <v>2.9944482412229193E-2</v>
      </c>
      <c r="N47" s="87">
        <v>4.4915951762111724E-2</v>
      </c>
      <c r="O47" s="87">
        <v>4.6521952232247664E-2</v>
      </c>
      <c r="P47" s="87">
        <v>4.7243825352649586E-2</v>
      </c>
      <c r="Q47" s="87">
        <v>3.1499356712240446E-2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0.99693403727903362</v>
      </c>
      <c r="C49" s="87">
        <v>1.1089046116161172</v>
      </c>
      <c r="D49" s="87">
        <v>1.2183359800700924</v>
      </c>
      <c r="E49" s="87">
        <v>1.3133151387033961</v>
      </c>
      <c r="F49" s="87">
        <v>1.0872725144099933</v>
      </c>
      <c r="G49" s="87">
        <v>0.98148002000908341</v>
      </c>
      <c r="H49" s="87">
        <v>1.2196580625583897</v>
      </c>
      <c r="I49" s="87">
        <v>1.1906528761126025</v>
      </c>
      <c r="J49" s="87">
        <v>1.1361768910824481</v>
      </c>
      <c r="K49" s="87">
        <v>0.85146869158109073</v>
      </c>
      <c r="L49" s="87">
        <v>1.1353368938621224</v>
      </c>
      <c r="M49" s="87">
        <v>1.1617204522085611</v>
      </c>
      <c r="N49" s="87">
        <v>1.1311700800711511</v>
      </c>
      <c r="O49" s="87">
        <v>1.4680947128839479</v>
      </c>
      <c r="P49" s="87">
        <v>1.5318233063565558</v>
      </c>
      <c r="Q49" s="87">
        <v>1.1839235626371594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0.13158443117684979</v>
      </c>
      <c r="C51" s="87">
        <v>0.14535412003152948</v>
      </c>
      <c r="D51" s="87">
        <v>0.15945257172121446</v>
      </c>
      <c r="E51" s="87">
        <v>0.11685822586198183</v>
      </c>
      <c r="F51" s="87">
        <v>8.5310950352983903E-2</v>
      </c>
      <c r="G51" s="87">
        <v>7.8943946357117087E-2</v>
      </c>
      <c r="H51" s="87">
        <v>0.13572623087137811</v>
      </c>
      <c r="I51" s="87">
        <v>0.16706022714638799</v>
      </c>
      <c r="J51" s="87">
        <v>0.17268349182434384</v>
      </c>
      <c r="K51" s="87">
        <v>0.13813589100228948</v>
      </c>
      <c r="L51" s="87">
        <v>0.12764857452895439</v>
      </c>
      <c r="M51" s="87">
        <v>0.12568038827323499</v>
      </c>
      <c r="N51" s="87">
        <v>0.10793406051547173</v>
      </c>
      <c r="O51" s="87">
        <v>0.14702412085809902</v>
      </c>
      <c r="P51" s="87">
        <v>0.13180022934167712</v>
      </c>
      <c r="Q51" s="87">
        <v>0.10654121722023076</v>
      </c>
    </row>
    <row r="52" spans="1:17" x14ac:dyDescent="0.25">
      <c r="A52" s="150" t="s">
        <v>22</v>
      </c>
      <c r="B52" s="87">
        <v>0.6905105363045867</v>
      </c>
      <c r="C52" s="87">
        <v>0.61879685607406176</v>
      </c>
      <c r="D52" s="87">
        <v>0.66051741944936271</v>
      </c>
      <c r="E52" s="87">
        <v>0.7112604232856008</v>
      </c>
      <c r="F52" s="87">
        <v>0.75082834643704133</v>
      </c>
      <c r="G52" s="87">
        <v>0.78176776904520562</v>
      </c>
      <c r="H52" s="87">
        <v>0.62028412066956751</v>
      </c>
      <c r="I52" s="87">
        <v>0.47377438479682421</v>
      </c>
      <c r="J52" s="87">
        <v>0.70829194497062531</v>
      </c>
      <c r="K52" s="87">
        <v>0.6423876106559413</v>
      </c>
      <c r="L52" s="87">
        <v>0.62485970807412583</v>
      </c>
      <c r="M52" s="87">
        <v>0.58965354610609655</v>
      </c>
      <c r="N52" s="87">
        <v>0.55459374837378572</v>
      </c>
      <c r="O52" s="87">
        <v>0.64168433718483464</v>
      </c>
      <c r="P52" s="87">
        <v>0.70806925401899623</v>
      </c>
      <c r="Q52" s="87">
        <v>0.94040825769779846</v>
      </c>
    </row>
    <row r="53" spans="1:17" x14ac:dyDescent="0.25">
      <c r="A53" s="152" t="s">
        <v>246</v>
      </c>
      <c r="B53" s="151">
        <v>3.3298038318509171</v>
      </c>
      <c r="C53" s="151">
        <v>2.5278243548096908</v>
      </c>
      <c r="D53" s="151">
        <v>2.1796553859082204</v>
      </c>
      <c r="E53" s="151">
        <v>2.5507523713620666</v>
      </c>
      <c r="F53" s="151">
        <v>2.949581651078848</v>
      </c>
      <c r="G53" s="151">
        <v>3.7565124919309136</v>
      </c>
      <c r="H53" s="151">
        <v>3.4680404828604905</v>
      </c>
      <c r="I53" s="151">
        <v>2.7690411409553697</v>
      </c>
      <c r="J53" s="151">
        <v>2.0189335296089896</v>
      </c>
      <c r="K53" s="151">
        <v>2.2790936880300596</v>
      </c>
      <c r="L53" s="151">
        <v>4.3790278252860952</v>
      </c>
      <c r="M53" s="151">
        <v>4.5346062965931644</v>
      </c>
      <c r="N53" s="151">
        <v>6.7991091645199475</v>
      </c>
      <c r="O53" s="151">
        <v>6.8340448372065126</v>
      </c>
      <c r="P53" s="151">
        <v>7.0473893823555223</v>
      </c>
      <c r="Q53" s="151">
        <v>6.9290664821310699</v>
      </c>
    </row>
    <row r="54" spans="1:17" x14ac:dyDescent="0.25">
      <c r="A54" s="156" t="s">
        <v>237</v>
      </c>
      <c r="B54" s="204">
        <v>68.29793018601849</v>
      </c>
      <c r="C54" s="204">
        <v>69.825915096753278</v>
      </c>
      <c r="D54" s="204">
        <v>73.645661376895873</v>
      </c>
      <c r="E54" s="204">
        <v>76.409316529077799</v>
      </c>
      <c r="F54" s="204">
        <v>71.353223277269336</v>
      </c>
      <c r="G54" s="204">
        <v>70.430241470371328</v>
      </c>
      <c r="H54" s="204">
        <v>73.196070245026249</v>
      </c>
      <c r="I54" s="204">
        <v>68.117454409352618</v>
      </c>
      <c r="J54" s="204">
        <v>71.097044854335621</v>
      </c>
      <c r="K54" s="204">
        <v>58.936533835815219</v>
      </c>
      <c r="L54" s="204">
        <v>69.96386358334297</v>
      </c>
      <c r="M54" s="204">
        <v>69.958413189099147</v>
      </c>
      <c r="N54" s="204">
        <v>72.471965946450709</v>
      </c>
      <c r="O54" s="204">
        <v>87.963155230226363</v>
      </c>
      <c r="P54" s="204">
        <v>92.087137322532968</v>
      </c>
      <c r="Q54" s="204">
        <v>86.869164078633872</v>
      </c>
    </row>
    <row r="55" spans="1:17" x14ac:dyDescent="0.25">
      <c r="A55" s="152" t="s">
        <v>245</v>
      </c>
      <c r="B55" s="151">
        <v>61.407791677536288</v>
      </c>
      <c r="C55" s="151">
        <v>64.595258634906429</v>
      </c>
      <c r="D55" s="151">
        <v>69.135447482007407</v>
      </c>
      <c r="E55" s="151">
        <v>71.131216668836259</v>
      </c>
      <c r="F55" s="151">
        <v>65.249852885412338</v>
      </c>
      <c r="G55" s="151">
        <v>62.657143508663403</v>
      </c>
      <c r="H55" s="151">
        <v>66.019887957239717</v>
      </c>
      <c r="I55" s="151">
        <v>62.387664319507387</v>
      </c>
      <c r="J55" s="151">
        <v>66.919401857663246</v>
      </c>
      <c r="K55" s="151">
        <v>54.220558968429188</v>
      </c>
      <c r="L55" s="151">
        <v>60.902636624532249</v>
      </c>
      <c r="M55" s="151">
        <v>60.575258191768583</v>
      </c>
      <c r="N55" s="151">
        <v>58.403027881774179</v>
      </c>
      <c r="O55" s="151">
        <v>73.821927134108662</v>
      </c>
      <c r="P55" s="151">
        <v>77.504449747017446</v>
      </c>
      <c r="Q55" s="151">
        <v>72.531314100899181</v>
      </c>
    </row>
    <row r="56" spans="1:17" x14ac:dyDescent="0.25">
      <c r="A56" s="150" t="s">
        <v>33</v>
      </c>
      <c r="B56" s="87">
        <v>0.12729454774926385</v>
      </c>
      <c r="C56" s="87">
        <v>0.13301807649883163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0.57203045319623558</v>
      </c>
      <c r="D58" s="87">
        <v>0</v>
      </c>
      <c r="E58" s="87">
        <v>0</v>
      </c>
      <c r="F58" s="87">
        <v>0.58922146405954134</v>
      </c>
      <c r="G58" s="87">
        <v>0.59192831801956147</v>
      </c>
      <c r="H58" s="87">
        <v>0.5887468510824857</v>
      </c>
      <c r="I58" s="87">
        <v>0.59526698629551056</v>
      </c>
      <c r="J58" s="87">
        <v>0.5913371244671326</v>
      </c>
      <c r="K58" s="87">
        <v>0.59019671497197645</v>
      </c>
      <c r="L58" s="87">
        <v>0</v>
      </c>
      <c r="M58" s="87">
        <v>0</v>
      </c>
      <c r="N58" s="87">
        <v>0</v>
      </c>
      <c r="O58" s="87">
        <v>0.65748204552454859</v>
      </c>
      <c r="P58" s="87">
        <v>0.66763962126834697</v>
      </c>
      <c r="Q58" s="87">
        <v>0.66772040063965754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3.4995758021015022</v>
      </c>
      <c r="C60" s="87">
        <v>4.3931502599335586</v>
      </c>
      <c r="D60" s="87">
        <v>4.3892578073037827</v>
      </c>
      <c r="E60" s="87">
        <v>3.1092022312169432</v>
      </c>
      <c r="F60" s="87">
        <v>3.5640209479404557</v>
      </c>
      <c r="G60" s="87">
        <v>3.5485365363991632</v>
      </c>
      <c r="H60" s="87">
        <v>2.6746150112371723</v>
      </c>
      <c r="I60" s="87">
        <v>3.6157359479095366</v>
      </c>
      <c r="J60" s="87">
        <v>2.2538143182663783</v>
      </c>
      <c r="K60" s="87">
        <v>1.7906102329140503</v>
      </c>
      <c r="L60" s="87">
        <v>0.93578984269641274</v>
      </c>
      <c r="M60" s="87">
        <v>0.95117767662375119</v>
      </c>
      <c r="N60" s="87">
        <v>1.4267419971494313</v>
      </c>
      <c r="O60" s="87">
        <v>1.4777561297302202</v>
      </c>
      <c r="P60" s="87">
        <v>1.5006862170841635</v>
      </c>
      <c r="Q60" s="87">
        <v>1.0005678014476378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31.667316478275183</v>
      </c>
      <c r="C62" s="87">
        <v>35.224028839570785</v>
      </c>
      <c r="D62" s="87">
        <v>38.700084072814697</v>
      </c>
      <c r="E62" s="87">
        <v>41.717069111754938</v>
      </c>
      <c r="F62" s="87">
        <v>34.536891634199783</v>
      </c>
      <c r="G62" s="87">
        <v>31.176424164994422</v>
      </c>
      <c r="H62" s="87">
        <v>38.74207963420767</v>
      </c>
      <c r="I62" s="87">
        <v>37.820738417694422</v>
      </c>
      <c r="J62" s="87">
        <v>36.090324775560127</v>
      </c>
      <c r="K62" s="87">
        <v>27.046652556105244</v>
      </c>
      <c r="L62" s="87">
        <v>36.06364251091447</v>
      </c>
      <c r="M62" s="87">
        <v>36.901708481919002</v>
      </c>
      <c r="N62" s="87">
        <v>35.931284896377747</v>
      </c>
      <c r="O62" s="87">
        <v>46.633596762195999</v>
      </c>
      <c r="P62" s="87">
        <v>48.657916790149429</v>
      </c>
      <c r="Q62" s="87">
        <v>37.606983754356833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4.1797407550293464</v>
      </c>
      <c r="C64" s="87">
        <v>4.6171308715897599</v>
      </c>
      <c r="D64" s="87">
        <v>5.0649640429091649</v>
      </c>
      <c r="E64" s="87">
        <v>3.7119671744394225</v>
      </c>
      <c r="F64" s="87">
        <v>2.7098772465065468</v>
      </c>
      <c r="G64" s="87">
        <v>2.5076312372260725</v>
      </c>
      <c r="H64" s="87">
        <v>4.3113038041496576</v>
      </c>
      <c r="I64" s="87">
        <v>5.3066189799440897</v>
      </c>
      <c r="J64" s="87">
        <v>5.4852403285379818</v>
      </c>
      <c r="K64" s="87">
        <v>4.3878459494844906</v>
      </c>
      <c r="L64" s="87">
        <v>4.0547194262138451</v>
      </c>
      <c r="M64" s="87">
        <v>3.992200568679229</v>
      </c>
      <c r="N64" s="87">
        <v>3.428493686962045</v>
      </c>
      <c r="O64" s="87">
        <v>4.6701779566690282</v>
      </c>
      <c r="P64" s="87">
        <v>4.1865955202650387</v>
      </c>
      <c r="Q64" s="87">
        <v>3.3842504293485072</v>
      </c>
    </row>
    <row r="65" spans="1:17" x14ac:dyDescent="0.25">
      <c r="A65" s="150" t="s">
        <v>22</v>
      </c>
      <c r="B65" s="87">
        <v>21.933864094380986</v>
      </c>
      <c r="C65" s="87">
        <v>19.655900134117264</v>
      </c>
      <c r="D65" s="87">
        <v>20.981141558979751</v>
      </c>
      <c r="E65" s="87">
        <v>22.592978151424965</v>
      </c>
      <c r="F65" s="87">
        <v>23.849841592706017</v>
      </c>
      <c r="G65" s="87">
        <v>24.832623252024185</v>
      </c>
      <c r="H65" s="87">
        <v>19.703142656562736</v>
      </c>
      <c r="I65" s="87">
        <v>15.049303987663825</v>
      </c>
      <c r="J65" s="87">
        <v>22.498685310831632</v>
      </c>
      <c r="K65" s="87">
        <v>20.405253514953433</v>
      </c>
      <c r="L65" s="87">
        <v>19.848484844707524</v>
      </c>
      <c r="M65" s="87">
        <v>18.730171464546597</v>
      </c>
      <c r="N65" s="87">
        <v>17.616507301284958</v>
      </c>
      <c r="O65" s="87">
        <v>20.382914239988867</v>
      </c>
      <c r="P65" s="87">
        <v>22.491611598250469</v>
      </c>
      <c r="Q65" s="87">
        <v>29.871791715106546</v>
      </c>
    </row>
    <row r="66" spans="1:17" x14ac:dyDescent="0.25">
      <c r="A66" s="152" t="s">
        <v>244</v>
      </c>
      <c r="B66" s="151">
        <v>6.8901385084821962</v>
      </c>
      <c r="C66" s="151">
        <v>5.2306564618468556</v>
      </c>
      <c r="D66" s="151">
        <v>4.5102138948884614</v>
      </c>
      <c r="E66" s="151">
        <v>5.2780998602415385</v>
      </c>
      <c r="F66" s="151">
        <v>6.103370391857001</v>
      </c>
      <c r="G66" s="151">
        <v>7.7730979617079319</v>
      </c>
      <c r="H66" s="151">
        <v>7.1761822877865278</v>
      </c>
      <c r="I66" s="151">
        <v>5.7297900898452365</v>
      </c>
      <c r="J66" s="151">
        <v>4.1776429966723683</v>
      </c>
      <c r="K66" s="151">
        <v>4.7159748673860289</v>
      </c>
      <c r="L66" s="151">
        <v>9.0612269588107264</v>
      </c>
      <c r="M66" s="151">
        <v>9.3831549973305695</v>
      </c>
      <c r="N66" s="151">
        <v>14.068938064676527</v>
      </c>
      <c r="O66" s="151">
        <v>14.141228096117704</v>
      </c>
      <c r="P66" s="151">
        <v>14.58268757551552</v>
      </c>
      <c r="Q66" s="151">
        <v>14.337849977734688</v>
      </c>
    </row>
    <row r="67" spans="1:17" x14ac:dyDescent="0.25">
      <c r="A67" s="156" t="s">
        <v>236</v>
      </c>
      <c r="B67" s="204">
        <v>8.5182113667945014</v>
      </c>
      <c r="C67" s="204">
        <v>8.5057203126178109</v>
      </c>
      <c r="D67" s="204">
        <v>8.858314110646603</v>
      </c>
      <c r="E67" s="204">
        <v>9.2577607230734742</v>
      </c>
      <c r="F67" s="204">
        <v>8.7766702038808315</v>
      </c>
      <c r="G67" s="204">
        <v>8.8589314368493586</v>
      </c>
      <c r="H67" s="204">
        <v>9.1058143731661989</v>
      </c>
      <c r="I67" s="204">
        <v>8.3678221491323033</v>
      </c>
      <c r="J67" s="204">
        <v>8.5319985709994448</v>
      </c>
      <c r="K67" s="204">
        <v>7.2129557580360899</v>
      </c>
      <c r="L67" s="204">
        <v>8.9502576504961677</v>
      </c>
      <c r="M67" s="204">
        <v>8.9856841558380047</v>
      </c>
      <c r="N67" s="204">
        <v>9.7954306121061983</v>
      </c>
      <c r="O67" s="204">
        <v>11.560627064578487</v>
      </c>
      <c r="P67" s="204">
        <v>12.077821629050238</v>
      </c>
      <c r="Q67" s="204">
        <v>11.458554903865499</v>
      </c>
    </row>
    <row r="68" spans="1:17" x14ac:dyDescent="0.25">
      <c r="A68" s="152" t="s">
        <v>243</v>
      </c>
      <c r="B68" s="151">
        <v>6.9652356300909215</v>
      </c>
      <c r="C68" s="151">
        <v>7.3267770210889225</v>
      </c>
      <c r="D68" s="151">
        <v>7.8417521449499112</v>
      </c>
      <c r="E68" s="151">
        <v>8.06812411290041</v>
      </c>
      <c r="F68" s="151">
        <v>7.4010249800583434</v>
      </c>
      <c r="G68" s="151">
        <v>7.1069445183437647</v>
      </c>
      <c r="H68" s="151">
        <v>7.4883669210758015</v>
      </c>
      <c r="I68" s="151">
        <v>7.0763785917959758</v>
      </c>
      <c r="J68" s="151">
        <v>7.5903951181145803</v>
      </c>
      <c r="K68" s="151">
        <v>6.1500171052153476</v>
      </c>
      <c r="L68" s="151">
        <v>6.9079379504677787</v>
      </c>
      <c r="M68" s="151">
        <v>6.8708047486033772</v>
      </c>
      <c r="N68" s="151">
        <v>6.6244175143679032</v>
      </c>
      <c r="O68" s="151">
        <v>8.3733204388225086</v>
      </c>
      <c r="P68" s="151">
        <v>8.7910139759348489</v>
      </c>
      <c r="Q68" s="151">
        <v>8.2269314605186565</v>
      </c>
    </row>
    <row r="69" spans="1:17" x14ac:dyDescent="0.25">
      <c r="A69" s="150" t="s">
        <v>33</v>
      </c>
      <c r="B69" s="87">
        <v>1.4438501943782241E-2</v>
      </c>
      <c r="C69" s="87">
        <v>1.508769849176562E-2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6.4883083811610051E-2</v>
      </c>
      <c r="D71" s="87">
        <v>0</v>
      </c>
      <c r="E71" s="87">
        <v>0</v>
      </c>
      <c r="F71" s="87">
        <v>6.683299013638315E-2</v>
      </c>
      <c r="G71" s="87">
        <v>6.7140017553144707E-2</v>
      </c>
      <c r="H71" s="87">
        <v>6.6779156720004174E-2</v>
      </c>
      <c r="I71" s="87">
        <v>6.7518709093703735E-2</v>
      </c>
      <c r="J71" s="87">
        <v>6.707296087705901E-2</v>
      </c>
      <c r="K71" s="87">
        <v>6.694360887413621E-2</v>
      </c>
      <c r="L71" s="87">
        <v>0</v>
      </c>
      <c r="M71" s="87">
        <v>0</v>
      </c>
      <c r="N71" s="87">
        <v>0</v>
      </c>
      <c r="O71" s="87">
        <v>7.4575509793293693E-2</v>
      </c>
      <c r="P71" s="87">
        <v>7.5727642227196773E-2</v>
      </c>
      <c r="Q71" s="87">
        <v>7.5736804702183386E-2</v>
      </c>
    </row>
    <row r="72" spans="1:17" x14ac:dyDescent="0.25">
      <c r="A72" s="150" t="s">
        <v>125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0.39694262570132793</v>
      </c>
      <c r="C73" s="87">
        <v>0.49829713596468589</v>
      </c>
      <c r="D73" s="87">
        <v>0.49785563092103075</v>
      </c>
      <c r="E73" s="87">
        <v>0.35266414196673662</v>
      </c>
      <c r="F73" s="87">
        <v>0.40425237603954228</v>
      </c>
      <c r="G73" s="87">
        <v>0.40249604232305325</v>
      </c>
      <c r="H73" s="87">
        <v>0.30337068414495716</v>
      </c>
      <c r="I73" s="87">
        <v>0.41011819779529463</v>
      </c>
      <c r="J73" s="87">
        <v>0.25564097591447343</v>
      </c>
      <c r="K73" s="87">
        <v>0.20310162364071402</v>
      </c>
      <c r="L73" s="87">
        <v>0.10614282937991718</v>
      </c>
      <c r="M73" s="87">
        <v>0.10788820869111988</v>
      </c>
      <c r="N73" s="87">
        <v>0.16182953208407899</v>
      </c>
      <c r="O73" s="87">
        <v>0.16761585730736298</v>
      </c>
      <c r="P73" s="87">
        <v>0.17021672369704632</v>
      </c>
      <c r="Q73" s="87">
        <v>0.11349032933086631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3.5918946931376947</v>
      </c>
      <c r="C75" s="87">
        <v>3.9953180859698327</v>
      </c>
      <c r="D75" s="87">
        <v>4.3895928693701851</v>
      </c>
      <c r="E75" s="87">
        <v>4.7317971909166472</v>
      </c>
      <c r="F75" s="87">
        <v>3.9173789122124751</v>
      </c>
      <c r="G75" s="87">
        <v>3.5362147779739037</v>
      </c>
      <c r="H75" s="87">
        <v>4.3943562548059631</v>
      </c>
      <c r="I75" s="87">
        <v>4.2898522742292284</v>
      </c>
      <c r="J75" s="87">
        <v>4.0935785046352908</v>
      </c>
      <c r="K75" s="87">
        <v>3.0677916093730473</v>
      </c>
      <c r="L75" s="87">
        <v>4.0905520440620577</v>
      </c>
      <c r="M75" s="87">
        <v>4.1856104528102547</v>
      </c>
      <c r="N75" s="87">
        <v>4.075539259079882</v>
      </c>
      <c r="O75" s="87">
        <v>5.2894588920083407</v>
      </c>
      <c r="P75" s="87">
        <v>5.519069265549355</v>
      </c>
      <c r="Q75" s="87">
        <v>4.2656069536191774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0.47409096526953226</v>
      </c>
      <c r="C77" s="87">
        <v>0.52370234423124595</v>
      </c>
      <c r="D77" s="87">
        <v>0.57449823634849329</v>
      </c>
      <c r="E77" s="87">
        <v>0.42103331376743447</v>
      </c>
      <c r="F77" s="87">
        <v>0.30737033583060369</v>
      </c>
      <c r="G77" s="87">
        <v>0.28443039496314243</v>
      </c>
      <c r="H77" s="87">
        <v>0.48901362593364173</v>
      </c>
      <c r="I77" s="87">
        <v>0.60190817133625085</v>
      </c>
      <c r="J77" s="87">
        <v>0.62216846319065044</v>
      </c>
      <c r="K77" s="87">
        <v>0.49769548964060184</v>
      </c>
      <c r="L77" s="87">
        <v>0.45991030528814447</v>
      </c>
      <c r="M77" s="87">
        <v>0.45281904598444944</v>
      </c>
      <c r="N77" s="87">
        <v>0.38888007097486144</v>
      </c>
      <c r="O77" s="87">
        <v>0.52971925897403327</v>
      </c>
      <c r="P77" s="87">
        <v>0.47486847336339555</v>
      </c>
      <c r="Q77" s="87">
        <v>0.38386173851406674</v>
      </c>
    </row>
    <row r="78" spans="1:17" x14ac:dyDescent="0.25">
      <c r="A78" s="150" t="s">
        <v>22</v>
      </c>
      <c r="B78" s="87">
        <v>2.4878688440385841</v>
      </c>
      <c r="C78" s="87">
        <v>2.2294886726197816</v>
      </c>
      <c r="D78" s="87">
        <v>2.3798054083102032</v>
      </c>
      <c r="E78" s="87">
        <v>2.5626294662495908</v>
      </c>
      <c r="F78" s="87">
        <v>2.7051903658393397</v>
      </c>
      <c r="G78" s="87">
        <v>2.8166632855305198</v>
      </c>
      <c r="H78" s="87">
        <v>2.2348471994712358</v>
      </c>
      <c r="I78" s="87">
        <v>1.7069812393414987</v>
      </c>
      <c r="J78" s="87">
        <v>2.5519342134971059</v>
      </c>
      <c r="K78" s="87">
        <v>2.3144847736868481</v>
      </c>
      <c r="L78" s="87">
        <v>2.2513327717376592</v>
      </c>
      <c r="M78" s="87">
        <v>2.1244870411175532</v>
      </c>
      <c r="N78" s="87">
        <v>1.9981686522290805</v>
      </c>
      <c r="O78" s="87">
        <v>2.3119509207394779</v>
      </c>
      <c r="P78" s="87">
        <v>2.5511318710978546</v>
      </c>
      <c r="Q78" s="87">
        <v>3.3882356343523625</v>
      </c>
    </row>
    <row r="79" spans="1:17" x14ac:dyDescent="0.25">
      <c r="A79" s="149" t="s">
        <v>242</v>
      </c>
      <c r="B79" s="148">
        <v>1.5529757367035792</v>
      </c>
      <c r="C79" s="148">
        <v>1.1789432915288891</v>
      </c>
      <c r="D79" s="148">
        <v>1.0165619656966915</v>
      </c>
      <c r="E79" s="148">
        <v>1.1896366101730649</v>
      </c>
      <c r="F79" s="148">
        <v>1.3756452238224883</v>
      </c>
      <c r="G79" s="148">
        <v>1.7519869185055936</v>
      </c>
      <c r="H79" s="148">
        <v>1.617447452090397</v>
      </c>
      <c r="I79" s="148">
        <v>1.2914435573363281</v>
      </c>
      <c r="J79" s="148">
        <v>0.94160345288486513</v>
      </c>
      <c r="K79" s="148">
        <v>1.0629386528207423</v>
      </c>
      <c r="L79" s="148">
        <v>2.0423197000283886</v>
      </c>
      <c r="M79" s="148">
        <v>2.1148794072346271</v>
      </c>
      <c r="N79" s="148">
        <v>3.1710130977382951</v>
      </c>
      <c r="O79" s="148">
        <v>3.1873066257559786</v>
      </c>
      <c r="P79" s="148">
        <v>3.2868076531153898</v>
      </c>
      <c r="Q79" s="148">
        <v>3.2316234433468427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5.1475816957193654</v>
      </c>
      <c r="C81" s="96">
        <v>6.2884958730922786</v>
      </c>
      <c r="D81" s="96">
        <v>6.7965159488764444</v>
      </c>
      <c r="E81" s="96">
        <v>7.1488286400791266</v>
      </c>
      <c r="F81" s="96">
        <v>6.8619567728532544</v>
      </c>
      <c r="G81" s="96">
        <v>6.8402569911354361</v>
      </c>
      <c r="H81" s="96">
        <v>7.0245143870499192</v>
      </c>
      <c r="I81" s="96">
        <v>7.0541587591492281</v>
      </c>
      <c r="J81" s="96">
        <v>8.3249224828125659</v>
      </c>
      <c r="K81" s="96">
        <v>5.5011186335490585</v>
      </c>
      <c r="L81" s="96">
        <v>4.9094753783705016</v>
      </c>
      <c r="M81" s="96">
        <v>4.912785916152405</v>
      </c>
      <c r="N81" s="96">
        <v>5.9242533538849633</v>
      </c>
      <c r="O81" s="96">
        <v>6.8116684256940001</v>
      </c>
      <c r="P81" s="96">
        <v>6.6961904146808484</v>
      </c>
      <c r="Q81" s="96">
        <v>6.8378717935229201</v>
      </c>
    </row>
    <row r="82" spans="1:17" x14ac:dyDescent="0.25">
      <c r="A82" s="132" t="s">
        <v>83</v>
      </c>
      <c r="B82" s="160">
        <v>0.14003471452946281</v>
      </c>
      <c r="C82" s="160">
        <v>0.17149561902711974</v>
      </c>
      <c r="D82" s="160">
        <v>0.18563233707677718</v>
      </c>
      <c r="E82" s="160">
        <v>0.19520693343274106</v>
      </c>
      <c r="F82" s="160">
        <v>0.18685086564992082</v>
      </c>
      <c r="G82" s="160">
        <v>0.18572279527754615</v>
      </c>
      <c r="H82" s="160">
        <v>0.19132404078364895</v>
      </c>
      <c r="I82" s="160">
        <v>0.19238226613290699</v>
      </c>
      <c r="J82" s="160">
        <v>0.22711668599936563</v>
      </c>
      <c r="K82" s="160">
        <v>0.14977892308712096</v>
      </c>
      <c r="L82" s="160">
        <v>0.13349637804571404</v>
      </c>
      <c r="M82" s="160">
        <v>0.13358181947583209</v>
      </c>
      <c r="N82" s="160">
        <v>0.16038002568627735</v>
      </c>
      <c r="O82" s="160">
        <v>0.1848940568199689</v>
      </c>
      <c r="P82" s="160">
        <v>0.18179488076642425</v>
      </c>
      <c r="Q82" s="160">
        <v>0.18508397052231207</v>
      </c>
    </row>
    <row r="83" spans="1:17" x14ac:dyDescent="0.25">
      <c r="A83" s="76" t="s">
        <v>82</v>
      </c>
      <c r="B83" s="159">
        <v>1.6182564918245382E-2</v>
      </c>
      <c r="C83" s="159">
        <v>1.9818221484767213E-2</v>
      </c>
      <c r="D83" s="159">
        <v>2.1451876099183417E-2</v>
      </c>
      <c r="E83" s="159">
        <v>2.2558326936156288E-2</v>
      </c>
      <c r="F83" s="159">
        <v>2.1592690595116742E-2</v>
      </c>
      <c r="G83" s="159">
        <v>2.1462329547896113E-2</v>
      </c>
      <c r="H83" s="159">
        <v>2.2109615610713545E-2</v>
      </c>
      <c r="I83" s="159">
        <v>2.2231905290597875E-2</v>
      </c>
      <c r="J83" s="159">
        <v>2.6245852876917955E-2</v>
      </c>
      <c r="K83" s="159">
        <v>1.7308616326934111E-2</v>
      </c>
      <c r="L83" s="159">
        <v>1.5426987596142612E-2</v>
      </c>
      <c r="M83" s="159">
        <v>1.5436861301346633E-2</v>
      </c>
      <c r="N83" s="159">
        <v>1.8533691349168931E-2</v>
      </c>
      <c r="O83" s="159">
        <v>2.1366559624452105E-2</v>
      </c>
      <c r="P83" s="159">
        <v>2.1008415446788171E-2</v>
      </c>
      <c r="Q83" s="159">
        <v>2.1388506259808628E-2</v>
      </c>
    </row>
    <row r="84" spans="1:17" x14ac:dyDescent="0.25">
      <c r="A84" s="76" t="s">
        <v>81</v>
      </c>
      <c r="B84" s="159">
        <v>0.70550223001998458</v>
      </c>
      <c r="C84" s="159">
        <v>0.86400391552078104</v>
      </c>
      <c r="D84" s="159">
        <v>0.93522544185951395</v>
      </c>
      <c r="E84" s="159">
        <v>0.98346276003716149</v>
      </c>
      <c r="F84" s="159">
        <v>0.94136445266540281</v>
      </c>
      <c r="G84" s="159">
        <v>0.93568117501525716</v>
      </c>
      <c r="H84" s="159">
        <v>0.96390054339632758</v>
      </c>
      <c r="I84" s="159">
        <v>0.96923193815993192</v>
      </c>
      <c r="J84" s="159">
        <v>1.1442257656303427</v>
      </c>
      <c r="K84" s="159">
        <v>0.75459406335793344</v>
      </c>
      <c r="L84" s="159">
        <v>0.67256174818727965</v>
      </c>
      <c r="M84" s="159">
        <v>0.67299220658959025</v>
      </c>
      <c r="N84" s="159">
        <v>0.80800297378065533</v>
      </c>
      <c r="O84" s="159">
        <v>0.93150594723771141</v>
      </c>
      <c r="P84" s="159">
        <v>0.91589213587424234</v>
      </c>
      <c r="Q84" s="159">
        <v>0.93246274242213911</v>
      </c>
    </row>
    <row r="85" spans="1:17" x14ac:dyDescent="0.25">
      <c r="A85" s="76" t="s">
        <v>80</v>
      </c>
      <c r="B85" s="159">
        <v>0.21888255877818527</v>
      </c>
      <c r="C85" s="159">
        <v>0.26805781722079391</v>
      </c>
      <c r="D85" s="159">
        <v>0.29015434542690349</v>
      </c>
      <c r="E85" s="159">
        <v>0.3051200070251977</v>
      </c>
      <c r="F85" s="159">
        <v>0.29205897780988233</v>
      </c>
      <c r="G85" s="159">
        <v>0.29029573695623467</v>
      </c>
      <c r="H85" s="159">
        <v>0.29905081567253855</v>
      </c>
      <c r="I85" s="159">
        <v>0.30070488461528505</v>
      </c>
      <c r="J85" s="159">
        <v>0.35499684160318395</v>
      </c>
      <c r="K85" s="159">
        <v>0.23411333430077724</v>
      </c>
      <c r="L85" s="159">
        <v>0.20866275132169493</v>
      </c>
      <c r="M85" s="159">
        <v>0.20879630134115074</v>
      </c>
      <c r="N85" s="159">
        <v>0.25068348599902079</v>
      </c>
      <c r="O85" s="159">
        <v>0.28900036962705555</v>
      </c>
      <c r="P85" s="159">
        <v>0.28415617376474162</v>
      </c>
      <c r="Q85" s="159">
        <v>0.28929721600015379</v>
      </c>
    </row>
    <row r="86" spans="1:17" x14ac:dyDescent="0.25">
      <c r="A86" s="129" t="s">
        <v>79</v>
      </c>
      <c r="B86" s="158">
        <v>1.1995947618707583</v>
      </c>
      <c r="C86" s="158">
        <v>1.4535343036958854</v>
      </c>
      <c r="D86" s="158">
        <v>1.5629990759963088</v>
      </c>
      <c r="E86" s="158">
        <v>1.6453759770826992</v>
      </c>
      <c r="F86" s="158">
        <v>1.5940860263535872</v>
      </c>
      <c r="G86" s="158">
        <v>1.6041898378059467</v>
      </c>
      <c r="H86" s="158">
        <v>1.6305317900700662</v>
      </c>
      <c r="I86" s="158">
        <v>1.6303417038639738</v>
      </c>
      <c r="J86" s="158">
        <v>1.9218408483951257</v>
      </c>
      <c r="K86" s="158">
        <v>1.2784140470412868</v>
      </c>
      <c r="L86" s="158">
        <v>1.1458232153227073</v>
      </c>
      <c r="M86" s="158">
        <v>1.1467249100484536</v>
      </c>
      <c r="N86" s="158">
        <v>1.4026727730461412</v>
      </c>
      <c r="O86" s="158">
        <v>1.598965826025986</v>
      </c>
      <c r="P86" s="158">
        <v>1.5708626249390996</v>
      </c>
      <c r="Q86" s="158">
        <v>1.6198149728110085</v>
      </c>
    </row>
    <row r="87" spans="1:17" x14ac:dyDescent="0.25">
      <c r="A87" s="92" t="s">
        <v>125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0.63464000011127297</v>
      </c>
      <c r="C88" s="91">
        <v>0.8405006825284409</v>
      </c>
      <c r="D88" s="91">
        <v>0.95186765938488938</v>
      </c>
      <c r="E88" s="91">
        <v>0.99380882837248996</v>
      </c>
      <c r="F88" s="91">
        <v>0.87345703157854593</v>
      </c>
      <c r="G88" s="91">
        <v>0.7879935536240612</v>
      </c>
      <c r="H88" s="91">
        <v>0.90134416524225158</v>
      </c>
      <c r="I88" s="91">
        <v>0.94376130201156216</v>
      </c>
      <c r="J88" s="91">
        <v>1.1257711875015841</v>
      </c>
      <c r="K88" s="91">
        <v>0.69771708280584421</v>
      </c>
      <c r="L88" s="91">
        <v>0.59590889031128547</v>
      </c>
      <c r="M88" s="91">
        <v>0.59560603080658581</v>
      </c>
      <c r="N88" s="91">
        <v>0.60981149259318523</v>
      </c>
      <c r="O88" s="91">
        <v>0.77661489162999919</v>
      </c>
      <c r="P88" s="91">
        <v>0.76888771038016179</v>
      </c>
      <c r="Q88" s="91">
        <v>0.69934011080461933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0.56495476175948522</v>
      </c>
      <c r="C90" s="157">
        <v>0.61303362116744453</v>
      </c>
      <c r="D90" s="157">
        <v>0.61113141661141956</v>
      </c>
      <c r="E90" s="157">
        <v>0.65156714871020938</v>
      </c>
      <c r="F90" s="157">
        <v>0.72062899477504139</v>
      </c>
      <c r="G90" s="157">
        <v>0.8161962841818855</v>
      </c>
      <c r="H90" s="157">
        <v>0.72918762482781474</v>
      </c>
      <c r="I90" s="157">
        <v>0.68658040185241154</v>
      </c>
      <c r="J90" s="157">
        <v>0.79606966089354159</v>
      </c>
      <c r="K90" s="157">
        <v>0.58069696423544259</v>
      </c>
      <c r="L90" s="157">
        <v>0.54991432501142179</v>
      </c>
      <c r="M90" s="157">
        <v>0.55111887924186775</v>
      </c>
      <c r="N90" s="157">
        <v>0.79286128045295601</v>
      </c>
      <c r="O90" s="157">
        <v>0.82235093439598672</v>
      </c>
      <c r="P90" s="157">
        <v>0.80197491455893788</v>
      </c>
      <c r="Q90" s="157">
        <v>0.92047486200638928</v>
      </c>
    </row>
    <row r="91" spans="1:17" x14ac:dyDescent="0.25">
      <c r="A91" s="243" t="s">
        <v>235</v>
      </c>
      <c r="B91" s="242">
        <v>2.8673848656027294</v>
      </c>
      <c r="C91" s="242">
        <v>3.511585996142931</v>
      </c>
      <c r="D91" s="242">
        <v>3.8010528724177575</v>
      </c>
      <c r="E91" s="242">
        <v>3.9971046355651705</v>
      </c>
      <c r="F91" s="242">
        <v>3.8260037597793439</v>
      </c>
      <c r="G91" s="242">
        <v>3.8029051165325551</v>
      </c>
      <c r="H91" s="242">
        <v>3.9175975815166235</v>
      </c>
      <c r="I91" s="242">
        <v>3.9392660610865331</v>
      </c>
      <c r="J91" s="242">
        <v>4.6504964883076294</v>
      </c>
      <c r="K91" s="242">
        <v>3.0669096494350052</v>
      </c>
      <c r="L91" s="242">
        <v>2.7335042978969626</v>
      </c>
      <c r="M91" s="242">
        <v>2.7352538173960319</v>
      </c>
      <c r="N91" s="242">
        <v>3.2839804040236995</v>
      </c>
      <c r="O91" s="242">
        <v>3.7859356663588266</v>
      </c>
      <c r="P91" s="242">
        <v>3.7224761838895524</v>
      </c>
      <c r="Q91" s="242">
        <v>3.7898243855074978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1.0000000000000002</v>
      </c>
      <c r="C107" s="77">
        <f t="shared" si="11"/>
        <v>1.0000000000000002</v>
      </c>
      <c r="D107" s="77">
        <f t="shared" si="11"/>
        <v>1</v>
      </c>
      <c r="E107" s="77">
        <f t="shared" si="11"/>
        <v>0.99999999999999978</v>
      </c>
      <c r="F107" s="77">
        <f t="shared" si="11"/>
        <v>1</v>
      </c>
      <c r="G107" s="77">
        <f t="shared" si="11"/>
        <v>1</v>
      </c>
      <c r="H107" s="77">
        <f t="shared" si="11"/>
        <v>1</v>
      </c>
      <c r="I107" s="77">
        <f t="shared" si="11"/>
        <v>1</v>
      </c>
      <c r="J107" s="77">
        <f t="shared" si="11"/>
        <v>0.99999999999999978</v>
      </c>
      <c r="K107" s="77">
        <f t="shared" si="11"/>
        <v>0.99999999999999989</v>
      </c>
      <c r="L107" s="77">
        <f t="shared" si="11"/>
        <v>1</v>
      </c>
      <c r="M107" s="77">
        <f t="shared" si="11"/>
        <v>1.0000000000000002</v>
      </c>
      <c r="N107" s="77">
        <f t="shared" si="11"/>
        <v>1</v>
      </c>
      <c r="O107" s="77">
        <f t="shared" si="11"/>
        <v>1.0000000000000002</v>
      </c>
      <c r="P107" s="77">
        <f t="shared" si="11"/>
        <v>0.99999999999999989</v>
      </c>
      <c r="Q107" s="77">
        <f t="shared" si="11"/>
        <v>0.99999999999999989</v>
      </c>
    </row>
    <row r="108" spans="1:17" x14ac:dyDescent="0.25">
      <c r="A108" s="132" t="s">
        <v>83</v>
      </c>
      <c r="B108" s="203">
        <f t="shared" ref="B108:Q108" si="12">IF(B$32=0,0,B$32/B$31)</f>
        <v>3.3290360744065968E-3</v>
      </c>
      <c r="C108" s="203">
        <f t="shared" si="12"/>
        <v>3.3121073270128867E-3</v>
      </c>
      <c r="D108" s="203">
        <f t="shared" si="12"/>
        <v>3.2970022547044089E-3</v>
      </c>
      <c r="E108" s="203">
        <f t="shared" si="12"/>
        <v>3.2847584013842523E-3</v>
      </c>
      <c r="F108" s="203">
        <f t="shared" si="12"/>
        <v>3.3016137567567273E-3</v>
      </c>
      <c r="G108" s="203">
        <f t="shared" si="12"/>
        <v>3.3246193676241703E-3</v>
      </c>
      <c r="H108" s="203">
        <f t="shared" si="12"/>
        <v>3.3156575916117479E-3</v>
      </c>
      <c r="I108" s="203">
        <f t="shared" si="12"/>
        <v>3.3189292842652389E-3</v>
      </c>
      <c r="J108" s="203">
        <f t="shared" si="12"/>
        <v>3.2870162856901398E-3</v>
      </c>
      <c r="K108" s="203">
        <f t="shared" si="12"/>
        <v>3.306778513875321E-3</v>
      </c>
      <c r="L108" s="203">
        <f t="shared" si="12"/>
        <v>3.3332206398575064E-3</v>
      </c>
      <c r="M108" s="203">
        <f t="shared" si="12"/>
        <v>3.3365310870601041E-3</v>
      </c>
      <c r="N108" s="203">
        <f t="shared" si="12"/>
        <v>3.3870178508425132E-3</v>
      </c>
      <c r="O108" s="203">
        <f t="shared" si="12"/>
        <v>3.3594669515625859E-3</v>
      </c>
      <c r="P108" s="203">
        <f t="shared" si="12"/>
        <v>3.3535971997111906E-3</v>
      </c>
      <c r="Q108" s="203">
        <f t="shared" si="12"/>
        <v>3.3574236202896226E-3</v>
      </c>
    </row>
    <row r="109" spans="1:17" x14ac:dyDescent="0.25">
      <c r="A109" s="76" t="s">
        <v>82</v>
      </c>
      <c r="B109" s="202">
        <f t="shared" ref="B109:Q109" si="13">IF(B$33=0,0,B$33/B$31)</f>
        <v>1.2328220570950515E-3</v>
      </c>
      <c r="C109" s="202">
        <f t="shared" si="13"/>
        <v>1.2265529351271631E-3</v>
      </c>
      <c r="D109" s="202">
        <f t="shared" si="13"/>
        <v>1.2209591638673465E-3</v>
      </c>
      <c r="E109" s="202">
        <f t="shared" si="13"/>
        <v>1.2164249707557219E-3</v>
      </c>
      <c r="F109" s="202">
        <f t="shared" si="13"/>
        <v>1.2226669138944927E-3</v>
      </c>
      <c r="G109" s="202">
        <f t="shared" si="13"/>
        <v>1.2311864444373942E-3</v>
      </c>
      <c r="H109" s="202">
        <f t="shared" si="13"/>
        <v>1.2278676834231181E-3</v>
      </c>
      <c r="I109" s="202">
        <f t="shared" si="13"/>
        <v>1.2290792698334513E-3</v>
      </c>
      <c r="J109" s="202">
        <f t="shared" si="13"/>
        <v>1.2172611195725117E-3</v>
      </c>
      <c r="K109" s="202">
        <f t="shared" si="13"/>
        <v>1.2245795475677326E-3</v>
      </c>
      <c r="L109" s="202">
        <f t="shared" si="13"/>
        <v>1.234371702239152E-3</v>
      </c>
      <c r="M109" s="202">
        <f t="shared" si="13"/>
        <v>1.2355976403903145E-3</v>
      </c>
      <c r="N109" s="202">
        <f t="shared" si="13"/>
        <v>1.2542941022462878E-3</v>
      </c>
      <c r="O109" s="202">
        <f t="shared" si="13"/>
        <v>1.244091342178224E-3</v>
      </c>
      <c r="P109" s="202">
        <f t="shared" si="13"/>
        <v>1.2419176320139795E-3</v>
      </c>
      <c r="Q109" s="202">
        <f t="shared" si="13"/>
        <v>1.2433346475053642E-3</v>
      </c>
    </row>
    <row r="110" spans="1:17" x14ac:dyDescent="0.25">
      <c r="A110" s="76" t="s">
        <v>81</v>
      </c>
      <c r="B110" s="202">
        <f t="shared" ref="B110:Q110" si="14">IF(B$34=0,0,B$34/B$31)</f>
        <v>2.4101063218737843E-2</v>
      </c>
      <c r="C110" s="202">
        <f t="shared" si="14"/>
        <v>2.3978504976042141E-2</v>
      </c>
      <c r="D110" s="202">
        <f t="shared" si="14"/>
        <v>2.3869149506622927E-2</v>
      </c>
      <c r="E110" s="202">
        <f t="shared" si="14"/>
        <v>2.3780508267443011E-2</v>
      </c>
      <c r="F110" s="202">
        <f t="shared" si="14"/>
        <v>2.390253517743339E-2</v>
      </c>
      <c r="G110" s="202">
        <f t="shared" si="14"/>
        <v>2.4069087797924507E-2</v>
      </c>
      <c r="H110" s="202">
        <f t="shared" si="14"/>
        <v>2.4004207656826596E-2</v>
      </c>
      <c r="I110" s="202">
        <f t="shared" si="14"/>
        <v>2.4027893573624032E-2</v>
      </c>
      <c r="J110" s="202">
        <f t="shared" si="14"/>
        <v>2.3796854564443252E-2</v>
      </c>
      <c r="K110" s="202">
        <f t="shared" si="14"/>
        <v>2.3939926222481409E-2</v>
      </c>
      <c r="L110" s="202">
        <f t="shared" si="14"/>
        <v>2.4131358017058183E-2</v>
      </c>
      <c r="M110" s="202">
        <f t="shared" si="14"/>
        <v>2.4155324503310916E-2</v>
      </c>
      <c r="N110" s="202">
        <f t="shared" si="14"/>
        <v>2.4520831111960753E-2</v>
      </c>
      <c r="O110" s="202">
        <f t="shared" si="14"/>
        <v>2.4321372184380057E-2</v>
      </c>
      <c r="P110" s="202">
        <f t="shared" si="14"/>
        <v>2.4278877222689378E-2</v>
      </c>
      <c r="Q110" s="202">
        <f t="shared" si="14"/>
        <v>2.4306579176708819E-2</v>
      </c>
    </row>
    <row r="111" spans="1:17" x14ac:dyDescent="0.25">
      <c r="A111" s="76" t="s">
        <v>80</v>
      </c>
      <c r="B111" s="202">
        <f t="shared" ref="B111:Q111" si="15">IF(B$35=0,0,B$35/B$31)</f>
        <v>1.3424958876364013E-2</v>
      </c>
      <c r="C111" s="202">
        <f t="shared" si="15"/>
        <v>1.3356690545078528E-2</v>
      </c>
      <c r="D111" s="202">
        <f t="shared" si="15"/>
        <v>1.3295776523712161E-2</v>
      </c>
      <c r="E111" s="202">
        <f t="shared" si="15"/>
        <v>1.3246400901568854E-2</v>
      </c>
      <c r="F111" s="202">
        <f t="shared" si="15"/>
        <v>1.3314373265840188E-2</v>
      </c>
      <c r="G111" s="202">
        <f t="shared" si="15"/>
        <v>1.3407147682493544E-2</v>
      </c>
      <c r="H111" s="202">
        <f t="shared" si="15"/>
        <v>1.3371007649241607E-2</v>
      </c>
      <c r="I111" s="202">
        <f t="shared" si="15"/>
        <v>1.3384201360077876E-2</v>
      </c>
      <c r="J111" s="202">
        <f t="shared" si="15"/>
        <v>1.3255506241155636E-2</v>
      </c>
      <c r="K111" s="202">
        <f t="shared" si="15"/>
        <v>1.3335201112211871E-2</v>
      </c>
      <c r="L111" s="202">
        <f t="shared" si="15"/>
        <v>1.3441833917017912E-2</v>
      </c>
      <c r="M111" s="202">
        <f t="shared" si="15"/>
        <v>1.3455183912801654E-2</v>
      </c>
      <c r="N111" s="202">
        <f t="shared" si="15"/>
        <v>1.3658781204158841E-2</v>
      </c>
      <c r="O111" s="202">
        <f t="shared" si="15"/>
        <v>1.3547677064229748E-2</v>
      </c>
      <c r="P111" s="202">
        <f t="shared" si="15"/>
        <v>1.3524006195107822E-2</v>
      </c>
      <c r="Q111" s="202">
        <f t="shared" si="15"/>
        <v>1.353943694976502E-2</v>
      </c>
    </row>
    <row r="112" spans="1:17" x14ac:dyDescent="0.25">
      <c r="A112" s="129" t="s">
        <v>79</v>
      </c>
      <c r="B112" s="201">
        <f t="shared" ref="B112:Q112" si="16">IF(B$36=0,0,B$36/B$31)</f>
        <v>1.2548159607893315E-2</v>
      </c>
      <c r="C112" s="201">
        <f t="shared" si="16"/>
        <v>1.2352058487190816E-2</v>
      </c>
      <c r="D112" s="201">
        <f t="shared" si="16"/>
        <v>1.2214818424936182E-2</v>
      </c>
      <c r="E112" s="201">
        <f t="shared" si="16"/>
        <v>1.218248899529741E-2</v>
      </c>
      <c r="F112" s="201">
        <f t="shared" si="16"/>
        <v>1.2393831531423996E-2</v>
      </c>
      <c r="G112" s="201">
        <f t="shared" si="16"/>
        <v>1.2635579435419283E-2</v>
      </c>
      <c r="H112" s="201">
        <f t="shared" si="16"/>
        <v>1.243346233120589E-2</v>
      </c>
      <c r="I112" s="201">
        <f t="shared" si="16"/>
        <v>1.2375828525204505E-2</v>
      </c>
      <c r="J112" s="201">
        <f t="shared" si="16"/>
        <v>1.2238633113051522E-2</v>
      </c>
      <c r="K112" s="201">
        <f t="shared" si="16"/>
        <v>1.2419056985263506E-2</v>
      </c>
      <c r="L112" s="201">
        <f t="shared" si="16"/>
        <v>1.2588525942298775E-2</v>
      </c>
      <c r="M112" s="201">
        <f t="shared" si="16"/>
        <v>1.2602878524012351E-2</v>
      </c>
      <c r="N112" s="201">
        <f t="shared" si="16"/>
        <v>1.3034256296667199E-2</v>
      </c>
      <c r="O112" s="201">
        <f t="shared" si="16"/>
        <v>1.2783485580826081E-2</v>
      </c>
      <c r="P112" s="201">
        <f t="shared" si="16"/>
        <v>1.2750585799714461E-2</v>
      </c>
      <c r="Q112" s="201">
        <f t="shared" si="16"/>
        <v>1.2929014584723652E-2</v>
      </c>
    </row>
    <row r="113" spans="1:17" x14ac:dyDescent="0.25">
      <c r="A113" s="127" t="s">
        <v>238</v>
      </c>
      <c r="B113" s="200">
        <f t="shared" ref="B113:Q113" si="17">IF(B$41=0,0,B$41/B$31)</f>
        <v>6.0617851543736806E-2</v>
      </c>
      <c r="C113" s="200">
        <f t="shared" si="17"/>
        <v>5.2043394722817903E-2</v>
      </c>
      <c r="D113" s="200">
        <f t="shared" si="17"/>
        <v>4.7448193547682656E-2</v>
      </c>
      <c r="E113" s="200">
        <f t="shared" si="17"/>
        <v>5.0109817795703962E-2</v>
      </c>
      <c r="F113" s="200">
        <f t="shared" si="17"/>
        <v>5.5593371504646549E-2</v>
      </c>
      <c r="G113" s="200">
        <f t="shared" si="17"/>
        <v>6.3702324248069556E-2</v>
      </c>
      <c r="H113" s="200">
        <f t="shared" si="17"/>
        <v>5.9704981920140898E-2</v>
      </c>
      <c r="I113" s="200">
        <f t="shared" si="17"/>
        <v>5.5109697236432144E-2</v>
      </c>
      <c r="J113" s="200">
        <f t="shared" si="17"/>
        <v>4.6608903608397888E-2</v>
      </c>
      <c r="K113" s="200">
        <f t="shared" si="17"/>
        <v>5.3751534395242474E-2</v>
      </c>
      <c r="L113" s="200">
        <f t="shared" si="17"/>
        <v>6.984752208342461E-2</v>
      </c>
      <c r="M113" s="200">
        <f t="shared" si="17"/>
        <v>7.130817368538292E-2</v>
      </c>
      <c r="N113" s="200">
        <f t="shared" si="17"/>
        <v>8.9711794739822937E-2</v>
      </c>
      <c r="O113" s="200">
        <f t="shared" si="17"/>
        <v>7.9608778505531094E-2</v>
      </c>
      <c r="P113" s="200">
        <f t="shared" si="17"/>
        <v>7.8873253144061156E-2</v>
      </c>
      <c r="Q113" s="200">
        <f t="shared" si="17"/>
        <v>8.0921499160537175E-2</v>
      </c>
    </row>
    <row r="114" spans="1:17" x14ac:dyDescent="0.25">
      <c r="A114" s="142" t="s">
        <v>247</v>
      </c>
      <c r="B114" s="199">
        <f t="shared" ref="B114:Q114" si="18">IF(B$42=0,0,B$42/B$31)</f>
        <v>2.2266133751735015E-2</v>
      </c>
      <c r="C114" s="199">
        <f t="shared" si="18"/>
        <v>2.3201992452063929E-2</v>
      </c>
      <c r="D114" s="199">
        <f t="shared" si="18"/>
        <v>2.3706837584900747E-2</v>
      </c>
      <c r="E114" s="199">
        <f t="shared" si="18"/>
        <v>2.3425911738754711E-2</v>
      </c>
      <c r="F114" s="199">
        <f t="shared" si="18"/>
        <v>2.2822470597252183E-2</v>
      </c>
      <c r="G114" s="199">
        <f t="shared" si="18"/>
        <v>2.1933010815643656E-2</v>
      </c>
      <c r="H114" s="199">
        <f t="shared" si="18"/>
        <v>2.2373084081421239E-2</v>
      </c>
      <c r="I114" s="199">
        <f t="shared" si="18"/>
        <v>2.2868437194961264E-2</v>
      </c>
      <c r="J114" s="199">
        <f t="shared" si="18"/>
        <v>2.3800339092255974E-2</v>
      </c>
      <c r="K114" s="199">
        <f t="shared" si="18"/>
        <v>2.3018057442074163E-2</v>
      </c>
      <c r="L114" s="199">
        <f t="shared" si="18"/>
        <v>2.1269367118096936E-2</v>
      </c>
      <c r="M114" s="199">
        <f t="shared" si="18"/>
        <v>2.111036039508097E-2</v>
      </c>
      <c r="N114" s="199">
        <f t="shared" si="18"/>
        <v>1.9095929261054849E-2</v>
      </c>
      <c r="O114" s="199">
        <f t="shared" si="18"/>
        <v>2.0202151052220865E-2</v>
      </c>
      <c r="P114" s="199">
        <f t="shared" si="18"/>
        <v>2.0284620725009254E-2</v>
      </c>
      <c r="Q114" s="199">
        <f t="shared" si="18"/>
        <v>2.0057140938790387E-2</v>
      </c>
    </row>
    <row r="115" spans="1:17" x14ac:dyDescent="0.25">
      <c r="A115" s="142" t="s">
        <v>246</v>
      </c>
      <c r="B115" s="199">
        <f t="shared" ref="B115:Q115" si="19">IF(B$53=0,0,B$53/B$31)</f>
        <v>3.8351717792001791E-2</v>
      </c>
      <c r="C115" s="199">
        <f t="shared" si="19"/>
        <v>2.8841402270753977E-2</v>
      </c>
      <c r="D115" s="199">
        <f t="shared" si="19"/>
        <v>2.3741355962781912E-2</v>
      </c>
      <c r="E115" s="199">
        <f t="shared" si="19"/>
        <v>2.6683906056949255E-2</v>
      </c>
      <c r="F115" s="199">
        <f t="shared" si="19"/>
        <v>3.2770900907394367E-2</v>
      </c>
      <c r="G115" s="199">
        <f t="shared" si="19"/>
        <v>4.1769313432425896E-2</v>
      </c>
      <c r="H115" s="199">
        <f t="shared" si="19"/>
        <v>3.7331897838719659E-2</v>
      </c>
      <c r="I115" s="199">
        <f t="shared" si="19"/>
        <v>3.2241260041470876E-2</v>
      </c>
      <c r="J115" s="199">
        <f t="shared" si="19"/>
        <v>2.2808564516141907E-2</v>
      </c>
      <c r="K115" s="199">
        <f t="shared" si="19"/>
        <v>3.0733476953168314E-2</v>
      </c>
      <c r="L115" s="199">
        <f t="shared" si="19"/>
        <v>4.857815496532767E-2</v>
      </c>
      <c r="M115" s="199">
        <f t="shared" si="19"/>
        <v>5.0197813290301964E-2</v>
      </c>
      <c r="N115" s="199">
        <f t="shared" si="19"/>
        <v>7.0615865478768094E-2</v>
      </c>
      <c r="O115" s="199">
        <f t="shared" si="19"/>
        <v>5.9406627453310226E-2</v>
      </c>
      <c r="P115" s="199">
        <f t="shared" si="19"/>
        <v>5.8588632419051913E-2</v>
      </c>
      <c r="Q115" s="199">
        <f t="shared" si="19"/>
        <v>6.0864358221746788E-2</v>
      </c>
    </row>
    <row r="116" spans="1:17" x14ac:dyDescent="0.25">
      <c r="A116" s="127" t="s">
        <v>237</v>
      </c>
      <c r="B116" s="200">
        <f t="shared" ref="B116:Q116" si="20">IF(B$54=0,0,B$54/B$31)</f>
        <v>0.7866358129619978</v>
      </c>
      <c r="C116" s="200">
        <f t="shared" si="20"/>
        <v>0.79668403478951</v>
      </c>
      <c r="D116" s="200">
        <f t="shared" si="20"/>
        <v>0.80216711007040209</v>
      </c>
      <c r="E116" s="200">
        <f t="shared" si="20"/>
        <v>0.79933240365816771</v>
      </c>
      <c r="F116" s="200">
        <f t="shared" si="20"/>
        <v>0.79275968122032192</v>
      </c>
      <c r="G116" s="200">
        <f t="shared" si="20"/>
        <v>0.7831260610517049</v>
      </c>
      <c r="H116" s="200">
        <f t="shared" si="20"/>
        <v>0.78792281407546372</v>
      </c>
      <c r="I116" s="200">
        <f t="shared" si="20"/>
        <v>0.79312384655189649</v>
      </c>
      <c r="J116" s="200">
        <f t="shared" si="20"/>
        <v>0.80320699551768371</v>
      </c>
      <c r="K116" s="200">
        <f t="shared" si="20"/>
        <v>0.794756535835205</v>
      </c>
      <c r="L116" s="200">
        <f t="shared" si="20"/>
        <v>0.77613469078667752</v>
      </c>
      <c r="M116" s="200">
        <f t="shared" si="20"/>
        <v>0.77443533873945591</v>
      </c>
      <c r="N116" s="200">
        <f t="shared" si="20"/>
        <v>0.75269722465439481</v>
      </c>
      <c r="O116" s="200">
        <f t="shared" si="20"/>
        <v>0.76464151419231408</v>
      </c>
      <c r="P116" s="200">
        <f t="shared" si="20"/>
        <v>0.76556851713354979</v>
      </c>
      <c r="Q116" s="200">
        <f t="shared" si="20"/>
        <v>0.76305169455951793</v>
      </c>
    </row>
    <row r="117" spans="1:17" x14ac:dyDescent="0.25">
      <c r="A117" s="142" t="s">
        <v>245</v>
      </c>
      <c r="B117" s="199">
        <f t="shared" ref="B117:Q117" si="21">IF(B$55=0,0,B$55/B$31)</f>
        <v>0.70727718976099463</v>
      </c>
      <c r="C117" s="199">
        <f t="shared" si="21"/>
        <v>0.73700446612438364</v>
      </c>
      <c r="D117" s="199">
        <f t="shared" si="21"/>
        <v>0.75304072328508265</v>
      </c>
      <c r="E117" s="199">
        <f t="shared" si="21"/>
        <v>0.74411719640750251</v>
      </c>
      <c r="F117" s="199">
        <f t="shared" si="21"/>
        <v>0.72494906603036335</v>
      </c>
      <c r="G117" s="199">
        <f t="shared" si="21"/>
        <v>0.69669563767338694</v>
      </c>
      <c r="H117" s="199">
        <f t="shared" si="21"/>
        <v>0.71067443552749821</v>
      </c>
      <c r="I117" s="199">
        <f t="shared" si="21"/>
        <v>0.72640918148700484</v>
      </c>
      <c r="J117" s="199">
        <f t="shared" si="21"/>
        <v>0.75601077116577819</v>
      </c>
      <c r="K117" s="199">
        <f t="shared" si="21"/>
        <v>0.73116182463059132</v>
      </c>
      <c r="L117" s="199">
        <f t="shared" si="21"/>
        <v>0.67561519081013788</v>
      </c>
      <c r="M117" s="199">
        <f t="shared" si="21"/>
        <v>0.67056438902021909</v>
      </c>
      <c r="N117" s="199">
        <f t="shared" si="21"/>
        <v>0.60657657652762464</v>
      </c>
      <c r="O117" s="199">
        <f t="shared" si="21"/>
        <v>0.64171538636466285</v>
      </c>
      <c r="P117" s="199">
        <f t="shared" si="21"/>
        <v>0.64433501126499992</v>
      </c>
      <c r="Q117" s="199">
        <f t="shared" si="21"/>
        <v>0.63710918276157713</v>
      </c>
    </row>
    <row r="118" spans="1:17" x14ac:dyDescent="0.25">
      <c r="A118" s="142" t="s">
        <v>244</v>
      </c>
      <c r="B118" s="199">
        <f t="shared" ref="B118:Q118" si="22">IF(B$66=0,0,B$66/B$31)</f>
        <v>7.9358623201003134E-2</v>
      </c>
      <c r="C118" s="199">
        <f t="shared" si="22"/>
        <v>5.9679568665126428E-2</v>
      </c>
      <c r="D118" s="199">
        <f t="shared" si="22"/>
        <v>4.9126386785319463E-2</v>
      </c>
      <c r="E118" s="199">
        <f t="shared" si="22"/>
        <v>5.5215207250665192E-2</v>
      </c>
      <c r="F118" s="199">
        <f t="shared" si="22"/>
        <v>6.7810615189958595E-2</v>
      </c>
      <c r="G118" s="199">
        <f t="shared" si="22"/>
        <v>8.6430423378318064E-2</v>
      </c>
      <c r="H118" s="199">
        <f t="shared" si="22"/>
        <v>7.7248378547965485E-2</v>
      </c>
      <c r="I118" s="199">
        <f t="shared" si="22"/>
        <v>6.6714665064891709E-2</v>
      </c>
      <c r="J118" s="199">
        <f t="shared" si="22"/>
        <v>4.7196224351905403E-2</v>
      </c>
      <c r="K118" s="199">
        <f t="shared" si="22"/>
        <v>6.3594711204613658E-2</v>
      </c>
      <c r="L118" s="199">
        <f t="shared" si="22"/>
        <v>0.10051949997653968</v>
      </c>
      <c r="M118" s="199">
        <f t="shared" si="22"/>
        <v>0.10387094971923692</v>
      </c>
      <c r="N118" s="199">
        <f t="shared" si="22"/>
        <v>0.14612064812677017</v>
      </c>
      <c r="O118" s="199">
        <f t="shared" si="22"/>
        <v>0.12292612782765125</v>
      </c>
      <c r="P118" s="199">
        <f t="shared" si="22"/>
        <v>0.12123350586854986</v>
      </c>
      <c r="Q118" s="199">
        <f t="shared" si="22"/>
        <v>0.12594251179794078</v>
      </c>
    </row>
    <row r="119" spans="1:17" x14ac:dyDescent="0.25">
      <c r="A119" s="127" t="s">
        <v>236</v>
      </c>
      <c r="B119" s="200">
        <f t="shared" ref="B119:Q119" si="23">IF(B$67=0,0,B$67/B$31)</f>
        <v>9.8110295659768809E-2</v>
      </c>
      <c r="C119" s="200">
        <f t="shared" si="23"/>
        <v>9.7046656217220598E-2</v>
      </c>
      <c r="D119" s="200">
        <f t="shared" si="23"/>
        <v>9.6486990508072176E-2</v>
      </c>
      <c r="E119" s="200">
        <f t="shared" si="23"/>
        <v>9.6847197009678698E-2</v>
      </c>
      <c r="F119" s="200">
        <f t="shared" si="23"/>
        <v>9.7511926629682846E-2</v>
      </c>
      <c r="G119" s="200">
        <f t="shared" si="23"/>
        <v>9.8503993972326523E-2</v>
      </c>
      <c r="H119" s="200">
        <f t="shared" si="23"/>
        <v>9.8020001092086542E-2</v>
      </c>
      <c r="I119" s="200">
        <f t="shared" si="23"/>
        <v>9.7430524198666157E-2</v>
      </c>
      <c r="J119" s="200">
        <f t="shared" si="23"/>
        <v>9.6388829550005259E-2</v>
      </c>
      <c r="K119" s="200">
        <f t="shared" si="23"/>
        <v>9.726638738815245E-2</v>
      </c>
      <c r="L119" s="200">
        <f t="shared" si="23"/>
        <v>9.9288476911426435E-2</v>
      </c>
      <c r="M119" s="200">
        <f t="shared" si="23"/>
        <v>9.9470971907585887E-2</v>
      </c>
      <c r="N119" s="200">
        <f t="shared" si="23"/>
        <v>0.10173580003990668</v>
      </c>
      <c r="O119" s="200">
        <f t="shared" si="23"/>
        <v>0.10049361417897826</v>
      </c>
      <c r="P119" s="200">
        <f t="shared" si="23"/>
        <v>0.10040924567315208</v>
      </c>
      <c r="Q119" s="200">
        <f t="shared" si="23"/>
        <v>0.10065101730095231</v>
      </c>
    </row>
    <row r="120" spans="1:17" x14ac:dyDescent="0.25">
      <c r="A120" s="142" t="s">
        <v>243</v>
      </c>
      <c r="B120" s="199">
        <f t="shared" ref="B120:Q120" si="24">IF(B$68=0,0,B$68/B$31)</f>
        <v>8.0223570134927633E-2</v>
      </c>
      <c r="C120" s="199">
        <f t="shared" si="24"/>
        <v>8.3595413981700908E-2</v>
      </c>
      <c r="D120" s="199">
        <f t="shared" si="24"/>
        <v>8.5414341298539434E-2</v>
      </c>
      <c r="E120" s="199">
        <f t="shared" si="24"/>
        <v>8.4402181999925066E-2</v>
      </c>
      <c r="F120" s="199">
        <f t="shared" si="24"/>
        <v>8.2228019063629171E-2</v>
      </c>
      <c r="G120" s="199">
        <f t="shared" si="24"/>
        <v>7.9023347791657303E-2</v>
      </c>
      <c r="H120" s="199">
        <f t="shared" si="24"/>
        <v>8.0608905881591239E-2</v>
      </c>
      <c r="I120" s="199">
        <f t="shared" si="24"/>
        <v>8.2393634011257474E-2</v>
      </c>
      <c r="J120" s="199">
        <f t="shared" si="24"/>
        <v>8.5751221729451682E-2</v>
      </c>
      <c r="K120" s="199">
        <f t="shared" si="24"/>
        <v>8.2932706960414285E-2</v>
      </c>
      <c r="L120" s="199">
        <f t="shared" si="24"/>
        <v>7.6632278587261016E-2</v>
      </c>
      <c r="M120" s="199">
        <f t="shared" si="24"/>
        <v>7.6059386717571106E-2</v>
      </c>
      <c r="N120" s="199">
        <f t="shared" si="24"/>
        <v>6.8801509837624078E-2</v>
      </c>
      <c r="O120" s="199">
        <f t="shared" si="24"/>
        <v>7.2787161879325171E-2</v>
      </c>
      <c r="P120" s="199">
        <f t="shared" si="24"/>
        <v>7.3084295259224524E-2</v>
      </c>
      <c r="Q120" s="199">
        <f t="shared" si="24"/>
        <v>7.2264698970641847E-2</v>
      </c>
    </row>
    <row r="121" spans="1:17" x14ac:dyDescent="0.25">
      <c r="A121" s="140" t="s">
        <v>242</v>
      </c>
      <c r="B121" s="198">
        <f t="shared" ref="B121:Q121" si="25">IF(B$79=0,0,B$79/B$31)</f>
        <v>1.7886725524841173E-2</v>
      </c>
      <c r="C121" s="198">
        <f t="shared" si="25"/>
        <v>1.3451242235519708E-2</v>
      </c>
      <c r="D121" s="198">
        <f t="shared" si="25"/>
        <v>1.1072649209532746E-2</v>
      </c>
      <c r="E121" s="198">
        <f t="shared" si="25"/>
        <v>1.2445015009753646E-2</v>
      </c>
      <c r="F121" s="198">
        <f t="shared" si="25"/>
        <v>1.5283907566053679E-2</v>
      </c>
      <c r="G121" s="198">
        <f t="shared" si="25"/>
        <v>1.9480646180669216E-2</v>
      </c>
      <c r="H121" s="198">
        <f t="shared" si="25"/>
        <v>1.7411095210495303E-2</v>
      </c>
      <c r="I121" s="198">
        <f t="shared" si="25"/>
        <v>1.503689018740869E-2</v>
      </c>
      <c r="J121" s="198">
        <f t="shared" si="25"/>
        <v>1.0637607820553582E-2</v>
      </c>
      <c r="K121" s="198">
        <f t="shared" si="25"/>
        <v>1.4333680427738166E-2</v>
      </c>
      <c r="L121" s="198">
        <f t="shared" si="25"/>
        <v>2.2656198324165423E-2</v>
      </c>
      <c r="M121" s="198">
        <f t="shared" si="25"/>
        <v>2.341158519001478E-2</v>
      </c>
      <c r="N121" s="198">
        <f t="shared" si="25"/>
        <v>3.2934290202282598E-2</v>
      </c>
      <c r="O121" s="198">
        <f t="shared" si="25"/>
        <v>2.770645229965309E-2</v>
      </c>
      <c r="P121" s="198">
        <f t="shared" si="25"/>
        <v>2.7324950413927566E-2</v>
      </c>
      <c r="Q121" s="198">
        <f t="shared" si="25"/>
        <v>2.8386318330310471E-2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0.99999999999999989</v>
      </c>
      <c r="G123" s="77">
        <f t="shared" si="26"/>
        <v>1</v>
      </c>
      <c r="H123" s="77">
        <f t="shared" si="26"/>
        <v>0.99999999999999989</v>
      </c>
      <c r="I123" s="77">
        <f t="shared" si="26"/>
        <v>1</v>
      </c>
      <c r="J123" s="77">
        <f t="shared" si="26"/>
        <v>1</v>
      </c>
      <c r="K123" s="77">
        <f t="shared" si="26"/>
        <v>0.99999999999999989</v>
      </c>
      <c r="L123" s="77">
        <f t="shared" si="26"/>
        <v>0.99999999999999989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0.99999999999999989</v>
      </c>
    </row>
    <row r="124" spans="1:17" x14ac:dyDescent="0.25">
      <c r="A124" s="132" t="s">
        <v>83</v>
      </c>
      <c r="B124" s="203">
        <f t="shared" ref="B124:Q124" si="27">IF(B$82=0,0,B$82/B$81)</f>
        <v>2.7203980977303015E-2</v>
      </c>
      <c r="C124" s="203">
        <f t="shared" si="27"/>
        <v>2.7271325685515508E-2</v>
      </c>
      <c r="D124" s="203">
        <f t="shared" si="27"/>
        <v>2.7312867132676222E-2</v>
      </c>
      <c r="E124" s="203">
        <f t="shared" si="27"/>
        <v>2.7306142483026482E-2</v>
      </c>
      <c r="F124" s="203">
        <f t="shared" si="27"/>
        <v>2.7229968336309817E-2</v>
      </c>
      <c r="G124" s="203">
        <f t="shared" si="27"/>
        <v>2.7151435321543006E-2</v>
      </c>
      <c r="H124" s="203">
        <f t="shared" si="27"/>
        <v>2.7236621671152872E-2</v>
      </c>
      <c r="I124" s="203">
        <f t="shared" si="27"/>
        <v>2.7272176981186825E-2</v>
      </c>
      <c r="J124" s="203">
        <f t="shared" si="27"/>
        <v>2.7281537632123935E-2</v>
      </c>
      <c r="K124" s="203">
        <f t="shared" si="27"/>
        <v>2.7226993828797102E-2</v>
      </c>
      <c r="L124" s="203">
        <f t="shared" si="27"/>
        <v>2.7191577054007484E-2</v>
      </c>
      <c r="M124" s="203">
        <f t="shared" si="27"/>
        <v>2.719064533967128E-2</v>
      </c>
      <c r="N124" s="203">
        <f t="shared" si="27"/>
        <v>2.7071770247824482E-2</v>
      </c>
      <c r="O124" s="203">
        <f t="shared" si="27"/>
        <v>2.714372533497638E-2</v>
      </c>
      <c r="P124" s="203">
        <f t="shared" si="27"/>
        <v>2.7149001074977478E-2</v>
      </c>
      <c r="Q124" s="203">
        <f t="shared" si="27"/>
        <v>2.7067481829306936E-2</v>
      </c>
    </row>
    <row r="125" spans="1:17" x14ac:dyDescent="0.25">
      <c r="A125" s="76" t="s">
        <v>82</v>
      </c>
      <c r="B125" s="202">
        <f t="shared" ref="B125:Q125" si="28">IF(B$83=0,0,B$83/B$81)</f>
        <v>3.143721824114517E-3</v>
      </c>
      <c r="C125" s="202">
        <f t="shared" si="28"/>
        <v>3.1515042523232004E-3</v>
      </c>
      <c r="D125" s="202">
        <f t="shared" si="28"/>
        <v>3.1563048274358425E-3</v>
      </c>
      <c r="E125" s="202">
        <f t="shared" si="28"/>
        <v>3.1555277195603059E-3</v>
      </c>
      <c r="F125" s="202">
        <f t="shared" si="28"/>
        <v>3.1467249517717864E-3</v>
      </c>
      <c r="G125" s="202">
        <f t="shared" si="28"/>
        <v>3.1376495906089504E-3</v>
      </c>
      <c r="H125" s="202">
        <f t="shared" si="28"/>
        <v>3.1474938184301885E-3</v>
      </c>
      <c r="I125" s="202">
        <f t="shared" si="28"/>
        <v>3.1516026289829589E-3</v>
      </c>
      <c r="J125" s="202">
        <f t="shared" si="28"/>
        <v>3.1526843560531056E-3</v>
      </c>
      <c r="K125" s="202">
        <f t="shared" si="28"/>
        <v>3.1463812144271863E-3</v>
      </c>
      <c r="L125" s="202">
        <f t="shared" si="28"/>
        <v>3.142288413158916E-3</v>
      </c>
      <c r="M125" s="202">
        <f t="shared" si="28"/>
        <v>3.1421807432302018E-3</v>
      </c>
      <c r="N125" s="202">
        <f t="shared" si="28"/>
        <v>3.1284434074743011E-3</v>
      </c>
      <c r="O125" s="202">
        <f t="shared" si="28"/>
        <v>3.1367586161205716E-3</v>
      </c>
      <c r="P125" s="202">
        <f t="shared" si="28"/>
        <v>3.1373682864108739E-3</v>
      </c>
      <c r="Q125" s="202">
        <f t="shared" si="28"/>
        <v>3.1279478331355374E-3</v>
      </c>
    </row>
    <row r="126" spans="1:17" x14ac:dyDescent="0.25">
      <c r="A126" s="76" t="s">
        <v>81</v>
      </c>
      <c r="B126" s="202">
        <f t="shared" ref="B126:Q126" si="29">IF(B$84=0,0,B$84/B$81)</f>
        <v>0.13705508173025546</v>
      </c>
      <c r="C126" s="202">
        <f t="shared" si="29"/>
        <v>0.1373943678992858</v>
      </c>
      <c r="D126" s="202">
        <f t="shared" si="29"/>
        <v>0.1376036558869724</v>
      </c>
      <c r="E126" s="202">
        <f t="shared" si="29"/>
        <v>0.1375697767496461</v>
      </c>
      <c r="F126" s="202">
        <f t="shared" si="29"/>
        <v>0.13718600740674386</v>
      </c>
      <c r="G126" s="202">
        <f t="shared" si="29"/>
        <v>0.13679035396299349</v>
      </c>
      <c r="H126" s="202">
        <f t="shared" si="29"/>
        <v>0.13721952725633696</v>
      </c>
      <c r="I126" s="202">
        <f t="shared" si="29"/>
        <v>0.13739865677148821</v>
      </c>
      <c r="J126" s="202">
        <f t="shared" si="29"/>
        <v>0.13744581622143434</v>
      </c>
      <c r="K126" s="202">
        <f t="shared" si="29"/>
        <v>0.13717102168202205</v>
      </c>
      <c r="L126" s="202">
        <f t="shared" si="29"/>
        <v>0.13699259011469142</v>
      </c>
      <c r="M126" s="202">
        <f t="shared" si="29"/>
        <v>0.13698789608904111</v>
      </c>
      <c r="N126" s="202">
        <f t="shared" si="29"/>
        <v>0.13638899714692132</v>
      </c>
      <c r="O126" s="202">
        <f t="shared" si="29"/>
        <v>0.1367515106466454</v>
      </c>
      <c r="P126" s="202">
        <f t="shared" si="29"/>
        <v>0.13677809010123487</v>
      </c>
      <c r="Q126" s="202">
        <f t="shared" si="29"/>
        <v>0.13636739186970448</v>
      </c>
    </row>
    <row r="127" spans="1:17" x14ac:dyDescent="0.25">
      <c r="A127" s="76" t="s">
        <v>80</v>
      </c>
      <c r="B127" s="202">
        <f t="shared" ref="B127:Q127" si="30">IF(B$85=0,0,B$85/B$81)</f>
        <v>4.2521434669061005E-2</v>
      </c>
      <c r="C127" s="202">
        <f t="shared" si="30"/>
        <v>4.2626698439571412E-2</v>
      </c>
      <c r="D127" s="202">
        <f t="shared" si="30"/>
        <v>4.2691630183678143E-2</v>
      </c>
      <c r="E127" s="202">
        <f t="shared" si="30"/>
        <v>4.2681119157700287E-2</v>
      </c>
      <c r="F127" s="202">
        <f t="shared" si="30"/>
        <v>4.2562054451480022E-2</v>
      </c>
      <c r="G127" s="202">
        <f t="shared" si="30"/>
        <v>4.2439302694685391E-2</v>
      </c>
      <c r="H127" s="202">
        <f t="shared" si="30"/>
        <v>4.2572454008188133E-2</v>
      </c>
      <c r="I127" s="202">
        <f t="shared" si="30"/>
        <v>4.2628029065162658E-2</v>
      </c>
      <c r="J127" s="202">
        <f t="shared" si="30"/>
        <v>4.2642660317390564E-2</v>
      </c>
      <c r="K127" s="202">
        <f t="shared" si="30"/>
        <v>4.255740511993622E-2</v>
      </c>
      <c r="L127" s="202">
        <f t="shared" si="30"/>
        <v>4.2502046601759706E-2</v>
      </c>
      <c r="M127" s="202">
        <f t="shared" si="30"/>
        <v>4.2500590277028759E-2</v>
      </c>
      <c r="N127" s="202">
        <f t="shared" si="30"/>
        <v>4.2314781462651226E-2</v>
      </c>
      <c r="O127" s="202">
        <f t="shared" si="30"/>
        <v>4.2427251528704739E-2</v>
      </c>
      <c r="P127" s="202">
        <f t="shared" si="30"/>
        <v>4.2435497823023749E-2</v>
      </c>
      <c r="Q127" s="202">
        <f t="shared" si="30"/>
        <v>4.2308078410330331E-2</v>
      </c>
    </row>
    <row r="128" spans="1:17" x14ac:dyDescent="0.25">
      <c r="A128" s="129" t="s">
        <v>79</v>
      </c>
      <c r="B128" s="201">
        <f t="shared" ref="B128:Q128" si="31">IF(B$86=0,0,B$86/B$81)</f>
        <v>0.23304045137706494</v>
      </c>
      <c r="C128" s="201">
        <f t="shared" si="31"/>
        <v>0.2311418076801775</v>
      </c>
      <c r="D128" s="201">
        <f t="shared" si="31"/>
        <v>0.22997063315281319</v>
      </c>
      <c r="E128" s="201">
        <f t="shared" si="31"/>
        <v>0.23016022063503924</v>
      </c>
      <c r="F128" s="201">
        <f t="shared" si="31"/>
        <v>0.23230779194937334</v>
      </c>
      <c r="G128" s="201">
        <f t="shared" si="31"/>
        <v>0.23452186663233279</v>
      </c>
      <c r="H128" s="201">
        <f t="shared" si="31"/>
        <v>0.23212021503949679</v>
      </c>
      <c r="I128" s="201">
        <f t="shared" si="31"/>
        <v>0.23111780717288569</v>
      </c>
      <c r="J128" s="201">
        <f t="shared" si="31"/>
        <v>0.23085390312797649</v>
      </c>
      <c r="K128" s="201">
        <f t="shared" si="31"/>
        <v>0.23239165198960912</v>
      </c>
      <c r="L128" s="201">
        <f t="shared" si="31"/>
        <v>0.23339015414372363</v>
      </c>
      <c r="M128" s="201">
        <f t="shared" si="31"/>
        <v>0.23341642188767417</v>
      </c>
      <c r="N128" s="201">
        <f t="shared" si="31"/>
        <v>0.23676785735814401</v>
      </c>
      <c r="O128" s="201">
        <f t="shared" si="31"/>
        <v>0.23473923363541832</v>
      </c>
      <c r="P128" s="201">
        <f t="shared" si="31"/>
        <v>0.23459049514110472</v>
      </c>
      <c r="Q128" s="201">
        <f t="shared" si="31"/>
        <v>0.23688876038087697</v>
      </c>
    </row>
    <row r="129" spans="1:17" x14ac:dyDescent="0.25">
      <c r="A129" s="72" t="s">
        <v>235</v>
      </c>
      <c r="B129" s="276">
        <f t="shared" ref="B129:Q129" si="32">IF(B$91=0,0,B$91/B$81)</f>
        <v>0.55703532942220113</v>
      </c>
      <c r="C129" s="276">
        <f t="shared" si="32"/>
        <v>0.55841429604312653</v>
      </c>
      <c r="D129" s="276">
        <f t="shared" si="32"/>
        <v>0.55926490881642421</v>
      </c>
      <c r="E129" s="276">
        <f t="shared" si="32"/>
        <v>0.55912721325502757</v>
      </c>
      <c r="F129" s="276">
        <f t="shared" si="32"/>
        <v>0.55756745290432108</v>
      </c>
      <c r="G129" s="276">
        <f t="shared" si="32"/>
        <v>0.55595939179783638</v>
      </c>
      <c r="H129" s="276">
        <f t="shared" si="32"/>
        <v>0.55770368820639493</v>
      </c>
      <c r="I129" s="276">
        <f t="shared" si="32"/>
        <v>0.55843172738029379</v>
      </c>
      <c r="J129" s="276">
        <f t="shared" si="32"/>
        <v>0.5586233983450215</v>
      </c>
      <c r="K129" s="276">
        <f t="shared" si="32"/>
        <v>0.55750654616520823</v>
      </c>
      <c r="L129" s="276">
        <f t="shared" si="32"/>
        <v>0.55678134367265875</v>
      </c>
      <c r="M129" s="276">
        <f t="shared" si="32"/>
        <v>0.55676226566335452</v>
      </c>
      <c r="N129" s="276">
        <f t="shared" si="32"/>
        <v>0.55432815037698469</v>
      </c>
      <c r="O129" s="276">
        <f t="shared" si="32"/>
        <v>0.55580152023813467</v>
      </c>
      <c r="P129" s="276">
        <f t="shared" si="32"/>
        <v>0.55590954757324829</v>
      </c>
      <c r="Q129" s="276">
        <f t="shared" si="32"/>
        <v>0.55424033967664565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</v>
      </c>
      <c r="C133" s="253">
        <f>IF(C$5=0,0,C$5/PPA_fec!C$5)</f>
        <v>0</v>
      </c>
      <c r="D133" s="253">
        <f>IF(D$5=0,0,D$5/PPA_fec!D$5)</f>
        <v>0</v>
      </c>
      <c r="E133" s="253">
        <f>IF(E$5=0,0,E$5/PPA_fec!E$5)</f>
        <v>0</v>
      </c>
      <c r="F133" s="253">
        <f>IF(F$5=0,0,F$5/PPA_fec!F$5)</f>
        <v>0</v>
      </c>
      <c r="G133" s="253">
        <f>IF(G$5=0,0,G$5/PPA_fec!G$5)</f>
        <v>0</v>
      </c>
      <c r="H133" s="253">
        <f>IF(H$5=0,0,H$5/PPA_fec!H$5)</f>
        <v>0</v>
      </c>
      <c r="I133" s="253">
        <f>IF(I$5=0,0,I$5/PPA_fec!I$5)</f>
        <v>0</v>
      </c>
      <c r="J133" s="253">
        <f>IF(J$5=0,0,J$5/PPA_fec!J$5)</f>
        <v>0</v>
      </c>
      <c r="K133" s="253">
        <f>IF(K$5=0,0,K$5/PPA_fec!K$5)</f>
        <v>0</v>
      </c>
      <c r="L133" s="253">
        <f>IF(L$5=0,0,L$5/PPA_fec!L$5)</f>
        <v>0</v>
      </c>
      <c r="M133" s="253">
        <f>IF(M$5=0,0,M$5/PPA_fec!M$5)</f>
        <v>0</v>
      </c>
      <c r="N133" s="253">
        <f>IF(N$5=0,0,N$5/PPA_fec!N$5)</f>
        <v>0</v>
      </c>
      <c r="O133" s="253">
        <f>IF(O$5=0,0,O$5/PPA_fec!O$5)</f>
        <v>0</v>
      </c>
      <c r="P133" s="253">
        <f>IF(P$5=0,0,P$5/PPA_fec!P$5)</f>
        <v>0</v>
      </c>
      <c r="Q133" s="253">
        <f>IF(Q$5=0,0,Q$5/PPA_fec!Q$5)</f>
        <v>0</v>
      </c>
    </row>
    <row r="134" spans="1:17" x14ac:dyDescent="0.25">
      <c r="A134" s="132" t="s">
        <v>83</v>
      </c>
      <c r="B134" s="252">
        <f>IF(B$6=0,0,B$6/PPA_fec!B$6)</f>
        <v>0</v>
      </c>
      <c r="C134" s="252">
        <f>IF(C$6=0,0,C$6/PPA_fec!C$6)</f>
        <v>0</v>
      </c>
      <c r="D134" s="252">
        <f>IF(D$6=0,0,D$6/PPA_fec!D$6)</f>
        <v>0</v>
      </c>
      <c r="E134" s="252">
        <f>IF(E$6=0,0,E$6/PPA_fec!E$6)</f>
        <v>0</v>
      </c>
      <c r="F134" s="252">
        <f>IF(F$6=0,0,F$6/PPA_fec!F$6)</f>
        <v>0</v>
      </c>
      <c r="G134" s="252">
        <f>IF(G$6=0,0,G$6/PPA_fec!G$6)</f>
        <v>0</v>
      </c>
      <c r="H134" s="252">
        <f>IF(H$6=0,0,H$6/PPA_fec!H$6)</f>
        <v>0</v>
      </c>
      <c r="I134" s="252">
        <f>IF(I$6=0,0,I$6/PPA_fec!I$6)</f>
        <v>0</v>
      </c>
      <c r="J134" s="252">
        <f>IF(J$6=0,0,J$6/PPA_fec!J$6)</f>
        <v>0</v>
      </c>
      <c r="K134" s="252">
        <f>IF(K$6=0,0,K$6/PPA_fec!K$6)</f>
        <v>0</v>
      </c>
      <c r="L134" s="252">
        <f>IF(L$6=0,0,L$6/PPA_fec!L$6)</f>
        <v>0</v>
      </c>
      <c r="M134" s="252">
        <f>IF(M$6=0,0,M$6/PPA_fec!M$6)</f>
        <v>0</v>
      </c>
      <c r="N134" s="252">
        <f>IF(N$6=0,0,N$6/PPA_fec!N$6)</f>
        <v>0</v>
      </c>
      <c r="O134" s="252">
        <f>IF(O$6=0,0,O$6/PPA_fec!O$6)</f>
        <v>0</v>
      </c>
      <c r="P134" s="252">
        <f>IF(P$6=0,0,P$6/PPA_fec!P$6)</f>
        <v>0</v>
      </c>
      <c r="Q134" s="252">
        <f>IF(Q$6=0,0,Q$6/PPA_fec!Q$6)</f>
        <v>0</v>
      </c>
    </row>
    <row r="135" spans="1:17" x14ac:dyDescent="0.25">
      <c r="A135" s="76" t="s">
        <v>82</v>
      </c>
      <c r="B135" s="251">
        <f>IF(B$7=0,0,B$7/PPA_fec!B$7)</f>
        <v>0</v>
      </c>
      <c r="C135" s="251">
        <f>IF(C$7=0,0,C$7/PPA_fec!C$7)</f>
        <v>0</v>
      </c>
      <c r="D135" s="251">
        <f>IF(D$7=0,0,D$7/PPA_fec!D$7)</f>
        <v>0</v>
      </c>
      <c r="E135" s="251">
        <f>IF(E$7=0,0,E$7/PPA_fec!E$7)</f>
        <v>0</v>
      </c>
      <c r="F135" s="251">
        <f>IF(F$7=0,0,F$7/PPA_fec!F$7)</f>
        <v>0</v>
      </c>
      <c r="G135" s="251">
        <f>IF(G$7=0,0,G$7/PPA_fec!G$7)</f>
        <v>0</v>
      </c>
      <c r="H135" s="251">
        <f>IF(H$7=0,0,H$7/PPA_fec!H$7)</f>
        <v>0</v>
      </c>
      <c r="I135" s="251">
        <f>IF(I$7=0,0,I$7/PPA_fec!I$7)</f>
        <v>0</v>
      </c>
      <c r="J135" s="251">
        <f>IF(J$7=0,0,J$7/PPA_fec!J$7)</f>
        <v>0</v>
      </c>
      <c r="K135" s="251">
        <f>IF(K$7=0,0,K$7/PPA_fec!K$7)</f>
        <v>0</v>
      </c>
      <c r="L135" s="251">
        <f>IF(L$7=0,0,L$7/PPA_fec!L$7)</f>
        <v>0</v>
      </c>
      <c r="M135" s="251">
        <f>IF(M$7=0,0,M$7/PPA_fec!M$7)</f>
        <v>0</v>
      </c>
      <c r="N135" s="251">
        <f>IF(N$7=0,0,N$7/PPA_fec!N$7)</f>
        <v>0</v>
      </c>
      <c r="O135" s="251">
        <f>IF(O$7=0,0,O$7/PPA_fec!O$7)</f>
        <v>0</v>
      </c>
      <c r="P135" s="251">
        <f>IF(P$7=0,0,P$7/PPA_fec!P$7)</f>
        <v>0</v>
      </c>
      <c r="Q135" s="251">
        <f>IF(Q$7=0,0,Q$7/PPA_fec!Q$7)</f>
        <v>0</v>
      </c>
    </row>
    <row r="136" spans="1:17" x14ac:dyDescent="0.25">
      <c r="A136" s="76" t="s">
        <v>81</v>
      </c>
      <c r="B136" s="251">
        <f>IF(B$8=0,0,B$8/PPA_fec!B$8)</f>
        <v>0</v>
      </c>
      <c r="C136" s="251">
        <f>IF(C$8=0,0,C$8/PPA_fec!C$8)</f>
        <v>0</v>
      </c>
      <c r="D136" s="251">
        <f>IF(D$8=0,0,D$8/PPA_fec!D$8)</f>
        <v>0</v>
      </c>
      <c r="E136" s="251">
        <f>IF(E$8=0,0,E$8/PPA_fec!E$8)</f>
        <v>0</v>
      </c>
      <c r="F136" s="251">
        <f>IF(F$8=0,0,F$8/PPA_fec!F$8)</f>
        <v>0</v>
      </c>
      <c r="G136" s="251">
        <f>IF(G$8=0,0,G$8/PPA_fec!G$8)</f>
        <v>0</v>
      </c>
      <c r="H136" s="251">
        <f>IF(H$8=0,0,H$8/PPA_fec!H$8)</f>
        <v>0</v>
      </c>
      <c r="I136" s="251">
        <f>IF(I$8=0,0,I$8/PPA_fec!I$8)</f>
        <v>0</v>
      </c>
      <c r="J136" s="251">
        <f>IF(J$8=0,0,J$8/PPA_fec!J$8)</f>
        <v>0</v>
      </c>
      <c r="K136" s="251">
        <f>IF(K$8=0,0,K$8/PPA_fec!K$8)</f>
        <v>0</v>
      </c>
      <c r="L136" s="251">
        <f>IF(L$8=0,0,L$8/PPA_fec!L$8)</f>
        <v>0</v>
      </c>
      <c r="M136" s="251">
        <f>IF(M$8=0,0,M$8/PPA_fec!M$8)</f>
        <v>0</v>
      </c>
      <c r="N136" s="251">
        <f>IF(N$8=0,0,N$8/PPA_fec!N$8)</f>
        <v>0</v>
      </c>
      <c r="O136" s="251">
        <f>IF(O$8=0,0,O$8/PPA_fec!O$8)</f>
        <v>0</v>
      </c>
      <c r="P136" s="251">
        <f>IF(P$8=0,0,P$8/PPA_fec!P$8)</f>
        <v>0</v>
      </c>
      <c r="Q136" s="251">
        <f>IF(Q$8=0,0,Q$8/PPA_fec!Q$8)</f>
        <v>0</v>
      </c>
    </row>
    <row r="137" spans="1:17" x14ac:dyDescent="0.25">
      <c r="A137" s="76" t="s">
        <v>80</v>
      </c>
      <c r="B137" s="251">
        <f>IF(B$9=0,0,B$9/PPA_fec!B$9)</f>
        <v>0</v>
      </c>
      <c r="C137" s="251">
        <f>IF(C$9=0,0,C$9/PPA_fec!C$9)</f>
        <v>0</v>
      </c>
      <c r="D137" s="251">
        <f>IF(D$9=0,0,D$9/PPA_fec!D$9)</f>
        <v>0</v>
      </c>
      <c r="E137" s="251">
        <f>IF(E$9=0,0,E$9/PPA_fec!E$9)</f>
        <v>0</v>
      </c>
      <c r="F137" s="251">
        <f>IF(F$9=0,0,F$9/PPA_fec!F$9)</f>
        <v>0</v>
      </c>
      <c r="G137" s="251">
        <f>IF(G$9=0,0,G$9/PPA_fec!G$9)</f>
        <v>0</v>
      </c>
      <c r="H137" s="251">
        <f>IF(H$9=0,0,H$9/PPA_fec!H$9)</f>
        <v>0</v>
      </c>
      <c r="I137" s="251">
        <f>IF(I$9=0,0,I$9/PPA_fec!I$9)</f>
        <v>0</v>
      </c>
      <c r="J137" s="251">
        <f>IF(J$9=0,0,J$9/PPA_fec!J$9)</f>
        <v>0</v>
      </c>
      <c r="K137" s="251">
        <f>IF(K$9=0,0,K$9/PPA_fec!K$9)</f>
        <v>0</v>
      </c>
      <c r="L137" s="251">
        <f>IF(L$9=0,0,L$9/PPA_fec!L$9)</f>
        <v>0</v>
      </c>
      <c r="M137" s="251">
        <f>IF(M$9=0,0,M$9/PPA_fec!M$9)</f>
        <v>0</v>
      </c>
      <c r="N137" s="251">
        <f>IF(N$9=0,0,N$9/PPA_fec!N$9)</f>
        <v>0</v>
      </c>
      <c r="O137" s="251">
        <f>IF(O$9=0,0,O$9/PPA_fec!O$9)</f>
        <v>0</v>
      </c>
      <c r="P137" s="251">
        <f>IF(P$9=0,0,P$9/PPA_fec!P$9)</f>
        <v>0</v>
      </c>
      <c r="Q137" s="251">
        <f>IF(Q$9=0,0,Q$9/PPA_fec!Q$9)</f>
        <v>0</v>
      </c>
    </row>
    <row r="138" spans="1:17" x14ac:dyDescent="0.25">
      <c r="A138" s="129" t="s">
        <v>79</v>
      </c>
      <c r="B138" s="250">
        <f>IF(B$10=0,0,B$10/PPA_fec!B$10)</f>
        <v>0</v>
      </c>
      <c r="C138" s="250">
        <f>IF(C$10=0,0,C$10/PPA_fec!C$10)</f>
        <v>0</v>
      </c>
      <c r="D138" s="250">
        <f>IF(D$10=0,0,D$10/PPA_fec!D$10)</f>
        <v>0</v>
      </c>
      <c r="E138" s="250">
        <f>IF(E$10=0,0,E$10/PPA_fec!E$10)</f>
        <v>0</v>
      </c>
      <c r="F138" s="250">
        <f>IF(F$10=0,0,F$10/PPA_fec!F$10)</f>
        <v>0</v>
      </c>
      <c r="G138" s="250">
        <f>IF(G$10=0,0,G$10/PPA_fec!G$10)</f>
        <v>0</v>
      </c>
      <c r="H138" s="250">
        <f>IF(H$10=0,0,H$10/PPA_fec!H$10)</f>
        <v>0</v>
      </c>
      <c r="I138" s="250">
        <f>IF(I$10=0,0,I$10/PPA_fec!I$10)</f>
        <v>0</v>
      </c>
      <c r="J138" s="250">
        <f>IF(J$10=0,0,J$10/PPA_fec!J$10)</f>
        <v>0</v>
      </c>
      <c r="K138" s="250">
        <f>IF(K$10=0,0,K$10/PPA_fec!K$10)</f>
        <v>0</v>
      </c>
      <c r="L138" s="250">
        <f>IF(L$10=0,0,L$10/PPA_fec!L$10)</f>
        <v>0</v>
      </c>
      <c r="M138" s="250">
        <f>IF(M$10=0,0,M$10/PPA_fec!M$10)</f>
        <v>0</v>
      </c>
      <c r="N138" s="250">
        <f>IF(N$10=0,0,N$10/PPA_fec!N$10)</f>
        <v>0</v>
      </c>
      <c r="O138" s="250">
        <f>IF(O$10=0,0,O$10/PPA_fec!O$10)</f>
        <v>0</v>
      </c>
      <c r="P138" s="250">
        <f>IF(P$10=0,0,P$10/PPA_fec!P$10)</f>
        <v>0</v>
      </c>
      <c r="Q138" s="250">
        <f>IF(Q$10=0,0,Q$10/PPA_fec!Q$10)</f>
        <v>0</v>
      </c>
    </row>
    <row r="139" spans="1:17" x14ac:dyDescent="0.25">
      <c r="A139" s="127" t="s">
        <v>241</v>
      </c>
      <c r="B139" s="248">
        <f>IF(B$15=0,0,B$15/PPA_fec!B$15)</f>
        <v>0</v>
      </c>
      <c r="C139" s="248">
        <f>IF(C$15=0,0,C$15/PPA_fec!C$15)</f>
        <v>0</v>
      </c>
      <c r="D139" s="248">
        <f>IF(D$15=0,0,D$15/PPA_fec!D$15)</f>
        <v>0</v>
      </c>
      <c r="E139" s="248">
        <f>IF(E$15=0,0,E$15/PPA_fec!E$15)</f>
        <v>0</v>
      </c>
      <c r="F139" s="248">
        <f>IF(F$15=0,0,F$15/PPA_fec!F$15)</f>
        <v>0</v>
      </c>
      <c r="G139" s="248">
        <f>IF(G$15=0,0,G$15/PPA_fec!G$15)</f>
        <v>0</v>
      </c>
      <c r="H139" s="248">
        <f>IF(H$15=0,0,H$15/PPA_fec!H$15)</f>
        <v>0</v>
      </c>
      <c r="I139" s="248">
        <f>IF(I$15=0,0,I$15/PPA_fec!I$15)</f>
        <v>0</v>
      </c>
      <c r="J139" s="248">
        <f>IF(J$15=0,0,J$15/PPA_fec!J$15)</f>
        <v>0</v>
      </c>
      <c r="K139" s="248">
        <f>IF(K$15=0,0,K$15/PPA_fec!K$15)</f>
        <v>0</v>
      </c>
      <c r="L139" s="248">
        <f>IF(L$15=0,0,L$15/PPA_fec!L$15)</f>
        <v>0</v>
      </c>
      <c r="M139" s="248">
        <f>IF(M$15=0,0,M$15/PPA_fec!M$15)</f>
        <v>0</v>
      </c>
      <c r="N139" s="248">
        <f>IF(N$15=0,0,N$15/PPA_fec!N$15)</f>
        <v>0</v>
      </c>
      <c r="O139" s="248">
        <f>IF(O$15=0,0,O$15/PPA_fec!O$15)</f>
        <v>0</v>
      </c>
      <c r="P139" s="248">
        <f>IF(P$15=0,0,P$15/PPA_fec!P$15)</f>
        <v>0</v>
      </c>
      <c r="Q139" s="248">
        <f>IF(Q$15=0,0,Q$15/PPA_fec!Q$15)</f>
        <v>0</v>
      </c>
    </row>
    <row r="140" spans="1:17" x14ac:dyDescent="0.25">
      <c r="A140" s="127" t="s">
        <v>240</v>
      </c>
      <c r="B140" s="249">
        <f>IF(B$16=0,0,B$16/PPA_fec!B$16)</f>
        <v>0</v>
      </c>
      <c r="C140" s="249">
        <f>IF(C$16=0,0,C$16/PPA_fec!C$16)</f>
        <v>0</v>
      </c>
      <c r="D140" s="249">
        <f>IF(D$16=0,0,D$16/PPA_fec!D$16)</f>
        <v>0</v>
      </c>
      <c r="E140" s="249">
        <f>IF(E$16=0,0,E$16/PPA_fec!E$16)</f>
        <v>0</v>
      </c>
      <c r="F140" s="249">
        <f>IF(F$16=0,0,F$16/PPA_fec!F$16)</f>
        <v>0</v>
      </c>
      <c r="G140" s="249">
        <f>IF(G$16=0,0,G$16/PPA_fec!G$16)</f>
        <v>0</v>
      </c>
      <c r="H140" s="249">
        <f>IF(H$16=0,0,H$16/PPA_fec!H$16)</f>
        <v>0</v>
      </c>
      <c r="I140" s="249">
        <f>IF(I$16=0,0,I$16/PPA_fec!I$16)</f>
        <v>0</v>
      </c>
      <c r="J140" s="249">
        <f>IF(J$16=0,0,J$16/PPA_fec!J$16)</f>
        <v>0</v>
      </c>
      <c r="K140" s="249">
        <f>IF(K$16=0,0,K$16/PPA_fec!K$16)</f>
        <v>0</v>
      </c>
      <c r="L140" s="249">
        <f>IF(L$16=0,0,L$16/PPA_fec!L$16)</f>
        <v>0</v>
      </c>
      <c r="M140" s="249">
        <f>IF(M$16=0,0,M$16/PPA_fec!M$16)</f>
        <v>0</v>
      </c>
      <c r="N140" s="249">
        <f>IF(N$16=0,0,N$16/PPA_fec!N$16)</f>
        <v>0</v>
      </c>
      <c r="O140" s="249">
        <f>IF(O$16=0,0,O$16/PPA_fec!O$16)</f>
        <v>0</v>
      </c>
      <c r="P140" s="249">
        <f>IF(P$16=0,0,P$16/PPA_fec!P$16)</f>
        <v>0</v>
      </c>
      <c r="Q140" s="249">
        <f>IF(Q$16=0,0,Q$16/PPA_fec!Q$16)</f>
        <v>0</v>
      </c>
    </row>
    <row r="141" spans="1:17" x14ac:dyDescent="0.25">
      <c r="A141" s="72" t="s">
        <v>239</v>
      </c>
      <c r="B141" s="265">
        <f>IF(B$29=0,0,B$29/PPA_fec!B$29)</f>
        <v>0</v>
      </c>
      <c r="C141" s="265">
        <f>IF(C$29=0,0,C$29/PPA_fec!C$29)</f>
        <v>0</v>
      </c>
      <c r="D141" s="265">
        <f>IF(D$29=0,0,D$29/PPA_fec!D$29)</f>
        <v>0</v>
      </c>
      <c r="E141" s="265">
        <f>IF(E$29=0,0,E$29/PPA_fec!E$29)</f>
        <v>0</v>
      </c>
      <c r="F141" s="265">
        <f>IF(F$29=0,0,F$29/PPA_fec!F$29)</f>
        <v>0</v>
      </c>
      <c r="G141" s="265">
        <f>IF(G$29=0,0,G$29/PPA_fec!G$29)</f>
        <v>0</v>
      </c>
      <c r="H141" s="265">
        <f>IF(H$29=0,0,H$29/PPA_fec!H$29)</f>
        <v>0</v>
      </c>
      <c r="I141" s="265">
        <f>IF(I$29=0,0,I$29/PPA_fec!I$29)</f>
        <v>0</v>
      </c>
      <c r="J141" s="265">
        <f>IF(J$29=0,0,J$29/PPA_fec!J$29)</f>
        <v>0</v>
      </c>
      <c r="K141" s="265">
        <f>IF(K$29=0,0,K$29/PPA_fec!K$29)</f>
        <v>0</v>
      </c>
      <c r="L141" s="265">
        <f>IF(L$29=0,0,L$29/PPA_fec!L$29)</f>
        <v>0</v>
      </c>
      <c r="M141" s="265">
        <f>IF(M$29=0,0,M$29/PPA_fec!M$29)</f>
        <v>0</v>
      </c>
      <c r="N141" s="265">
        <f>IF(N$29=0,0,N$29/PPA_fec!N$29)</f>
        <v>0</v>
      </c>
      <c r="O141" s="265">
        <f>IF(O$29=0,0,O$29/PPA_fec!O$29)</f>
        <v>0</v>
      </c>
      <c r="P141" s="265">
        <f>IF(P$29=0,0,P$29/PPA_fec!P$29)</f>
        <v>0</v>
      </c>
      <c r="Q141" s="265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0.56917963754801781</v>
      </c>
      <c r="C143" s="253">
        <f>IF(C$31=0,0,C$31/PPA_fec!C$31)</f>
        <v>0.57208881208687046</v>
      </c>
      <c r="D143" s="253">
        <f>IF(D$31=0,0,D$31/PPA_fec!D$31)</f>
        <v>0.5747098120759101</v>
      </c>
      <c r="E143" s="253">
        <f>IF(E$31=0,0,E$31/PPA_fec!E$31)</f>
        <v>0.58479116302178469</v>
      </c>
      <c r="F143" s="253">
        <f>IF(F$31=0,0,F$31/PPA_fec!F$31)</f>
        <v>0.58180569482422739</v>
      </c>
      <c r="G143" s="253">
        <f>IF(G$31=0,0,G$31/PPA_fec!G$31)</f>
        <v>0.57777973156782225</v>
      </c>
      <c r="H143" s="253">
        <f>IF(H$31=0,0,H$31/PPA_fec!H$31)</f>
        <v>0.57934139238344085</v>
      </c>
      <c r="I143" s="253">
        <f>IF(I$31=0,0,I$31/PPA_fec!I$31)</f>
        <v>0.58761159404028496</v>
      </c>
      <c r="J143" s="253">
        <f>IF(J$31=0,0,J$31/PPA_fec!J$31)</f>
        <v>0.59331660014109333</v>
      </c>
      <c r="K143" s="253">
        <f>IF(K$31=0,0,K$31/PPA_fec!K$31)</f>
        <v>0.58977077510659393</v>
      </c>
      <c r="L143" s="253">
        <f>IF(L$31=0,0,L$31/PPA_fec!L$31)</f>
        <v>0.60795228968512793</v>
      </c>
      <c r="M143" s="253">
        <f>IF(M$31=0,0,M$31/PPA_fec!M$31)</f>
        <v>0.61732368139978189</v>
      </c>
      <c r="N143" s="253">
        <f>IF(N$31=0,0,N$31/PPA_fec!N$31)</f>
        <v>0.60812187726037781</v>
      </c>
      <c r="O143" s="253">
        <f>IF(O$31=0,0,O$31/PPA_fec!O$31)</f>
        <v>0.63503784458752155</v>
      </c>
      <c r="P143" s="253">
        <f>IF(P$31=0,0,P$31/PPA_fec!P$31)</f>
        <v>0.64605738725464379</v>
      </c>
      <c r="Q143" s="253">
        <f>IF(Q$31=0,0,Q$31/PPA_fec!Q$31)</f>
        <v>0.64532108240871999</v>
      </c>
    </row>
    <row r="144" spans="1:17" x14ac:dyDescent="0.25">
      <c r="A144" s="132" t="s">
        <v>83</v>
      </c>
      <c r="B144" s="252">
        <f>IF(B$32=0,0,B$32/PPA_fec!B$32)</f>
        <v>0.35842049947095883</v>
      </c>
      <c r="C144" s="252">
        <f>IF(C$32=0,0,C$32/PPA_fec!C$32)</f>
        <v>0.35842049947095878</v>
      </c>
      <c r="D144" s="252">
        <f>IF(D$32=0,0,D$32/PPA_fec!D$32)</f>
        <v>0.35842049947095883</v>
      </c>
      <c r="E144" s="252">
        <f>IF(E$32=0,0,E$32/PPA_fec!E$32)</f>
        <v>0.3633533912762989</v>
      </c>
      <c r="F144" s="252">
        <f>IF(F$32=0,0,F$32/PPA_fec!F$32)</f>
        <v>0.36335339127629895</v>
      </c>
      <c r="G144" s="252">
        <f>IF(G$32=0,0,G$32/PPA_fec!G$32)</f>
        <v>0.36335339127629901</v>
      </c>
      <c r="H144" s="252">
        <f>IF(H$32=0,0,H$32/PPA_fec!H$32)</f>
        <v>0.36335339127629895</v>
      </c>
      <c r="I144" s="252">
        <f>IF(I$32=0,0,I$32/PPA_fec!I$32)</f>
        <v>0.36890397926939128</v>
      </c>
      <c r="J144" s="252">
        <f>IF(J$32=0,0,J$32/PPA_fec!J$32)</f>
        <v>0.36890397926939134</v>
      </c>
      <c r="K144" s="252">
        <f>IF(K$32=0,0,K$32/PPA_fec!K$32)</f>
        <v>0.36890397926939128</v>
      </c>
      <c r="L144" s="252">
        <f>IF(L$32=0,0,L$32/PPA_fec!L$32)</f>
        <v>0.38331741035627931</v>
      </c>
      <c r="M144" s="252">
        <f>IF(M$32=0,0,M$32/PPA_fec!M$32)</f>
        <v>0.38961269348768551</v>
      </c>
      <c r="N144" s="252">
        <f>IF(N$32=0,0,N$32/PPA_fec!N$32)</f>
        <v>0.38961269348768546</v>
      </c>
      <c r="O144" s="252">
        <f>IF(O$32=0,0,O$32/PPA_fec!O$32)</f>
        <v>0.4035477825321746</v>
      </c>
      <c r="P144" s="252">
        <f>IF(P$32=0,0,P$32/PPA_fec!P$32)</f>
        <v>0.40983305146728188</v>
      </c>
      <c r="Q144" s="252">
        <f>IF(Q$32=0,0,Q$32/PPA_fec!Q$32)</f>
        <v>0.40983305146728188</v>
      </c>
    </row>
    <row r="145" spans="1:17" x14ac:dyDescent="0.25">
      <c r="A145" s="76" t="s">
        <v>82</v>
      </c>
      <c r="B145" s="251">
        <f>IF(B$33=0,0,B$33/PPA_fec!B$33)</f>
        <v>9.3533964413782686E-2</v>
      </c>
      <c r="C145" s="251">
        <f>IF(C$33=0,0,C$33/PPA_fec!C$33)</f>
        <v>9.3533964413782686E-2</v>
      </c>
      <c r="D145" s="251">
        <f>IF(D$33=0,0,D$33/PPA_fec!D$33)</f>
        <v>9.3533964413782672E-2</v>
      </c>
      <c r="E145" s="251">
        <f>IF(E$33=0,0,E$33/PPA_fec!E$33)</f>
        <v>9.4821259440877256E-2</v>
      </c>
      <c r="F145" s="251">
        <f>IF(F$33=0,0,F$33/PPA_fec!F$33)</f>
        <v>9.482125944087727E-2</v>
      </c>
      <c r="G145" s="251">
        <f>IF(G$33=0,0,G$33/PPA_fec!G$33)</f>
        <v>9.482125944087727E-2</v>
      </c>
      <c r="H145" s="251">
        <f>IF(H$33=0,0,H$33/PPA_fec!H$33)</f>
        <v>9.482125944087727E-2</v>
      </c>
      <c r="I145" s="251">
        <f>IF(I$33=0,0,I$33/PPA_fec!I$33)</f>
        <v>9.6269749414491429E-2</v>
      </c>
      <c r="J145" s="251">
        <f>IF(J$33=0,0,J$33/PPA_fec!J$33)</f>
        <v>9.6269749414491457E-2</v>
      </c>
      <c r="K145" s="251">
        <f>IF(K$33=0,0,K$33/PPA_fec!K$33)</f>
        <v>9.6269749414491443E-2</v>
      </c>
      <c r="L145" s="251">
        <f>IF(L$33=0,0,L$33/PPA_fec!L$33)</f>
        <v>0.10003110054354629</v>
      </c>
      <c r="M145" s="251">
        <f>IF(M$33=0,0,M$33/PPA_fec!M$33)</f>
        <v>0.10167392730500877</v>
      </c>
      <c r="N145" s="251">
        <f>IF(N$33=0,0,N$33/PPA_fec!N$33)</f>
        <v>0.10167392730500877</v>
      </c>
      <c r="O145" s="251">
        <f>IF(O$33=0,0,O$33/PPA_fec!O$33)</f>
        <v>0.10531044955949477</v>
      </c>
      <c r="P145" s="251">
        <f>IF(P$33=0,0,P$33/PPA_fec!P$33)</f>
        <v>0.10695066300089982</v>
      </c>
      <c r="Q145" s="251">
        <f>IF(Q$33=0,0,Q$33/PPA_fec!Q$33)</f>
        <v>0.10695066300089982</v>
      </c>
    </row>
    <row r="146" spans="1:17" x14ac:dyDescent="0.25">
      <c r="A146" s="76" t="s">
        <v>81</v>
      </c>
      <c r="B146" s="251">
        <f>IF(B$34=0,0,B$34/PPA_fec!B$34)</f>
        <v>0.51386697632232836</v>
      </c>
      <c r="C146" s="251">
        <f>IF(C$34=0,0,C$34/PPA_fec!C$34)</f>
        <v>0.51386697632232825</v>
      </c>
      <c r="D146" s="251">
        <f>IF(D$34=0,0,D$34/PPA_fec!D$34)</f>
        <v>0.51386697632232825</v>
      </c>
      <c r="E146" s="251">
        <f>IF(E$34=0,0,E$34/PPA_fec!E$34)</f>
        <v>0.52093925650796735</v>
      </c>
      <c r="F146" s="251">
        <f>IF(F$34=0,0,F$34/PPA_fec!F$34)</f>
        <v>0.52093925650796746</v>
      </c>
      <c r="G146" s="251">
        <f>IF(G$34=0,0,G$34/PPA_fec!G$34)</f>
        <v>0.52093925650796746</v>
      </c>
      <c r="H146" s="251">
        <f>IF(H$34=0,0,H$34/PPA_fec!H$34)</f>
        <v>0.52093925650796746</v>
      </c>
      <c r="I146" s="251">
        <f>IF(I$34=0,0,I$34/PPA_fec!I$34)</f>
        <v>0.52889712686703283</v>
      </c>
      <c r="J146" s="251">
        <f>IF(J$34=0,0,J$34/PPA_fec!J$34)</f>
        <v>0.52889712686703283</v>
      </c>
      <c r="K146" s="251">
        <f>IF(K$34=0,0,K$34/PPA_fec!K$34)</f>
        <v>0.52889712686703283</v>
      </c>
      <c r="L146" s="251">
        <f>IF(L$34=0,0,L$34/PPA_fec!L$34)</f>
        <v>0.54956164315999534</v>
      </c>
      <c r="M146" s="251">
        <f>IF(M$34=0,0,M$34/PPA_fec!M$34)</f>
        <v>0.55858718191295043</v>
      </c>
      <c r="N146" s="251">
        <f>IF(N$34=0,0,N$34/PPA_fec!N$34)</f>
        <v>0.55858718191295054</v>
      </c>
      <c r="O146" s="251">
        <f>IF(O$34=0,0,O$34/PPA_fec!O$34)</f>
        <v>0.57856589987870199</v>
      </c>
      <c r="P146" s="251">
        <f>IF(P$34=0,0,P$34/PPA_fec!P$34)</f>
        <v>0.58757708129221897</v>
      </c>
      <c r="Q146" s="251">
        <f>IF(Q$34=0,0,Q$34/PPA_fec!Q$34)</f>
        <v>0.58757708129221897</v>
      </c>
    </row>
    <row r="147" spans="1:17" x14ac:dyDescent="0.25">
      <c r="A147" s="76" t="s">
        <v>80</v>
      </c>
      <c r="B147" s="251">
        <f>IF(B$35=0,0,B$35/PPA_fec!B$35)</f>
        <v>0.3613493784909777</v>
      </c>
      <c r="C147" s="251">
        <f>IF(C$35=0,0,C$35/PPA_fec!C$35)</f>
        <v>0.36134937849097765</v>
      </c>
      <c r="D147" s="251">
        <f>IF(D$35=0,0,D$35/PPA_fec!D$35)</f>
        <v>0.3613493784909777</v>
      </c>
      <c r="E147" s="251">
        <f>IF(E$35=0,0,E$35/PPA_fec!E$35)</f>
        <v>0.36632258005353874</v>
      </c>
      <c r="F147" s="251">
        <f>IF(F$35=0,0,F$35/PPA_fec!F$35)</f>
        <v>0.36632258005353874</v>
      </c>
      <c r="G147" s="251">
        <f>IF(G$35=0,0,G$35/PPA_fec!G$35)</f>
        <v>0.36632258005353879</v>
      </c>
      <c r="H147" s="251">
        <f>IF(H$35=0,0,H$35/PPA_fec!H$35)</f>
        <v>0.36632258005353874</v>
      </c>
      <c r="I147" s="251">
        <f>IF(I$35=0,0,I$35/PPA_fec!I$35)</f>
        <v>0.37191852538736841</v>
      </c>
      <c r="J147" s="251">
        <f>IF(J$35=0,0,J$35/PPA_fec!J$35)</f>
        <v>0.37191852538736841</v>
      </c>
      <c r="K147" s="251">
        <f>IF(K$35=0,0,K$35/PPA_fec!K$35)</f>
        <v>0.37191852538736841</v>
      </c>
      <c r="L147" s="251">
        <f>IF(L$35=0,0,L$35/PPA_fec!L$35)</f>
        <v>0.38644973767253932</v>
      </c>
      <c r="M147" s="251">
        <f>IF(M$35=0,0,M$35/PPA_fec!M$35)</f>
        <v>0.39279646351639047</v>
      </c>
      <c r="N147" s="251">
        <f>IF(N$35=0,0,N$35/PPA_fec!N$35)</f>
        <v>0.39279646351639053</v>
      </c>
      <c r="O147" s="251">
        <f>IF(O$35=0,0,O$35/PPA_fec!O$35)</f>
        <v>0.40684542492589432</v>
      </c>
      <c r="P147" s="251">
        <f>IF(P$35=0,0,P$35/PPA_fec!P$35)</f>
        <v>0.41318205474115877</v>
      </c>
      <c r="Q147" s="251">
        <f>IF(Q$35=0,0,Q$35/PPA_fec!Q$35)</f>
        <v>0.41318205474115877</v>
      </c>
    </row>
    <row r="148" spans="1:17" x14ac:dyDescent="0.25">
      <c r="A148" s="129" t="s">
        <v>79</v>
      </c>
      <c r="B148" s="250">
        <f>IF(B$36=0,0,B$36/PPA_fec!B$36)</f>
        <v>0.5629154022339784</v>
      </c>
      <c r="C148" s="250">
        <f>IF(C$36=0,0,C$36/PPA_fec!C$36)</f>
        <v>0.55695042150931817</v>
      </c>
      <c r="D148" s="250">
        <f>IF(D$36=0,0,D$36/PPA_fec!D$36)</f>
        <v>0.55328560393584059</v>
      </c>
      <c r="E148" s="250">
        <f>IF(E$36=0,0,E$36/PPA_fec!E$36)</f>
        <v>0.56150104890033958</v>
      </c>
      <c r="F148" s="250">
        <f>IF(F$36=0,0,F$36/PPA_fec!F$36)</f>
        <v>0.56832570494680845</v>
      </c>
      <c r="G148" s="250">
        <f>IF(G$36=0,0,G$36/PPA_fec!G$36)</f>
        <v>0.57540178926327179</v>
      </c>
      <c r="H148" s="250">
        <f>IF(H$36=0,0,H$36/PPA_fec!H$36)</f>
        <v>0.56772809245783407</v>
      </c>
      <c r="I148" s="250">
        <f>IF(I$36=0,0,I$36/PPA_fec!I$36)</f>
        <v>0.57316331044726188</v>
      </c>
      <c r="J148" s="250">
        <f>IF(J$36=0,0,J$36/PPA_fec!J$36)</f>
        <v>0.57231240328274691</v>
      </c>
      <c r="K148" s="250">
        <f>IF(K$36=0,0,K$36/PPA_fec!K$36)</f>
        <v>0.57727880289598166</v>
      </c>
      <c r="L148" s="250">
        <f>IF(L$36=0,0,L$36/PPA_fec!L$36)</f>
        <v>0.60319553841114892</v>
      </c>
      <c r="M148" s="250">
        <f>IF(M$36=0,0,M$36/PPA_fec!M$36)</f>
        <v>0.61319192989610449</v>
      </c>
      <c r="N148" s="250">
        <f>IF(N$36=0,0,N$36/PPA_fec!N$36)</f>
        <v>0.62472750452266257</v>
      </c>
      <c r="O148" s="250">
        <f>IF(O$36=0,0,O$36/PPA_fec!O$36)</f>
        <v>0.6398271081834016</v>
      </c>
      <c r="P148" s="250">
        <f>IF(P$36=0,0,P$36/PPA_fec!P$36)</f>
        <v>0.64925451377285215</v>
      </c>
      <c r="Q148" s="250">
        <f>IF(Q$36=0,0,Q$36/PPA_fec!Q$36)</f>
        <v>0.65758972987760755</v>
      </c>
    </row>
    <row r="149" spans="1:17" x14ac:dyDescent="0.25">
      <c r="A149" s="127" t="s">
        <v>238</v>
      </c>
      <c r="B149" s="248">
        <f>IF(B$41=0,0,B$41/PPA_fec!B$41)</f>
        <v>0.50369603211633573</v>
      </c>
      <c r="C149" s="248">
        <f>IF(C$41=0,0,C$41/PPA_fec!C$41)</f>
        <v>0.5104021169807218</v>
      </c>
      <c r="D149" s="248">
        <f>IF(D$41=0,0,D$41/PPA_fec!D$41)</f>
        <v>0.51561141119950571</v>
      </c>
      <c r="E149" s="248">
        <f>IF(E$41=0,0,E$41/PPA_fec!E$41)</f>
        <v>0.52122109217473711</v>
      </c>
      <c r="F149" s="248">
        <f>IF(F$41=0,0,F$41/PPA_fec!F$41)</f>
        <v>0.5155740560471892</v>
      </c>
      <c r="G149" s="248">
        <f>IF(G$41=0,0,G$41/PPA_fec!G$41)</f>
        <v>0.50928866736093414</v>
      </c>
      <c r="H149" s="248">
        <f>IF(H$41=0,0,H$41/PPA_fec!H$41)</f>
        <v>0.51202176983741299</v>
      </c>
      <c r="I149" s="248">
        <f>IF(I$41=0,0,I$41/PPA_fec!I$41)</f>
        <v>0.5225519356841154</v>
      </c>
      <c r="J149" s="248">
        <f>IF(J$41=0,0,J$41/PPA_fec!J$41)</f>
        <v>0.53241875267606142</v>
      </c>
      <c r="K149" s="248">
        <f>IF(K$41=0,0,K$41/PPA_fec!K$41)</f>
        <v>0.52440034678677794</v>
      </c>
      <c r="L149" s="248">
        <f>IF(L$41=0,0,L$41/PPA_fec!L$41)</f>
        <v>0.53390208205768197</v>
      </c>
      <c r="M149" s="248">
        <f>IF(M$41=0,0,M$41/PPA_fec!M$41)</f>
        <v>0.54187174536735816</v>
      </c>
      <c r="N149" s="248">
        <f>IF(N$41=0,0,N$41/PPA_fec!N$41)</f>
        <v>0.53373449003553541</v>
      </c>
      <c r="O149" s="248">
        <f>IF(O$41=0,0,O$41/PPA_fec!O$41)</f>
        <v>0.55693119076098418</v>
      </c>
      <c r="P149" s="248">
        <f>IF(P$41=0,0,P$41/PPA_fec!P$41)</f>
        <v>0.56616127676044736</v>
      </c>
      <c r="Q149" s="248">
        <f>IF(Q$41=0,0,Q$41/PPA_fec!Q$41)</f>
        <v>0.56526753559943799</v>
      </c>
    </row>
    <row r="150" spans="1:17" x14ac:dyDescent="0.25">
      <c r="A150" s="127" t="s">
        <v>237</v>
      </c>
      <c r="B150" s="249">
        <f>IF(B$54=0,0,B$54/PPA_fec!B$54)</f>
        <v>0.58894917869037344</v>
      </c>
      <c r="C150" s="249">
        <f>IF(C$54=0,0,C$54/PPA_fec!C$54)</f>
        <v>0.59087224988943043</v>
      </c>
      <c r="D150" s="249">
        <f>IF(D$54=0,0,D$54/PPA_fec!D$54)</f>
        <v>0.59308024767645251</v>
      </c>
      <c r="E150" s="249">
        <f>IF(E$54=0,0,E$54/PPA_fec!E$54)</f>
        <v>0.60418865773438168</v>
      </c>
      <c r="F150" s="249">
        <f>IF(F$54=0,0,F$54/PPA_fec!F$54)</f>
        <v>0.60170681891076361</v>
      </c>
      <c r="G150" s="249">
        <f>IF(G$54=0,0,G$54/PPA_fec!G$54)</f>
        <v>0.59842971982093374</v>
      </c>
      <c r="H150" s="249">
        <f>IF(H$54=0,0,H$54/PPA_fec!H$54)</f>
        <v>0.59962987757145148</v>
      </c>
      <c r="I150" s="249">
        <f>IF(I$54=0,0,I$54/PPA_fec!I$54)</f>
        <v>0.60732790395445535</v>
      </c>
      <c r="J150" s="249">
        <f>IF(J$54=0,0,J$54/PPA_fec!J$54)</f>
        <v>0.61225934591048492</v>
      </c>
      <c r="K150" s="249">
        <f>IF(K$54=0,0,K$54/PPA_fec!K$54)</f>
        <v>0.60949366068666933</v>
      </c>
      <c r="L150" s="249">
        <f>IF(L$54=0,0,L$54/PPA_fec!L$54)</f>
        <v>0.63069363916874244</v>
      </c>
      <c r="M150" s="249">
        <f>IF(M$54=0,0,M$54/PPA_fec!M$54)</f>
        <v>0.64060892565108229</v>
      </c>
      <c r="N150" s="249">
        <f>IF(N$54=0,0,N$54/PPA_fec!N$54)</f>
        <v>0.63281856848530549</v>
      </c>
      <c r="O150" s="249">
        <f>IF(O$54=0,0,O$54/PPA_fec!O$54)</f>
        <v>0.65988776480536693</v>
      </c>
      <c r="P150" s="249">
        <f>IF(P$54=0,0,P$54/PPA_fec!P$54)</f>
        <v>0.67138363199105622</v>
      </c>
      <c r="Q150" s="249">
        <f>IF(Q$54=0,0,Q$54/PPA_fec!Q$54)</f>
        <v>0.67078391464382781</v>
      </c>
    </row>
    <row r="151" spans="1:17" x14ac:dyDescent="0.25">
      <c r="A151" s="72" t="s">
        <v>236</v>
      </c>
      <c r="B151" s="265">
        <f>IF(B$67=0,0,B$67/PPA_fec!B$67)</f>
        <v>0.57009392239804968</v>
      </c>
      <c r="C151" s="265">
        <f>IF(C$67=0,0,C$67/PPA_fec!C$67)</f>
        <v>0.57241919145895981</v>
      </c>
      <c r="D151" s="265">
        <f>IF(D$67=0,0,D$67/PPA_fec!D$67)</f>
        <v>0.57478108992729904</v>
      </c>
      <c r="E151" s="265">
        <f>IF(E$67=0,0,E$67/PPA_fec!E$67)</f>
        <v>0.58513240204002948</v>
      </c>
      <c r="F151" s="265">
        <f>IF(F$67=0,0,F$67/PPA_fec!F$67)</f>
        <v>0.58243039724824397</v>
      </c>
      <c r="G151" s="265">
        <f>IF(G$67=0,0,G$67/PPA_fec!G$67)</f>
        <v>0.5789203802806383</v>
      </c>
      <c r="H151" s="265">
        <f>IF(H$67=0,0,H$67/PPA_fec!H$67)</f>
        <v>0.58026716362114661</v>
      </c>
      <c r="I151" s="265">
        <f>IF(I$67=0,0,I$67/PPA_fec!I$67)</f>
        <v>0.58818816784682537</v>
      </c>
      <c r="J151" s="265">
        <f>IF(J$67=0,0,J$67/PPA_fec!J$67)</f>
        <v>0.59333762729914075</v>
      </c>
      <c r="K151" s="265">
        <f>IF(K$67=0,0,K$67/PPA_fec!K$67)</f>
        <v>0.59022690354629315</v>
      </c>
      <c r="L151" s="265">
        <f>IF(L$67=0,0,L$67/PPA_fec!L$67)</f>
        <v>0.60973769991142102</v>
      </c>
      <c r="M151" s="265">
        <f>IF(M$67=0,0,M$67/PPA_fec!M$67)</f>
        <v>0.6192665836920539</v>
      </c>
      <c r="N151" s="265">
        <f>IF(N$67=0,0,N$67/PPA_fec!N$67)</f>
        <v>0.61167534794913725</v>
      </c>
      <c r="O151" s="265">
        <f>IF(O$67=0,0,O$67/PPA_fec!O$67)</f>
        <v>0.63777934230458622</v>
      </c>
      <c r="P151" s="265">
        <f>IF(P$67=0,0,P$67/PPA_fec!P$67)</f>
        <v>0.64877417355904676</v>
      </c>
      <c r="Q151" s="265">
        <f>IF(Q$67=0,0,Q$67/PPA_fec!Q$67)</f>
        <v>0.64813599368264641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0.45697628027949738</v>
      </c>
      <c r="C153" s="253">
        <f>IF(C$81=0,0,C$81/PPA_fec!C$81)</f>
        <v>0.4586998555898491</v>
      </c>
      <c r="D153" s="253">
        <f>IF(D$81=0,0,D$81/PPA_fec!D$81)</f>
        <v>0.46091526848899972</v>
      </c>
      <c r="E153" s="253">
        <f>IF(E$81=0,0,E$81/PPA_fec!E$81)</f>
        <v>0.46314244623526751</v>
      </c>
      <c r="F153" s="253">
        <f>IF(F$81=0,0,F$81/PPA_fec!F$81)</f>
        <v>0.46710831206845971</v>
      </c>
      <c r="G153" s="253">
        <f>IF(G$81=0,0,G$81/PPA_fec!G$81)</f>
        <v>0.47181347399746443</v>
      </c>
      <c r="H153" s="253">
        <f>IF(H$81=0,0,H$81/PPA_fec!H$81)</f>
        <v>0.47033781126543167</v>
      </c>
      <c r="I153" s="253">
        <f>IF(I$81=0,0,I$81/PPA_fec!I$81)</f>
        <v>0.47889021934479981</v>
      </c>
      <c r="J153" s="253">
        <f>IF(J$81=0,0,J$81/PPA_fec!J$81)</f>
        <v>0.47872590587240943</v>
      </c>
      <c r="K153" s="253">
        <f>IF(K$81=0,0,K$81/PPA_fec!K$81)</f>
        <v>0.47968493689219643</v>
      </c>
      <c r="L153" s="253">
        <f>IF(L$81=0,0,L$81/PPA_fec!L$81)</f>
        <v>0.4803097220359982</v>
      </c>
      <c r="M153" s="253">
        <f>IF(M$81=0,0,M$81/PPA_fec!M$81)</f>
        <v>0.48032618032333374</v>
      </c>
      <c r="N153" s="253">
        <f>IF(N$81=0,0,N$81/PPA_fec!N$81)</f>
        <v>0.48243534489881779</v>
      </c>
      <c r="O153" s="253">
        <f>IF(O$81=0,0,O$81/PPA_fec!O$81)</f>
        <v>0.49204720948832981</v>
      </c>
      <c r="P153" s="253">
        <f>IF(P$81=0,0,P$81/PPA_fec!P$81)</f>
        <v>0.49195159222645124</v>
      </c>
      <c r="Q153" s="253">
        <f>IF(Q$81=0,0,Q$81/PPA_fec!Q$81)</f>
        <v>0.5167763170070151</v>
      </c>
    </row>
    <row r="154" spans="1:17" x14ac:dyDescent="0.25">
      <c r="A154" s="132" t="s">
        <v>83</v>
      </c>
      <c r="B154" s="282">
        <f>IF(B$82=0,0,B$82/PPA_fec!B$82)</f>
        <v>0.33046375228332814</v>
      </c>
      <c r="C154" s="282">
        <f>IF(C$82=0,0,C$82/PPA_fec!C$82)</f>
        <v>0.33253132466574647</v>
      </c>
      <c r="D154" s="282">
        <f>IF(D$82=0,0,D$82/PPA_fec!D$82)</f>
        <v>0.33464635276087196</v>
      </c>
      <c r="E154" s="282">
        <f>IF(E$82=0,0,E$82/PPA_fec!E$82)</f>
        <v>0.33618059869500833</v>
      </c>
      <c r="F154" s="282">
        <f>IF(F$82=0,0,F$82/PPA_fec!F$82)</f>
        <v>0.33811344513284997</v>
      </c>
      <c r="G154" s="282">
        <f>IF(G$82=0,0,G$82/PPA_fec!G$82)</f>
        <v>0.34053428340712222</v>
      </c>
      <c r="H154" s="282">
        <f>IF(H$82=0,0,H$82/PPA_fec!H$82)</f>
        <v>0.34053428340712227</v>
      </c>
      <c r="I154" s="282">
        <f>IF(I$82=0,0,I$82/PPA_fec!I$82)</f>
        <v>0.34717902797527456</v>
      </c>
      <c r="J154" s="282">
        <f>IF(J$82=0,0,J$82/PPA_fec!J$82)</f>
        <v>0.34717902797527456</v>
      </c>
      <c r="K154" s="282">
        <f>IF(K$82=0,0,K$82/PPA_fec!K$82)</f>
        <v>0.34717902797527456</v>
      </c>
      <c r="L154" s="282">
        <f>IF(L$82=0,0,L$82/PPA_fec!L$82)</f>
        <v>0.34717902797527461</v>
      </c>
      <c r="M154" s="282">
        <f>IF(M$82=0,0,M$82/PPA_fec!M$82)</f>
        <v>0.34717902797527461</v>
      </c>
      <c r="N154" s="282">
        <f>IF(N$82=0,0,N$82/PPA_fec!N$82)</f>
        <v>0.34717902797527456</v>
      </c>
      <c r="O154" s="282">
        <f>IF(O$82=0,0,O$82/PPA_fec!O$82)</f>
        <v>0.35503726086400228</v>
      </c>
      <c r="P154" s="282">
        <f>IF(P$82=0,0,P$82/PPA_fec!P$82)</f>
        <v>0.35503726086400222</v>
      </c>
      <c r="Q154" s="282">
        <f>IF(Q$82=0,0,Q$82/PPA_fec!Q$82)</f>
        <v>0.37183320106350448</v>
      </c>
    </row>
    <row r="155" spans="1:17" x14ac:dyDescent="0.25">
      <c r="A155" s="76" t="s">
        <v>82</v>
      </c>
      <c r="B155" s="281">
        <f>IF(B$83=0,0,B$83/PPA_fec!B$83)</f>
        <v>8.6608172284379448E-2</v>
      </c>
      <c r="C155" s="281">
        <f>IF(C$83=0,0,C$83/PPA_fec!C$83)</f>
        <v>8.7150043106427696E-2</v>
      </c>
      <c r="D155" s="281">
        <f>IF(D$83=0,0,D$83/PPA_fec!D$83)</f>
        <v>8.7704351154990548E-2</v>
      </c>
      <c r="E155" s="281">
        <f>IF(E$83=0,0,E$83/PPA_fec!E$83)</f>
        <v>8.8106447406915825E-2</v>
      </c>
      <c r="F155" s="281">
        <f>IF(F$83=0,0,F$83/PPA_fec!F$83)</f>
        <v>8.8613009158790848E-2</v>
      </c>
      <c r="G155" s="281">
        <f>IF(G$83=0,0,G$83/PPA_fec!G$83)</f>
        <v>8.924746415387616E-2</v>
      </c>
      <c r="H155" s="281">
        <f>IF(H$83=0,0,H$83/PPA_fec!H$83)</f>
        <v>8.924746415387616E-2</v>
      </c>
      <c r="I155" s="281">
        <f>IF(I$83=0,0,I$83/PPA_fec!I$83)</f>
        <v>9.0988923476927205E-2</v>
      </c>
      <c r="J155" s="281">
        <f>IF(J$83=0,0,J$83/PPA_fec!J$83)</f>
        <v>9.0988923476927205E-2</v>
      </c>
      <c r="K155" s="281">
        <f>IF(K$83=0,0,K$83/PPA_fec!K$83)</f>
        <v>9.0988923476927219E-2</v>
      </c>
      <c r="L155" s="281">
        <f>IF(L$83=0,0,L$83/PPA_fec!L$83)</f>
        <v>9.0988923476927192E-2</v>
      </c>
      <c r="M155" s="281">
        <f>IF(M$83=0,0,M$83/PPA_fec!M$83)</f>
        <v>9.0988923476927205E-2</v>
      </c>
      <c r="N155" s="281">
        <f>IF(N$83=0,0,N$83/PPA_fec!N$83)</f>
        <v>9.0988923476927219E-2</v>
      </c>
      <c r="O155" s="281">
        <f>IF(O$83=0,0,O$83/PPA_fec!O$83)</f>
        <v>9.3048414671272145E-2</v>
      </c>
      <c r="P155" s="281">
        <f>IF(P$83=0,0,P$83/PPA_fec!P$83)</f>
        <v>9.3048414671272145E-2</v>
      </c>
      <c r="Q155" s="281">
        <f>IF(Q$83=0,0,Q$83/PPA_fec!Q$83)</f>
        <v>9.7450306474611129E-2</v>
      </c>
    </row>
    <row r="156" spans="1:17" x14ac:dyDescent="0.25">
      <c r="A156" s="76" t="s">
        <v>81</v>
      </c>
      <c r="B156" s="281">
        <f>IF(B$84=0,0,B$84/PPA_fec!B$84)</f>
        <v>0.48678397651537791</v>
      </c>
      <c r="C156" s="281">
        <f>IF(C$84=0,0,C$84/PPA_fec!C$84)</f>
        <v>0.48982957863994642</v>
      </c>
      <c r="D156" s="281">
        <f>IF(D$84=0,0,D$84/PPA_fec!D$84)</f>
        <v>0.49294508459021535</v>
      </c>
      <c r="E156" s="281">
        <f>IF(E$84=0,0,E$84/PPA_fec!E$84)</f>
        <v>0.49520507931463265</v>
      </c>
      <c r="F156" s="281">
        <f>IF(F$84=0,0,F$84/PPA_fec!F$84)</f>
        <v>0.49805222569152019</v>
      </c>
      <c r="G156" s="281">
        <f>IF(G$84=0,0,G$84/PPA_fec!G$84)</f>
        <v>0.5016182000941849</v>
      </c>
      <c r="H156" s="281">
        <f>IF(H$84=0,0,H$84/PPA_fec!H$84)</f>
        <v>0.5016182000941849</v>
      </c>
      <c r="I156" s="281">
        <f>IF(I$84=0,0,I$84/PPA_fec!I$84)</f>
        <v>0.51140612739775471</v>
      </c>
      <c r="J156" s="281">
        <f>IF(J$84=0,0,J$84/PPA_fec!J$84)</f>
        <v>0.51140612739775471</v>
      </c>
      <c r="K156" s="281">
        <f>IF(K$84=0,0,K$84/PPA_fec!K$84)</f>
        <v>0.51140612739775471</v>
      </c>
      <c r="L156" s="281">
        <f>IF(L$84=0,0,L$84/PPA_fec!L$84)</f>
        <v>0.51140612739775482</v>
      </c>
      <c r="M156" s="281">
        <f>IF(M$84=0,0,M$84/PPA_fec!M$84)</f>
        <v>0.51140612739775471</v>
      </c>
      <c r="N156" s="281">
        <f>IF(N$84=0,0,N$84/PPA_fec!N$84)</f>
        <v>0.51140612739775482</v>
      </c>
      <c r="O156" s="281">
        <f>IF(O$84=0,0,O$84/PPA_fec!O$84)</f>
        <v>0.52298156291081255</v>
      </c>
      <c r="P156" s="281">
        <f>IF(P$84=0,0,P$84/PPA_fec!P$84)</f>
        <v>0.52298156291081255</v>
      </c>
      <c r="Q156" s="281">
        <f>IF(Q$84=0,0,Q$84/PPA_fec!Q$84)</f>
        <v>0.54772253526598447</v>
      </c>
    </row>
    <row r="157" spans="1:17" x14ac:dyDescent="0.25">
      <c r="A157" s="76" t="s">
        <v>80</v>
      </c>
      <c r="B157" s="281">
        <f>IF(B$85=0,0,B$85/PPA_fec!B$85)</f>
        <v>0.34202927229258479</v>
      </c>
      <c r="C157" s="281">
        <f>IF(C$85=0,0,C$85/PPA_fec!C$85)</f>
        <v>0.34416920525795419</v>
      </c>
      <c r="D157" s="281">
        <f>IF(D$85=0,0,D$85/PPA_fec!D$85)</f>
        <v>0.34635825478382753</v>
      </c>
      <c r="E157" s="281">
        <f>IF(E$85=0,0,E$85/PPA_fec!E$85)</f>
        <v>0.34794619602320631</v>
      </c>
      <c r="F157" s="281">
        <f>IF(F$85=0,0,F$85/PPA_fec!F$85)</f>
        <v>0.34994668792593536</v>
      </c>
      <c r="G157" s="281">
        <f>IF(G$85=0,0,G$85/PPA_fec!G$85)</f>
        <v>0.35245225032897154</v>
      </c>
      <c r="H157" s="281">
        <f>IF(H$85=0,0,H$85/PPA_fec!H$85)</f>
        <v>0.35245225032897154</v>
      </c>
      <c r="I157" s="281">
        <f>IF(I$85=0,0,I$85/PPA_fec!I$85)</f>
        <v>0.35932954665424821</v>
      </c>
      <c r="J157" s="281">
        <f>IF(J$85=0,0,J$85/PPA_fec!J$85)</f>
        <v>0.35932954665424816</v>
      </c>
      <c r="K157" s="281">
        <f>IF(K$85=0,0,K$85/PPA_fec!K$85)</f>
        <v>0.35932954665424816</v>
      </c>
      <c r="L157" s="281">
        <f>IF(L$85=0,0,L$85/PPA_fec!L$85)</f>
        <v>0.35932954665424821</v>
      </c>
      <c r="M157" s="281">
        <f>IF(M$85=0,0,M$85/PPA_fec!M$85)</f>
        <v>0.35932954665424816</v>
      </c>
      <c r="N157" s="281">
        <f>IF(N$85=0,0,N$85/PPA_fec!N$85)</f>
        <v>0.35932954665424816</v>
      </c>
      <c r="O157" s="281">
        <f>IF(O$85=0,0,O$85/PPA_fec!O$85)</f>
        <v>0.36746280077929605</v>
      </c>
      <c r="P157" s="281">
        <f>IF(P$85=0,0,P$85/PPA_fec!P$85)</f>
        <v>0.36746280077929605</v>
      </c>
      <c r="Q157" s="281">
        <f>IF(Q$85=0,0,Q$85/PPA_fec!Q$85)</f>
        <v>0.38484656273265011</v>
      </c>
    </row>
    <row r="158" spans="1:17" x14ac:dyDescent="0.25">
      <c r="A158" s="129" t="s">
        <v>79</v>
      </c>
      <c r="B158" s="280">
        <f>IF(B$86=0,0,B$86/PPA_fec!B$86)</f>
        <v>0.54111832974697549</v>
      </c>
      <c r="C158" s="280">
        <f>IF(C$86=0,0,C$86/PPA_fec!C$86)</f>
        <v>0.53873399755379026</v>
      </c>
      <c r="D158" s="280">
        <f>IF(D$86=0,0,D$86/PPA_fec!D$86)</f>
        <v>0.53859305653728351</v>
      </c>
      <c r="E158" s="280">
        <f>IF(E$86=0,0,E$86/PPA_fec!E$86)</f>
        <v>0.54164174019373645</v>
      </c>
      <c r="F158" s="280">
        <f>IF(F$86=0,0,F$86/PPA_fec!F$86)</f>
        <v>0.55137700086318564</v>
      </c>
      <c r="G158" s="280">
        <f>IF(G$86=0,0,G$86/PPA_fec!G$86)</f>
        <v>0.56223898502337555</v>
      </c>
      <c r="H158" s="280">
        <f>IF(H$86=0,0,H$86/PPA_fec!H$86)</f>
        <v>0.55474083054458856</v>
      </c>
      <c r="I158" s="280">
        <f>IF(I$86=0,0,I$86/PPA_fec!I$86)</f>
        <v>0.56238878293648786</v>
      </c>
      <c r="J158" s="280">
        <f>IF(J$86=0,0,J$86/PPA_fec!J$86)</f>
        <v>0.56155387142711344</v>
      </c>
      <c r="K158" s="280">
        <f>IF(K$86=0,0,K$86/PPA_fec!K$86)</f>
        <v>0.56642691089623753</v>
      </c>
      <c r="L158" s="280">
        <f>IF(L$86=0,0,L$86/PPA_fec!L$86)</f>
        <v>0.5696015763686274</v>
      </c>
      <c r="M158" s="280">
        <f>IF(M$86=0,0,M$86/PPA_fec!M$86)</f>
        <v>0.56968520440789416</v>
      </c>
      <c r="N158" s="280">
        <f>IF(N$86=0,0,N$86/PPA_fec!N$86)</f>
        <v>0.58040231575377699</v>
      </c>
      <c r="O158" s="280">
        <f>IF(O$86=0,0,O$86/PPA_fec!O$86)</f>
        <v>0.58689408146494715</v>
      </c>
      <c r="P158" s="280">
        <f>IF(P$86=0,0,P$86/PPA_fec!P$86)</f>
        <v>0.586408229932045</v>
      </c>
      <c r="Q158" s="280">
        <f>IF(Q$86=0,0,Q$86/PPA_fec!Q$86)</f>
        <v>0.62203429862986948</v>
      </c>
    </row>
    <row r="159" spans="1:17" x14ac:dyDescent="0.25">
      <c r="A159" s="72" t="s">
        <v>235</v>
      </c>
      <c r="B159" s="279">
        <f>IF(B$91=0,0,B$91/PPA_fec!B$91)</f>
        <v>0.4517207630709425</v>
      </c>
      <c r="C159" s="279">
        <f>IF(C$91=0,0,C$91/PPA_fec!C$91)</f>
        <v>0.4545469894508018</v>
      </c>
      <c r="D159" s="279">
        <f>IF(D$91=0,0,D$91/PPA_fec!D$91)</f>
        <v>0.45743808446030054</v>
      </c>
      <c r="E159" s="279">
        <f>IF(E$91=0,0,E$91/PPA_fec!E$91)</f>
        <v>0.45953529100509688</v>
      </c>
      <c r="F159" s="279">
        <f>IF(F$91=0,0,F$91/PPA_fec!F$91)</f>
        <v>0.46217735647148495</v>
      </c>
      <c r="G159" s="279">
        <f>IF(G$91=0,0,G$91/PPA_fec!G$91)</f>
        <v>0.4654864725393435</v>
      </c>
      <c r="H159" s="279">
        <f>IF(H$91=0,0,H$91/PPA_fec!H$91)</f>
        <v>0.4654864725393435</v>
      </c>
      <c r="I159" s="279">
        <f>IF(I$91=0,0,I$91/PPA_fec!I$91)</f>
        <v>0.47456937214935535</v>
      </c>
      <c r="J159" s="279">
        <f>IF(J$91=0,0,J$91/PPA_fec!J$91)</f>
        <v>0.47456937214935524</v>
      </c>
      <c r="K159" s="279">
        <f>IF(K$91=0,0,K$91/PPA_fec!K$91)</f>
        <v>0.4745693721493553</v>
      </c>
      <c r="L159" s="279">
        <f>IF(L$91=0,0,L$91/PPA_fec!L$91)</f>
        <v>0.4745693721493553</v>
      </c>
      <c r="M159" s="279">
        <f>IF(M$91=0,0,M$91/PPA_fec!M$91)</f>
        <v>0.4745693721493553</v>
      </c>
      <c r="N159" s="279">
        <f>IF(N$91=0,0,N$91/PPA_fec!N$91)</f>
        <v>0.47456937214935535</v>
      </c>
      <c r="O159" s="279">
        <f>IF(O$91=0,0,O$91/PPA_fec!O$91)</f>
        <v>0.48531102515171493</v>
      </c>
      <c r="P159" s="279">
        <f>IF(P$91=0,0,P$91/PPA_fec!P$91)</f>
        <v>0.48531102515171498</v>
      </c>
      <c r="Q159" s="279">
        <f>IF(Q$91=0,0,Q$91/PPA_fec!Q$91)</f>
        <v>0.50826989695229952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167.09743314842689</v>
      </c>
      <c r="C31" s="96">
        <v>192.16089257753646</v>
      </c>
      <c r="D31" s="96">
        <v>203.42192497843951</v>
      </c>
      <c r="E31" s="96">
        <v>204.83060224685681</v>
      </c>
      <c r="F31" s="96">
        <v>179.56937911387749</v>
      </c>
      <c r="G31" s="96">
        <v>164.7397329199855</v>
      </c>
      <c r="H31" s="96">
        <v>191.62019789183526</v>
      </c>
      <c r="I31" s="96">
        <v>191.22190291091709</v>
      </c>
      <c r="J31" s="96">
        <v>174.57365220584657</v>
      </c>
      <c r="K31" s="96">
        <v>132.37302459279437</v>
      </c>
      <c r="L31" s="96">
        <v>156.1798466188371</v>
      </c>
      <c r="M31" s="96">
        <v>157.13253315411399</v>
      </c>
      <c r="N31" s="96">
        <v>153.48866417493741</v>
      </c>
      <c r="O31" s="96">
        <v>189.61623249679621</v>
      </c>
      <c r="P31" s="96">
        <v>192.47287347944655</v>
      </c>
      <c r="Q31" s="96">
        <v>151.89703345586742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2.6515160167675296</v>
      </c>
      <c r="C36" s="158">
        <v>2.8798519274870755</v>
      </c>
      <c r="D36" s="158">
        <v>3.1417722065411469</v>
      </c>
      <c r="E36" s="158">
        <v>3.1918594331337045</v>
      </c>
      <c r="F36" s="158">
        <v>2.7736940592225752</v>
      </c>
      <c r="G36" s="158">
        <v>2.5330321490499479</v>
      </c>
      <c r="H36" s="158">
        <v>2.8974015554021233</v>
      </c>
      <c r="I36" s="158">
        <v>2.7500603598424287</v>
      </c>
      <c r="J36" s="158">
        <v>2.8363296546156529</v>
      </c>
      <c r="K36" s="158">
        <v>2.2465388733850595</v>
      </c>
      <c r="L36" s="158">
        <v>2.5386078763236557</v>
      </c>
      <c r="M36" s="158">
        <v>2.5024858662573766</v>
      </c>
      <c r="N36" s="158">
        <v>2.2674374577203351</v>
      </c>
      <c r="O36" s="158">
        <v>2.8127305405352949</v>
      </c>
      <c r="P36" s="158">
        <v>2.8785619995068226</v>
      </c>
      <c r="Q36" s="158">
        <v>2.4932750921342657</v>
      </c>
    </row>
    <row r="37" spans="1:17" x14ac:dyDescent="0.25">
      <c r="A37" s="92" t="s">
        <v>125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2.6515160167675296</v>
      </c>
      <c r="C38" s="91">
        <v>2.8798519274870755</v>
      </c>
      <c r="D38" s="91">
        <v>3.1417722065411469</v>
      </c>
      <c r="E38" s="91">
        <v>3.1918594331337045</v>
      </c>
      <c r="F38" s="91">
        <v>2.7736940592225752</v>
      </c>
      <c r="G38" s="91">
        <v>2.5330321490499479</v>
      </c>
      <c r="H38" s="91">
        <v>2.8974015554021233</v>
      </c>
      <c r="I38" s="91">
        <v>2.7500603598424287</v>
      </c>
      <c r="J38" s="91">
        <v>2.8363296546156529</v>
      </c>
      <c r="K38" s="91">
        <v>2.2465388733850595</v>
      </c>
      <c r="L38" s="91">
        <v>2.5386078763236557</v>
      </c>
      <c r="M38" s="91">
        <v>2.5024858662573766</v>
      </c>
      <c r="N38" s="91">
        <v>2.2674374577203351</v>
      </c>
      <c r="O38" s="91">
        <v>2.8127305405352949</v>
      </c>
      <c r="P38" s="91">
        <v>2.8785619995068226</v>
      </c>
      <c r="Q38" s="91">
        <v>2.4932750921342657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4.7665483226567931</v>
      </c>
      <c r="C41" s="204">
        <v>5.4864069753637494</v>
      </c>
      <c r="D41" s="204">
        <v>5.8052218194753147</v>
      </c>
      <c r="E41" s="204">
        <v>5.8446012409774806</v>
      </c>
      <c r="F41" s="204">
        <v>5.1245126102798526</v>
      </c>
      <c r="G41" s="204">
        <v>4.7016435006068278</v>
      </c>
      <c r="H41" s="204">
        <v>5.4702259807661786</v>
      </c>
      <c r="I41" s="204">
        <v>5.4629519580021642</v>
      </c>
      <c r="J41" s="204">
        <v>4.9778934072820551</v>
      </c>
      <c r="K41" s="204">
        <v>3.7717821947654864</v>
      </c>
      <c r="L41" s="204">
        <v>4.4533692389134343</v>
      </c>
      <c r="M41" s="204">
        <v>4.4820303561697559</v>
      </c>
      <c r="N41" s="204">
        <v>4.383223962817886</v>
      </c>
      <c r="O41" s="204">
        <v>5.4145942596017642</v>
      </c>
      <c r="P41" s="204">
        <v>5.4954872892736146</v>
      </c>
      <c r="Q41" s="204">
        <v>4.330543720687916</v>
      </c>
    </row>
    <row r="42" spans="1:17" x14ac:dyDescent="0.25">
      <c r="A42" s="152" t="s">
        <v>247</v>
      </c>
      <c r="B42" s="151">
        <v>4.7665483226567931</v>
      </c>
      <c r="C42" s="151">
        <v>5.4864069753637494</v>
      </c>
      <c r="D42" s="151">
        <v>5.8052218194753147</v>
      </c>
      <c r="E42" s="151">
        <v>5.8446012409774806</v>
      </c>
      <c r="F42" s="151">
        <v>5.1245126102798526</v>
      </c>
      <c r="G42" s="151">
        <v>4.7016435006068278</v>
      </c>
      <c r="H42" s="151">
        <v>5.4702259807661786</v>
      </c>
      <c r="I42" s="151">
        <v>5.4629519580021642</v>
      </c>
      <c r="J42" s="151">
        <v>4.9778934072820551</v>
      </c>
      <c r="K42" s="151">
        <v>3.7717821947654864</v>
      </c>
      <c r="L42" s="151">
        <v>4.4533692389134343</v>
      </c>
      <c r="M42" s="151">
        <v>4.4820303561697559</v>
      </c>
      <c r="N42" s="151">
        <v>4.383223962817886</v>
      </c>
      <c r="O42" s="151">
        <v>5.4145942596017642</v>
      </c>
      <c r="P42" s="151">
        <v>5.4954872892736146</v>
      </c>
      <c r="Q42" s="151">
        <v>4.330543720687916</v>
      </c>
    </row>
    <row r="43" spans="1:17" x14ac:dyDescent="0.25">
      <c r="A43" s="150" t="s">
        <v>33</v>
      </c>
      <c r="B43" s="87">
        <v>3.515951089632479E-2</v>
      </c>
      <c r="C43" s="87">
        <v>3.6740383565217388E-2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8.4207525910956538E-2</v>
      </c>
      <c r="D45" s="87">
        <v>0</v>
      </c>
      <c r="E45" s="87">
        <v>0</v>
      </c>
      <c r="F45" s="87">
        <v>8.5560623216347817E-2</v>
      </c>
      <c r="G45" s="87">
        <v>8.59536844435803E-2</v>
      </c>
      <c r="H45" s="87">
        <v>8.5491704847652172E-2</v>
      </c>
      <c r="I45" s="87">
        <v>8.5137923888347844E-2</v>
      </c>
      <c r="J45" s="87">
        <v>8.4575856303652178E-2</v>
      </c>
      <c r="K45" s="87">
        <v>8.4412749497739137E-2</v>
      </c>
      <c r="L45" s="87">
        <v>0</v>
      </c>
      <c r="M45" s="87">
        <v>0</v>
      </c>
      <c r="N45" s="87">
        <v>0</v>
      </c>
      <c r="O45" s="87">
        <v>8.5963389410959545E-2</v>
      </c>
      <c r="P45" s="87">
        <v>8.5952739032453998E-2</v>
      </c>
      <c r="Q45" s="87">
        <v>8.5963138667227434E-2</v>
      </c>
    </row>
    <row r="46" spans="1:17" x14ac:dyDescent="0.25">
      <c r="A46" s="150" t="s">
        <v>125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0.71781920861866566</v>
      </c>
      <c r="C47" s="87">
        <v>0.90110568287582637</v>
      </c>
      <c r="D47" s="87">
        <v>0.90030727831930446</v>
      </c>
      <c r="E47" s="87">
        <v>0.62908925046886965</v>
      </c>
      <c r="F47" s="87">
        <v>0.72111335965356516</v>
      </c>
      <c r="G47" s="87">
        <v>0.71798037693772232</v>
      </c>
      <c r="H47" s="87">
        <v>0.54115860841043484</v>
      </c>
      <c r="I47" s="87">
        <v>0.72056950525565244</v>
      </c>
      <c r="J47" s="87">
        <v>0.44915610311373916</v>
      </c>
      <c r="K47" s="87">
        <v>0.35684550758817379</v>
      </c>
      <c r="L47" s="87">
        <v>0.17947844287022699</v>
      </c>
      <c r="M47" s="87">
        <v>0.17948206725651519</v>
      </c>
      <c r="N47" s="87">
        <v>0.26921847451153141</v>
      </c>
      <c r="O47" s="87">
        <v>0.26921565814101239</v>
      </c>
      <c r="P47" s="87">
        <v>0.2692002294155354</v>
      </c>
      <c r="Q47" s="87">
        <v>0.17948660994491941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4.0135696031418027</v>
      </c>
      <c r="C49" s="87">
        <v>4.4643533830117494</v>
      </c>
      <c r="D49" s="87">
        <v>4.9049145411560104</v>
      </c>
      <c r="E49" s="87">
        <v>5.2155119905086114</v>
      </c>
      <c r="F49" s="87">
        <v>4.3178386274099401</v>
      </c>
      <c r="G49" s="87">
        <v>3.8977094392255256</v>
      </c>
      <c r="H49" s="87">
        <v>4.8435756675080919</v>
      </c>
      <c r="I49" s="87">
        <v>4.6572445288581639</v>
      </c>
      <c r="J49" s="87">
        <v>4.4441614478646638</v>
      </c>
      <c r="K49" s="87">
        <v>3.3305239376795734</v>
      </c>
      <c r="L49" s="87">
        <v>4.2738907960432071</v>
      </c>
      <c r="M49" s="87">
        <v>4.3025482889132407</v>
      </c>
      <c r="N49" s="87">
        <v>4.1140054883063542</v>
      </c>
      <c r="O49" s="87">
        <v>5.0594152120497924</v>
      </c>
      <c r="P49" s="87">
        <v>5.1403343208256249</v>
      </c>
      <c r="Q49" s="87">
        <v>4.0650939720757693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142.9964496797038</v>
      </c>
      <c r="C54" s="204">
        <v>164.59220926091251</v>
      </c>
      <c r="D54" s="204">
        <v>174.15665458425946</v>
      </c>
      <c r="E54" s="204">
        <v>175.33803722932444</v>
      </c>
      <c r="F54" s="204">
        <v>153.73537830839558</v>
      </c>
      <c r="G54" s="204">
        <v>141.04930501820485</v>
      </c>
      <c r="H54" s="204">
        <v>164.10677942298537</v>
      </c>
      <c r="I54" s="204">
        <v>163.88855874006492</v>
      </c>
      <c r="J54" s="204">
        <v>149.33680221846168</v>
      </c>
      <c r="K54" s="204">
        <v>113.15346584296462</v>
      </c>
      <c r="L54" s="204">
        <v>133.60107716740299</v>
      </c>
      <c r="M54" s="204">
        <v>134.4609106850927</v>
      </c>
      <c r="N54" s="204">
        <v>131.49671888453659</v>
      </c>
      <c r="O54" s="204">
        <v>162.43782778805297</v>
      </c>
      <c r="P54" s="204">
        <v>164.86461867820847</v>
      </c>
      <c r="Q54" s="204">
        <v>129.91631162063752</v>
      </c>
    </row>
    <row r="55" spans="1:17" x14ac:dyDescent="0.25">
      <c r="A55" s="152" t="s">
        <v>245</v>
      </c>
      <c r="B55" s="151">
        <v>142.9964496797038</v>
      </c>
      <c r="C55" s="151">
        <v>164.59220926091251</v>
      </c>
      <c r="D55" s="151">
        <v>174.15665458425946</v>
      </c>
      <c r="E55" s="151">
        <v>175.33803722932444</v>
      </c>
      <c r="F55" s="151">
        <v>153.73537830839558</v>
      </c>
      <c r="G55" s="151">
        <v>141.04930501820485</v>
      </c>
      <c r="H55" s="151">
        <v>164.10677942298537</v>
      </c>
      <c r="I55" s="151">
        <v>163.88855874006492</v>
      </c>
      <c r="J55" s="151">
        <v>149.33680221846168</v>
      </c>
      <c r="K55" s="151">
        <v>113.15346584296462</v>
      </c>
      <c r="L55" s="151">
        <v>133.60107716740299</v>
      </c>
      <c r="M55" s="151">
        <v>134.4609106850927</v>
      </c>
      <c r="N55" s="151">
        <v>131.49671888453659</v>
      </c>
      <c r="O55" s="151">
        <v>162.43782778805297</v>
      </c>
      <c r="P55" s="151">
        <v>164.86461867820847</v>
      </c>
      <c r="Q55" s="151">
        <v>129.91631162063752</v>
      </c>
    </row>
    <row r="56" spans="1:17" x14ac:dyDescent="0.25">
      <c r="A56" s="150" t="s">
        <v>33</v>
      </c>
      <c r="B56" s="87">
        <v>1.0547853268897438</v>
      </c>
      <c r="C56" s="87">
        <v>1.1022115069565219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2.5262257773286962</v>
      </c>
      <c r="D58" s="87">
        <v>0</v>
      </c>
      <c r="E58" s="87">
        <v>0</v>
      </c>
      <c r="F58" s="87">
        <v>2.5668186964904351</v>
      </c>
      <c r="G58" s="87">
        <v>2.5786105333074096</v>
      </c>
      <c r="H58" s="87">
        <v>2.5647511454295655</v>
      </c>
      <c r="I58" s="87">
        <v>2.5541377166504349</v>
      </c>
      <c r="J58" s="87">
        <v>2.537275689109566</v>
      </c>
      <c r="K58" s="87">
        <v>2.5323824849321741</v>
      </c>
      <c r="L58" s="87">
        <v>0</v>
      </c>
      <c r="M58" s="87">
        <v>0</v>
      </c>
      <c r="N58" s="87">
        <v>0</v>
      </c>
      <c r="O58" s="87">
        <v>2.5789016823287865</v>
      </c>
      <c r="P58" s="87">
        <v>2.5785821709736205</v>
      </c>
      <c r="Q58" s="87">
        <v>2.5788941600168234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21.534576258559969</v>
      </c>
      <c r="C60" s="87">
        <v>27.033170486274788</v>
      </c>
      <c r="D60" s="87">
        <v>27.00921834957914</v>
      </c>
      <c r="E60" s="87">
        <v>18.872677514066087</v>
      </c>
      <c r="F60" s="87">
        <v>21.633400789606959</v>
      </c>
      <c r="G60" s="87">
        <v>21.539411308131669</v>
      </c>
      <c r="H60" s="87">
        <v>16.234758252313046</v>
      </c>
      <c r="I60" s="87">
        <v>21.617085157669568</v>
      </c>
      <c r="J60" s="87">
        <v>13.474683093412173</v>
      </c>
      <c r="K60" s="87">
        <v>10.705365227645215</v>
      </c>
      <c r="L60" s="87">
        <v>5.3843532861068102</v>
      </c>
      <c r="M60" s="87">
        <v>5.3844620176954558</v>
      </c>
      <c r="N60" s="87">
        <v>8.0765542353459434</v>
      </c>
      <c r="O60" s="87">
        <v>8.0764697442303728</v>
      </c>
      <c r="P60" s="87">
        <v>8.0760068824660625</v>
      </c>
      <c r="Q60" s="87">
        <v>5.3845982983475835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120.40708809425409</v>
      </c>
      <c r="C62" s="87">
        <v>133.9306014903525</v>
      </c>
      <c r="D62" s="87">
        <v>147.14743623468033</v>
      </c>
      <c r="E62" s="87">
        <v>156.46535971525836</v>
      </c>
      <c r="F62" s="87">
        <v>129.5351588222982</v>
      </c>
      <c r="G62" s="87">
        <v>116.93128317676577</v>
      </c>
      <c r="H62" s="87">
        <v>145.30727002524276</v>
      </c>
      <c r="I62" s="87">
        <v>139.71733586574493</v>
      </c>
      <c r="J62" s="87">
        <v>133.32484343593995</v>
      </c>
      <c r="K62" s="87">
        <v>99.915718130387233</v>
      </c>
      <c r="L62" s="87">
        <v>128.21672388129619</v>
      </c>
      <c r="M62" s="87">
        <v>129.07644866739724</v>
      </c>
      <c r="N62" s="87">
        <v>123.42016464919065</v>
      </c>
      <c r="O62" s="87">
        <v>151.78245636149381</v>
      </c>
      <c r="P62" s="87">
        <v>154.21002962476879</v>
      </c>
      <c r="Q62" s="87">
        <v>121.9528191622731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16.682919129298778</v>
      </c>
      <c r="C67" s="204">
        <v>19.202424413773123</v>
      </c>
      <c r="D67" s="204">
        <v>20.318276368163602</v>
      </c>
      <c r="E67" s="204">
        <v>20.456104343421185</v>
      </c>
      <c r="F67" s="204">
        <v>17.935794135979485</v>
      </c>
      <c r="G67" s="204">
        <v>16.455752252123897</v>
      </c>
      <c r="H67" s="204">
        <v>19.145790932681628</v>
      </c>
      <c r="I67" s="204">
        <v>19.120331853007571</v>
      </c>
      <c r="J67" s="204">
        <v>17.422626925487194</v>
      </c>
      <c r="K67" s="204">
        <v>13.201237681679205</v>
      </c>
      <c r="L67" s="204">
        <v>15.586792336197014</v>
      </c>
      <c r="M67" s="204">
        <v>15.687106246594142</v>
      </c>
      <c r="N67" s="204">
        <v>15.341283869862599</v>
      </c>
      <c r="O67" s="204">
        <v>18.951079908606179</v>
      </c>
      <c r="P67" s="204">
        <v>19.234205512457653</v>
      </c>
      <c r="Q67" s="204">
        <v>15.156903022407709</v>
      </c>
    </row>
    <row r="68" spans="1:17" x14ac:dyDescent="0.25">
      <c r="A68" s="152" t="s">
        <v>243</v>
      </c>
      <c r="B68" s="151">
        <v>16.682919129298778</v>
      </c>
      <c r="C68" s="151">
        <v>19.202424413773123</v>
      </c>
      <c r="D68" s="151">
        <v>20.318276368163602</v>
      </c>
      <c r="E68" s="151">
        <v>20.456104343421185</v>
      </c>
      <c r="F68" s="151">
        <v>17.935794135979485</v>
      </c>
      <c r="G68" s="151">
        <v>16.455752252123897</v>
      </c>
      <c r="H68" s="151">
        <v>19.145790932681628</v>
      </c>
      <c r="I68" s="151">
        <v>19.120331853007571</v>
      </c>
      <c r="J68" s="151">
        <v>17.422626925487194</v>
      </c>
      <c r="K68" s="151">
        <v>13.201237681679205</v>
      </c>
      <c r="L68" s="151">
        <v>15.586792336197014</v>
      </c>
      <c r="M68" s="151">
        <v>15.687106246594142</v>
      </c>
      <c r="N68" s="151">
        <v>15.341283869862599</v>
      </c>
      <c r="O68" s="151">
        <v>18.951079908606179</v>
      </c>
      <c r="P68" s="151">
        <v>19.234205512457653</v>
      </c>
      <c r="Q68" s="151">
        <v>15.156903022407709</v>
      </c>
    </row>
    <row r="69" spans="1:17" x14ac:dyDescent="0.25">
      <c r="A69" s="150" t="s">
        <v>33</v>
      </c>
      <c r="B69" s="87">
        <v>0.12305828813713676</v>
      </c>
      <c r="C69" s="87">
        <v>0.12859134247826084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0.29472634068834785</v>
      </c>
      <c r="D71" s="87">
        <v>0</v>
      </c>
      <c r="E71" s="87">
        <v>0</v>
      </c>
      <c r="F71" s="87">
        <v>0.29946218125721735</v>
      </c>
      <c r="G71" s="87">
        <v>0.3008378955525311</v>
      </c>
      <c r="H71" s="87">
        <v>0.29922096696678263</v>
      </c>
      <c r="I71" s="87">
        <v>0.2979827336092174</v>
      </c>
      <c r="J71" s="87">
        <v>0.29601549706278257</v>
      </c>
      <c r="K71" s="87">
        <v>0.29544462324208698</v>
      </c>
      <c r="L71" s="87">
        <v>0</v>
      </c>
      <c r="M71" s="87">
        <v>0</v>
      </c>
      <c r="N71" s="87">
        <v>0</v>
      </c>
      <c r="O71" s="87">
        <v>0.30087186293835838</v>
      </c>
      <c r="P71" s="87">
        <v>0.30083458661358903</v>
      </c>
      <c r="Q71" s="87">
        <v>0.3008709853352961</v>
      </c>
    </row>
    <row r="72" spans="1:17" x14ac:dyDescent="0.25">
      <c r="A72" s="150" t="s">
        <v>125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2.5123672301653301</v>
      </c>
      <c r="C73" s="87">
        <v>3.1538698900653914</v>
      </c>
      <c r="D73" s="87">
        <v>3.1510754741175653</v>
      </c>
      <c r="E73" s="87">
        <v>2.2018123766410436</v>
      </c>
      <c r="F73" s="87">
        <v>2.5238967587874779</v>
      </c>
      <c r="G73" s="87">
        <v>2.512931319282028</v>
      </c>
      <c r="H73" s="87">
        <v>1.8940551294365222</v>
      </c>
      <c r="I73" s="87">
        <v>2.5219932683947826</v>
      </c>
      <c r="J73" s="87">
        <v>1.5720463608980868</v>
      </c>
      <c r="K73" s="87">
        <v>1.2489592765586084</v>
      </c>
      <c r="L73" s="87">
        <v>0.62817455004579448</v>
      </c>
      <c r="M73" s="87">
        <v>0.62818723539780308</v>
      </c>
      <c r="N73" s="87">
        <v>0.94226466079035975</v>
      </c>
      <c r="O73" s="87">
        <v>0.94225480349354351</v>
      </c>
      <c r="P73" s="87">
        <v>0.94220080295437392</v>
      </c>
      <c r="Q73" s="87">
        <v>0.62820313480721801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14.047493610996312</v>
      </c>
      <c r="C75" s="87">
        <v>15.625236840541122</v>
      </c>
      <c r="D75" s="87">
        <v>17.167200894046037</v>
      </c>
      <c r="E75" s="87">
        <v>18.254291966780141</v>
      </c>
      <c r="F75" s="87">
        <v>15.112435195934792</v>
      </c>
      <c r="G75" s="87">
        <v>13.641983037289339</v>
      </c>
      <c r="H75" s="87">
        <v>16.952514836278322</v>
      </c>
      <c r="I75" s="87">
        <v>16.30035585100357</v>
      </c>
      <c r="J75" s="87">
        <v>15.554565067526324</v>
      </c>
      <c r="K75" s="87">
        <v>11.656833781878509</v>
      </c>
      <c r="L75" s="87">
        <v>14.958617786151219</v>
      </c>
      <c r="M75" s="87">
        <v>15.058919011196339</v>
      </c>
      <c r="N75" s="87">
        <v>14.39901920907224</v>
      </c>
      <c r="O75" s="87">
        <v>17.707953242174277</v>
      </c>
      <c r="P75" s="87">
        <v>17.991170122889688</v>
      </c>
      <c r="Q75" s="87">
        <v>14.227828902265195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3.037147192320008</v>
      </c>
      <c r="C81" s="96">
        <v>3.9973091397395706</v>
      </c>
      <c r="D81" s="96">
        <v>4.4983444137165058</v>
      </c>
      <c r="E81" s="96">
        <v>4.6751164469072091</v>
      </c>
      <c r="F81" s="96">
        <v>4.0854634828624814</v>
      </c>
      <c r="G81" s="96">
        <v>3.6595193845754528</v>
      </c>
      <c r="H81" s="96">
        <v>4.1859307474127547</v>
      </c>
      <c r="I81" s="96">
        <v>4.2990343100909394</v>
      </c>
      <c r="J81" s="96">
        <v>5.128128214269414</v>
      </c>
      <c r="K81" s="96">
        <v>3.1782503386456264</v>
      </c>
      <c r="L81" s="96">
        <v>2.7144922764644663</v>
      </c>
      <c r="M81" s="96">
        <v>2.7131126867323316</v>
      </c>
      <c r="N81" s="96">
        <v>2.7278292998908453</v>
      </c>
      <c r="O81" s="96">
        <v>3.3340952689681753</v>
      </c>
      <c r="P81" s="96">
        <v>3.2642519371214251</v>
      </c>
      <c r="Q81" s="96">
        <v>2.9006757927442037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3.037147192320008</v>
      </c>
      <c r="C86" s="158">
        <v>3.9973091397395706</v>
      </c>
      <c r="D86" s="158">
        <v>4.4983444137165058</v>
      </c>
      <c r="E86" s="158">
        <v>4.6751164469072091</v>
      </c>
      <c r="F86" s="158">
        <v>4.0854634828624814</v>
      </c>
      <c r="G86" s="158">
        <v>3.6595193845754528</v>
      </c>
      <c r="H86" s="158">
        <v>4.1859307474127547</v>
      </c>
      <c r="I86" s="158">
        <v>4.2990343100909394</v>
      </c>
      <c r="J86" s="158">
        <v>5.128128214269414</v>
      </c>
      <c r="K86" s="158">
        <v>3.1782503386456264</v>
      </c>
      <c r="L86" s="158">
        <v>2.7144922764644663</v>
      </c>
      <c r="M86" s="158">
        <v>2.7131126867323316</v>
      </c>
      <c r="N86" s="158">
        <v>2.7278292998908453</v>
      </c>
      <c r="O86" s="158">
        <v>3.3340952689681753</v>
      </c>
      <c r="P86" s="158">
        <v>3.2642519371214251</v>
      </c>
      <c r="Q86" s="158">
        <v>2.9006757927442037</v>
      </c>
    </row>
    <row r="87" spans="1:17" x14ac:dyDescent="0.25">
      <c r="A87" s="92" t="s">
        <v>125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3.037147192320008</v>
      </c>
      <c r="C88" s="91">
        <v>3.9973091397395706</v>
      </c>
      <c r="D88" s="91">
        <v>4.4983444137165058</v>
      </c>
      <c r="E88" s="91">
        <v>4.6751164469072091</v>
      </c>
      <c r="F88" s="91">
        <v>4.0854634828624814</v>
      </c>
      <c r="G88" s="91">
        <v>3.6595193845754528</v>
      </c>
      <c r="H88" s="91">
        <v>4.1859307474127547</v>
      </c>
      <c r="I88" s="91">
        <v>4.2990343100909394</v>
      </c>
      <c r="J88" s="91">
        <v>5.128128214269414</v>
      </c>
      <c r="K88" s="91">
        <v>3.1782503386456264</v>
      </c>
      <c r="L88" s="91">
        <v>2.7144922764644663</v>
      </c>
      <c r="M88" s="91">
        <v>2.7131126867323316</v>
      </c>
      <c r="N88" s="91">
        <v>2.7278292998908453</v>
      </c>
      <c r="O88" s="91">
        <v>3.3340952689681753</v>
      </c>
      <c r="P88" s="91">
        <v>3.2642519371214251</v>
      </c>
      <c r="Q88" s="91">
        <v>2.9006757927442037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1.0000000000000002</v>
      </c>
      <c r="C107" s="77">
        <f t="shared" si="11"/>
        <v>1</v>
      </c>
      <c r="D107" s="77">
        <f t="shared" si="11"/>
        <v>1</v>
      </c>
      <c r="E107" s="77">
        <f t="shared" si="11"/>
        <v>1</v>
      </c>
      <c r="F107" s="77">
        <f t="shared" si="11"/>
        <v>1</v>
      </c>
      <c r="G107" s="77">
        <f t="shared" si="11"/>
        <v>1.0000000000000002</v>
      </c>
      <c r="H107" s="77">
        <f t="shared" si="11"/>
        <v>1.0000000000000002</v>
      </c>
      <c r="I107" s="77">
        <f t="shared" si="11"/>
        <v>0.99999999999999989</v>
      </c>
      <c r="J107" s="77">
        <f t="shared" si="11"/>
        <v>1</v>
      </c>
      <c r="K107" s="77">
        <f t="shared" si="11"/>
        <v>1</v>
      </c>
      <c r="L107" s="77">
        <f t="shared" si="11"/>
        <v>1</v>
      </c>
      <c r="M107" s="77">
        <f t="shared" si="11"/>
        <v>1</v>
      </c>
      <c r="N107" s="77">
        <f t="shared" si="11"/>
        <v>1</v>
      </c>
      <c r="O107" s="77">
        <f t="shared" si="11"/>
        <v>1</v>
      </c>
      <c r="P107" s="77">
        <f t="shared" si="11"/>
        <v>1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1.5868083469674124E-2</v>
      </c>
      <c r="C112" s="201">
        <f t="shared" si="16"/>
        <v>1.4986670226487744E-2</v>
      </c>
      <c r="D112" s="201">
        <f t="shared" si="16"/>
        <v>1.5444609556586096E-2</v>
      </c>
      <c r="E112" s="201">
        <f t="shared" si="16"/>
        <v>1.558292265960803E-2</v>
      </c>
      <c r="F112" s="201">
        <f t="shared" si="16"/>
        <v>1.5446364368524E-2</v>
      </c>
      <c r="G112" s="201">
        <f t="shared" si="16"/>
        <v>1.5375963674047279E-2</v>
      </c>
      <c r="H112" s="201">
        <f t="shared" si="16"/>
        <v>1.5120543592370325E-2</v>
      </c>
      <c r="I112" s="201">
        <f t="shared" si="16"/>
        <v>1.4381513403951302E-2</v>
      </c>
      <c r="J112" s="201">
        <f t="shared" si="16"/>
        <v>1.624718059556448E-2</v>
      </c>
      <c r="K112" s="201">
        <f t="shared" si="16"/>
        <v>1.6971274021243057E-2</v>
      </c>
      <c r="L112" s="201">
        <f t="shared" si="16"/>
        <v>1.6254388330392111E-2</v>
      </c>
      <c r="M112" s="201">
        <f t="shared" si="16"/>
        <v>1.5925956363237421E-2</v>
      </c>
      <c r="N112" s="201">
        <f t="shared" si="16"/>
        <v>1.4772670476407576E-2</v>
      </c>
      <c r="O112" s="201">
        <f t="shared" si="16"/>
        <v>1.4833806702613497E-2</v>
      </c>
      <c r="P112" s="201">
        <f t="shared" si="16"/>
        <v>1.4955676337498091E-2</v>
      </c>
      <c r="Q112" s="201">
        <f t="shared" si="16"/>
        <v>1.6414244803922839E-2</v>
      </c>
    </row>
    <row r="113" spans="1:17" x14ac:dyDescent="0.25">
      <c r="A113" s="127" t="s">
        <v>238</v>
      </c>
      <c r="B113" s="200">
        <f t="shared" ref="B113:Q113" si="17">IF(B$41=0,0,B$41/B$31)</f>
        <v>2.852556279798046E-2</v>
      </c>
      <c r="C113" s="200">
        <f t="shared" si="17"/>
        <v>2.8551111007927888E-2</v>
      </c>
      <c r="D113" s="200">
        <f t="shared" si="17"/>
        <v>2.8537837404156923E-2</v>
      </c>
      <c r="E113" s="200">
        <f t="shared" si="17"/>
        <v>2.853382832870701E-2</v>
      </c>
      <c r="F113" s="200">
        <f t="shared" si="17"/>
        <v>2.8537786540042784E-2</v>
      </c>
      <c r="G113" s="200">
        <f t="shared" si="17"/>
        <v>2.8539827139882689E-2</v>
      </c>
      <c r="H113" s="200">
        <f t="shared" si="17"/>
        <v>2.854723062051101E-2</v>
      </c>
      <c r="I113" s="200">
        <f t="shared" si="17"/>
        <v>2.8568651785392717E-2</v>
      </c>
      <c r="J113" s="200">
        <f t="shared" si="17"/>
        <v>2.851457447549088E-2</v>
      </c>
      <c r="K113" s="200">
        <f t="shared" si="17"/>
        <v>2.849358626025382E-2</v>
      </c>
      <c r="L113" s="200">
        <f t="shared" si="17"/>
        <v>2.8514365555640814E-2</v>
      </c>
      <c r="M113" s="200">
        <f t="shared" si="17"/>
        <v>2.8523885322804705E-2</v>
      </c>
      <c r="N113" s="200">
        <f t="shared" si="17"/>
        <v>2.8557313899234559E-2</v>
      </c>
      <c r="O113" s="200">
        <f t="shared" si="17"/>
        <v>2.8555541834706846E-2</v>
      </c>
      <c r="P113" s="200">
        <f t="shared" si="17"/>
        <v>2.8552009381521793E-2</v>
      </c>
      <c r="Q113" s="200">
        <f t="shared" si="17"/>
        <v>2.8509732034668896E-2</v>
      </c>
    </row>
    <row r="114" spans="1:17" x14ac:dyDescent="0.25">
      <c r="A114" s="142" t="s">
        <v>247</v>
      </c>
      <c r="B114" s="199">
        <f t="shared" ref="B114:Q114" si="18">IF(B$42=0,0,B$42/B$31)</f>
        <v>2.852556279798046E-2</v>
      </c>
      <c r="C114" s="199">
        <f t="shared" si="18"/>
        <v>2.8551111007927888E-2</v>
      </c>
      <c r="D114" s="199">
        <f t="shared" si="18"/>
        <v>2.8537837404156923E-2</v>
      </c>
      <c r="E114" s="199">
        <f t="shared" si="18"/>
        <v>2.853382832870701E-2</v>
      </c>
      <c r="F114" s="199">
        <f t="shared" si="18"/>
        <v>2.8537786540042784E-2</v>
      </c>
      <c r="G114" s="199">
        <f t="shared" si="18"/>
        <v>2.8539827139882689E-2</v>
      </c>
      <c r="H114" s="199">
        <f t="shared" si="18"/>
        <v>2.854723062051101E-2</v>
      </c>
      <c r="I114" s="199">
        <f t="shared" si="18"/>
        <v>2.8568651785392717E-2</v>
      </c>
      <c r="J114" s="199">
        <f t="shared" si="18"/>
        <v>2.851457447549088E-2</v>
      </c>
      <c r="K114" s="199">
        <f t="shared" si="18"/>
        <v>2.849358626025382E-2</v>
      </c>
      <c r="L114" s="199">
        <f t="shared" si="18"/>
        <v>2.8514365555640814E-2</v>
      </c>
      <c r="M114" s="199">
        <f t="shared" si="18"/>
        <v>2.8523885322804705E-2</v>
      </c>
      <c r="N114" s="199">
        <f t="shared" si="18"/>
        <v>2.8557313899234559E-2</v>
      </c>
      <c r="O114" s="199">
        <f t="shared" si="18"/>
        <v>2.8555541834706846E-2</v>
      </c>
      <c r="P114" s="199">
        <f t="shared" si="18"/>
        <v>2.8552009381521793E-2</v>
      </c>
      <c r="Q114" s="199">
        <f t="shared" si="18"/>
        <v>2.8509732034668896E-2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0.85576688393941391</v>
      </c>
      <c r="C116" s="200">
        <f t="shared" si="20"/>
        <v>0.85653333023783673</v>
      </c>
      <c r="D116" s="200">
        <f t="shared" si="20"/>
        <v>0.85613512212470777</v>
      </c>
      <c r="E116" s="200">
        <f t="shared" si="20"/>
        <v>0.85601484986121046</v>
      </c>
      <c r="F116" s="200">
        <f t="shared" si="20"/>
        <v>0.85613359620128349</v>
      </c>
      <c r="G116" s="200">
        <f t="shared" si="20"/>
        <v>0.8561948141964808</v>
      </c>
      <c r="H116" s="200">
        <f t="shared" si="20"/>
        <v>0.85641691861533031</v>
      </c>
      <c r="I116" s="200">
        <f t="shared" si="20"/>
        <v>0.85705955356178143</v>
      </c>
      <c r="J116" s="200">
        <f t="shared" si="20"/>
        <v>0.85543723426472662</v>
      </c>
      <c r="K116" s="200">
        <f t="shared" si="20"/>
        <v>0.85480758780761479</v>
      </c>
      <c r="L116" s="200">
        <f t="shared" si="20"/>
        <v>0.85543096666922425</v>
      </c>
      <c r="M116" s="200">
        <f t="shared" si="20"/>
        <v>0.8557165596841414</v>
      </c>
      <c r="N116" s="200">
        <f t="shared" si="20"/>
        <v>0.85671941697703691</v>
      </c>
      <c r="O116" s="200">
        <f t="shared" si="20"/>
        <v>0.85666625504120564</v>
      </c>
      <c r="P116" s="200">
        <f t="shared" si="20"/>
        <v>0.85656028144565388</v>
      </c>
      <c r="Q116" s="200">
        <f t="shared" si="20"/>
        <v>0.85529196104006711</v>
      </c>
    </row>
    <row r="117" spans="1:17" x14ac:dyDescent="0.25">
      <c r="A117" s="142" t="s">
        <v>245</v>
      </c>
      <c r="B117" s="199">
        <f t="shared" ref="B117:Q117" si="21">IF(B$55=0,0,B$55/B$31)</f>
        <v>0.85576688393941391</v>
      </c>
      <c r="C117" s="199">
        <f t="shared" si="21"/>
        <v>0.85653333023783673</v>
      </c>
      <c r="D117" s="199">
        <f t="shared" si="21"/>
        <v>0.85613512212470777</v>
      </c>
      <c r="E117" s="199">
        <f t="shared" si="21"/>
        <v>0.85601484986121046</v>
      </c>
      <c r="F117" s="199">
        <f t="shared" si="21"/>
        <v>0.85613359620128349</v>
      </c>
      <c r="G117" s="199">
        <f t="shared" si="21"/>
        <v>0.8561948141964808</v>
      </c>
      <c r="H117" s="199">
        <f t="shared" si="21"/>
        <v>0.85641691861533031</v>
      </c>
      <c r="I117" s="199">
        <f t="shared" si="21"/>
        <v>0.85705955356178143</v>
      </c>
      <c r="J117" s="199">
        <f t="shared" si="21"/>
        <v>0.85543723426472662</v>
      </c>
      <c r="K117" s="199">
        <f t="shared" si="21"/>
        <v>0.85480758780761479</v>
      </c>
      <c r="L117" s="199">
        <f t="shared" si="21"/>
        <v>0.85543096666922425</v>
      </c>
      <c r="M117" s="199">
        <f t="shared" si="21"/>
        <v>0.8557165596841414</v>
      </c>
      <c r="N117" s="199">
        <f t="shared" si="21"/>
        <v>0.85671941697703691</v>
      </c>
      <c r="O117" s="199">
        <f t="shared" si="21"/>
        <v>0.85666625504120564</v>
      </c>
      <c r="P117" s="199">
        <f t="shared" si="21"/>
        <v>0.85656028144565388</v>
      </c>
      <c r="Q117" s="199">
        <f t="shared" si="21"/>
        <v>0.85529196104006711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9.9839469792931623E-2</v>
      </c>
      <c r="C119" s="200">
        <f t="shared" si="23"/>
        <v>9.9928888527747603E-2</v>
      </c>
      <c r="D119" s="200">
        <f t="shared" si="23"/>
        <v>9.9882430914549236E-2</v>
      </c>
      <c r="E119" s="200">
        <f t="shared" si="23"/>
        <v>9.9868399150474546E-2</v>
      </c>
      <c r="F119" s="200">
        <f t="shared" si="23"/>
        <v>9.988225289014975E-2</v>
      </c>
      <c r="G119" s="200">
        <f t="shared" si="23"/>
        <v>9.9889394989589417E-2</v>
      </c>
      <c r="H119" s="200">
        <f t="shared" si="23"/>
        <v>9.991530717178855E-2</v>
      </c>
      <c r="I119" s="200">
        <f t="shared" si="23"/>
        <v>9.9990281248874477E-2</v>
      </c>
      <c r="J119" s="200">
        <f t="shared" si="23"/>
        <v>9.9801010664218093E-2</v>
      </c>
      <c r="K119" s="200">
        <f t="shared" si="23"/>
        <v>9.9727551910888376E-2</v>
      </c>
      <c r="L119" s="200">
        <f t="shared" si="23"/>
        <v>9.9800279444742818E-2</v>
      </c>
      <c r="M119" s="200">
        <f t="shared" si="23"/>
        <v>9.9833598629816458E-2</v>
      </c>
      <c r="N119" s="200">
        <f t="shared" si="23"/>
        <v>9.9950598647320948E-2</v>
      </c>
      <c r="O119" s="200">
        <f t="shared" si="23"/>
        <v>9.9944396421473986E-2</v>
      </c>
      <c r="P119" s="200">
        <f t="shared" si="23"/>
        <v>9.993203283532627E-2</v>
      </c>
      <c r="Q119" s="200">
        <f t="shared" si="23"/>
        <v>9.9784062121341152E-2</v>
      </c>
    </row>
    <row r="120" spans="1:17" x14ac:dyDescent="0.25">
      <c r="A120" s="142" t="s">
        <v>243</v>
      </c>
      <c r="B120" s="199">
        <f t="shared" ref="B120:Q120" si="24">IF(B$68=0,0,B$68/B$31)</f>
        <v>9.9839469792931623E-2</v>
      </c>
      <c r="C120" s="199">
        <f t="shared" si="24"/>
        <v>9.9928888527747603E-2</v>
      </c>
      <c r="D120" s="199">
        <f t="shared" si="24"/>
        <v>9.9882430914549236E-2</v>
      </c>
      <c r="E120" s="199">
        <f t="shared" si="24"/>
        <v>9.9868399150474546E-2</v>
      </c>
      <c r="F120" s="199">
        <f t="shared" si="24"/>
        <v>9.988225289014975E-2</v>
      </c>
      <c r="G120" s="199">
        <f t="shared" si="24"/>
        <v>9.9889394989589417E-2</v>
      </c>
      <c r="H120" s="199">
        <f t="shared" si="24"/>
        <v>9.991530717178855E-2</v>
      </c>
      <c r="I120" s="199">
        <f t="shared" si="24"/>
        <v>9.9990281248874477E-2</v>
      </c>
      <c r="J120" s="199">
        <f t="shared" si="24"/>
        <v>9.9801010664218093E-2</v>
      </c>
      <c r="K120" s="199">
        <f t="shared" si="24"/>
        <v>9.9727551910888376E-2</v>
      </c>
      <c r="L120" s="199">
        <f t="shared" si="24"/>
        <v>9.9800279444742818E-2</v>
      </c>
      <c r="M120" s="199">
        <f t="shared" si="24"/>
        <v>9.9833598629816458E-2</v>
      </c>
      <c r="N120" s="199">
        <f t="shared" si="24"/>
        <v>9.9950598647320948E-2</v>
      </c>
      <c r="O120" s="199">
        <f t="shared" si="24"/>
        <v>9.9944396421473986E-2</v>
      </c>
      <c r="P120" s="199">
        <f t="shared" si="24"/>
        <v>9.993203283532627E-2</v>
      </c>
      <c r="Q120" s="199">
        <f t="shared" si="24"/>
        <v>9.9784062121341152E-2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0</v>
      </c>
      <c r="C133" s="230">
        <f>IF(C$5=0,0,C$5/PPA_fec!C$5)</f>
        <v>0</v>
      </c>
      <c r="D133" s="230">
        <f>IF(D$5=0,0,D$5/PPA_fec!D$5)</f>
        <v>0</v>
      </c>
      <c r="E133" s="230">
        <f>IF(E$5=0,0,E$5/PPA_fec!E$5)</f>
        <v>0</v>
      </c>
      <c r="F133" s="230">
        <f>IF(F$5=0,0,F$5/PPA_fec!F$5)</f>
        <v>0</v>
      </c>
      <c r="G133" s="230">
        <f>IF(G$5=0,0,G$5/PPA_fec!G$5)</f>
        <v>0</v>
      </c>
      <c r="H133" s="230">
        <f>IF(H$5=0,0,H$5/PPA_fec!H$5)</f>
        <v>0</v>
      </c>
      <c r="I133" s="230">
        <f>IF(I$5=0,0,I$5/PPA_fec!I$5)</f>
        <v>0</v>
      </c>
      <c r="J133" s="230">
        <f>IF(J$5=0,0,J$5/PPA_fec!J$5)</f>
        <v>0</v>
      </c>
      <c r="K133" s="230">
        <f>IF(K$5=0,0,K$5/PPA_fec!K$5)</f>
        <v>0</v>
      </c>
      <c r="L133" s="230">
        <f>IF(L$5=0,0,L$5/PPA_fec!L$5)</f>
        <v>0</v>
      </c>
      <c r="M133" s="230">
        <f>IF(M$5=0,0,M$5/PPA_fec!M$5)</f>
        <v>0</v>
      </c>
      <c r="N133" s="230">
        <f>IF(N$5=0,0,N$5/PPA_fec!N$5)</f>
        <v>0</v>
      </c>
      <c r="O133" s="230">
        <f>IF(O$5=0,0,O$5/PPA_fec!O$5)</f>
        <v>0</v>
      </c>
      <c r="P133" s="230">
        <f>IF(P$5=0,0,P$5/PPA_fec!P$5)</f>
        <v>0</v>
      </c>
      <c r="Q133" s="230">
        <f>IF(Q$5=0,0,Q$5/PPA_fec!Q$5)</f>
        <v>0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0</v>
      </c>
      <c r="C138" s="227">
        <f>IF(C$10=0,0,C$10/PPA_fec!C$10)</f>
        <v>0</v>
      </c>
      <c r="D138" s="227">
        <f>IF(D$10=0,0,D$10/PPA_fec!D$10)</f>
        <v>0</v>
      </c>
      <c r="E138" s="227">
        <f>IF(E$10=0,0,E$10/PPA_fec!E$10)</f>
        <v>0</v>
      </c>
      <c r="F138" s="227">
        <f>IF(F$10=0,0,F$10/PPA_fec!F$10)</f>
        <v>0</v>
      </c>
      <c r="G138" s="227">
        <f>IF(G$10=0,0,G$10/PPA_fec!G$10)</f>
        <v>0</v>
      </c>
      <c r="H138" s="227">
        <f>IF(H$10=0,0,H$10/PPA_fec!H$10)</f>
        <v>0</v>
      </c>
      <c r="I138" s="227">
        <f>IF(I$10=0,0,I$10/PPA_fec!I$10)</f>
        <v>0</v>
      </c>
      <c r="J138" s="227">
        <f>IF(J$10=0,0,J$10/PPA_fec!J$10)</f>
        <v>0</v>
      </c>
      <c r="K138" s="227">
        <f>IF(K$10=0,0,K$10/PPA_fec!K$10)</f>
        <v>0</v>
      </c>
      <c r="L138" s="227">
        <f>IF(L$10=0,0,L$10/PPA_fec!L$10)</f>
        <v>0</v>
      </c>
      <c r="M138" s="227">
        <f>IF(M$10=0,0,M$10/PPA_fec!M$10)</f>
        <v>0</v>
      </c>
      <c r="N138" s="227">
        <f>IF(N$10=0,0,N$10/PPA_fec!N$10)</f>
        <v>0</v>
      </c>
      <c r="O138" s="227">
        <f>IF(O$10=0,0,O$10/PPA_fec!O$10)</f>
        <v>0</v>
      </c>
      <c r="P138" s="227">
        <f>IF(P$10=0,0,P$10/PPA_fec!P$10)</f>
        <v>0</v>
      </c>
      <c r="Q138" s="227">
        <f>IF(Q$10=0,0,Q$10/PPA_fec!Q$10)</f>
        <v>0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0</v>
      </c>
      <c r="C140" s="226">
        <f>IF(C$16=0,0,C$16/PPA_fec!C$16)</f>
        <v>0</v>
      </c>
      <c r="D140" s="226">
        <f>IF(D$16=0,0,D$16/PPA_fec!D$16)</f>
        <v>0</v>
      </c>
      <c r="E140" s="226">
        <f>IF(E$16=0,0,E$16/PPA_fec!E$16)</f>
        <v>0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0</v>
      </c>
      <c r="M140" s="226">
        <f>IF(M$16=0,0,M$16/PPA_fec!M$16)</f>
        <v>0</v>
      </c>
      <c r="N140" s="226">
        <f>IF(N$16=0,0,N$16/PPA_fec!N$16)</f>
        <v>0</v>
      </c>
      <c r="O140" s="226">
        <f>IF(O$16=0,0,O$16/PPA_fec!O$16)</f>
        <v>0</v>
      </c>
      <c r="P140" s="226">
        <f>IF(P$16=0,0,P$16/PPA_fec!P$16)</f>
        <v>0</v>
      </c>
      <c r="Q140" s="226">
        <f>IF(Q$16=0,0,Q$16/PPA_fec!Q$16)</f>
        <v>0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1.0954317025895519</v>
      </c>
      <c r="C143" s="230">
        <f>IF(C$31=0,0,C$31/PPA_fec!C$31)</f>
        <v>1.2542899432922596</v>
      </c>
      <c r="D143" s="230">
        <f>IF(D$31=0,0,D$31/PPA_fec!D$31)</f>
        <v>1.2733976859031775</v>
      </c>
      <c r="E143" s="230">
        <f>IF(E$31=0,0,E$31/PPA_fec!E$31)</f>
        <v>1.2530740812878809</v>
      </c>
      <c r="F143" s="230">
        <f>IF(F$31=0,0,F$31/PPA_fec!F$31)</f>
        <v>1.1607487021680349</v>
      </c>
      <c r="G143" s="230">
        <f>IF(G$31=0,0,G$31/PPA_fec!G$31)</f>
        <v>1.0583593715253141</v>
      </c>
      <c r="H143" s="230">
        <f>IF(H$31=0,0,H$31/PPA_fec!H$31)</f>
        <v>1.1950105884633324</v>
      </c>
      <c r="I143" s="230">
        <f>IF(I$31=0,0,I$31/PPA_fec!I$31)</f>
        <v>1.3083097862360293</v>
      </c>
      <c r="J143" s="230">
        <f>IF(J$31=0,0,J$31/PPA_fec!J$31)</f>
        <v>1.1701489030332437</v>
      </c>
      <c r="K143" s="230">
        <f>IF(K$31=0,0,K$31/PPA_fec!K$31)</f>
        <v>1.0527669872092156</v>
      </c>
      <c r="L143" s="230">
        <f>IF(L$31=0,0,L$31/PPA_fec!L$31)</f>
        <v>1.0533138665716906</v>
      </c>
      <c r="M143" s="230">
        <f>IF(M$31=0,0,M$31/PPA_fec!M$31)</f>
        <v>1.0738021308994909</v>
      </c>
      <c r="N143" s="230">
        <f>IF(N$31=0,0,N$31/PPA_fec!N$31)</f>
        <v>0.96943167580504164</v>
      </c>
      <c r="O143" s="230">
        <f>IF(O$31=0,0,O$31/PPA_fec!O$31)</f>
        <v>1.046724030936933</v>
      </c>
      <c r="P143" s="230">
        <f>IF(P$31=0,0,P$31/PPA_fec!P$31)</f>
        <v>1.0337742726894743</v>
      </c>
      <c r="Q143" s="230">
        <f>IF(Q$31=0,0,Q$31/PPA_fec!Q$31)</f>
        <v>0.86102044613672646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1.3700093299348544</v>
      </c>
      <c r="C148" s="227">
        <f>IF(C$36=0,0,C$36/PPA_fec!C$36)</f>
        <v>1.4815517781964662</v>
      </c>
      <c r="D148" s="227">
        <f>IF(D$36=0,0,D$36/PPA_fec!D$36)</f>
        <v>1.5500822133222483</v>
      </c>
      <c r="E148" s="227">
        <f>IF(E$36=0,0,E$36/PPA_fec!E$36)</f>
        <v>1.5390027830605093</v>
      </c>
      <c r="F148" s="227">
        <f>IF(F$36=0,0,F$36/PPA_fec!F$36)</f>
        <v>1.4131173381336195</v>
      </c>
      <c r="G148" s="227">
        <f>IF(G$36=0,0,G$36/PPA_fec!G$36)</f>
        <v>1.2825941269339736</v>
      </c>
      <c r="H148" s="227">
        <f>IF(H$36=0,0,H$36/PPA_fec!H$36)</f>
        <v>1.4241407089168732</v>
      </c>
      <c r="I148" s="227">
        <f>IF(I$36=0,0,I$36/PPA_fec!I$36)</f>
        <v>1.4829582459457027</v>
      </c>
      <c r="J148" s="227">
        <f>IF(J$36=0,0,J$36/PPA_fec!J$36)</f>
        <v>1.4984176521705073</v>
      </c>
      <c r="K148" s="227">
        <f>IF(K$36=0,0,K$36/PPA_fec!K$36)</f>
        <v>1.408187375240741</v>
      </c>
      <c r="L148" s="227">
        <f>IF(L$36=0,0,L$36/PPA_fec!L$36)</f>
        <v>1.3494045669856332</v>
      </c>
      <c r="M148" s="227">
        <f>IF(M$36=0,0,M$36/PPA_fec!M$36)</f>
        <v>1.3478560917085605</v>
      </c>
      <c r="N148" s="227">
        <f>IF(N$36=0,0,N$36/PPA_fec!N$36)</f>
        <v>1.1287297173376942</v>
      </c>
      <c r="O148" s="227">
        <f>IF(O$36=0,0,O$36/PPA_fec!O$36)</f>
        <v>1.2237664799009298</v>
      </c>
      <c r="P148" s="227">
        <f>IF(P$36=0,0,P$36/PPA_fec!P$36)</f>
        <v>1.2185560787493013</v>
      </c>
      <c r="Q148" s="227">
        <f>IF(Q$36=0,0,Q$36/PPA_fec!Q$36)</f>
        <v>1.1139048981385109</v>
      </c>
    </row>
    <row r="149" spans="1:17" x14ac:dyDescent="0.25">
      <c r="A149" s="127" t="s">
        <v>238</v>
      </c>
      <c r="B149" s="225">
        <f>IF(B$41=0,0,B$41/PPA_fec!B$41)</f>
        <v>0.45618201833893701</v>
      </c>
      <c r="C149" s="225">
        <f>IF(C$41=0,0,C$41/PPA_fec!C$41)</f>
        <v>0.6139094913465255</v>
      </c>
      <c r="D149" s="225">
        <f>IF(D$41=0,0,D$41/PPA_fec!D$41)</f>
        <v>0.68713068212160866</v>
      </c>
      <c r="E149" s="225">
        <f>IF(E$41=0,0,E$41/PPA_fec!E$41)</f>
        <v>0.63596783070634588</v>
      </c>
      <c r="F149" s="225">
        <f>IF(F$41=0,0,F$41/PPA_fec!F$41)</f>
        <v>0.52801780373941454</v>
      </c>
      <c r="G149" s="225">
        <f>IF(G$41=0,0,G$41/PPA_fec!G$41)</f>
        <v>0.41795635147604221</v>
      </c>
      <c r="H149" s="225">
        <f>IF(H$41=0,0,H$41/PPA_fec!H$41)</f>
        <v>0.50498564571729576</v>
      </c>
      <c r="I149" s="225">
        <f>IF(I$41=0,0,I$41/PPA_fec!I$41)</f>
        <v>0.60313067226608863</v>
      </c>
      <c r="J149" s="225">
        <f>IF(J$41=0,0,J$41/PPA_fec!J$41)</f>
        <v>0.64240066516466676</v>
      </c>
      <c r="K149" s="225">
        <f>IF(K$41=0,0,K$41/PPA_fec!K$41)</f>
        <v>0.49621310243320615</v>
      </c>
      <c r="L149" s="225">
        <f>IF(L$41=0,0,L$41/PPA_fec!L$41)</f>
        <v>0.37762664221491882</v>
      </c>
      <c r="M149" s="225">
        <f>IF(M$41=0,0,M$41/PPA_fec!M$41)</f>
        <v>0.37703112026480445</v>
      </c>
      <c r="N149" s="225">
        <f>IF(N$41=0,0,N$41/PPA_fec!N$41)</f>
        <v>0.27084427285828111</v>
      </c>
      <c r="O149" s="225">
        <f>IF(O$41=0,0,O$41/PPA_fec!O$41)</f>
        <v>0.32927865069226459</v>
      </c>
      <c r="P149" s="225">
        <f>IF(P$41=0,0,P$41/PPA_fec!P$41)</f>
        <v>0.32794552486990558</v>
      </c>
      <c r="Q149" s="225">
        <f>IF(Q$41=0,0,Q$41/PPA_fec!Q$41)</f>
        <v>0.26571793587137549</v>
      </c>
    </row>
    <row r="150" spans="1:17" x14ac:dyDescent="0.25">
      <c r="A150" s="127" t="s">
        <v>237</v>
      </c>
      <c r="B150" s="226">
        <f>IF(B$54=0,0,B$54/PPA_fec!B$54)</f>
        <v>1.2330921503056231</v>
      </c>
      <c r="C150" s="226">
        <f>IF(C$54=0,0,C$54/PPA_fec!C$54)</f>
        <v>1.3927919006218559</v>
      </c>
      <c r="D150" s="226">
        <f>IF(D$54=0,0,D$54/PPA_fec!D$54)</f>
        <v>1.4025112940018865</v>
      </c>
      <c r="E150" s="226">
        <f>IF(E$54=0,0,E$54/PPA_fec!E$54)</f>
        <v>1.3864441952317663</v>
      </c>
      <c r="F150" s="226">
        <f>IF(F$54=0,0,F$54/PPA_fec!F$54)</f>
        <v>1.2964183142299048</v>
      </c>
      <c r="G150" s="226">
        <f>IF(G$54=0,0,G$54/PPA_fec!G$54)</f>
        <v>1.1984638178259071</v>
      </c>
      <c r="H150" s="226">
        <f>IF(H$54=0,0,H$54/PPA_fec!H$54)</f>
        <v>1.3443799335762363</v>
      </c>
      <c r="I150" s="226">
        <f>IF(I$54=0,0,I$54/PPA_fec!I$54)</f>
        <v>1.4612127790855041</v>
      </c>
      <c r="J150" s="226">
        <f>IF(J$54=0,0,J$54/PPA_fec!J$54)</f>
        <v>1.2860288783305607</v>
      </c>
      <c r="K150" s="226">
        <f>IF(K$54=0,0,K$54/PPA_fec!K$54)</f>
        <v>1.170179439261531</v>
      </c>
      <c r="L150" s="226">
        <f>IF(L$54=0,0,L$54/PPA_fec!L$54)</f>
        <v>1.2043552948615941</v>
      </c>
      <c r="M150" s="226">
        <f>IF(M$54=0,0,M$54/PPA_fec!M$54)</f>
        <v>1.2312580518831027</v>
      </c>
      <c r="N150" s="226">
        <f>IF(N$54=0,0,N$54/PPA_fec!N$54)</f>
        <v>1.1482173046956294</v>
      </c>
      <c r="O150" s="226">
        <f>IF(O$54=0,0,O$54/PPA_fec!O$54)</f>
        <v>1.2185867459886655</v>
      </c>
      <c r="P150" s="226">
        <f>IF(P$54=0,0,P$54/PPA_fec!P$54)</f>
        <v>1.2019855290681496</v>
      </c>
      <c r="Q150" s="226">
        <f>IF(Q$54=0,0,Q$54/PPA_fec!Q$54)</f>
        <v>1.0031841909528953</v>
      </c>
    </row>
    <row r="151" spans="1:17" x14ac:dyDescent="0.25">
      <c r="A151" s="72" t="s">
        <v>236</v>
      </c>
      <c r="B151" s="258">
        <f>IF(B$67=0,0,B$67/PPA_fec!B$67)</f>
        <v>1.1165290920751627</v>
      </c>
      <c r="C151" s="258">
        <f>IF(C$67=0,0,C$67/PPA_fec!C$67)</f>
        <v>1.2922875256876201</v>
      </c>
      <c r="D151" s="258">
        <f>IF(D$67=0,0,D$67/PPA_fec!D$67)</f>
        <v>1.3183728743938947</v>
      </c>
      <c r="E151" s="258">
        <f>IF(E$67=0,0,E$67/PPA_fec!E$67)</f>
        <v>1.2929184312374156</v>
      </c>
      <c r="F151" s="258">
        <f>IF(F$67=0,0,F$67/PPA_fec!F$67)</f>
        <v>1.1902408841752004</v>
      </c>
      <c r="G151" s="258">
        <f>IF(G$67=0,0,G$67/PPA_fec!G$67)</f>
        <v>1.0753633685409378</v>
      </c>
      <c r="H151" s="258">
        <f>IF(H$67=0,0,H$67/PPA_fec!H$67)</f>
        <v>1.2200637246163926</v>
      </c>
      <c r="I151" s="258">
        <f>IF(I$67=0,0,I$67/PPA_fec!I$67)</f>
        <v>1.3439999991407565</v>
      </c>
      <c r="J151" s="258">
        <f>IF(J$67=0,0,J$67/PPA_fec!J$67)</f>
        <v>1.2116153132542957</v>
      </c>
      <c r="K151" s="258">
        <f>IF(K$67=0,0,K$67/PPA_fec!K$67)</f>
        <v>1.0802403205031799</v>
      </c>
      <c r="L151" s="258">
        <f>IF(L$67=0,0,L$67/PPA_fec!L$67)</f>
        <v>1.061852661587108</v>
      </c>
      <c r="M151" s="258">
        <f>IF(M$67=0,0,M$67/PPA_fec!M$67)</f>
        <v>1.0811086306690532</v>
      </c>
      <c r="N151" s="258">
        <f>IF(N$67=0,0,N$67/PPA_fec!N$67)</f>
        <v>0.95798597536764984</v>
      </c>
      <c r="O151" s="258">
        <f>IF(O$67=0,0,O$67/PPA_fec!O$67)</f>
        <v>1.0454975506567123</v>
      </c>
      <c r="P151" s="258">
        <f>IF(P$67=0,0,P$67/PPA_fec!P$67)</f>
        <v>1.0331876201413035</v>
      </c>
      <c r="Q151" s="258">
        <f>IF(Q$67=0,0,Q$67/PPA_fec!Q$67)</f>
        <v>0.85732751503121285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0.26962257398690187</v>
      </c>
      <c r="C153" s="230">
        <f>IF(C$81=0,0,C$81/PPA_fec!C$81)</f>
        <v>0.2915745135481651</v>
      </c>
      <c r="D153" s="230">
        <f>IF(D$81=0,0,D$81/PPA_fec!D$81)</f>
        <v>0.30506154017734471</v>
      </c>
      <c r="E153" s="230">
        <f>IF(E$81=0,0,E$81/PPA_fec!E$81)</f>
        <v>0.30288106998622516</v>
      </c>
      <c r="F153" s="230">
        <f>IF(F$81=0,0,F$81/PPA_fec!F$81)</f>
        <v>0.27810637907934765</v>
      </c>
      <c r="G153" s="230">
        <f>IF(G$81=0,0,G$81/PPA_fec!G$81)</f>
        <v>0.25241895973136558</v>
      </c>
      <c r="H153" s="230">
        <f>IF(H$81=0,0,H$81/PPA_fec!H$81)</f>
        <v>0.28027581657123263</v>
      </c>
      <c r="I153" s="230">
        <f>IF(I$81=0,0,I$81/PPA_fec!I$81)</f>
        <v>0.29185131126515346</v>
      </c>
      <c r="J153" s="230">
        <f>IF(J$81=0,0,J$81/PPA_fec!J$81)</f>
        <v>0.29489377587292304</v>
      </c>
      <c r="K153" s="230">
        <f>IF(K$81=0,0,K$81/PPA_fec!K$81)</f>
        <v>0.27713614533290964</v>
      </c>
      <c r="L153" s="230">
        <f>IF(L$81=0,0,L$81/PPA_fec!L$81)</f>
        <v>0.26556748538175856</v>
      </c>
      <c r="M153" s="230">
        <f>IF(M$81=0,0,M$81/PPA_fec!M$81)</f>
        <v>0.26526274009219236</v>
      </c>
      <c r="N153" s="230">
        <f>IF(N$81=0,0,N$81/PPA_fec!N$81)</f>
        <v>0.22213791181886963</v>
      </c>
      <c r="O153" s="230">
        <f>IF(O$81=0,0,O$81/PPA_fec!O$81)</f>
        <v>0.2408414753536523</v>
      </c>
      <c r="P153" s="230">
        <f>IF(P$81=0,0,P$81/PPA_fec!P$81)</f>
        <v>0.23981605038806242</v>
      </c>
      <c r="Q153" s="230">
        <f>IF(Q$81=0,0,Q$81/PPA_fec!Q$81)</f>
        <v>0.21922033613231257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1.3700093299348544</v>
      </c>
      <c r="C158" s="273">
        <f>IF(C$86=0,0,C$86/PPA_fec!C$86)</f>
        <v>1.4815517781964662</v>
      </c>
      <c r="D158" s="273">
        <f>IF(D$86=0,0,D$86/PPA_fec!D$86)</f>
        <v>1.5500822133222485</v>
      </c>
      <c r="E158" s="273">
        <f>IF(E$86=0,0,E$86/PPA_fec!E$86)</f>
        <v>1.5390027830605093</v>
      </c>
      <c r="F158" s="273">
        <f>IF(F$86=0,0,F$86/PPA_fec!F$86)</f>
        <v>1.4131173381336193</v>
      </c>
      <c r="G158" s="273">
        <f>IF(G$86=0,0,G$86/PPA_fec!G$86)</f>
        <v>1.2825941269339733</v>
      </c>
      <c r="H158" s="273">
        <f>IF(H$86=0,0,H$86/PPA_fec!H$86)</f>
        <v>1.4241407089168729</v>
      </c>
      <c r="I158" s="273">
        <f>IF(I$86=0,0,I$86/PPA_fec!I$86)</f>
        <v>1.4829582459457027</v>
      </c>
      <c r="J158" s="273">
        <f>IF(J$86=0,0,J$86/PPA_fec!J$86)</f>
        <v>1.4984176521705068</v>
      </c>
      <c r="K158" s="273">
        <f>IF(K$86=0,0,K$86/PPA_fec!K$86)</f>
        <v>1.4081873752407412</v>
      </c>
      <c r="L158" s="273">
        <f>IF(L$86=0,0,L$86/PPA_fec!L$86)</f>
        <v>1.3494045669856334</v>
      </c>
      <c r="M158" s="273">
        <f>IF(M$86=0,0,M$86/PPA_fec!M$86)</f>
        <v>1.3478560917085607</v>
      </c>
      <c r="N158" s="273">
        <f>IF(N$86=0,0,N$86/PPA_fec!N$86)</f>
        <v>1.1287297173376942</v>
      </c>
      <c r="O158" s="273">
        <f>IF(O$86=0,0,O$86/PPA_fec!O$86)</f>
        <v>1.2237664799009298</v>
      </c>
      <c r="P158" s="273">
        <f>IF(P$86=0,0,P$86/PPA_fec!P$86)</f>
        <v>1.2185560787493015</v>
      </c>
      <c r="Q158" s="273">
        <f>IF(Q$86=0,0,Q$86/PPA_fec!Q$86)</f>
        <v>1.1139048981385109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2225.4181647647333</v>
      </c>
      <c r="C3" s="46">
        <v>2460.267441223215</v>
      </c>
      <c r="D3" s="46">
        <v>2620.0274348422499</v>
      </c>
      <c r="E3" s="46">
        <v>2396.8303219800941</v>
      </c>
      <c r="F3" s="46">
        <v>2304.0853541131032</v>
      </c>
      <c r="G3" s="46">
        <v>2249.7618841458134</v>
      </c>
      <c r="H3" s="46">
        <v>2200.6586945469817</v>
      </c>
      <c r="I3" s="46">
        <v>2074.4370434467628</v>
      </c>
      <c r="J3" s="46">
        <v>1962.8494277504972</v>
      </c>
      <c r="K3" s="46">
        <v>2163.8579206637282</v>
      </c>
      <c r="L3" s="46">
        <v>1968.7</v>
      </c>
      <c r="M3" s="46">
        <v>1889.6936594633105</v>
      </c>
      <c r="N3" s="46">
        <v>1857.373126558073</v>
      </c>
      <c r="O3" s="46">
        <v>2015.0747732778123</v>
      </c>
      <c r="P3" s="46">
        <v>2101.1999071560485</v>
      </c>
      <c r="Q3" s="46">
        <v>2087.1919361444943</v>
      </c>
    </row>
    <row r="5" spans="1:17" x14ac:dyDescent="0.25">
      <c r="A5" s="31" t="s">
        <v>257</v>
      </c>
      <c r="B5" s="46">
        <v>3095.0089302576484</v>
      </c>
      <c r="C5" s="46">
        <v>3886.5337512617266</v>
      </c>
      <c r="D5" s="46">
        <v>3929.9091067238369</v>
      </c>
      <c r="E5" s="46">
        <v>3715.6232839603713</v>
      </c>
      <c r="F5" s="46">
        <v>3470.3004029803742</v>
      </c>
      <c r="G5" s="46">
        <v>3028.7712176172322</v>
      </c>
      <c r="H5" s="46">
        <v>3136.3395891934356</v>
      </c>
      <c r="I5" s="46">
        <v>2807.1285128211666</v>
      </c>
      <c r="J5" s="46">
        <v>3070.9667521459082</v>
      </c>
      <c r="K5" s="46">
        <v>2725.9826857230014</v>
      </c>
      <c r="L5" s="46">
        <v>2834.3143605667278</v>
      </c>
      <c r="M5" s="46">
        <v>2977.3737675581797</v>
      </c>
      <c r="N5" s="46">
        <v>3496.2957339179306</v>
      </c>
      <c r="O5" s="46">
        <v>4292.3238395524759</v>
      </c>
      <c r="P5" s="46">
        <v>4497.0886749288384</v>
      </c>
      <c r="Q5" s="46">
        <v>4752.7644366366185</v>
      </c>
    </row>
    <row r="6" spans="1:17" x14ac:dyDescent="0.25">
      <c r="A6" s="294" t="s">
        <v>256</v>
      </c>
      <c r="B6" s="293">
        <v>3868.7611628220607</v>
      </c>
      <c r="C6" s="293">
        <v>4177.7292288932185</v>
      </c>
      <c r="D6" s="293">
        <v>4280.7805456527585</v>
      </c>
      <c r="E6" s="293">
        <v>4295.9762231116383</v>
      </c>
      <c r="F6" s="293">
        <v>3968.2948754130603</v>
      </c>
      <c r="G6" s="293">
        <v>3544.7730588663685</v>
      </c>
      <c r="H6" s="293">
        <v>3500.6288629099622</v>
      </c>
      <c r="I6" s="293">
        <v>3523.3892573519356</v>
      </c>
      <c r="J6" s="293">
        <v>3269.8788057032943</v>
      </c>
      <c r="K6" s="293">
        <v>3089.3645955667421</v>
      </c>
      <c r="L6" s="293">
        <v>2992.0510917994211</v>
      </c>
      <c r="M6" s="293">
        <v>3199.4369129250963</v>
      </c>
      <c r="N6" s="293">
        <v>3719.8199124894218</v>
      </c>
      <c r="O6" s="293">
        <v>4714.2318465078415</v>
      </c>
      <c r="P6" s="293">
        <v>4987.637245060755</v>
      </c>
      <c r="Q6" s="293">
        <v>5206.6249203857078</v>
      </c>
    </row>
    <row r="7" spans="1:17" x14ac:dyDescent="0.25">
      <c r="A7" s="292" t="s">
        <v>255</v>
      </c>
      <c r="B7" s="291"/>
      <c r="C7" s="291">
        <v>501.97852024197533</v>
      </c>
      <c r="D7" s="291">
        <v>257.18036833573012</v>
      </c>
      <c r="E7" s="291">
        <v>15.1956774588798</v>
      </c>
      <c r="F7" s="291">
        <v>0</v>
      </c>
      <c r="G7" s="291">
        <v>0</v>
      </c>
      <c r="H7" s="291">
        <v>239.03151162891052</v>
      </c>
      <c r="I7" s="291">
        <v>22.760394441973403</v>
      </c>
      <c r="J7" s="291">
        <v>0</v>
      </c>
      <c r="K7" s="291">
        <v>226.40915162661463</v>
      </c>
      <c r="L7" s="291">
        <v>0</v>
      </c>
      <c r="M7" s="291">
        <v>468.95196389428327</v>
      </c>
      <c r="N7" s="291">
        <v>520.38299956432547</v>
      </c>
      <c r="O7" s="291">
        <v>1068.680762734301</v>
      </c>
      <c r="P7" s="291">
        <v>535.00921382153388</v>
      </c>
      <c r="Q7" s="291">
        <v>279.24968962786232</v>
      </c>
    </row>
    <row r="8" spans="1:17" x14ac:dyDescent="0.25">
      <c r="A8" s="290" t="s">
        <v>254</v>
      </c>
      <c r="B8" s="289"/>
      <c r="C8" s="289">
        <f>B6+C7-C6</f>
        <v>193.01045417081787</v>
      </c>
      <c r="D8" s="289">
        <f t="shared" ref="D8:Q8" si="0">C6+D7-D6</f>
        <v>154.12905157619025</v>
      </c>
      <c r="E8" s="289">
        <f t="shared" si="0"/>
        <v>0</v>
      </c>
      <c r="F8" s="289">
        <f t="shared" si="0"/>
        <v>327.68134769857807</v>
      </c>
      <c r="G8" s="289">
        <f t="shared" si="0"/>
        <v>423.52181654669175</v>
      </c>
      <c r="H8" s="289">
        <f t="shared" si="0"/>
        <v>283.17570758531701</v>
      </c>
      <c r="I8" s="289">
        <f t="shared" si="0"/>
        <v>0</v>
      </c>
      <c r="J8" s="289">
        <f t="shared" si="0"/>
        <v>253.51045164864126</v>
      </c>
      <c r="K8" s="289">
        <f t="shared" si="0"/>
        <v>406.92336176316667</v>
      </c>
      <c r="L8" s="289">
        <f t="shared" si="0"/>
        <v>97.313503767320981</v>
      </c>
      <c r="M8" s="289">
        <f t="shared" si="0"/>
        <v>261.56614276860819</v>
      </c>
      <c r="N8" s="289">
        <f t="shared" si="0"/>
        <v>0</v>
      </c>
      <c r="O8" s="289">
        <f t="shared" si="0"/>
        <v>74.268828715880773</v>
      </c>
      <c r="P8" s="289">
        <f t="shared" si="0"/>
        <v>261.60381526862056</v>
      </c>
      <c r="Q8" s="289">
        <f t="shared" si="0"/>
        <v>60.262014302909847</v>
      </c>
    </row>
    <row r="9" spans="1:17" x14ac:dyDescent="0.25">
      <c r="A9" s="288" t="s">
        <v>253</v>
      </c>
      <c r="B9" s="287">
        <f>B6-B5</f>
        <v>773.75223256441222</v>
      </c>
      <c r="C9" s="287">
        <f t="shared" ref="C9:Q9" si="1">C6-C5</f>
        <v>291.19547763149194</v>
      </c>
      <c r="D9" s="287">
        <f t="shared" si="1"/>
        <v>350.87143892892163</v>
      </c>
      <c r="E9" s="287">
        <f t="shared" si="1"/>
        <v>580.35293915126704</v>
      </c>
      <c r="F9" s="287">
        <f t="shared" si="1"/>
        <v>497.99447243268605</v>
      </c>
      <c r="G9" s="287">
        <f t="shared" si="1"/>
        <v>516.00184124913631</v>
      </c>
      <c r="H9" s="287">
        <f t="shared" si="1"/>
        <v>364.28927371652662</v>
      </c>
      <c r="I9" s="287">
        <f t="shared" si="1"/>
        <v>716.26074453076899</v>
      </c>
      <c r="J9" s="287">
        <f t="shared" si="1"/>
        <v>198.91205355738612</v>
      </c>
      <c r="K9" s="287">
        <f t="shared" si="1"/>
        <v>363.38190984374069</v>
      </c>
      <c r="L9" s="287">
        <f t="shared" si="1"/>
        <v>157.73673123269327</v>
      </c>
      <c r="M9" s="287">
        <f t="shared" si="1"/>
        <v>222.06314536691661</v>
      </c>
      <c r="N9" s="287">
        <f t="shared" si="1"/>
        <v>223.52417857149112</v>
      </c>
      <c r="O9" s="287">
        <f t="shared" si="1"/>
        <v>421.90800695536564</v>
      </c>
      <c r="P9" s="287">
        <f t="shared" si="1"/>
        <v>490.54857013191668</v>
      </c>
      <c r="Q9" s="287">
        <f t="shared" si="1"/>
        <v>453.86048374908933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473.42463410910682</v>
      </c>
      <c r="C12" s="38">
        <v>591.00223000000005</v>
      </c>
      <c r="D12" s="38">
        <v>595.01769000000002</v>
      </c>
      <c r="E12" s="38">
        <v>555.30228</v>
      </c>
      <c r="F12" s="38">
        <v>525.95431999999994</v>
      </c>
      <c r="G12" s="38">
        <v>458.00907068025469</v>
      </c>
      <c r="H12" s="38">
        <v>467.43760999999995</v>
      </c>
      <c r="I12" s="38">
        <v>416.00265999999999</v>
      </c>
      <c r="J12" s="38">
        <v>454.40793000000002</v>
      </c>
      <c r="K12" s="38">
        <v>398.4332</v>
      </c>
      <c r="L12" s="38">
        <v>411.59606586891709</v>
      </c>
      <c r="M12" s="38">
        <v>416.29948609614644</v>
      </c>
      <c r="N12" s="38">
        <v>470.04956124347325</v>
      </c>
      <c r="O12" s="38">
        <v>550.4983743412555</v>
      </c>
      <c r="P12" s="38">
        <v>566.57093686837572</v>
      </c>
      <c r="Q12" s="38">
        <v>589.36426191417024</v>
      </c>
    </row>
    <row r="13" spans="1:17" x14ac:dyDescent="0.25">
      <c r="A13" s="55" t="s">
        <v>33</v>
      </c>
      <c r="B13" s="54">
        <v>3.3921346757109077</v>
      </c>
      <c r="C13" s="54">
        <v>7.3991499999999997</v>
      </c>
      <c r="D13" s="54">
        <v>7.1912699999999994</v>
      </c>
      <c r="E13" s="54">
        <v>5.0022100000000007</v>
      </c>
      <c r="F13" s="54">
        <v>7.5913300000000001</v>
      </c>
      <c r="G13" s="54">
        <v>5.8994707040935523</v>
      </c>
      <c r="H13" s="54">
        <v>3.6994999999999996</v>
      </c>
      <c r="I13" s="54">
        <v>2.6009599999999997</v>
      </c>
      <c r="J13" s="54">
        <v>0.70030999999999999</v>
      </c>
      <c r="K13" s="54">
        <v>1.99959</v>
      </c>
      <c r="L13" s="54">
        <v>2.7229240889289179</v>
      </c>
      <c r="M13" s="54">
        <v>2.7226842261244348</v>
      </c>
      <c r="N13" s="54">
        <v>2.7230509740995354</v>
      </c>
      <c r="O13" s="54">
        <v>2.1985633951514592</v>
      </c>
      <c r="P13" s="54">
        <v>2.0539593029226677</v>
      </c>
      <c r="Q13" s="54">
        <v>1.3614139664405649</v>
      </c>
    </row>
    <row r="14" spans="1:17" x14ac:dyDescent="0.25">
      <c r="A14" s="52" t="s">
        <v>32</v>
      </c>
      <c r="B14" s="51">
        <v>57.970447199390421</v>
      </c>
      <c r="C14" s="51">
        <v>65.787949999999995</v>
      </c>
      <c r="D14" s="51">
        <v>54.942239999999998</v>
      </c>
      <c r="E14" s="51">
        <v>21.511980000000001</v>
      </c>
      <c r="F14" s="51">
        <v>57.225650000000002</v>
      </c>
      <c r="G14" s="51">
        <v>37.042845547176185</v>
      </c>
      <c r="H14" s="51">
        <v>21.447050000000001</v>
      </c>
      <c r="I14" s="51">
        <v>11.08507</v>
      </c>
      <c r="J14" s="51">
        <v>7.2071899999999998</v>
      </c>
      <c r="K14" s="51">
        <v>10.997339999999999</v>
      </c>
      <c r="L14" s="51">
        <v>6.2337383363154366</v>
      </c>
      <c r="M14" s="51">
        <v>10.00695442391426</v>
      </c>
      <c r="N14" s="51">
        <v>6.1624061974917561</v>
      </c>
      <c r="O14" s="51">
        <v>10.533300749677089</v>
      </c>
      <c r="P14" s="51">
        <v>13.900107941995245</v>
      </c>
      <c r="Q14" s="51">
        <v>12.992774379754973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4.3950655091732109</v>
      </c>
      <c r="C16" s="51">
        <v>5.49925</v>
      </c>
      <c r="D16" s="51">
        <v>11.000920000000001</v>
      </c>
      <c r="E16" s="51">
        <v>3.29867</v>
      </c>
      <c r="F16" s="51">
        <v>5.6300800000000004</v>
      </c>
      <c r="G16" s="51">
        <v>4.4892215896309606</v>
      </c>
      <c r="H16" s="51">
        <v>3.38767</v>
      </c>
      <c r="I16" s="51">
        <v>3.3974799999999998</v>
      </c>
      <c r="J16" s="51">
        <v>3.3690699999999998</v>
      </c>
      <c r="K16" s="51">
        <v>3.4047399999999999</v>
      </c>
      <c r="L16" s="51">
        <v>3.3675846703536334</v>
      </c>
      <c r="M16" s="51">
        <v>1.1225043686383012</v>
      </c>
      <c r="N16" s="51">
        <v>2.2453949180697355</v>
      </c>
      <c r="O16" s="51">
        <v>5.6129484732525601</v>
      </c>
      <c r="P16" s="51">
        <v>8.9802997902502</v>
      </c>
      <c r="Q16" s="51">
        <v>8.9803274172762428</v>
      </c>
    </row>
    <row r="17" spans="1:17" x14ac:dyDescent="0.25">
      <c r="A17" s="53" t="s">
        <v>76</v>
      </c>
      <c r="B17" s="51">
        <v>1.02584025372938</v>
      </c>
      <c r="C17" s="51">
        <v>2.0190100000000002</v>
      </c>
      <c r="D17" s="51">
        <v>1.00186</v>
      </c>
      <c r="E17" s="51">
        <v>1.0072099999999999</v>
      </c>
      <c r="F17" s="51">
        <v>1.0043500000000001</v>
      </c>
      <c r="G17" s="51">
        <v>1.0274345769987863</v>
      </c>
      <c r="H17" s="51">
        <v>0</v>
      </c>
      <c r="I17" s="51">
        <v>1.0015499999999999</v>
      </c>
      <c r="J17" s="51">
        <v>0.98697999999999997</v>
      </c>
      <c r="K17" s="51">
        <v>0</v>
      </c>
      <c r="L17" s="51">
        <v>0</v>
      </c>
      <c r="M17" s="51">
        <v>6.0184029420773157</v>
      </c>
      <c r="N17" s="51">
        <v>2.0061393211998402</v>
      </c>
      <c r="O17" s="51">
        <v>3.0095974045103322</v>
      </c>
      <c r="P17" s="51">
        <v>3.0090149283457728</v>
      </c>
      <c r="Q17" s="51">
        <v>4.0124469624787311</v>
      </c>
    </row>
    <row r="18" spans="1:17" x14ac:dyDescent="0.25">
      <c r="A18" s="53" t="s">
        <v>29</v>
      </c>
      <c r="B18" s="51">
        <v>52.549541436487829</v>
      </c>
      <c r="C18" s="51">
        <v>58.269689999999997</v>
      </c>
      <c r="D18" s="51">
        <v>42.939459999999997</v>
      </c>
      <c r="E18" s="51">
        <v>17.206099999999999</v>
      </c>
      <c r="F18" s="51">
        <v>50.59122</v>
      </c>
      <c r="G18" s="51">
        <v>31.526189380546441</v>
      </c>
      <c r="H18" s="51">
        <v>18.059380000000001</v>
      </c>
      <c r="I18" s="51">
        <v>6.6860400000000002</v>
      </c>
      <c r="J18" s="51">
        <v>2.85114</v>
      </c>
      <c r="K18" s="51">
        <v>7.5926</v>
      </c>
      <c r="L18" s="51">
        <v>2.8661536659618028</v>
      </c>
      <c r="M18" s="51">
        <v>2.8660471131986429</v>
      </c>
      <c r="N18" s="51">
        <v>1.9108719582221803</v>
      </c>
      <c r="O18" s="51">
        <v>1.9107548719141965</v>
      </c>
      <c r="P18" s="51">
        <v>1.9107932233992719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259.21014526692392</v>
      </c>
      <c r="C20" s="51">
        <v>350.87007</v>
      </c>
      <c r="D20" s="51">
        <v>365.15190000000001</v>
      </c>
      <c r="E20" s="51">
        <v>337.46710000000002</v>
      </c>
      <c r="F20" s="51">
        <v>297.81434999999999</v>
      </c>
      <c r="G20" s="51">
        <v>260.22460664181619</v>
      </c>
      <c r="H20" s="51">
        <v>283.06943999999999</v>
      </c>
      <c r="I20" s="51">
        <v>249.82991000000001</v>
      </c>
      <c r="J20" s="51">
        <v>289.54061000000002</v>
      </c>
      <c r="K20" s="51">
        <v>218.56700000000001</v>
      </c>
      <c r="L20" s="51">
        <v>235.71413285377332</v>
      </c>
      <c r="M20" s="51">
        <v>237.82231127716423</v>
      </c>
      <c r="N20" s="51">
        <v>208.0011943481118</v>
      </c>
      <c r="O20" s="51">
        <v>266.1916166581575</v>
      </c>
      <c r="P20" s="51">
        <v>281.78339729348647</v>
      </c>
      <c r="Q20" s="51">
        <v>292.67812589031394</v>
      </c>
    </row>
    <row r="21" spans="1:17" x14ac:dyDescent="0.25">
      <c r="A21" s="53" t="s">
        <v>66</v>
      </c>
      <c r="B21" s="51">
        <v>259.21014526692392</v>
      </c>
      <c r="C21" s="51">
        <v>350.87007</v>
      </c>
      <c r="D21" s="51">
        <v>365.15190000000001</v>
      </c>
      <c r="E21" s="51">
        <v>337.46710000000002</v>
      </c>
      <c r="F21" s="51">
        <v>297.81434999999999</v>
      </c>
      <c r="G21" s="51">
        <v>260.22460664181619</v>
      </c>
      <c r="H21" s="51">
        <v>283.06943999999999</v>
      </c>
      <c r="I21" s="51">
        <v>249.82991000000001</v>
      </c>
      <c r="J21" s="51">
        <v>289.54061000000002</v>
      </c>
      <c r="K21" s="51">
        <v>218.56700000000001</v>
      </c>
      <c r="L21" s="51">
        <v>235.71413285377332</v>
      </c>
      <c r="M21" s="51">
        <v>237.82231127716423</v>
      </c>
      <c r="N21" s="51">
        <v>208.0011943481118</v>
      </c>
      <c r="O21" s="51">
        <v>266.1916166581575</v>
      </c>
      <c r="P21" s="51">
        <v>281.78339729348647</v>
      </c>
      <c r="Q21" s="51">
        <v>292.67812589031394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21.808128669135158</v>
      </c>
      <c r="C23" s="51">
        <v>14.01501</v>
      </c>
      <c r="D23" s="51">
        <v>19.102430000000002</v>
      </c>
      <c r="E23" s="51">
        <v>21.306280000000001</v>
      </c>
      <c r="F23" s="51">
        <v>19.724029999999999</v>
      </c>
      <c r="G23" s="51">
        <v>26.412547552838806</v>
      </c>
      <c r="H23" s="51">
        <v>30.13531</v>
      </c>
      <c r="I23" s="51">
        <v>27.801079999999999</v>
      </c>
      <c r="J23" s="51">
        <v>27.37969</v>
      </c>
      <c r="K23" s="51">
        <v>40.985810000000001</v>
      </c>
      <c r="L23" s="51">
        <v>33.867915236453335</v>
      </c>
      <c r="M23" s="51">
        <v>32.719980485365852</v>
      </c>
      <c r="N23" s="51">
        <v>38.001150091178573</v>
      </c>
      <c r="O23" s="51">
        <v>52.021387880935386</v>
      </c>
      <c r="P23" s="51">
        <v>64.606525566583898</v>
      </c>
      <c r="Q23" s="51">
        <v>56.748154963663936</v>
      </c>
    </row>
    <row r="24" spans="1:17" x14ac:dyDescent="0.25">
      <c r="A24" s="53" t="s">
        <v>23</v>
      </c>
      <c r="B24" s="51">
        <v>21.664821131158657</v>
      </c>
      <c r="C24" s="51">
        <v>13.91502</v>
      </c>
      <c r="D24" s="51">
        <v>19.00243</v>
      </c>
      <c r="E24" s="51">
        <v>21.20627</v>
      </c>
      <c r="F24" s="51">
        <v>19.623899999999999</v>
      </c>
      <c r="G24" s="51">
        <v>26.364778373513307</v>
      </c>
      <c r="H24" s="51">
        <v>30.13531</v>
      </c>
      <c r="I24" s="51">
        <v>27.801079999999999</v>
      </c>
      <c r="J24" s="51">
        <v>27.37969</v>
      </c>
      <c r="K24" s="51">
        <v>40.985810000000001</v>
      </c>
      <c r="L24" s="51">
        <v>33.724606398224324</v>
      </c>
      <c r="M24" s="51">
        <v>32.719980485365852</v>
      </c>
      <c r="N24" s="51">
        <v>36.56804234674005</v>
      </c>
      <c r="O24" s="51">
        <v>47.172770891162088</v>
      </c>
      <c r="P24" s="51">
        <v>49.893436815492414</v>
      </c>
      <c r="Q24" s="51">
        <v>48.436454726541207</v>
      </c>
    </row>
    <row r="25" spans="1:17" x14ac:dyDescent="0.25">
      <c r="A25" s="53" t="s">
        <v>74</v>
      </c>
      <c r="B25" s="51">
        <v>0.14330753797650039</v>
      </c>
      <c r="C25" s="51">
        <v>9.9989999999999996E-2</v>
      </c>
      <c r="D25" s="51">
        <v>0.1</v>
      </c>
      <c r="E25" s="51">
        <v>0.10000999999999999</v>
      </c>
      <c r="F25" s="51">
        <v>0.10013000000000005</v>
      </c>
      <c r="G25" s="51">
        <v>4.7769179325499997E-2</v>
      </c>
      <c r="H25" s="51">
        <v>0</v>
      </c>
      <c r="I25" s="51">
        <v>0</v>
      </c>
      <c r="J25" s="51">
        <v>0</v>
      </c>
      <c r="K25" s="51">
        <v>0</v>
      </c>
      <c r="L25" s="51">
        <v>0.14330883822901175</v>
      </c>
      <c r="M25" s="51">
        <v>0</v>
      </c>
      <c r="N25" s="51">
        <v>1.4331077444385227</v>
      </c>
      <c r="O25" s="51">
        <v>4.4664625802390221</v>
      </c>
      <c r="P25" s="51">
        <v>13.70995803535229</v>
      </c>
      <c r="Q25" s="51">
        <v>8.0250832993821479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0.38215440953427082</v>
      </c>
      <c r="P28" s="51">
        <v>1.0031307157391944</v>
      </c>
      <c r="Q28" s="51">
        <v>0.28661693774058372</v>
      </c>
    </row>
    <row r="29" spans="1:17" x14ac:dyDescent="0.25">
      <c r="A29" s="52" t="s">
        <v>22</v>
      </c>
      <c r="B29" s="51">
        <v>37.142892404850542</v>
      </c>
      <c r="C29" s="51">
        <v>33.514400000000002</v>
      </c>
      <c r="D29" s="51">
        <v>28.012969999999999</v>
      </c>
      <c r="E29" s="51">
        <v>37.806089999999998</v>
      </c>
      <c r="F29" s="51">
        <v>26.494129999999998</v>
      </c>
      <c r="G29" s="51">
        <v>22.403546853381396</v>
      </c>
      <c r="H29" s="51">
        <v>21.913499999999999</v>
      </c>
      <c r="I29" s="51">
        <v>22.504190000000001</v>
      </c>
      <c r="J29" s="51">
        <v>21.897040000000001</v>
      </c>
      <c r="K29" s="51">
        <v>20.801310000000001</v>
      </c>
      <c r="L29" s="51">
        <v>16.12238740706551</v>
      </c>
      <c r="M29" s="51">
        <v>14.974800733835792</v>
      </c>
      <c r="N29" s="51">
        <v>10.175508638706338</v>
      </c>
      <c r="O29" s="51">
        <v>25.652094944444411</v>
      </c>
      <c r="P29" s="51">
        <v>24.863050819089842</v>
      </c>
      <c r="Q29" s="51">
        <v>31.431087302676541</v>
      </c>
    </row>
    <row r="30" spans="1:17" x14ac:dyDescent="0.25">
      <c r="A30" s="63" t="s">
        <v>21</v>
      </c>
      <c r="B30" s="62">
        <v>93.900885893095833</v>
      </c>
      <c r="C30" s="62">
        <v>119.41565</v>
      </c>
      <c r="D30" s="62">
        <v>120.61687999999999</v>
      </c>
      <c r="E30" s="62">
        <v>132.20862</v>
      </c>
      <c r="F30" s="62">
        <v>117.10483000000001</v>
      </c>
      <c r="G30" s="62">
        <v>106.02605338094854</v>
      </c>
      <c r="H30" s="62">
        <v>107.17281</v>
      </c>
      <c r="I30" s="62">
        <v>102.18145</v>
      </c>
      <c r="J30" s="62">
        <v>107.68309000000001</v>
      </c>
      <c r="K30" s="62">
        <v>105.08215</v>
      </c>
      <c r="L30" s="62">
        <v>116.9349679463806</v>
      </c>
      <c r="M30" s="62">
        <v>118.05275494974185</v>
      </c>
      <c r="N30" s="62">
        <v>204.98625099388525</v>
      </c>
      <c r="O30" s="62">
        <v>193.90141071288971</v>
      </c>
      <c r="P30" s="62">
        <v>179.36389594429761</v>
      </c>
      <c r="Q30" s="62">
        <v>194.15270541132031</v>
      </c>
    </row>
    <row r="32" spans="1:17" x14ac:dyDescent="0.25">
      <c r="A32" s="31" t="s">
        <v>63</v>
      </c>
      <c r="B32" s="70">
        <v>809.11272650120566</v>
      </c>
      <c r="C32" s="70">
        <v>1066.5626196094922</v>
      </c>
      <c r="D32" s="70">
        <v>1060.9293322514161</v>
      </c>
      <c r="E32" s="70">
        <v>882.42144393506419</v>
      </c>
      <c r="F32" s="70">
        <v>915.24954058948811</v>
      </c>
      <c r="G32" s="70">
        <v>754.26099261204911</v>
      </c>
      <c r="H32" s="70">
        <v>748.06481071206008</v>
      </c>
      <c r="I32" s="70">
        <v>631.55044683583219</v>
      </c>
      <c r="J32" s="70">
        <v>704.41081046661611</v>
      </c>
      <c r="K32" s="70">
        <v>555.92628349435211</v>
      </c>
      <c r="L32" s="70">
        <v>584.02722483493562</v>
      </c>
      <c r="M32" s="70">
        <v>601.71787784527214</v>
      </c>
      <c r="N32" s="70">
        <v>519.0993215634719</v>
      </c>
      <c r="O32" s="70">
        <v>665.3946723920144</v>
      </c>
      <c r="P32" s="70">
        <v>710.30496196812544</v>
      </c>
      <c r="Q32" s="70">
        <v>729.71298158777518</v>
      </c>
    </row>
    <row r="34" spans="1:17" x14ac:dyDescent="0.25">
      <c r="A34" s="184" t="s">
        <v>252</v>
      </c>
      <c r="B34" s="190">
        <f t="shared" ref="B34:Q34" si="2">IF(B$12=0,"",B$12/B$3*1000)</f>
        <v>212.73513517813689</v>
      </c>
      <c r="C34" s="190">
        <f t="shared" si="2"/>
        <v>240.21869334098122</v>
      </c>
      <c r="D34" s="190">
        <f t="shared" si="2"/>
        <v>227.10361047643977</v>
      </c>
      <c r="E34" s="190">
        <f t="shared" si="2"/>
        <v>231.68193213662616</v>
      </c>
      <c r="F34" s="190">
        <f t="shared" si="2"/>
        <v>228.27032820685244</v>
      </c>
      <c r="G34" s="190">
        <f t="shared" si="2"/>
        <v>203.58113181126765</v>
      </c>
      <c r="H34" s="190">
        <f t="shared" si="2"/>
        <v>212.40804453605864</v>
      </c>
      <c r="I34" s="190">
        <f t="shared" si="2"/>
        <v>200.53761636882186</v>
      </c>
      <c r="J34" s="190">
        <f t="shared" si="2"/>
        <v>231.50422216581808</v>
      </c>
      <c r="K34" s="190">
        <f t="shared" si="2"/>
        <v>184.13094325425354</v>
      </c>
      <c r="L34" s="190">
        <f t="shared" si="2"/>
        <v>209.06997809159193</v>
      </c>
      <c r="M34" s="190">
        <f t="shared" si="2"/>
        <v>220.29998566771883</v>
      </c>
      <c r="N34" s="190">
        <f t="shared" si="2"/>
        <v>253.07223116473608</v>
      </c>
      <c r="O34" s="190">
        <f t="shared" si="2"/>
        <v>273.1900481518062</v>
      </c>
      <c r="P34" s="190">
        <f t="shared" si="2"/>
        <v>269.64161522128728</v>
      </c>
      <c r="Q34" s="190">
        <f t="shared" si="2"/>
        <v>282.37185651591608</v>
      </c>
    </row>
    <row r="35" spans="1:17" x14ac:dyDescent="0.25">
      <c r="A35" s="286" t="s">
        <v>251</v>
      </c>
      <c r="B35" s="285">
        <f t="shared" ref="B35:Q35" si="3">IF(B$12=0,"",B$12/B$5*1000)</f>
        <v>152.96389922522644</v>
      </c>
      <c r="C35" s="285">
        <f t="shared" si="3"/>
        <v>152.06409305158786</v>
      </c>
      <c r="D35" s="285">
        <f t="shared" si="3"/>
        <v>151.40749412803484</v>
      </c>
      <c r="E35" s="285">
        <f t="shared" si="3"/>
        <v>149.45064059565263</v>
      </c>
      <c r="F35" s="285">
        <f t="shared" si="3"/>
        <v>151.55872948298605</v>
      </c>
      <c r="G35" s="285">
        <f t="shared" si="3"/>
        <v>151.21943447434617</v>
      </c>
      <c r="H35" s="285">
        <f t="shared" si="3"/>
        <v>149.03922126628186</v>
      </c>
      <c r="I35" s="285">
        <f t="shared" si="3"/>
        <v>148.19508907410761</v>
      </c>
      <c r="J35" s="285">
        <f t="shared" si="3"/>
        <v>147.96901649373837</v>
      </c>
      <c r="K35" s="285">
        <f t="shared" si="3"/>
        <v>146.1613098596498</v>
      </c>
      <c r="L35" s="285">
        <f t="shared" si="3"/>
        <v>145.21891840770178</v>
      </c>
      <c r="M35" s="285">
        <f t="shared" si="3"/>
        <v>139.82103645575017</v>
      </c>
      <c r="N35" s="285">
        <f t="shared" si="3"/>
        <v>134.44216308233692</v>
      </c>
      <c r="O35" s="285">
        <f t="shared" si="3"/>
        <v>128.25182696342205</v>
      </c>
      <c r="P35" s="285">
        <f t="shared" si="3"/>
        <v>125.98616078597585</v>
      </c>
      <c r="Q35" s="285">
        <f t="shared" si="3"/>
        <v>124.00451774362391</v>
      </c>
    </row>
    <row r="36" spans="1:17" x14ac:dyDescent="0.25">
      <c r="A36" s="286" t="s">
        <v>250</v>
      </c>
      <c r="B36" s="285">
        <f>IF(FBT_ued!B$5=0,"",FBT_ued!B$5/B$5*1000)</f>
        <v>54.152162027418179</v>
      </c>
      <c r="C36" s="285">
        <f>IF(FBT_ued!C$5=0,"",FBT_ued!C$5/C$5*1000)</f>
        <v>54.152162027418179</v>
      </c>
      <c r="D36" s="285">
        <f>IF(FBT_ued!D$5=0,"",FBT_ued!D$5/D$5*1000)</f>
        <v>54.152162027418179</v>
      </c>
      <c r="E36" s="285">
        <f>IF(FBT_ued!E$5=0,"",FBT_ued!E$5/E$5*1000)</f>
        <v>54.152162027418179</v>
      </c>
      <c r="F36" s="285">
        <f>IF(FBT_ued!F$5=0,"",FBT_ued!F$5/F$5*1000)</f>
        <v>54.152162027418186</v>
      </c>
      <c r="G36" s="285">
        <f>IF(FBT_ued!G$5=0,"",FBT_ued!G$5/G$5*1000)</f>
        <v>54.152162027418179</v>
      </c>
      <c r="H36" s="285">
        <f>IF(FBT_ued!H$5=0,"",FBT_ued!H$5/H$5*1000)</f>
        <v>54.152162027418179</v>
      </c>
      <c r="I36" s="285">
        <f>IF(FBT_ued!I$5=0,"",FBT_ued!I$5/I$5*1000)</f>
        <v>54.152162027418179</v>
      </c>
      <c r="J36" s="285">
        <f>IF(FBT_ued!J$5=0,"",FBT_ued!J$5/J$5*1000)</f>
        <v>54.152162027418179</v>
      </c>
      <c r="K36" s="285">
        <f>IF(FBT_ued!K$5=0,"",FBT_ued!K$5/K$5*1000)</f>
        <v>54.152162027418186</v>
      </c>
      <c r="L36" s="285">
        <f>IF(FBT_ued!L$5=0,"",FBT_ued!L$5/L$5*1000)</f>
        <v>54.152162027418186</v>
      </c>
      <c r="M36" s="285">
        <f>IF(FBT_ued!M$5=0,"",FBT_ued!M$5/M$5*1000)</f>
        <v>54.152162027418179</v>
      </c>
      <c r="N36" s="285">
        <f>IF(FBT_ued!N$5=0,"",FBT_ued!N$5/N$5*1000)</f>
        <v>54.152162027418186</v>
      </c>
      <c r="O36" s="285">
        <f>IF(FBT_ued!O$5=0,"",FBT_ued!O$5/O$5*1000)</f>
        <v>54.152162027418186</v>
      </c>
      <c r="P36" s="285">
        <f>IF(FBT_ued!P$5=0,"",FBT_ued!P$5/P$5*1000)</f>
        <v>54.152162027418193</v>
      </c>
      <c r="Q36" s="285">
        <f>IF(FBT_ued!Q$5=0,"",FBT_ued!Q$5/Q$5*1000)</f>
        <v>54.152162027418186</v>
      </c>
    </row>
    <row r="37" spans="1:17" x14ac:dyDescent="0.25">
      <c r="A37" s="284" t="s">
        <v>60</v>
      </c>
      <c r="B37" s="283">
        <f t="shared" ref="B37:Q37" si="4">IF(B$12=0,"",B$32/B$12)</f>
        <v>1.7090634246859557</v>
      </c>
      <c r="C37" s="283">
        <f t="shared" si="4"/>
        <v>1.8046676737742464</v>
      </c>
      <c r="D37" s="283">
        <f t="shared" si="4"/>
        <v>1.7830214968086344</v>
      </c>
      <c r="E37" s="283">
        <f t="shared" si="4"/>
        <v>1.5890830556918734</v>
      </c>
      <c r="F37" s="283">
        <f t="shared" si="4"/>
        <v>1.7401692614474356</v>
      </c>
      <c r="G37" s="283">
        <f t="shared" si="4"/>
        <v>1.6468254471287835</v>
      </c>
      <c r="H37" s="283">
        <f t="shared" si="4"/>
        <v>1.6003522068154938</v>
      </c>
      <c r="I37" s="283">
        <f t="shared" si="4"/>
        <v>1.5181404052460439</v>
      </c>
      <c r="J37" s="283">
        <f t="shared" si="4"/>
        <v>1.550172794006073</v>
      </c>
      <c r="K37" s="283">
        <f t="shared" si="4"/>
        <v>1.3952810245088816</v>
      </c>
      <c r="L37" s="283">
        <f t="shared" si="4"/>
        <v>1.4189329618639588</v>
      </c>
      <c r="M37" s="283">
        <f t="shared" si="4"/>
        <v>1.4453966385783681</v>
      </c>
      <c r="N37" s="283">
        <f t="shared" si="4"/>
        <v>1.1043501884997871</v>
      </c>
      <c r="O37" s="283">
        <f t="shared" si="4"/>
        <v>1.208713237688027</v>
      </c>
      <c r="P37" s="283">
        <f t="shared" si="4"/>
        <v>1.2536911368843151</v>
      </c>
      <c r="Q37" s="283">
        <f t="shared" si="4"/>
        <v>1.2381357824747847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473.42463410910682</v>
      </c>
      <c r="C5" s="96">
        <v>591.00223000000005</v>
      </c>
      <c r="D5" s="96">
        <v>595.01769000000002</v>
      </c>
      <c r="E5" s="96">
        <v>555.30228</v>
      </c>
      <c r="F5" s="96">
        <v>525.95431999999983</v>
      </c>
      <c r="G5" s="96">
        <v>458.00907068025475</v>
      </c>
      <c r="H5" s="96">
        <v>467.43761000000006</v>
      </c>
      <c r="I5" s="96">
        <v>416.00265999999999</v>
      </c>
      <c r="J5" s="96">
        <v>454.40792999999996</v>
      </c>
      <c r="K5" s="96">
        <v>398.43320000000006</v>
      </c>
      <c r="L5" s="96">
        <v>411.59606586891715</v>
      </c>
      <c r="M5" s="96">
        <v>416.2994860961465</v>
      </c>
      <c r="N5" s="96">
        <v>470.04956124347331</v>
      </c>
      <c r="O5" s="96">
        <v>550.49837434125561</v>
      </c>
      <c r="P5" s="96">
        <v>566.57093686837584</v>
      </c>
      <c r="Q5" s="96">
        <v>589.36426191417024</v>
      </c>
    </row>
    <row r="6" spans="1:17" x14ac:dyDescent="0.25">
      <c r="A6" s="132" t="s">
        <v>83</v>
      </c>
      <c r="B6" s="160">
        <v>6.7255163841616303</v>
      </c>
      <c r="C6" s="160">
        <v>8.3958351436883998</v>
      </c>
      <c r="D6" s="160">
        <v>8.4528791588794672</v>
      </c>
      <c r="E6" s="160">
        <v>7.888678182812094</v>
      </c>
      <c r="F6" s="160">
        <v>7.4717582094922612</v>
      </c>
      <c r="G6" s="160">
        <v>6.5065213912058271</v>
      </c>
      <c r="H6" s="160">
        <v>6.6404641375375375</v>
      </c>
      <c r="I6" s="160">
        <v>5.9097742367162578</v>
      </c>
      <c r="J6" s="160">
        <v>6.4553632365561429</v>
      </c>
      <c r="K6" s="160">
        <v>5.66018077964313</v>
      </c>
      <c r="L6" s="160">
        <v>5.8471737320282857</v>
      </c>
      <c r="M6" s="160">
        <v>5.9139909770990986</v>
      </c>
      <c r="N6" s="160">
        <v>6.6775697708674722</v>
      </c>
      <c r="O6" s="160">
        <v>7.8204334319307813</v>
      </c>
      <c r="P6" s="160">
        <v>8.0487618179578941</v>
      </c>
      <c r="Q6" s="160">
        <v>8.3725660097982448</v>
      </c>
    </row>
    <row r="7" spans="1:17" x14ac:dyDescent="0.25">
      <c r="A7" s="76" t="s">
        <v>82</v>
      </c>
      <c r="B7" s="159">
        <v>6.8925905766479358</v>
      </c>
      <c r="C7" s="159">
        <v>8.604403125201797</v>
      </c>
      <c r="D7" s="159">
        <v>8.6628642186110767</v>
      </c>
      <c r="E7" s="159">
        <v>8.0846474529608514</v>
      </c>
      <c r="F7" s="159">
        <v>7.6573704209565934</v>
      </c>
      <c r="G7" s="159">
        <v>6.6681553454239149</v>
      </c>
      <c r="H7" s="159">
        <v>6.8054254758410275</v>
      </c>
      <c r="I7" s="159">
        <v>6.0565838944402302</v>
      </c>
      <c r="J7" s="159">
        <v>6.615726328153583</v>
      </c>
      <c r="K7" s="159">
        <v>5.8007900769920147</v>
      </c>
      <c r="L7" s="159">
        <v>5.9924282781188065</v>
      </c>
      <c r="M7" s="159">
        <v>6.0609053864070601</v>
      </c>
      <c r="N7" s="159">
        <v>6.8434528813251259</v>
      </c>
      <c r="O7" s="159">
        <v>8.0147073769931581</v>
      </c>
      <c r="P7" s="159">
        <v>8.2487078599327148</v>
      </c>
      <c r="Q7" s="159">
        <v>8.5805559432432883</v>
      </c>
    </row>
    <row r="8" spans="1:17" x14ac:dyDescent="0.25">
      <c r="A8" s="76" t="s">
        <v>81</v>
      </c>
      <c r="B8" s="159">
        <v>16.02701994801641</v>
      </c>
      <c r="C8" s="159">
        <v>20.00741796496639</v>
      </c>
      <c r="D8" s="159">
        <v>20.143354823515306</v>
      </c>
      <c r="E8" s="159">
        <v>18.798854300192396</v>
      </c>
      <c r="F8" s="159">
        <v>17.805326911743936</v>
      </c>
      <c r="G8" s="159">
        <v>15.505151154583102</v>
      </c>
      <c r="H8" s="159">
        <v>15.824338997527896</v>
      </c>
      <c r="I8" s="159">
        <v>14.083092534452541</v>
      </c>
      <c r="J8" s="159">
        <v>15.383240401825878</v>
      </c>
      <c r="K8" s="159">
        <v>13.488307080531737</v>
      </c>
      <c r="L8" s="159">
        <v>13.933914466913706</v>
      </c>
      <c r="M8" s="159">
        <v>14.093141098513817</v>
      </c>
      <c r="N8" s="159">
        <v>15.912762352939405</v>
      </c>
      <c r="O8" s="159">
        <v>18.636225897963239</v>
      </c>
      <c r="P8" s="159">
        <v>19.180336325851389</v>
      </c>
      <c r="Q8" s="159">
        <v>19.951967223085987</v>
      </c>
    </row>
    <row r="9" spans="1:17" x14ac:dyDescent="0.25">
      <c r="A9" s="76" t="s">
        <v>80</v>
      </c>
      <c r="B9" s="159">
        <v>12.020264961012311</v>
      </c>
      <c r="C9" s="159">
        <v>15.005563473724797</v>
      </c>
      <c r="D9" s="159">
        <v>15.107516117636482</v>
      </c>
      <c r="E9" s="159">
        <v>14.0991407251443</v>
      </c>
      <c r="F9" s="159">
        <v>13.353995183807955</v>
      </c>
      <c r="G9" s="159">
        <v>11.628863365937329</v>
      </c>
      <c r="H9" s="159">
        <v>11.868254248145925</v>
      </c>
      <c r="I9" s="159">
        <v>10.562319400839408</v>
      </c>
      <c r="J9" s="159">
        <v>11.53743030136941</v>
      </c>
      <c r="K9" s="159">
        <v>10.116230310398805</v>
      </c>
      <c r="L9" s="159">
        <v>10.450435850185281</v>
      </c>
      <c r="M9" s="159">
        <v>10.569855823885366</v>
      </c>
      <c r="N9" s="159">
        <v>11.934571764704556</v>
      </c>
      <c r="O9" s="159">
        <v>13.977169423472432</v>
      </c>
      <c r="P9" s="159">
        <v>14.385252244388544</v>
      </c>
      <c r="Q9" s="159">
        <v>14.963975417314494</v>
      </c>
    </row>
    <row r="10" spans="1:17" x14ac:dyDescent="0.25">
      <c r="A10" s="129" t="s">
        <v>79</v>
      </c>
      <c r="B10" s="158">
        <v>8.9673551788821761</v>
      </c>
      <c r="C10" s="158">
        <v>11.194446858251201</v>
      </c>
      <c r="D10" s="158">
        <v>11.270505545172623</v>
      </c>
      <c r="E10" s="158">
        <v>10.518237577082793</v>
      </c>
      <c r="F10" s="158">
        <v>9.9623442793230161</v>
      </c>
      <c r="G10" s="158">
        <v>8.6753618549411051</v>
      </c>
      <c r="H10" s="158">
        <v>8.8539521833833845</v>
      </c>
      <c r="I10" s="158">
        <v>7.8796989822883443</v>
      </c>
      <c r="J10" s="158">
        <v>8.6071509820748595</v>
      </c>
      <c r="K10" s="158">
        <v>7.5469077061908401</v>
      </c>
      <c r="L10" s="158">
        <v>7.7962316427043818</v>
      </c>
      <c r="M10" s="158">
        <v>7.8853213027987987</v>
      </c>
      <c r="N10" s="158">
        <v>8.9034263611566296</v>
      </c>
      <c r="O10" s="158">
        <v>10.427244575907707</v>
      </c>
      <c r="P10" s="158">
        <v>10.731682423943859</v>
      </c>
      <c r="Q10" s="158">
        <v>11.16342134639766</v>
      </c>
    </row>
    <row r="11" spans="1:17" x14ac:dyDescent="0.25">
      <c r="A11" s="92" t="s">
        <v>125</v>
      </c>
      <c r="B11" s="91">
        <v>0.25435759821790715</v>
      </c>
      <c r="C11" s="91">
        <v>0.46232620073038433</v>
      </c>
      <c r="D11" s="91">
        <v>0.20743661662278978</v>
      </c>
      <c r="E11" s="91">
        <v>0.23200339887771393</v>
      </c>
      <c r="F11" s="91">
        <v>0.23864856877206353</v>
      </c>
      <c r="G11" s="91">
        <v>0.24492889108188398</v>
      </c>
      <c r="H11" s="91">
        <v>0</v>
      </c>
      <c r="I11" s="91">
        <v>0.22928723415143992</v>
      </c>
      <c r="J11" s="91">
        <v>0.21496216961724857</v>
      </c>
      <c r="K11" s="91">
        <v>0</v>
      </c>
      <c r="L11" s="91">
        <v>0</v>
      </c>
      <c r="M11" s="91">
        <v>1.4726873412502011</v>
      </c>
      <c r="N11" s="91">
        <v>0.62776696715978053</v>
      </c>
      <c r="O11" s="91">
        <v>0.81297647656855565</v>
      </c>
      <c r="P11" s="91">
        <v>0.72739139411867004</v>
      </c>
      <c r="Q11" s="91">
        <v>1.003147161287977</v>
      </c>
    </row>
    <row r="12" spans="1:17" x14ac:dyDescent="0.25">
      <c r="A12" s="92" t="s">
        <v>26</v>
      </c>
      <c r="B12" s="91">
        <v>2.6902065536646527</v>
      </c>
      <c r="C12" s="91">
        <v>3.3583340574753602</v>
      </c>
      <c r="D12" s="91">
        <v>3.3811516635517869</v>
      </c>
      <c r="E12" s="91">
        <v>3.1554712731248378</v>
      </c>
      <c r="F12" s="91">
        <v>2.9887032837969048</v>
      </c>
      <c r="G12" s="91">
        <v>2.6026085564823309</v>
      </c>
      <c r="H12" s="91">
        <v>2.6561856550150154</v>
      </c>
      <c r="I12" s="91">
        <v>2.363909694686503</v>
      </c>
      <c r="J12" s="91">
        <v>2.5821452946224572</v>
      </c>
      <c r="K12" s="91">
        <v>2.2640723118572521</v>
      </c>
      <c r="L12" s="91">
        <v>2.3388694928113143</v>
      </c>
      <c r="M12" s="91">
        <v>2.3655963908396394</v>
      </c>
      <c r="N12" s="91">
        <v>2.6710279083469888</v>
      </c>
      <c r="O12" s="91">
        <v>3.0135270499120312</v>
      </c>
      <c r="P12" s="91">
        <v>2.9185655124613996</v>
      </c>
      <c r="Q12" s="91">
        <v>3.2630413225971227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0.38215440953427082</v>
      </c>
      <c r="P13" s="91">
        <v>1.0031307157391944</v>
      </c>
      <c r="Q13" s="91">
        <v>0.28661693774058372</v>
      </c>
    </row>
    <row r="14" spans="1:17" x14ac:dyDescent="0.25">
      <c r="A14" s="92" t="s">
        <v>21</v>
      </c>
      <c r="B14" s="157">
        <v>6.0227910269996157</v>
      </c>
      <c r="C14" s="157">
        <v>7.3737866000454559</v>
      </c>
      <c r="D14" s="157">
        <v>7.6819172649980469</v>
      </c>
      <c r="E14" s="157">
        <v>7.1307629050802417</v>
      </c>
      <c r="F14" s="157">
        <v>6.7349924267540473</v>
      </c>
      <c r="G14" s="157">
        <v>5.8278244073768892</v>
      </c>
      <c r="H14" s="157">
        <v>6.1977665283683692</v>
      </c>
      <c r="I14" s="157">
        <v>5.2865020534504019</v>
      </c>
      <c r="J14" s="157">
        <v>5.8100435178351528</v>
      </c>
      <c r="K14" s="157">
        <v>5.2828353943335884</v>
      </c>
      <c r="L14" s="157">
        <v>5.4573621498930676</v>
      </c>
      <c r="M14" s="157">
        <v>4.0470375707089588</v>
      </c>
      <c r="N14" s="157">
        <v>5.6046314856498594</v>
      </c>
      <c r="O14" s="157">
        <v>6.21858663989285</v>
      </c>
      <c r="P14" s="157">
        <v>6.0825948016245954</v>
      </c>
      <c r="Q14" s="157">
        <v>6.6106159247719773</v>
      </c>
    </row>
    <row r="15" spans="1:17" x14ac:dyDescent="0.25">
      <c r="A15" s="156" t="s">
        <v>263</v>
      </c>
      <c r="B15" s="204">
        <v>28.615356146219046</v>
      </c>
      <c r="C15" s="204">
        <v>35.7221362730401</v>
      </c>
      <c r="D15" s="204">
        <v>35.96484400244907</v>
      </c>
      <c r="E15" s="204">
        <v>33.564312809597801</v>
      </c>
      <c r="F15" s="204">
        <v>31.790424703531379</v>
      </c>
      <c r="G15" s="204">
        <v>27.683588329486529</v>
      </c>
      <c r="H15" s="204">
        <v>28.25348053858302</v>
      </c>
      <c r="I15" s="204">
        <v>25.144581451862145</v>
      </c>
      <c r="J15" s="204">
        <v>27.465923434857544</v>
      </c>
      <c r="K15" s="204">
        <v>24.082624977749134</v>
      </c>
      <c r="L15" s="204">
        <v>24.878232277425834</v>
      </c>
      <c r="M15" s="204">
        <v>25.162522606256665</v>
      </c>
      <c r="N15" s="204">
        <v>28.411355540607786</v>
      </c>
      <c r="O15" s="204">
        <v>33.273948807782617</v>
      </c>
      <c r="P15" s="204">
        <v>34.245427830544926</v>
      </c>
      <c r="Q15" s="204">
        <v>35.623132045639977</v>
      </c>
    </row>
    <row r="16" spans="1:17" x14ac:dyDescent="0.25">
      <c r="A16" s="152" t="s">
        <v>277</v>
      </c>
      <c r="B16" s="264">
        <v>17.169213687731428</v>
      </c>
      <c r="C16" s="264">
        <v>21.433281763824056</v>
      </c>
      <c r="D16" s="264">
        <v>21.578906401469442</v>
      </c>
      <c r="E16" s="264">
        <v>20.138587685758679</v>
      </c>
      <c r="F16" s="264">
        <v>19.074254822118824</v>
      </c>
      <c r="G16" s="264">
        <v>16.610152997691916</v>
      </c>
      <c r="H16" s="264">
        <v>16.952088323149813</v>
      </c>
      <c r="I16" s="264">
        <v>15.086748871117285</v>
      </c>
      <c r="J16" s="264">
        <v>16.479554060914523</v>
      </c>
      <c r="K16" s="264">
        <v>14.449574986649482</v>
      </c>
      <c r="L16" s="264">
        <v>14.926939366455498</v>
      </c>
      <c r="M16" s="264">
        <v>15.097513563753999</v>
      </c>
      <c r="N16" s="264">
        <v>17.04681332436467</v>
      </c>
      <c r="O16" s="264">
        <v>19.964369284669569</v>
      </c>
      <c r="P16" s="264">
        <v>20.547256698326954</v>
      </c>
      <c r="Q16" s="264">
        <v>21.373879227383984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1.3287520653264489</v>
      </c>
      <c r="C18" s="83">
        <v>1.6659808090382964</v>
      </c>
      <c r="D18" s="83">
        <v>3.3206656323518038</v>
      </c>
      <c r="E18" s="83">
        <v>0.99628853337607759</v>
      </c>
      <c r="F18" s="83">
        <v>1.7009473179745493</v>
      </c>
      <c r="G18" s="83">
        <v>1.3571897814794061</v>
      </c>
      <c r="H18" s="83">
        <v>1.0196212375755269</v>
      </c>
      <c r="I18" s="83">
        <v>1.0272728779026579</v>
      </c>
      <c r="J18" s="83">
        <v>1.0180197908819333</v>
      </c>
      <c r="K18" s="83">
        <v>1.0247589677928783</v>
      </c>
      <c r="L18" s="83">
        <v>1.0135759531555144</v>
      </c>
      <c r="M18" s="83">
        <v>0.34807051200173572</v>
      </c>
      <c r="N18" s="83">
        <v>0.68339385180033063</v>
      </c>
      <c r="O18" s="83">
        <v>1.7173602517423499</v>
      </c>
      <c r="P18" s="83">
        <v>2.7607028073753712</v>
      </c>
      <c r="Q18" s="83">
        <v>2.749507325412146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15.840461622404979</v>
      </c>
      <c r="C21" s="83">
        <v>19.76730095478576</v>
      </c>
      <c r="D21" s="83">
        <v>18.258240769117638</v>
      </c>
      <c r="E21" s="83">
        <v>19.142299152382602</v>
      </c>
      <c r="F21" s="83">
        <v>17.373307504144275</v>
      </c>
      <c r="G21" s="83">
        <v>15.252963216212509</v>
      </c>
      <c r="H21" s="83">
        <v>15.932467085574286</v>
      </c>
      <c r="I21" s="83">
        <v>14.059475993214628</v>
      </c>
      <c r="J21" s="83">
        <v>15.46153427003259</v>
      </c>
      <c r="K21" s="83">
        <v>13.424816018856603</v>
      </c>
      <c r="L21" s="83">
        <v>13.913363413299983</v>
      </c>
      <c r="M21" s="83">
        <v>14.749443051752264</v>
      </c>
      <c r="N21" s="83">
        <v>16.363419472564338</v>
      </c>
      <c r="O21" s="83">
        <v>18.24700903292722</v>
      </c>
      <c r="P21" s="83">
        <v>17.786553890951584</v>
      </c>
      <c r="Q21" s="83">
        <v>18.624371901971838</v>
      </c>
    </row>
    <row r="22" spans="1:17" x14ac:dyDescent="0.25">
      <c r="A22" s="152" t="s">
        <v>276</v>
      </c>
      <c r="B22" s="264">
        <v>11.439718484200057</v>
      </c>
      <c r="C22" s="264">
        <v>14.280777186796035</v>
      </c>
      <c r="D22" s="264">
        <v>14.377908610933776</v>
      </c>
      <c r="E22" s="264">
        <v>13.418216676621896</v>
      </c>
      <c r="F22" s="264">
        <v>12.709050696142546</v>
      </c>
      <c r="G22" s="264">
        <v>11.067220992288513</v>
      </c>
      <c r="H22" s="264">
        <v>11.295149936405798</v>
      </c>
      <c r="I22" s="264">
        <v>10.052185462040482</v>
      </c>
      <c r="J22" s="264">
        <v>10.980215111660931</v>
      </c>
      <c r="K22" s="264">
        <v>9.6277292142623239</v>
      </c>
      <c r="L22" s="264">
        <v>9.9457963539223471</v>
      </c>
      <c r="M22" s="264">
        <v>10.058860599865351</v>
      </c>
      <c r="N22" s="264">
        <v>11.358013949777135</v>
      </c>
      <c r="O22" s="264">
        <v>13.301795835990548</v>
      </c>
      <c r="P22" s="264">
        <v>13.690033168733445</v>
      </c>
      <c r="Q22" s="264">
        <v>14.240900788545639</v>
      </c>
    </row>
    <row r="23" spans="1:17" x14ac:dyDescent="0.25">
      <c r="A23" s="152" t="s">
        <v>275</v>
      </c>
      <c r="B23" s="264">
        <v>6.4239742875598534E-3</v>
      </c>
      <c r="C23" s="264">
        <v>8.0773224200063401E-3</v>
      </c>
      <c r="D23" s="264">
        <v>8.0289900458521274E-3</v>
      </c>
      <c r="E23" s="264">
        <v>7.5084472172272619E-3</v>
      </c>
      <c r="F23" s="264">
        <v>7.1191852700083526E-3</v>
      </c>
      <c r="G23" s="264">
        <v>6.2143395060982563E-3</v>
      </c>
      <c r="H23" s="264">
        <v>6.2422790274128948E-3</v>
      </c>
      <c r="I23" s="264">
        <v>5.6471187043765705E-3</v>
      </c>
      <c r="J23" s="264">
        <v>6.1542622820864139E-3</v>
      </c>
      <c r="K23" s="264">
        <v>5.3207768373302461E-3</v>
      </c>
      <c r="L23" s="264">
        <v>5.4965570479859095E-3</v>
      </c>
      <c r="M23" s="264">
        <v>6.1484426373163426E-3</v>
      </c>
      <c r="N23" s="264">
        <v>6.5282664659808004E-3</v>
      </c>
      <c r="O23" s="264">
        <v>7.7836871224994386E-3</v>
      </c>
      <c r="P23" s="264">
        <v>8.1379634845275828E-3</v>
      </c>
      <c r="Q23" s="264">
        <v>8.3520297103509347E-3</v>
      </c>
    </row>
    <row r="24" spans="1:17" x14ac:dyDescent="0.25">
      <c r="A24" s="156" t="s">
        <v>262</v>
      </c>
      <c r="B24" s="204">
        <v>23.846130121849207</v>
      </c>
      <c r="C24" s="204">
        <v>29.768446894200096</v>
      </c>
      <c r="D24" s="204">
        <v>29.970703335374232</v>
      </c>
      <c r="E24" s="204">
        <v>27.970260674664829</v>
      </c>
      <c r="F24" s="204">
        <v>26.492020586276155</v>
      </c>
      <c r="G24" s="204">
        <v>23.069656941238776</v>
      </c>
      <c r="H24" s="204">
        <v>23.544567115485854</v>
      </c>
      <c r="I24" s="204">
        <v>20.953817876551785</v>
      </c>
      <c r="J24" s="204">
        <v>22.88826952904795</v>
      </c>
      <c r="K24" s="204">
        <v>20.068854148124284</v>
      </c>
      <c r="L24" s="204">
        <v>20.731860231188193</v>
      </c>
      <c r="M24" s="204">
        <v>20.968768838547231</v>
      </c>
      <c r="N24" s="204">
        <v>23.67612961717316</v>
      </c>
      <c r="O24" s="204">
        <v>27.728290673152177</v>
      </c>
      <c r="P24" s="204">
        <v>28.537856525454114</v>
      </c>
      <c r="Q24" s="204">
        <v>29.685943371366637</v>
      </c>
    </row>
    <row r="25" spans="1:17" x14ac:dyDescent="0.25">
      <c r="A25" s="152" t="s">
        <v>274</v>
      </c>
      <c r="B25" s="264">
        <v>19.232336861437187</v>
      </c>
      <c r="C25" s="264">
        <v>23.863995353400288</v>
      </c>
      <c r="D25" s="264">
        <v>24.284165821723541</v>
      </c>
      <c r="E25" s="264">
        <v>22.624867755435794</v>
      </c>
      <c r="F25" s="264">
        <v>21.410227292667827</v>
      </c>
      <c r="G25" s="264">
        <v>18.607243507787743</v>
      </c>
      <c r="H25" s="264">
        <v>19.240261762386822</v>
      </c>
      <c r="I25" s="264">
        <v>16.893853696355212</v>
      </c>
      <c r="J25" s="264">
        <v>18.488983197774928</v>
      </c>
      <c r="K25" s="264">
        <v>16.399962045898317</v>
      </c>
      <c r="L25" s="264">
        <v>16.941760522193746</v>
      </c>
      <c r="M25" s="264">
        <v>15.662671287759036</v>
      </c>
      <c r="N25" s="264">
        <v>18.720005668464268</v>
      </c>
      <c r="O25" s="264">
        <v>21.578652390016622</v>
      </c>
      <c r="P25" s="264">
        <v>21.891118946353121</v>
      </c>
      <c r="Q25" s="264">
        <v>23.055121913745285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1.4884203662716042</v>
      </c>
      <c r="C27" s="83">
        <v>1.8549169802287269</v>
      </c>
      <c r="D27" s="83">
        <v>3.736963929230372</v>
      </c>
      <c r="E27" s="83">
        <v>1.1192888332398299</v>
      </c>
      <c r="F27" s="83">
        <v>1.9092577419306735</v>
      </c>
      <c r="G27" s="83">
        <v>1.5203689426447597</v>
      </c>
      <c r="H27" s="83">
        <v>1.1572485428035346</v>
      </c>
      <c r="I27" s="83">
        <v>1.1503205795879354</v>
      </c>
      <c r="J27" s="83">
        <v>1.142151707445771</v>
      </c>
      <c r="K27" s="83">
        <v>1.1630797579530783</v>
      </c>
      <c r="L27" s="83">
        <v>1.1503872728259457</v>
      </c>
      <c r="M27" s="83">
        <v>0.36110012363450417</v>
      </c>
      <c r="N27" s="83">
        <v>0.75047086725651202</v>
      </c>
      <c r="O27" s="83">
        <v>1.8562229225661695</v>
      </c>
      <c r="P27" s="83">
        <v>2.9412623991165745</v>
      </c>
      <c r="Q27" s="83">
        <v>2.9657801429371728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17.743916495165582</v>
      </c>
      <c r="C30" s="83">
        <v>22.009078373171562</v>
      </c>
      <c r="D30" s="83">
        <v>20.54720189249317</v>
      </c>
      <c r="E30" s="83">
        <v>21.505578922195966</v>
      </c>
      <c r="F30" s="83">
        <v>19.500969550737153</v>
      </c>
      <c r="G30" s="83">
        <v>17.086874565142985</v>
      </c>
      <c r="H30" s="83">
        <v>18.08301321958329</v>
      </c>
      <c r="I30" s="83">
        <v>15.743533116767278</v>
      </c>
      <c r="J30" s="83">
        <v>17.346831490329158</v>
      </c>
      <c r="K30" s="83">
        <v>15.236882287945239</v>
      </c>
      <c r="L30" s="83">
        <v>15.791373249367801</v>
      </c>
      <c r="M30" s="83">
        <v>15.301571164124532</v>
      </c>
      <c r="N30" s="83">
        <v>17.969534801207754</v>
      </c>
      <c r="O30" s="83">
        <v>19.722429467450453</v>
      </c>
      <c r="P30" s="83">
        <v>18.949856547236546</v>
      </c>
      <c r="Q30" s="83">
        <v>20.089341770808112</v>
      </c>
    </row>
    <row r="31" spans="1:17" x14ac:dyDescent="0.25">
      <c r="A31" s="152" t="s">
        <v>273</v>
      </c>
      <c r="B31" s="264">
        <v>4.588097363261781</v>
      </c>
      <c r="C31" s="264">
        <v>5.8721422511197829</v>
      </c>
      <c r="D31" s="264">
        <v>5.6544215534672846</v>
      </c>
      <c r="E31" s="264">
        <v>5.3153591303601253</v>
      </c>
      <c r="F31" s="264">
        <v>5.0533165525282948</v>
      </c>
      <c r="G31" s="264">
        <v>4.4375560754266417</v>
      </c>
      <c r="H31" s="264">
        <v>4.2793362369893808</v>
      </c>
      <c r="I31" s="264">
        <v>4.0373757053790671</v>
      </c>
      <c r="J31" s="264">
        <v>4.3746692821446755</v>
      </c>
      <c r="K31" s="264">
        <v>3.6476089948766468</v>
      </c>
      <c r="L31" s="264">
        <v>3.7681134808025014</v>
      </c>
      <c r="M31" s="264">
        <v>5.2815037802389275</v>
      </c>
      <c r="N31" s="264">
        <v>4.9300108828449698</v>
      </c>
      <c r="O31" s="264">
        <v>6.1185035346455576</v>
      </c>
      <c r="P31" s="264">
        <v>6.6141857251628826</v>
      </c>
      <c r="Q31" s="264">
        <v>6.5974133387799476</v>
      </c>
    </row>
    <row r="32" spans="1:17" x14ac:dyDescent="0.25">
      <c r="A32" s="152" t="s">
        <v>272</v>
      </c>
      <c r="B32" s="264">
        <v>2.5695897150239424E-2</v>
      </c>
      <c r="C32" s="264">
        <v>3.230928968002536E-2</v>
      </c>
      <c r="D32" s="264">
        <v>3.2115960183408516E-2</v>
      </c>
      <c r="E32" s="264">
        <v>3.0033788868909051E-2</v>
      </c>
      <c r="F32" s="264">
        <v>2.8476741080033414E-2</v>
      </c>
      <c r="G32" s="264">
        <v>2.4857358024393036E-2</v>
      </c>
      <c r="H32" s="264">
        <v>2.4969116109651593E-2</v>
      </c>
      <c r="I32" s="264">
        <v>2.2588474817506293E-2</v>
      </c>
      <c r="J32" s="264">
        <v>2.4617049128345662E-2</v>
      </c>
      <c r="K32" s="264">
        <v>2.1283107349320998E-2</v>
      </c>
      <c r="L32" s="264">
        <v>2.1986228191943645E-2</v>
      </c>
      <c r="M32" s="264">
        <v>2.4593770549265381E-2</v>
      </c>
      <c r="N32" s="264">
        <v>2.6113065863923215E-2</v>
      </c>
      <c r="O32" s="264">
        <v>3.1134748489997768E-2</v>
      </c>
      <c r="P32" s="264">
        <v>3.2551853938110345E-2</v>
      </c>
      <c r="Q32" s="264">
        <v>3.3408118841403746E-2</v>
      </c>
    </row>
    <row r="33" spans="1:17" x14ac:dyDescent="0.25">
      <c r="A33" s="156" t="s">
        <v>261</v>
      </c>
      <c r="B33" s="204">
        <v>278.18365673068229</v>
      </c>
      <c r="C33" s="204">
        <v>345.07812281137325</v>
      </c>
      <c r="D33" s="204">
        <v>347.03281350049338</v>
      </c>
      <c r="E33" s="204">
        <v>304.2270446978431</v>
      </c>
      <c r="F33" s="204">
        <v>296.26502551347278</v>
      </c>
      <c r="G33" s="204">
        <v>253.94274271327674</v>
      </c>
      <c r="H33" s="204">
        <v>260.20627590096404</v>
      </c>
      <c r="I33" s="204">
        <v>224.7727224791241</v>
      </c>
      <c r="J33" s="204">
        <v>249.4554165689284</v>
      </c>
      <c r="K33" s="204">
        <v>208.06343708400885</v>
      </c>
      <c r="L33" s="204">
        <v>206.5558749050445</v>
      </c>
      <c r="M33" s="204">
        <v>209.13470577478853</v>
      </c>
      <c r="N33" s="204">
        <v>164.4456784090064</v>
      </c>
      <c r="O33" s="204">
        <v>238.75866034013737</v>
      </c>
      <c r="P33" s="204">
        <v>265.92828515502953</v>
      </c>
      <c r="Q33" s="204">
        <v>269.05371866038456</v>
      </c>
    </row>
    <row r="34" spans="1:17" x14ac:dyDescent="0.25">
      <c r="A34" s="150" t="s">
        <v>33</v>
      </c>
      <c r="B34" s="87">
        <v>3.1315476874236139</v>
      </c>
      <c r="C34" s="87">
        <v>6.827405680583392</v>
      </c>
      <c r="D34" s="87">
        <v>6.6350129034176595</v>
      </c>
      <c r="E34" s="87">
        <v>4.5923452012943615</v>
      </c>
      <c r="F34" s="87">
        <v>6.9850007049007186</v>
      </c>
      <c r="G34" s="87">
        <v>5.421367577460245</v>
      </c>
      <c r="H34" s="87">
        <v>3.4007834273427879</v>
      </c>
      <c r="I34" s="87">
        <v>2.3851176027503693</v>
      </c>
      <c r="J34" s="87">
        <v>0.6430353712920599</v>
      </c>
      <c r="K34" s="87">
        <v>1.828390257930175</v>
      </c>
      <c r="L34" s="87">
        <v>2.4811746600133886</v>
      </c>
      <c r="M34" s="87">
        <v>2.4811862034721464</v>
      </c>
      <c r="N34" s="87">
        <v>2.3891355813126678</v>
      </c>
      <c r="O34" s="87">
        <v>1.9758135903219509</v>
      </c>
      <c r="P34" s="87">
        <v>1.8601752324900178</v>
      </c>
      <c r="Q34" s="87">
        <v>1.2297036708467275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5.2446482695801435E-14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0.71221662956175558</v>
      </c>
      <c r="C37" s="87">
        <v>1.4363963176858845</v>
      </c>
      <c r="D37" s="87">
        <v>0.73297336902723786</v>
      </c>
      <c r="E37" s="87">
        <v>0.71168869653126154</v>
      </c>
      <c r="F37" s="87">
        <v>0.7045438726640294</v>
      </c>
      <c r="G37" s="87">
        <v>0.71909009597497464</v>
      </c>
      <c r="H37" s="87">
        <v>0</v>
      </c>
      <c r="I37" s="87">
        <v>0.70817602607271446</v>
      </c>
      <c r="J37" s="87">
        <v>0.70887859976904954</v>
      </c>
      <c r="K37" s="87">
        <v>0</v>
      </c>
      <c r="L37" s="87">
        <v>0</v>
      </c>
      <c r="M37" s="87">
        <v>4.1425174191922105</v>
      </c>
      <c r="N37" s="87">
        <v>1.2093488027427706</v>
      </c>
      <c r="O37" s="87">
        <v>1.9740679262578127</v>
      </c>
      <c r="P37" s="87">
        <v>2.0663601183316112</v>
      </c>
      <c r="Q37" s="87">
        <v>2.7181644256799622</v>
      </c>
    </row>
    <row r="38" spans="1:17" x14ac:dyDescent="0.25">
      <c r="A38" s="150" t="s">
        <v>29</v>
      </c>
      <c r="B38" s="87">
        <v>48.512636051549705</v>
      </c>
      <c r="C38" s="87">
        <v>53.767096559987742</v>
      </c>
      <c r="D38" s="87">
        <v>39.618018954341373</v>
      </c>
      <c r="E38" s="87">
        <v>15.796288194216336</v>
      </c>
      <c r="F38" s="87">
        <v>46.550434161311301</v>
      </c>
      <c r="G38" s="87">
        <v>28.971253443121704</v>
      </c>
      <c r="H38" s="87">
        <v>16.601173188832494</v>
      </c>
      <c r="I38" s="87">
        <v>6.1311945192133219</v>
      </c>
      <c r="J38" s="87">
        <v>2.6179604296749206</v>
      </c>
      <c r="K38" s="87">
        <v>6.9425411571175326</v>
      </c>
      <c r="L38" s="87">
        <v>2.6116878823773</v>
      </c>
      <c r="M38" s="87">
        <v>2.6118330166741277</v>
      </c>
      <c r="N38" s="87">
        <v>1.6765503951797667</v>
      </c>
      <c r="O38" s="87">
        <v>1.7171646958316922</v>
      </c>
      <c r="P38" s="87">
        <v>1.7305163853633161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171.5372069000737</v>
      </c>
      <c r="C40" s="87">
        <v>239.2827524509801</v>
      </c>
      <c r="D40" s="87">
        <v>256.66813028507045</v>
      </c>
      <c r="E40" s="87">
        <v>228.94964322227761</v>
      </c>
      <c r="F40" s="87">
        <v>199.59052317219343</v>
      </c>
      <c r="G40" s="87">
        <v>174.01497428353295</v>
      </c>
      <c r="H40" s="87">
        <v>192.35819671122107</v>
      </c>
      <c r="I40" s="87">
        <v>169.41758065394151</v>
      </c>
      <c r="J40" s="87">
        <v>200.23889372449091</v>
      </c>
      <c r="K40" s="87">
        <v>142.79543963364259</v>
      </c>
      <c r="L40" s="87">
        <v>156.04158529812642</v>
      </c>
      <c r="M40" s="87">
        <v>156.43484374537189</v>
      </c>
      <c r="N40" s="87">
        <v>118.15904233458714</v>
      </c>
      <c r="O40" s="87">
        <v>167.64507756267426</v>
      </c>
      <c r="P40" s="87">
        <v>192.56776598990308</v>
      </c>
      <c r="Q40" s="87">
        <v>192.96511157054883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20.000509118202277</v>
      </c>
      <c r="C42" s="87">
        <v>12.839783839147945</v>
      </c>
      <c r="D42" s="87">
        <v>17.532559373558612</v>
      </c>
      <c r="E42" s="87">
        <v>19.468697290168258</v>
      </c>
      <c r="F42" s="87">
        <v>18.056513856320461</v>
      </c>
      <c r="G42" s="87">
        <v>24.22813195121233</v>
      </c>
      <c r="H42" s="87">
        <v>27.702030767897664</v>
      </c>
      <c r="I42" s="87">
        <v>25.493988866984207</v>
      </c>
      <c r="J42" s="87">
        <v>25.140450836074738</v>
      </c>
      <c r="K42" s="87">
        <v>37.476710584358365</v>
      </c>
      <c r="L42" s="87">
        <v>30.730433931088548</v>
      </c>
      <c r="M42" s="87">
        <v>29.81776710615036</v>
      </c>
      <c r="N42" s="87">
        <v>32.08386913815869</v>
      </c>
      <c r="O42" s="87">
        <v>42.393411090827748</v>
      </c>
      <c r="P42" s="87">
        <v>45.18616084355736</v>
      </c>
      <c r="Q42" s="87">
        <v>43.750459190422418</v>
      </c>
    </row>
    <row r="43" spans="1:17" x14ac:dyDescent="0.25">
      <c r="A43" s="150" t="s">
        <v>22</v>
      </c>
      <c r="B43" s="87">
        <v>34.289540343871259</v>
      </c>
      <c r="C43" s="87">
        <v>30.924687962988191</v>
      </c>
      <c r="D43" s="87">
        <v>25.846118615077977</v>
      </c>
      <c r="E43" s="87">
        <v>34.708382093355276</v>
      </c>
      <c r="F43" s="87">
        <v>24.378009746082871</v>
      </c>
      <c r="G43" s="87">
        <v>20.587925361974531</v>
      </c>
      <c r="H43" s="87">
        <v>20.144091805670005</v>
      </c>
      <c r="I43" s="87">
        <v>20.636664810161957</v>
      </c>
      <c r="J43" s="87">
        <v>20.106197607626747</v>
      </c>
      <c r="K43" s="87">
        <v>19.020355450960214</v>
      </c>
      <c r="L43" s="87">
        <v>14.690993133438827</v>
      </c>
      <c r="M43" s="87">
        <v>13.646558283927794</v>
      </c>
      <c r="N43" s="87">
        <v>8.9277321570253925</v>
      </c>
      <c r="O43" s="87">
        <v>23.053125474223894</v>
      </c>
      <c r="P43" s="87">
        <v>22.517306585384127</v>
      </c>
      <c r="Q43" s="87">
        <v>28.390279802886603</v>
      </c>
    </row>
    <row r="44" spans="1:17" x14ac:dyDescent="0.25">
      <c r="A44" s="156" t="s">
        <v>260</v>
      </c>
      <c r="B44" s="204">
        <v>45.307647231513492</v>
      </c>
      <c r="C44" s="204">
        <v>56.560049098980159</v>
      </c>
      <c r="D44" s="204">
        <v>56.944336337211034</v>
      </c>
      <c r="E44" s="204">
        <v>53.143495281863203</v>
      </c>
      <c r="F44" s="204">
        <v>50.33483911392468</v>
      </c>
      <c r="G44" s="204">
        <v>43.832348188353677</v>
      </c>
      <c r="H44" s="204">
        <v>44.73467751942313</v>
      </c>
      <c r="I44" s="204">
        <v>39.812253965448392</v>
      </c>
      <c r="J44" s="204">
        <v>43.4877121051911</v>
      </c>
      <c r="K44" s="204">
        <v>38.130822881436139</v>
      </c>
      <c r="L44" s="204">
        <v>39.390534439257564</v>
      </c>
      <c r="M44" s="204">
        <v>39.840660793239728</v>
      </c>
      <c r="N44" s="204">
        <v>44.984646272629</v>
      </c>
      <c r="O44" s="204">
        <v>52.683752278989147</v>
      </c>
      <c r="P44" s="204">
        <v>54.221927398362809</v>
      </c>
      <c r="Q44" s="204">
        <v>56.40329240559663</v>
      </c>
    </row>
    <row r="45" spans="1:17" x14ac:dyDescent="0.25">
      <c r="A45" s="299" t="s">
        <v>271</v>
      </c>
      <c r="B45" s="298">
        <v>20.388441254181068</v>
      </c>
      <c r="C45" s="298">
        <v>25.452022094541071</v>
      </c>
      <c r="D45" s="298">
        <v>25.624951351744969</v>
      </c>
      <c r="E45" s="298">
        <v>23.914572876838434</v>
      </c>
      <c r="F45" s="298">
        <v>22.650677601266107</v>
      </c>
      <c r="G45" s="298">
        <v>19.72455668475915</v>
      </c>
      <c r="H45" s="298">
        <v>20.130604883740403</v>
      </c>
      <c r="I45" s="298">
        <v>17.915514284451778</v>
      </c>
      <c r="J45" s="298">
        <v>19.569470447335995</v>
      </c>
      <c r="K45" s="298">
        <v>17.15887029664626</v>
      </c>
      <c r="L45" s="298">
        <v>17.725740497665903</v>
      </c>
      <c r="M45" s="298">
        <v>17.928297356957877</v>
      </c>
      <c r="N45" s="298">
        <v>20.243090822683047</v>
      </c>
      <c r="O45" s="298">
        <v>23.707688525545116</v>
      </c>
      <c r="P45" s="298">
        <v>24.399867329263266</v>
      </c>
      <c r="Q45" s="298">
        <v>25.381481582518479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1.5778930775751578</v>
      </c>
      <c r="C47" s="83">
        <v>1.978352210732977</v>
      </c>
      <c r="D47" s="83">
        <v>3.9432904384177681</v>
      </c>
      <c r="E47" s="83">
        <v>1.1830926333840923</v>
      </c>
      <c r="F47" s="83">
        <v>2.0198749400947777</v>
      </c>
      <c r="G47" s="83">
        <v>1.6116628655067948</v>
      </c>
      <c r="H47" s="83">
        <v>1.2108002196209382</v>
      </c>
      <c r="I47" s="83">
        <v>1.2198865425094063</v>
      </c>
      <c r="J47" s="83">
        <v>1.2088985016722957</v>
      </c>
      <c r="K47" s="83">
        <v>1.216901274254043</v>
      </c>
      <c r="L47" s="83">
        <v>1.2036214443721733</v>
      </c>
      <c r="M47" s="83">
        <v>0.41333373300206122</v>
      </c>
      <c r="N47" s="83">
        <v>0.81153019901289281</v>
      </c>
      <c r="O47" s="83">
        <v>2.0393652989440407</v>
      </c>
      <c r="P47" s="83">
        <v>3.2783345837582543</v>
      </c>
      <c r="Q47" s="83">
        <v>3.2650399489269235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18.810548176605909</v>
      </c>
      <c r="C50" s="83">
        <v>23.473669883808093</v>
      </c>
      <c r="D50" s="83">
        <v>21.6816609133272</v>
      </c>
      <c r="E50" s="83">
        <v>22.731480243454342</v>
      </c>
      <c r="F50" s="83">
        <v>20.63080266117133</v>
      </c>
      <c r="G50" s="83">
        <v>18.112893819252356</v>
      </c>
      <c r="H50" s="83">
        <v>18.919804664119464</v>
      </c>
      <c r="I50" s="83">
        <v>16.695627741942371</v>
      </c>
      <c r="J50" s="83">
        <v>18.3605719456637</v>
      </c>
      <c r="K50" s="83">
        <v>15.941969022392218</v>
      </c>
      <c r="L50" s="83">
        <v>16.522119053293729</v>
      </c>
      <c r="M50" s="83">
        <v>17.514963623955815</v>
      </c>
      <c r="N50" s="83">
        <v>19.431560623670155</v>
      </c>
      <c r="O50" s="83">
        <v>21.668323226601075</v>
      </c>
      <c r="P50" s="83">
        <v>21.121532745505011</v>
      </c>
      <c r="Q50" s="83">
        <v>22.116441633591556</v>
      </c>
    </row>
    <row r="51" spans="1:17" x14ac:dyDescent="0.25">
      <c r="A51" s="299" t="s">
        <v>270</v>
      </c>
      <c r="B51" s="298">
        <v>19.867403311018663</v>
      </c>
      <c r="C51" s="298">
        <v>24.801581529902801</v>
      </c>
      <c r="D51" s="298">
        <v>24.970091483867037</v>
      </c>
      <c r="E51" s="298">
        <v>23.303422681097015</v>
      </c>
      <c r="F51" s="298">
        <v>22.071826951455972</v>
      </c>
      <c r="G51" s="298">
        <v>19.220484680593085</v>
      </c>
      <c r="H51" s="298">
        <v>19.61615609226704</v>
      </c>
      <c r="I51" s="298">
        <v>17.457673363849125</v>
      </c>
      <c r="J51" s="298">
        <v>19.069361758126298</v>
      </c>
      <c r="K51" s="298">
        <v>16.720365833509746</v>
      </c>
      <c r="L51" s="298">
        <v>17.272749351614443</v>
      </c>
      <c r="M51" s="298">
        <v>17.470129757835622</v>
      </c>
      <c r="N51" s="298">
        <v>19.725767390547819</v>
      </c>
      <c r="O51" s="298">
        <v>23.101825374336741</v>
      </c>
      <c r="P51" s="298">
        <v>23.776315164182087</v>
      </c>
      <c r="Q51" s="298">
        <v>24.732843719854124</v>
      </c>
    </row>
    <row r="52" spans="1:17" x14ac:dyDescent="0.25">
      <c r="A52" s="150" t="s">
        <v>33</v>
      </c>
      <c r="B52" s="87">
        <v>0.22364980612058596</v>
      </c>
      <c r="C52" s="87">
        <v>0.49070180759407345</v>
      </c>
      <c r="D52" s="87">
        <v>0.47740983777242052</v>
      </c>
      <c r="E52" s="87">
        <v>0.35176807318218273</v>
      </c>
      <c r="F52" s="87">
        <v>0.52038449880192017</v>
      </c>
      <c r="G52" s="87">
        <v>0.41033388612365645</v>
      </c>
      <c r="H52" s="87">
        <v>0.25637467165527295</v>
      </c>
      <c r="I52" s="87">
        <v>0.18524758513368997</v>
      </c>
      <c r="J52" s="87">
        <v>4.9156175027576895E-2</v>
      </c>
      <c r="K52" s="87">
        <v>0.14693285099714132</v>
      </c>
      <c r="L52" s="87">
        <v>0.20748239680759528</v>
      </c>
      <c r="M52" s="87">
        <v>0.20726662639480201</v>
      </c>
      <c r="N52" s="87">
        <v>0.28658419727054274</v>
      </c>
      <c r="O52" s="87">
        <v>0.19117589481710512</v>
      </c>
      <c r="P52" s="87">
        <v>0.16631593951167881</v>
      </c>
      <c r="Q52" s="87">
        <v>0.11304087846923042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3.7736877320373323E-15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5.0865299531297412E-2</v>
      </c>
      <c r="C55" s="87">
        <v>0.10323720348337448</v>
      </c>
      <c r="D55" s="87">
        <v>5.2739716153159512E-2</v>
      </c>
      <c r="E55" s="87">
        <v>5.4514491073924407E-2</v>
      </c>
      <c r="F55" s="87">
        <v>5.2488714826184966E-2</v>
      </c>
      <c r="G55" s="87">
        <v>5.4426679124508812E-2</v>
      </c>
      <c r="H55" s="87">
        <v>0</v>
      </c>
      <c r="I55" s="87">
        <v>5.5002696105326501E-2</v>
      </c>
      <c r="J55" s="87">
        <v>5.41894926456922E-2</v>
      </c>
      <c r="K55" s="87">
        <v>0</v>
      </c>
      <c r="L55" s="87">
        <v>0</v>
      </c>
      <c r="M55" s="87">
        <v>0.34604642289891324</v>
      </c>
      <c r="N55" s="87">
        <v>0.14506512671989361</v>
      </c>
      <c r="O55" s="87">
        <v>0.19100698774452177</v>
      </c>
      <c r="P55" s="87">
        <v>0.18475067211262305</v>
      </c>
      <c r="Q55" s="87">
        <v>0.24986807943014755</v>
      </c>
    </row>
    <row r="56" spans="1:17" x14ac:dyDescent="0.25">
      <c r="A56" s="150" t="s">
        <v>29</v>
      </c>
      <c r="B56" s="87">
        <v>3.4646899010674237</v>
      </c>
      <c r="C56" s="87">
        <v>3.8643685032667676</v>
      </c>
      <c r="D56" s="87">
        <v>2.8506398219835081</v>
      </c>
      <c r="E56" s="87">
        <v>1.2099765191745155</v>
      </c>
      <c r="F56" s="87">
        <v>3.4680203157388338</v>
      </c>
      <c r="G56" s="87">
        <v>2.1927838024881954</v>
      </c>
      <c r="H56" s="87">
        <v>1.2515117226105701</v>
      </c>
      <c r="I56" s="87">
        <v>0.47619831297184756</v>
      </c>
      <c r="J56" s="87">
        <v>0.20012728201528696</v>
      </c>
      <c r="K56" s="87">
        <v>0.55791555492920808</v>
      </c>
      <c r="L56" s="87">
        <v>0.21839625814414496</v>
      </c>
      <c r="M56" s="87">
        <v>0.21818024673644057</v>
      </c>
      <c r="N56" s="87">
        <v>0.2011074017499741</v>
      </c>
      <c r="O56" s="87">
        <v>0.16614952892417037</v>
      </c>
      <c r="P56" s="87">
        <v>0.15472330425923933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12.250895370279787</v>
      </c>
      <c r="C58" s="87">
        <v>17.197817831113277</v>
      </c>
      <c r="D58" s="87">
        <v>18.468071158931494</v>
      </c>
      <c r="E58" s="87">
        <v>17.537265018611674</v>
      </c>
      <c r="F58" s="87">
        <v>14.869549589838043</v>
      </c>
      <c r="G58" s="87">
        <v>13.17089085387585</v>
      </c>
      <c r="H58" s="87">
        <v>14.501296708733003</v>
      </c>
      <c r="I58" s="87">
        <v>13.158343915262083</v>
      </c>
      <c r="J58" s="87">
        <v>15.307055485100006</v>
      </c>
      <c r="K58" s="87">
        <v>11.47530783636595</v>
      </c>
      <c r="L58" s="87">
        <v>13.048610660539868</v>
      </c>
      <c r="M58" s="87">
        <v>13.067831131870637</v>
      </c>
      <c r="N58" s="87">
        <v>14.173542331619615</v>
      </c>
      <c r="O58" s="87">
        <v>16.221012888925859</v>
      </c>
      <c r="P58" s="87">
        <v>17.217242956946908</v>
      </c>
      <c r="Q58" s="87">
        <v>17.738375710327293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1.4284023214984367</v>
      </c>
      <c r="C60" s="87">
        <v>0.92282565790769</v>
      </c>
      <c r="D60" s="87">
        <v>1.2615222378775623</v>
      </c>
      <c r="E60" s="87">
        <v>1.4912786023140021</v>
      </c>
      <c r="F60" s="87">
        <v>1.345215313527274</v>
      </c>
      <c r="G60" s="87">
        <v>1.833785183353136</v>
      </c>
      <c r="H60" s="87">
        <v>2.0883714573536598</v>
      </c>
      <c r="I60" s="87">
        <v>1.98007002572455</v>
      </c>
      <c r="J60" s="87">
        <v>1.921835806772425</v>
      </c>
      <c r="K60" s="87">
        <v>3.0116983550263532</v>
      </c>
      <c r="L60" s="87">
        <v>2.5697602791595893</v>
      </c>
      <c r="M60" s="87">
        <v>2.490836030794116</v>
      </c>
      <c r="N60" s="87">
        <v>3.8485592672980355</v>
      </c>
      <c r="O60" s="87">
        <v>4.1019043189786801</v>
      </c>
      <c r="P60" s="87">
        <v>4.0400380901547148</v>
      </c>
      <c r="Q60" s="87">
        <v>4.0217740725391335</v>
      </c>
    </row>
    <row r="61" spans="1:17" x14ac:dyDescent="0.25">
      <c r="A61" s="150" t="s">
        <v>22</v>
      </c>
      <c r="B61" s="87">
        <v>2.4489006125211308</v>
      </c>
      <c r="C61" s="87">
        <v>2.2226305265376181</v>
      </c>
      <c r="D61" s="87">
        <v>1.8597087111488908</v>
      </c>
      <c r="E61" s="87">
        <v>2.6586199767407175</v>
      </c>
      <c r="F61" s="87">
        <v>1.8161685187237173</v>
      </c>
      <c r="G61" s="87">
        <v>1.5582642756277385</v>
      </c>
      <c r="H61" s="87">
        <v>1.5186015319145356</v>
      </c>
      <c r="I61" s="87">
        <v>1.6028108286516267</v>
      </c>
      <c r="J61" s="87">
        <v>1.5369975165653103</v>
      </c>
      <c r="K61" s="87">
        <v>1.5285112361910922</v>
      </c>
      <c r="L61" s="87">
        <v>1.2284997569632459</v>
      </c>
      <c r="M61" s="87">
        <v>1.1399692991407142</v>
      </c>
      <c r="N61" s="87">
        <v>1.070909065889758</v>
      </c>
      <c r="O61" s="87">
        <v>2.2305757549464058</v>
      </c>
      <c r="P61" s="87">
        <v>2.0132442011969265</v>
      </c>
      <c r="Q61" s="87">
        <v>2.6097849790883156</v>
      </c>
    </row>
    <row r="62" spans="1:17" x14ac:dyDescent="0.25">
      <c r="A62" s="303" t="s">
        <v>269</v>
      </c>
      <c r="B62" s="302">
        <v>1.8123058892605395</v>
      </c>
      <c r="C62" s="302">
        <v>2.2624019639592063</v>
      </c>
      <c r="D62" s="302">
        <v>2.2777734534884413</v>
      </c>
      <c r="E62" s="302">
        <v>2.1257398112745278</v>
      </c>
      <c r="F62" s="302">
        <v>2.0133935645569876</v>
      </c>
      <c r="G62" s="302">
        <v>1.7532939275341468</v>
      </c>
      <c r="H62" s="302">
        <v>1.7893871007769249</v>
      </c>
      <c r="I62" s="302">
        <v>1.5924901586179361</v>
      </c>
      <c r="J62" s="302">
        <v>1.7395084842076443</v>
      </c>
      <c r="K62" s="302">
        <v>1.5252329152574453</v>
      </c>
      <c r="L62" s="302">
        <v>1.5756213775703027</v>
      </c>
      <c r="M62" s="302">
        <v>1.5936264317295892</v>
      </c>
      <c r="N62" s="302">
        <v>1.7993858509051599</v>
      </c>
      <c r="O62" s="302">
        <v>2.107350091159566</v>
      </c>
      <c r="P62" s="302">
        <v>2.1688770959345121</v>
      </c>
      <c r="Q62" s="302">
        <v>2.2561316962238651</v>
      </c>
    </row>
    <row r="63" spans="1:17" x14ac:dyDescent="0.25">
      <c r="A63" s="152" t="s">
        <v>268</v>
      </c>
      <c r="B63" s="151">
        <v>3.1715353062059441</v>
      </c>
      <c r="C63" s="151">
        <v>3.9592034369286115</v>
      </c>
      <c r="D63" s="151">
        <v>3.9861035436047727</v>
      </c>
      <c r="E63" s="151">
        <v>3.7200446697304237</v>
      </c>
      <c r="F63" s="151">
        <v>3.5234387379747285</v>
      </c>
      <c r="G63" s="151">
        <v>3.068264373184757</v>
      </c>
      <c r="H63" s="151">
        <v>3.1314274263596187</v>
      </c>
      <c r="I63" s="151">
        <v>2.7868577775813881</v>
      </c>
      <c r="J63" s="151">
        <v>3.0441398473633776</v>
      </c>
      <c r="K63" s="151">
        <v>2.6691576017005296</v>
      </c>
      <c r="L63" s="151">
        <v>2.75733741074803</v>
      </c>
      <c r="M63" s="151">
        <v>2.788846255526781</v>
      </c>
      <c r="N63" s="151">
        <v>3.1489252390840301</v>
      </c>
      <c r="O63" s="151">
        <v>3.6878626595292405</v>
      </c>
      <c r="P63" s="151">
        <v>3.7955349178853965</v>
      </c>
      <c r="Q63" s="151">
        <v>3.9482304683917637</v>
      </c>
    </row>
    <row r="64" spans="1:17" x14ac:dyDescent="0.25">
      <c r="A64" s="301" t="s">
        <v>267</v>
      </c>
      <c r="B64" s="300">
        <v>6.7961470847270236E-2</v>
      </c>
      <c r="C64" s="300">
        <v>8.4840073648470238E-2</v>
      </c>
      <c r="D64" s="300">
        <v>8.541650450581656E-2</v>
      </c>
      <c r="E64" s="300">
        <v>7.9715242922794791E-2</v>
      </c>
      <c r="F64" s="300">
        <v>7.5502258670887043E-2</v>
      </c>
      <c r="G64" s="300">
        <v>6.5748522282530503E-2</v>
      </c>
      <c r="H64" s="300">
        <v>6.7102016279134688E-2</v>
      </c>
      <c r="I64" s="300">
        <v>5.9718380948172604E-2</v>
      </c>
      <c r="J64" s="300">
        <v>6.5231568157786662E-2</v>
      </c>
      <c r="K64" s="300">
        <v>5.7196234322154205E-2</v>
      </c>
      <c r="L64" s="300">
        <v>5.9085801658886349E-2</v>
      </c>
      <c r="M64" s="300">
        <v>5.97609911898596E-2</v>
      </c>
      <c r="N64" s="300">
        <v>6.7476969408943502E-2</v>
      </c>
      <c r="O64" s="300">
        <v>7.902562841848372E-2</v>
      </c>
      <c r="P64" s="300">
        <v>8.1332891097544213E-2</v>
      </c>
      <c r="Q64" s="300">
        <v>8.4604938608394936E-2</v>
      </c>
    </row>
    <row r="65" spans="1:17" x14ac:dyDescent="0.25">
      <c r="A65" s="156" t="s">
        <v>259</v>
      </c>
      <c r="B65" s="204">
        <v>41.015343809580628</v>
      </c>
      <c r="C65" s="204">
        <v>51.201728658024138</v>
      </c>
      <c r="D65" s="204">
        <v>51.549609736843664</v>
      </c>
      <c r="E65" s="204">
        <v>48.108848360423515</v>
      </c>
      <c r="F65" s="204">
        <v>45.566275408394979</v>
      </c>
      <c r="G65" s="204">
        <v>39.679809938930688</v>
      </c>
      <c r="H65" s="204">
        <v>40.496655438635671</v>
      </c>
      <c r="I65" s="204">
        <v>36.040566747669075</v>
      </c>
      <c r="J65" s="204">
        <v>39.36782358996247</v>
      </c>
      <c r="K65" s="204">
        <v>34.518429134773761</v>
      </c>
      <c r="L65" s="204">
        <v>35.658799597643686</v>
      </c>
      <c r="M65" s="204">
        <v>36.066282402301226</v>
      </c>
      <c r="N65" s="204">
        <v>40.722942941537823</v>
      </c>
      <c r="O65" s="204">
        <v>47.692659957821746</v>
      </c>
      <c r="P65" s="204">
        <v>49.085113223781065</v>
      </c>
      <c r="Q65" s="204">
        <v>51.059822598750628</v>
      </c>
    </row>
    <row r="66" spans="1:17" x14ac:dyDescent="0.25">
      <c r="A66" s="299" t="s">
        <v>266</v>
      </c>
      <c r="B66" s="298">
        <v>18.456904714311282</v>
      </c>
      <c r="C66" s="298">
        <v>23.040777896110864</v>
      </c>
      <c r="D66" s="298">
        <v>23.197324381579651</v>
      </c>
      <c r="E66" s="298">
        <v>21.648981762190584</v>
      </c>
      <c r="F66" s="298">
        <v>20.504823933777743</v>
      </c>
      <c r="G66" s="298">
        <v>17.855914472518808</v>
      </c>
      <c r="H66" s="298">
        <v>18.223494947386051</v>
      </c>
      <c r="I66" s="298">
        <v>16.218255036451083</v>
      </c>
      <c r="J66" s="298">
        <v>17.715520615483115</v>
      </c>
      <c r="K66" s="298">
        <v>15.533293110648193</v>
      </c>
      <c r="L66" s="298">
        <v>16.04645981893966</v>
      </c>
      <c r="M66" s="298">
        <v>16.229827081035552</v>
      </c>
      <c r="N66" s="298">
        <v>18.325324323692023</v>
      </c>
      <c r="O66" s="298">
        <v>21.461696981019788</v>
      </c>
      <c r="P66" s="298">
        <v>22.08830095070148</v>
      </c>
      <c r="Q66" s="298">
        <v>22.976920169437783</v>
      </c>
    </row>
    <row r="67" spans="1:17" x14ac:dyDescent="0.25">
      <c r="A67" s="299" t="s">
        <v>265</v>
      </c>
      <c r="B67" s="298">
        <v>3.281227504766449</v>
      </c>
      <c r="C67" s="298">
        <v>4.096138292641931</v>
      </c>
      <c r="D67" s="298">
        <v>4.1239687789474937</v>
      </c>
      <c r="E67" s="298">
        <v>3.8487078688338818</v>
      </c>
      <c r="F67" s="298">
        <v>3.6453020326715979</v>
      </c>
      <c r="G67" s="298">
        <v>3.174384795114455</v>
      </c>
      <c r="H67" s="298">
        <v>3.2397324350908536</v>
      </c>
      <c r="I67" s="298">
        <v>2.8832453398135263</v>
      </c>
      <c r="J67" s="298">
        <v>3.1494258871969976</v>
      </c>
      <c r="K67" s="298">
        <v>2.7614743307819012</v>
      </c>
      <c r="L67" s="298">
        <v>2.8527039678114949</v>
      </c>
      <c r="M67" s="298">
        <v>2.8853025921840985</v>
      </c>
      <c r="N67" s="298">
        <v>3.2578354353230261</v>
      </c>
      <c r="O67" s="298">
        <v>3.8154127966257398</v>
      </c>
      <c r="P67" s="298">
        <v>3.926809057902485</v>
      </c>
      <c r="Q67" s="298">
        <v>4.0847858079000501</v>
      </c>
    </row>
    <row r="68" spans="1:17" x14ac:dyDescent="0.25">
      <c r="A68" s="150" t="s">
        <v>33</v>
      </c>
      <c r="B68" s="87">
        <v>3.693718216670782E-2</v>
      </c>
      <c r="C68" s="87">
        <v>8.1042511822534344E-2</v>
      </c>
      <c r="D68" s="87">
        <v>7.8847258809920259E-2</v>
      </c>
      <c r="E68" s="87">
        <v>5.8096725523457161E-2</v>
      </c>
      <c r="F68" s="87">
        <v>8.5944796297358489E-2</v>
      </c>
      <c r="G68" s="87">
        <v>6.7769240509650261E-2</v>
      </c>
      <c r="H68" s="87">
        <v>4.2341901001939096E-2</v>
      </c>
      <c r="I68" s="87">
        <v>3.0594812115940388E-2</v>
      </c>
      <c r="J68" s="87">
        <v>8.1184536803631767E-3</v>
      </c>
      <c r="K68" s="87">
        <v>2.4266891072683969E-2</v>
      </c>
      <c r="L68" s="87">
        <v>3.4267032107933873E-2</v>
      </c>
      <c r="M68" s="87">
        <v>3.4231396257486349E-2</v>
      </c>
      <c r="N68" s="87">
        <v>4.73311955163256E-2</v>
      </c>
      <c r="O68" s="87">
        <v>3.1573910012403117E-2</v>
      </c>
      <c r="P68" s="87">
        <v>2.7468130920971015E-2</v>
      </c>
      <c r="Q68" s="87">
        <v>1.8669417124606739E-2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6.2324843296925756E-16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8.4007264184198793E-3</v>
      </c>
      <c r="C71" s="87">
        <v>1.7050278100356867E-2</v>
      </c>
      <c r="D71" s="87">
        <v>8.7102981968129982E-3</v>
      </c>
      <c r="E71" s="87">
        <v>9.0034135171001579E-3</v>
      </c>
      <c r="F71" s="87">
        <v>8.6688437377219606E-3</v>
      </c>
      <c r="G71" s="87">
        <v>8.9889108174187257E-3</v>
      </c>
      <c r="H71" s="87">
        <v>0</v>
      </c>
      <c r="I71" s="87">
        <v>9.084043670519024E-3</v>
      </c>
      <c r="J71" s="87">
        <v>8.9497379680096578E-3</v>
      </c>
      <c r="K71" s="87">
        <v>0</v>
      </c>
      <c r="L71" s="87">
        <v>0</v>
      </c>
      <c r="M71" s="87">
        <v>5.7151758735990467E-2</v>
      </c>
      <c r="N71" s="87">
        <v>2.3958424577395856E-2</v>
      </c>
      <c r="O71" s="87">
        <v>3.1546013939442105E-2</v>
      </c>
      <c r="P71" s="87">
        <v>3.051274378286855E-2</v>
      </c>
      <c r="Q71" s="87">
        <v>4.1267296080643702E-2</v>
      </c>
    </row>
    <row r="72" spans="1:17" x14ac:dyDescent="0.25">
      <c r="A72" s="150" t="s">
        <v>29</v>
      </c>
      <c r="B72" s="87">
        <v>0.57221548387070442</v>
      </c>
      <c r="C72" s="87">
        <v>0.63822493674549252</v>
      </c>
      <c r="D72" s="87">
        <v>0.47080122367512539</v>
      </c>
      <c r="E72" s="87">
        <v>0.19983528660914998</v>
      </c>
      <c r="F72" s="87">
        <v>0.57276552294984517</v>
      </c>
      <c r="G72" s="87">
        <v>0.36215213493653681</v>
      </c>
      <c r="H72" s="87">
        <v>0.20669508855693985</v>
      </c>
      <c r="I72" s="87">
        <v>7.8647167814830721E-2</v>
      </c>
      <c r="J72" s="87">
        <v>3.3052288309792337E-2</v>
      </c>
      <c r="K72" s="87">
        <v>9.2143287953260572E-2</v>
      </c>
      <c r="L72" s="87">
        <v>3.6069525440358088E-2</v>
      </c>
      <c r="M72" s="87">
        <v>3.6033849788074439E-2</v>
      </c>
      <c r="N72" s="87">
        <v>3.3214161292440057E-2</v>
      </c>
      <c r="O72" s="87">
        <v>2.7440647158333841E-2</v>
      </c>
      <c r="P72" s="87">
        <v>2.5553533776716476E-2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2.0233129723945247</v>
      </c>
      <c r="C74" s="87">
        <v>2.8403285525549857</v>
      </c>
      <c r="D74" s="87">
        <v>3.0501189359286722</v>
      </c>
      <c r="E74" s="87">
        <v>2.8963904057624266</v>
      </c>
      <c r="F74" s="87">
        <v>2.4558003043410128</v>
      </c>
      <c r="G74" s="87">
        <v>2.1752560541238872</v>
      </c>
      <c r="H74" s="87">
        <v>2.394981008367834</v>
      </c>
      <c r="I74" s="87">
        <v>2.1731838477345766</v>
      </c>
      <c r="J74" s="87">
        <v>2.5280571742780542</v>
      </c>
      <c r="K74" s="87">
        <v>1.89521977829197</v>
      </c>
      <c r="L74" s="87">
        <v>2.1550607056235798</v>
      </c>
      <c r="M74" s="87">
        <v>2.1582350882138863</v>
      </c>
      <c r="N74" s="87">
        <v>2.3408502968623401</v>
      </c>
      <c r="O74" s="87">
        <v>2.6790030288857922</v>
      </c>
      <c r="P74" s="87">
        <v>2.8435367351328025</v>
      </c>
      <c r="Q74" s="87">
        <v>2.9296051104135334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0.23590969145794258</v>
      </c>
      <c r="C76" s="87">
        <v>0.15241050294436548</v>
      </c>
      <c r="D76" s="87">
        <v>0.20834838856382715</v>
      </c>
      <c r="E76" s="87">
        <v>0.24629410751774189</v>
      </c>
      <c r="F76" s="87">
        <v>0.222170830152257</v>
      </c>
      <c r="G76" s="87">
        <v>0.30286123894783828</v>
      </c>
      <c r="H76" s="87">
        <v>0.34490777474868101</v>
      </c>
      <c r="I76" s="87">
        <v>0.32702110729124173</v>
      </c>
      <c r="J76" s="87">
        <v>0.31740335715283646</v>
      </c>
      <c r="K76" s="87">
        <v>0.49740106061528683</v>
      </c>
      <c r="L76" s="87">
        <v>0.42441218797618607</v>
      </c>
      <c r="M76" s="87">
        <v>0.41137734842137708</v>
      </c>
      <c r="N76" s="87">
        <v>0.63561394128333393</v>
      </c>
      <c r="O76" s="87">
        <v>0.67745548135565781</v>
      </c>
      <c r="P76" s="87">
        <v>0.66723788178033816</v>
      </c>
      <c r="Q76" s="87">
        <v>0.66422146357964917</v>
      </c>
    </row>
    <row r="77" spans="1:17" x14ac:dyDescent="0.25">
      <c r="A77" s="150" t="s">
        <v>22</v>
      </c>
      <c r="B77" s="87">
        <v>0.40445144845814979</v>
      </c>
      <c r="C77" s="87">
        <v>0.36708151047419568</v>
      </c>
      <c r="D77" s="87">
        <v>0.30714267377313498</v>
      </c>
      <c r="E77" s="87">
        <v>0.43908792990400602</v>
      </c>
      <c r="F77" s="87">
        <v>0.29995173519340274</v>
      </c>
      <c r="G77" s="87">
        <v>0.25735721577912357</v>
      </c>
      <c r="H77" s="87">
        <v>0.25080666241545951</v>
      </c>
      <c r="I77" s="87">
        <v>0.26471436118641756</v>
      </c>
      <c r="J77" s="87">
        <v>0.25384487580794179</v>
      </c>
      <c r="K77" s="87">
        <v>0.25244331284869986</v>
      </c>
      <c r="L77" s="87">
        <v>0.20289451666343708</v>
      </c>
      <c r="M77" s="87">
        <v>0.18827315076728354</v>
      </c>
      <c r="N77" s="87">
        <v>0.17686741579119086</v>
      </c>
      <c r="O77" s="87">
        <v>0.36839371527411074</v>
      </c>
      <c r="P77" s="87">
        <v>0.3325000325087884</v>
      </c>
      <c r="Q77" s="87">
        <v>0.43102252070161701</v>
      </c>
    </row>
    <row r="78" spans="1:17" x14ac:dyDescent="0.25">
      <c r="A78" s="299" t="s">
        <v>264</v>
      </c>
      <c r="B78" s="298">
        <v>19.277211590502894</v>
      </c>
      <c r="C78" s="298">
        <v>24.064812469271345</v>
      </c>
      <c r="D78" s="298">
        <v>24.228316576316523</v>
      </c>
      <c r="E78" s="298">
        <v>22.611158729399051</v>
      </c>
      <c r="F78" s="298">
        <v>21.416149441945638</v>
      </c>
      <c r="G78" s="298">
        <v>18.649510671297421</v>
      </c>
      <c r="H78" s="298">
        <v>19.033428056158762</v>
      </c>
      <c r="I78" s="298">
        <v>16.939066371404465</v>
      </c>
      <c r="J78" s="298">
        <v>18.502877087282361</v>
      </c>
      <c r="K78" s="298">
        <v>16.223661693343665</v>
      </c>
      <c r="L78" s="298">
        <v>16.759635810892533</v>
      </c>
      <c r="M78" s="298">
        <v>16.951152729081574</v>
      </c>
      <c r="N78" s="298">
        <v>19.139783182522777</v>
      </c>
      <c r="O78" s="298">
        <v>22.415550180176222</v>
      </c>
      <c r="P78" s="298">
        <v>23.070003215177099</v>
      </c>
      <c r="Q78" s="298">
        <v>23.998116621412791</v>
      </c>
    </row>
    <row r="79" spans="1:17" x14ac:dyDescent="0.25">
      <c r="A79" s="243" t="s">
        <v>258</v>
      </c>
      <c r="B79" s="278">
        <v>5.8237530205416466</v>
      </c>
      <c r="C79" s="278">
        <v>9.4640796985497353</v>
      </c>
      <c r="D79" s="278">
        <v>9.918263223813673</v>
      </c>
      <c r="E79" s="278">
        <v>28.898759937415107</v>
      </c>
      <c r="F79" s="278">
        <v>19.254939669076119</v>
      </c>
      <c r="G79" s="278">
        <v>20.816871456877077</v>
      </c>
      <c r="H79" s="278">
        <v>20.209518444472558</v>
      </c>
      <c r="I79" s="278">
        <v>24.787248430607768</v>
      </c>
      <c r="J79" s="278">
        <v>23.1438735220326</v>
      </c>
      <c r="K79" s="278">
        <v>30.95661582015132</v>
      </c>
      <c r="L79" s="278">
        <v>40.360580448406871</v>
      </c>
      <c r="M79" s="278">
        <v>40.603331092308949</v>
      </c>
      <c r="N79" s="278">
        <v>117.53702533152592</v>
      </c>
      <c r="O79" s="278">
        <v>91.485281577105184</v>
      </c>
      <c r="P79" s="278">
        <v>73.957586063128886</v>
      </c>
      <c r="Q79" s="278">
        <v>84.505866892592167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0.99999999999999978</v>
      </c>
      <c r="C83" s="77">
        <f t="shared" si="0"/>
        <v>0.99999999999999989</v>
      </c>
      <c r="D83" s="77">
        <f t="shared" si="0"/>
        <v>0.99999999999999989</v>
      </c>
      <c r="E83" s="77">
        <f t="shared" si="0"/>
        <v>0.99999999999999989</v>
      </c>
      <c r="F83" s="77">
        <f t="shared" si="0"/>
        <v>1</v>
      </c>
      <c r="G83" s="77">
        <f t="shared" si="0"/>
        <v>0.99999999999999989</v>
      </c>
      <c r="H83" s="77">
        <f t="shared" si="0"/>
        <v>0.99999999999999989</v>
      </c>
      <c r="I83" s="77">
        <f t="shared" si="0"/>
        <v>1.0000000000000002</v>
      </c>
      <c r="J83" s="77">
        <f t="shared" si="0"/>
        <v>0.99999999999999989</v>
      </c>
      <c r="K83" s="77">
        <f t="shared" si="0"/>
        <v>0.99999999999999989</v>
      </c>
      <c r="L83" s="77">
        <f t="shared" si="0"/>
        <v>0.99999999999999989</v>
      </c>
      <c r="M83" s="77">
        <f t="shared" si="0"/>
        <v>0.99999999999999967</v>
      </c>
      <c r="N83" s="77">
        <f t="shared" si="0"/>
        <v>0.99999999999999989</v>
      </c>
      <c r="O83" s="77">
        <f t="shared" si="0"/>
        <v>1</v>
      </c>
      <c r="P83" s="77">
        <f t="shared" si="0"/>
        <v>0.99999999999999978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1.4206097231965434E-2</v>
      </c>
      <c r="C84" s="203">
        <f t="shared" si="1"/>
        <v>1.4206097231965434E-2</v>
      </c>
      <c r="D84" s="203">
        <f t="shared" si="1"/>
        <v>1.4206097231965434E-2</v>
      </c>
      <c r="E84" s="203">
        <f t="shared" si="1"/>
        <v>1.4206097231965434E-2</v>
      </c>
      <c r="F84" s="203">
        <f t="shared" si="1"/>
        <v>1.4206097231965437E-2</v>
      </c>
      <c r="G84" s="203">
        <f t="shared" si="1"/>
        <v>1.4206097231965432E-2</v>
      </c>
      <c r="H84" s="203">
        <f t="shared" si="1"/>
        <v>1.420609723196543E-2</v>
      </c>
      <c r="I84" s="203">
        <f t="shared" si="1"/>
        <v>1.4206097231965436E-2</v>
      </c>
      <c r="J84" s="203">
        <f t="shared" si="1"/>
        <v>1.4206097231965436E-2</v>
      </c>
      <c r="K84" s="203">
        <f t="shared" si="1"/>
        <v>1.4206097231965432E-2</v>
      </c>
      <c r="L84" s="203">
        <f t="shared" si="1"/>
        <v>1.4206097231965432E-2</v>
      </c>
      <c r="M84" s="203">
        <f t="shared" si="1"/>
        <v>1.4206097231965432E-2</v>
      </c>
      <c r="N84" s="203">
        <f t="shared" si="1"/>
        <v>1.4206097231965432E-2</v>
      </c>
      <c r="O84" s="203">
        <f t="shared" si="1"/>
        <v>1.4206097231965432E-2</v>
      </c>
      <c r="P84" s="203">
        <f t="shared" si="1"/>
        <v>1.420609723196543E-2</v>
      </c>
      <c r="Q84" s="203">
        <f t="shared" si="1"/>
        <v>1.4206097231965434E-2</v>
      </c>
    </row>
    <row r="85" spans="1:17" x14ac:dyDescent="0.25">
      <c r="A85" s="76" t="s">
        <v>82</v>
      </c>
      <c r="B85" s="202">
        <f t="shared" ref="B85:Q85" si="2">IF(B$7=0,0,B$7/B$5)</f>
        <v>1.4559002806472992E-2</v>
      </c>
      <c r="C85" s="202">
        <f t="shared" si="2"/>
        <v>1.4559002806472991E-2</v>
      </c>
      <c r="D85" s="202">
        <f t="shared" si="2"/>
        <v>1.4559002806472992E-2</v>
      </c>
      <c r="E85" s="202">
        <f t="shared" si="2"/>
        <v>1.4559002806472992E-2</v>
      </c>
      <c r="F85" s="202">
        <f t="shared" si="2"/>
        <v>1.4559002806472996E-2</v>
      </c>
      <c r="G85" s="202">
        <f t="shared" si="2"/>
        <v>1.4559002806472991E-2</v>
      </c>
      <c r="H85" s="202">
        <f t="shared" si="2"/>
        <v>1.4559002806472989E-2</v>
      </c>
      <c r="I85" s="202">
        <f t="shared" si="2"/>
        <v>1.4559002806472992E-2</v>
      </c>
      <c r="J85" s="202">
        <f t="shared" si="2"/>
        <v>1.4559002806472994E-2</v>
      </c>
      <c r="K85" s="202">
        <f t="shared" si="2"/>
        <v>1.4559002806472989E-2</v>
      </c>
      <c r="L85" s="202">
        <f t="shared" si="2"/>
        <v>1.4559002806472991E-2</v>
      </c>
      <c r="M85" s="202">
        <f t="shared" si="2"/>
        <v>1.4559002806472989E-2</v>
      </c>
      <c r="N85" s="202">
        <f t="shared" si="2"/>
        <v>1.4559002806472991E-2</v>
      </c>
      <c r="O85" s="202">
        <f t="shared" si="2"/>
        <v>1.4559002806472989E-2</v>
      </c>
      <c r="P85" s="202">
        <f t="shared" si="2"/>
        <v>1.4559002806472989E-2</v>
      </c>
      <c r="Q85" s="202">
        <f t="shared" si="2"/>
        <v>1.4559002806472992E-2</v>
      </c>
    </row>
    <row r="86" spans="1:17" x14ac:dyDescent="0.25">
      <c r="A86" s="76" t="s">
        <v>81</v>
      </c>
      <c r="B86" s="202">
        <f t="shared" ref="B86:Q86" si="3">IF(B$8=0,0,B$8/B$5)</f>
        <v>3.3853371356934454E-2</v>
      </c>
      <c r="C86" s="202">
        <f t="shared" si="3"/>
        <v>3.3853371356934454E-2</v>
      </c>
      <c r="D86" s="202">
        <f t="shared" si="3"/>
        <v>3.3853371356934454E-2</v>
      </c>
      <c r="E86" s="202">
        <f t="shared" si="3"/>
        <v>3.3853371356934454E-2</v>
      </c>
      <c r="F86" s="202">
        <f t="shared" si="3"/>
        <v>3.3853371356934461E-2</v>
      </c>
      <c r="G86" s="202">
        <f t="shared" si="3"/>
        <v>3.3853371356934447E-2</v>
      </c>
      <c r="H86" s="202">
        <f t="shared" si="3"/>
        <v>3.3853371356934447E-2</v>
      </c>
      <c r="I86" s="202">
        <f t="shared" si="3"/>
        <v>3.3853371356934454E-2</v>
      </c>
      <c r="J86" s="202">
        <f t="shared" si="3"/>
        <v>3.3853371356934461E-2</v>
      </c>
      <c r="K86" s="202">
        <f t="shared" si="3"/>
        <v>3.3853371356934447E-2</v>
      </c>
      <c r="L86" s="202">
        <f t="shared" si="3"/>
        <v>3.3853371356934454E-2</v>
      </c>
      <c r="M86" s="202">
        <f t="shared" si="3"/>
        <v>3.3853371356934447E-2</v>
      </c>
      <c r="N86" s="202">
        <f t="shared" si="3"/>
        <v>3.3853371356934447E-2</v>
      </c>
      <c r="O86" s="202">
        <f t="shared" si="3"/>
        <v>3.3853371356934447E-2</v>
      </c>
      <c r="P86" s="202">
        <f t="shared" si="3"/>
        <v>3.3853371356934447E-2</v>
      </c>
      <c r="Q86" s="202">
        <f t="shared" si="3"/>
        <v>3.3853371356934454E-2</v>
      </c>
    </row>
    <row r="87" spans="1:17" x14ac:dyDescent="0.25">
      <c r="A87" s="76" t="s">
        <v>80</v>
      </c>
      <c r="B87" s="202">
        <f t="shared" ref="B87:Q87" si="4">IF(B$9=0,0,B$9/B$5)</f>
        <v>2.5390028517700846E-2</v>
      </c>
      <c r="C87" s="202">
        <f t="shared" si="4"/>
        <v>2.5390028517700846E-2</v>
      </c>
      <c r="D87" s="202">
        <f t="shared" si="4"/>
        <v>2.5390028517700846E-2</v>
      </c>
      <c r="E87" s="202">
        <f t="shared" si="4"/>
        <v>2.5390028517700846E-2</v>
      </c>
      <c r="F87" s="202">
        <f t="shared" si="4"/>
        <v>2.5390028517700853E-2</v>
      </c>
      <c r="G87" s="202">
        <f t="shared" si="4"/>
        <v>2.5390028517700843E-2</v>
      </c>
      <c r="H87" s="202">
        <f t="shared" si="4"/>
        <v>2.5390028517700843E-2</v>
      </c>
      <c r="I87" s="202">
        <f t="shared" si="4"/>
        <v>2.5390028517700846E-2</v>
      </c>
      <c r="J87" s="202">
        <f t="shared" si="4"/>
        <v>2.5390028517700849E-2</v>
      </c>
      <c r="K87" s="202">
        <f t="shared" si="4"/>
        <v>2.5390028517700843E-2</v>
      </c>
      <c r="L87" s="202">
        <f t="shared" si="4"/>
        <v>2.5390028517700843E-2</v>
      </c>
      <c r="M87" s="202">
        <f t="shared" si="4"/>
        <v>2.5390028517700846E-2</v>
      </c>
      <c r="N87" s="202">
        <f t="shared" si="4"/>
        <v>2.5390028517700843E-2</v>
      </c>
      <c r="O87" s="202">
        <f t="shared" si="4"/>
        <v>2.5390028517700839E-2</v>
      </c>
      <c r="P87" s="202">
        <f t="shared" si="4"/>
        <v>2.5390028517700839E-2</v>
      </c>
      <c r="Q87" s="202">
        <f t="shared" si="4"/>
        <v>2.5390028517700846E-2</v>
      </c>
    </row>
    <row r="88" spans="1:17" x14ac:dyDescent="0.25">
      <c r="A88" s="129" t="s">
        <v>79</v>
      </c>
      <c r="B88" s="201">
        <f t="shared" ref="B88:Q88" si="5">IF(B$10=0,0,B$10/B$5)</f>
        <v>1.8941462975953914E-2</v>
      </c>
      <c r="C88" s="201">
        <f t="shared" si="5"/>
        <v>1.8941462975953914E-2</v>
      </c>
      <c r="D88" s="201">
        <f t="shared" si="5"/>
        <v>1.8941462975953914E-2</v>
      </c>
      <c r="E88" s="201">
        <f t="shared" si="5"/>
        <v>1.8941462975953914E-2</v>
      </c>
      <c r="F88" s="201">
        <f t="shared" si="5"/>
        <v>1.8941462975953918E-2</v>
      </c>
      <c r="G88" s="201">
        <f t="shared" si="5"/>
        <v>1.8941462975953914E-2</v>
      </c>
      <c r="H88" s="201">
        <f t="shared" si="5"/>
        <v>1.8941462975953911E-2</v>
      </c>
      <c r="I88" s="201">
        <f t="shared" si="5"/>
        <v>1.8941462975953914E-2</v>
      </c>
      <c r="J88" s="201">
        <f t="shared" si="5"/>
        <v>1.8941462975953918E-2</v>
      </c>
      <c r="K88" s="201">
        <f t="shared" si="5"/>
        <v>1.8941462975953911E-2</v>
      </c>
      <c r="L88" s="201">
        <f t="shared" si="5"/>
        <v>1.8941462975953911E-2</v>
      </c>
      <c r="M88" s="201">
        <f t="shared" si="5"/>
        <v>1.8941462975953911E-2</v>
      </c>
      <c r="N88" s="201">
        <f t="shared" si="5"/>
        <v>1.8941462975953911E-2</v>
      </c>
      <c r="O88" s="201">
        <f t="shared" si="5"/>
        <v>1.8941462975953907E-2</v>
      </c>
      <c r="P88" s="201">
        <f t="shared" si="5"/>
        <v>1.8941462975953907E-2</v>
      </c>
      <c r="Q88" s="201">
        <f t="shared" si="5"/>
        <v>1.8941462975953914E-2</v>
      </c>
    </row>
    <row r="89" spans="1:17" x14ac:dyDescent="0.25">
      <c r="A89" s="127" t="s">
        <v>263</v>
      </c>
      <c r="B89" s="200">
        <f t="shared" ref="B89:Q89" si="6">IF(B$15=0,0,B$15/B$5)</f>
        <v>6.0443318924600503E-2</v>
      </c>
      <c r="C89" s="200">
        <f t="shared" si="6"/>
        <v>6.0443318924600496E-2</v>
      </c>
      <c r="D89" s="200">
        <f t="shared" si="6"/>
        <v>6.0443318924600489E-2</v>
      </c>
      <c r="E89" s="200">
        <f t="shared" si="6"/>
        <v>6.0443318924600489E-2</v>
      </c>
      <c r="F89" s="200">
        <f t="shared" si="6"/>
        <v>6.0443318924600503E-2</v>
      </c>
      <c r="G89" s="200">
        <f t="shared" si="6"/>
        <v>6.0443318924600496E-2</v>
      </c>
      <c r="H89" s="200">
        <f t="shared" si="6"/>
        <v>6.0443318924600475E-2</v>
      </c>
      <c r="I89" s="200">
        <f t="shared" si="6"/>
        <v>6.0443318924600496E-2</v>
      </c>
      <c r="J89" s="200">
        <f t="shared" si="6"/>
        <v>6.0443318924600517E-2</v>
      </c>
      <c r="K89" s="200">
        <f t="shared" si="6"/>
        <v>6.0443318924600489E-2</v>
      </c>
      <c r="L89" s="200">
        <f t="shared" si="6"/>
        <v>6.0443318924600503E-2</v>
      </c>
      <c r="M89" s="200">
        <f t="shared" si="6"/>
        <v>6.0443318924600475E-2</v>
      </c>
      <c r="N89" s="200">
        <f t="shared" si="6"/>
        <v>6.0443318924600489E-2</v>
      </c>
      <c r="O89" s="200">
        <f t="shared" si="6"/>
        <v>6.0443318924600482E-2</v>
      </c>
      <c r="P89" s="200">
        <f t="shared" si="6"/>
        <v>6.0443318924600482E-2</v>
      </c>
      <c r="Q89" s="200">
        <f t="shared" si="6"/>
        <v>6.044331892460051E-2</v>
      </c>
    </row>
    <row r="90" spans="1:17" x14ac:dyDescent="0.25">
      <c r="A90" s="142" t="s">
        <v>277</v>
      </c>
      <c r="B90" s="199">
        <f t="shared" ref="B90:Q90" si="7">IF(B$16=0,0,B$16/B$5)</f>
        <v>3.6265991354760302E-2</v>
      </c>
      <c r="C90" s="199">
        <f t="shared" si="7"/>
        <v>3.6265991354760295E-2</v>
      </c>
      <c r="D90" s="199">
        <f t="shared" si="7"/>
        <v>3.6265991354760295E-2</v>
      </c>
      <c r="E90" s="199">
        <f t="shared" si="7"/>
        <v>3.6265991354760295E-2</v>
      </c>
      <c r="F90" s="199">
        <f t="shared" si="7"/>
        <v>3.6265991354760295E-2</v>
      </c>
      <c r="G90" s="199">
        <f t="shared" si="7"/>
        <v>3.6265991354760295E-2</v>
      </c>
      <c r="H90" s="199">
        <f t="shared" si="7"/>
        <v>3.6265991354760288E-2</v>
      </c>
      <c r="I90" s="199">
        <f t="shared" si="7"/>
        <v>3.6265991354760295E-2</v>
      </c>
      <c r="J90" s="199">
        <f t="shared" si="7"/>
        <v>3.6265991354760302E-2</v>
      </c>
      <c r="K90" s="199">
        <f t="shared" si="7"/>
        <v>3.6265991354760295E-2</v>
      </c>
      <c r="L90" s="199">
        <f t="shared" si="7"/>
        <v>3.6265991354760295E-2</v>
      </c>
      <c r="M90" s="199">
        <f t="shared" si="7"/>
        <v>3.6265991354760288E-2</v>
      </c>
      <c r="N90" s="199">
        <f t="shared" si="7"/>
        <v>3.6265991354760288E-2</v>
      </c>
      <c r="O90" s="199">
        <f t="shared" si="7"/>
        <v>3.6265991354760288E-2</v>
      </c>
      <c r="P90" s="199">
        <f t="shared" si="7"/>
        <v>3.6265991354760288E-2</v>
      </c>
      <c r="Q90" s="199">
        <f t="shared" si="7"/>
        <v>3.6265991354760302E-2</v>
      </c>
    </row>
    <row r="91" spans="1:17" x14ac:dyDescent="0.25">
      <c r="A91" s="142" t="s">
        <v>276</v>
      </c>
      <c r="B91" s="199">
        <f t="shared" ref="B91:Q91" si="8">IF(B$22=0,0,B$22/B$5)</f>
        <v>2.4163758410517409E-2</v>
      </c>
      <c r="C91" s="199">
        <f t="shared" si="8"/>
        <v>2.4163660409193436E-2</v>
      </c>
      <c r="D91" s="199">
        <f t="shared" si="8"/>
        <v>2.4163833870105234E-2</v>
      </c>
      <c r="E91" s="199">
        <f t="shared" si="8"/>
        <v>2.4163806200511E-2</v>
      </c>
      <c r="F91" s="199">
        <f t="shared" si="8"/>
        <v>2.4163791821583572E-2</v>
      </c>
      <c r="G91" s="199">
        <f t="shared" si="8"/>
        <v>2.4163759411688072E-2</v>
      </c>
      <c r="H91" s="199">
        <f t="shared" si="8"/>
        <v>2.4163973319146905E-2</v>
      </c>
      <c r="I91" s="199">
        <f t="shared" si="8"/>
        <v>2.4163752852062251E-2</v>
      </c>
      <c r="J91" s="199">
        <f t="shared" si="8"/>
        <v>2.4163784095187185E-2</v>
      </c>
      <c r="K91" s="199">
        <f t="shared" si="8"/>
        <v>2.4163973319146905E-2</v>
      </c>
      <c r="L91" s="199">
        <f t="shared" si="8"/>
        <v>2.4163973319146909E-2</v>
      </c>
      <c r="M91" s="199">
        <f t="shared" si="8"/>
        <v>2.4162558292330456E-2</v>
      </c>
      <c r="N91" s="199">
        <f t="shared" si="8"/>
        <v>2.4163439105720136E-2</v>
      </c>
      <c r="O91" s="199">
        <f t="shared" si="8"/>
        <v>2.4163188223594506E-2</v>
      </c>
      <c r="P91" s="199">
        <f t="shared" si="8"/>
        <v>2.4162964031305183E-2</v>
      </c>
      <c r="Q91" s="199">
        <f t="shared" si="8"/>
        <v>2.4163156317441516E-2</v>
      </c>
    </row>
    <row r="92" spans="1:17" x14ac:dyDescent="0.25">
      <c r="A92" s="142" t="s">
        <v>275</v>
      </c>
      <c r="B92" s="199">
        <f t="shared" ref="B92:Q92" si="9">IF(B$23=0,0,B$23/B$5)</f>
        <v>1.3569159322789625E-5</v>
      </c>
      <c r="C92" s="199">
        <f t="shared" si="9"/>
        <v>1.3667160646764969E-5</v>
      </c>
      <c r="D92" s="199">
        <f t="shared" si="9"/>
        <v>1.3493699734964396E-5</v>
      </c>
      <c r="E92" s="199">
        <f t="shared" si="9"/>
        <v>1.3521369329200777E-5</v>
      </c>
      <c r="F92" s="199">
        <f t="shared" si="9"/>
        <v>1.3535748256632544E-5</v>
      </c>
      <c r="G92" s="199">
        <f t="shared" si="9"/>
        <v>1.3568158152126665E-5</v>
      </c>
      <c r="H92" s="199">
        <f t="shared" si="9"/>
        <v>1.3354250693291226E-5</v>
      </c>
      <c r="I92" s="199">
        <f t="shared" si="9"/>
        <v>1.3574717777950196E-5</v>
      </c>
      <c r="J92" s="199">
        <f t="shared" si="9"/>
        <v>1.3543474653020282E-5</v>
      </c>
      <c r="K92" s="199">
        <f t="shared" si="9"/>
        <v>1.3354250693291234E-5</v>
      </c>
      <c r="L92" s="199">
        <f t="shared" si="9"/>
        <v>1.3354250693291182E-5</v>
      </c>
      <c r="M92" s="199">
        <f t="shared" si="9"/>
        <v>1.4769277509740496E-5</v>
      </c>
      <c r="N92" s="199">
        <f t="shared" si="9"/>
        <v>1.3888464120061863E-5</v>
      </c>
      <c r="O92" s="199">
        <f t="shared" si="9"/>
        <v>1.4139346245688106E-5</v>
      </c>
      <c r="P92" s="199">
        <f t="shared" si="9"/>
        <v>1.4363538535013439E-5</v>
      </c>
      <c r="Q92" s="199">
        <f t="shared" si="9"/>
        <v>1.4171252398685907E-5</v>
      </c>
    </row>
    <row r="93" spans="1:17" x14ac:dyDescent="0.25">
      <c r="A93" s="127" t="s">
        <v>262</v>
      </c>
      <c r="B93" s="200">
        <f t="shared" ref="B93:Q93" si="10">IF(B$24=0,0,B$24/B$5)</f>
        <v>5.0369432437167093E-2</v>
      </c>
      <c r="C93" s="200">
        <f t="shared" si="10"/>
        <v>5.0369432437167107E-2</v>
      </c>
      <c r="D93" s="200">
        <f t="shared" si="10"/>
        <v>5.0369432437167086E-2</v>
      </c>
      <c r="E93" s="200">
        <f t="shared" si="10"/>
        <v>5.0369432437167065E-2</v>
      </c>
      <c r="F93" s="200">
        <f t="shared" si="10"/>
        <v>5.03694324371671E-2</v>
      </c>
      <c r="G93" s="200">
        <f t="shared" si="10"/>
        <v>5.0369432437167086E-2</v>
      </c>
      <c r="H93" s="200">
        <f t="shared" si="10"/>
        <v>5.0369432437167072E-2</v>
      </c>
      <c r="I93" s="200">
        <f t="shared" si="10"/>
        <v>5.0369432437167072E-2</v>
      </c>
      <c r="J93" s="200">
        <f t="shared" si="10"/>
        <v>5.0369432437167086E-2</v>
      </c>
      <c r="K93" s="200">
        <f t="shared" si="10"/>
        <v>5.0369432437167086E-2</v>
      </c>
      <c r="L93" s="200">
        <f t="shared" si="10"/>
        <v>5.0369432437167079E-2</v>
      </c>
      <c r="M93" s="200">
        <f t="shared" si="10"/>
        <v>5.0369432437167086E-2</v>
      </c>
      <c r="N93" s="200">
        <f t="shared" si="10"/>
        <v>5.0369432437167086E-2</v>
      </c>
      <c r="O93" s="200">
        <f t="shared" si="10"/>
        <v>5.0369432437167065E-2</v>
      </c>
      <c r="P93" s="200">
        <f t="shared" si="10"/>
        <v>5.0369432437167086E-2</v>
      </c>
      <c r="Q93" s="200">
        <f t="shared" si="10"/>
        <v>5.0369432437167072E-2</v>
      </c>
    </row>
    <row r="94" spans="1:17" x14ac:dyDescent="0.25">
      <c r="A94" s="142" t="s">
        <v>274</v>
      </c>
      <c r="B94" s="199">
        <f t="shared" ref="B94:Q94" si="11">IF(B$25=0,0,B$25/B$5)</f>
        <v>4.0623861700033223E-2</v>
      </c>
      <c r="C94" s="199">
        <f t="shared" si="11"/>
        <v>4.0378858390094884E-2</v>
      </c>
      <c r="D94" s="199">
        <f t="shared" si="11"/>
        <v>4.0812510669596291E-2</v>
      </c>
      <c r="E94" s="199">
        <f t="shared" si="11"/>
        <v>4.0743336684005323E-2</v>
      </c>
      <c r="F94" s="199">
        <f t="shared" si="11"/>
        <v>4.0707389365425943E-2</v>
      </c>
      <c r="G94" s="199">
        <f t="shared" si="11"/>
        <v>4.0626364626690614E-2</v>
      </c>
      <c r="H94" s="199">
        <f t="shared" si="11"/>
        <v>4.1161133273779189E-2</v>
      </c>
      <c r="I94" s="199">
        <f t="shared" si="11"/>
        <v>4.060996556213177E-2</v>
      </c>
      <c r="J94" s="199">
        <f t="shared" si="11"/>
        <v>4.0688073374456582E-2</v>
      </c>
      <c r="K94" s="199">
        <f t="shared" si="11"/>
        <v>4.1161133273779175E-2</v>
      </c>
      <c r="L94" s="199">
        <f t="shared" si="11"/>
        <v>4.1161133273779307E-2</v>
      </c>
      <c r="M94" s="199">
        <f t="shared" si="11"/>
        <v>3.7623566232656031E-2</v>
      </c>
      <c r="N94" s="199">
        <f t="shared" si="11"/>
        <v>3.9825599706852607E-2</v>
      </c>
      <c r="O94" s="199">
        <f t="shared" si="11"/>
        <v>3.9198394392786981E-2</v>
      </c>
      <c r="P94" s="199">
        <f t="shared" si="11"/>
        <v>3.8637913669473667E-2</v>
      </c>
      <c r="Q94" s="199">
        <f t="shared" si="11"/>
        <v>3.9118629010292498E-2</v>
      </c>
    </row>
    <row r="95" spans="1:17" x14ac:dyDescent="0.25">
      <c r="A95" s="142" t="s">
        <v>273</v>
      </c>
      <c r="B95" s="199">
        <f t="shared" ref="B95:Q95" si="12">IF(B$31=0,0,B$31/B$5)</f>
        <v>9.6912940998427101E-3</v>
      </c>
      <c r="C95" s="199">
        <f t="shared" si="12"/>
        <v>9.9359054044851607E-3</v>
      </c>
      <c r="D95" s="199">
        <f t="shared" si="12"/>
        <v>9.5029469686309393E-3</v>
      </c>
      <c r="E95" s="199">
        <f t="shared" si="12"/>
        <v>9.572010275844943E-3</v>
      </c>
      <c r="F95" s="199">
        <f t="shared" si="12"/>
        <v>9.6079000787146242E-3</v>
      </c>
      <c r="G95" s="199">
        <f t="shared" si="12"/>
        <v>9.6887951778679687E-3</v>
      </c>
      <c r="H95" s="199">
        <f t="shared" si="12"/>
        <v>9.154882160614719E-3</v>
      </c>
      <c r="I95" s="199">
        <f t="shared" si="12"/>
        <v>9.7051680039235023E-3</v>
      </c>
      <c r="J95" s="199">
        <f t="shared" si="12"/>
        <v>9.6271851640984257E-3</v>
      </c>
      <c r="K95" s="199">
        <f t="shared" si="12"/>
        <v>9.1548821606147433E-3</v>
      </c>
      <c r="L95" s="199">
        <f t="shared" si="12"/>
        <v>9.1548821606145993E-3</v>
      </c>
      <c r="M95" s="199">
        <f t="shared" si="12"/>
        <v>1.2686789094472092E-2</v>
      </c>
      <c r="N95" s="199">
        <f t="shared" si="12"/>
        <v>1.0488278873834229E-2</v>
      </c>
      <c r="O95" s="199">
        <f t="shared" si="12"/>
        <v>1.1114480659397331E-2</v>
      </c>
      <c r="P95" s="199">
        <f t="shared" si="12"/>
        <v>1.1674064613553362E-2</v>
      </c>
      <c r="Q95" s="199">
        <f t="shared" si="12"/>
        <v>1.1194118417279832E-2</v>
      </c>
    </row>
    <row r="96" spans="1:17" x14ac:dyDescent="0.25">
      <c r="A96" s="142" t="s">
        <v>272</v>
      </c>
      <c r="B96" s="199">
        <f t="shared" ref="B96:Q96" si="13">IF(B$32=0,0,B$32/B$5)</f>
        <v>5.4276637291158518E-5</v>
      </c>
      <c r="C96" s="199">
        <f t="shared" si="13"/>
        <v>5.4668642587059876E-5</v>
      </c>
      <c r="D96" s="199">
        <f t="shared" si="13"/>
        <v>5.3974798939857599E-5</v>
      </c>
      <c r="E96" s="199">
        <f t="shared" si="13"/>
        <v>5.4085477316803115E-5</v>
      </c>
      <c r="F96" s="199">
        <f t="shared" si="13"/>
        <v>5.4142993026530184E-5</v>
      </c>
      <c r="G96" s="199">
        <f t="shared" si="13"/>
        <v>5.4272632608506681E-5</v>
      </c>
      <c r="H96" s="199">
        <f t="shared" si="13"/>
        <v>5.3417002773164938E-5</v>
      </c>
      <c r="I96" s="199">
        <f t="shared" si="13"/>
        <v>5.4298871111800804E-5</v>
      </c>
      <c r="J96" s="199">
        <f t="shared" si="13"/>
        <v>5.417389861208114E-5</v>
      </c>
      <c r="K96" s="199">
        <f t="shared" si="13"/>
        <v>5.3417002773164978E-5</v>
      </c>
      <c r="L96" s="199">
        <f t="shared" si="13"/>
        <v>5.3417002773164741E-5</v>
      </c>
      <c r="M96" s="199">
        <f t="shared" si="13"/>
        <v>5.9077110038962009E-5</v>
      </c>
      <c r="N96" s="199">
        <f t="shared" si="13"/>
        <v>5.5553856480247484E-5</v>
      </c>
      <c r="O96" s="199">
        <f t="shared" si="13"/>
        <v>5.6557384982752451E-5</v>
      </c>
      <c r="P96" s="199">
        <f t="shared" si="13"/>
        <v>5.7454154140053778E-5</v>
      </c>
      <c r="Q96" s="199">
        <f t="shared" si="13"/>
        <v>5.6685009594743643E-5</v>
      </c>
    </row>
    <row r="97" spans="1:17" x14ac:dyDescent="0.25">
      <c r="A97" s="127" t="s">
        <v>261</v>
      </c>
      <c r="B97" s="200">
        <f t="shared" ref="B97:Q97" si="14">IF(B$33=0,0,B$33/B$5)</f>
        <v>0.58759860955307042</v>
      </c>
      <c r="C97" s="200">
        <f t="shared" si="14"/>
        <v>0.58388632951752684</v>
      </c>
      <c r="D97" s="200">
        <f t="shared" si="14"/>
        <v>0.5832310859539207</v>
      </c>
      <c r="E97" s="200">
        <f t="shared" si="14"/>
        <v>0.54785844693063945</v>
      </c>
      <c r="F97" s="200">
        <f t="shared" si="14"/>
        <v>0.56329041182411599</v>
      </c>
      <c r="G97" s="200">
        <f t="shared" si="14"/>
        <v>0.55444915607481327</v>
      </c>
      <c r="H97" s="200">
        <f t="shared" si="14"/>
        <v>0.5566652540024839</v>
      </c>
      <c r="I97" s="200">
        <f t="shared" si="14"/>
        <v>0.54031558951840386</v>
      </c>
      <c r="J97" s="200">
        <f t="shared" si="14"/>
        <v>0.54896800891861286</v>
      </c>
      <c r="K97" s="200">
        <f t="shared" si="14"/>
        <v>0.52220406603668779</v>
      </c>
      <c r="L97" s="200">
        <f t="shared" si="14"/>
        <v>0.50184122743978632</v>
      </c>
      <c r="M97" s="200">
        <f t="shared" si="14"/>
        <v>0.5023659955383365</v>
      </c>
      <c r="N97" s="200">
        <f t="shared" si="14"/>
        <v>0.34984753091563436</v>
      </c>
      <c r="O97" s="200">
        <f t="shared" si="14"/>
        <v>0.4337136519718951</v>
      </c>
      <c r="P97" s="200">
        <f t="shared" si="14"/>
        <v>0.46936450116008904</v>
      </c>
      <c r="Q97" s="200">
        <f t="shared" si="14"/>
        <v>0.45651515717382801</v>
      </c>
    </row>
    <row r="98" spans="1:17" x14ac:dyDescent="0.25">
      <c r="A98" s="127" t="s">
        <v>260</v>
      </c>
      <c r="B98" s="200">
        <f t="shared" ref="B98:Q98" si="15">IF(B$44=0,0,B$44/B$5)</f>
        <v>9.570192163061747E-2</v>
      </c>
      <c r="C98" s="200">
        <f t="shared" si="15"/>
        <v>9.5701921630617456E-2</v>
      </c>
      <c r="D98" s="200">
        <f t="shared" si="15"/>
        <v>9.5701921630617456E-2</v>
      </c>
      <c r="E98" s="200">
        <f t="shared" si="15"/>
        <v>9.5701921630617484E-2</v>
      </c>
      <c r="F98" s="200">
        <f t="shared" si="15"/>
        <v>9.5701921630617456E-2</v>
      </c>
      <c r="G98" s="200">
        <f t="shared" si="15"/>
        <v>9.570192163061747E-2</v>
      </c>
      <c r="H98" s="200">
        <f t="shared" si="15"/>
        <v>9.5701921630617456E-2</v>
      </c>
      <c r="I98" s="200">
        <f t="shared" si="15"/>
        <v>9.5701921630617443E-2</v>
      </c>
      <c r="J98" s="200">
        <f t="shared" si="15"/>
        <v>9.5701921630617456E-2</v>
      </c>
      <c r="K98" s="200">
        <f t="shared" si="15"/>
        <v>9.5701921630617456E-2</v>
      </c>
      <c r="L98" s="200">
        <f t="shared" si="15"/>
        <v>9.5701921630617443E-2</v>
      </c>
      <c r="M98" s="200">
        <f t="shared" si="15"/>
        <v>9.5701921630617443E-2</v>
      </c>
      <c r="N98" s="200">
        <f t="shared" si="15"/>
        <v>9.5701921630617456E-2</v>
      </c>
      <c r="O98" s="200">
        <f t="shared" si="15"/>
        <v>9.5701921630617443E-2</v>
      </c>
      <c r="P98" s="200">
        <f t="shared" si="15"/>
        <v>9.5701921630617443E-2</v>
      </c>
      <c r="Q98" s="200">
        <f t="shared" si="15"/>
        <v>9.570192163061747E-2</v>
      </c>
    </row>
    <row r="99" spans="1:17" x14ac:dyDescent="0.25">
      <c r="A99" s="142" t="s">
        <v>271</v>
      </c>
      <c r="B99" s="199">
        <f t="shared" ref="B99:Q99" si="16">IF(B$45=0,0,B$45/B$5)</f>
        <v>4.3065864733777853E-2</v>
      </c>
      <c r="C99" s="199">
        <f t="shared" si="16"/>
        <v>4.3065864733777853E-2</v>
      </c>
      <c r="D99" s="199">
        <f t="shared" si="16"/>
        <v>4.306586473377786E-2</v>
      </c>
      <c r="E99" s="199">
        <f t="shared" si="16"/>
        <v>4.3065864733777853E-2</v>
      </c>
      <c r="F99" s="199">
        <f t="shared" si="16"/>
        <v>4.306586473377786E-2</v>
      </c>
      <c r="G99" s="199">
        <f t="shared" si="16"/>
        <v>4.3065864733777853E-2</v>
      </c>
      <c r="H99" s="199">
        <f t="shared" si="16"/>
        <v>4.3065864733777839E-2</v>
      </c>
      <c r="I99" s="199">
        <f t="shared" si="16"/>
        <v>4.3065864733777853E-2</v>
      </c>
      <c r="J99" s="199">
        <f t="shared" si="16"/>
        <v>4.3065864733777853E-2</v>
      </c>
      <c r="K99" s="199">
        <f t="shared" si="16"/>
        <v>4.3065864733777853E-2</v>
      </c>
      <c r="L99" s="199">
        <f t="shared" si="16"/>
        <v>4.3065864733777846E-2</v>
      </c>
      <c r="M99" s="199">
        <f t="shared" si="16"/>
        <v>4.3065864733777846E-2</v>
      </c>
      <c r="N99" s="199">
        <f t="shared" si="16"/>
        <v>4.3065864733777846E-2</v>
      </c>
      <c r="O99" s="199">
        <f t="shared" si="16"/>
        <v>4.3065864733777846E-2</v>
      </c>
      <c r="P99" s="199">
        <f t="shared" si="16"/>
        <v>4.3065864733777853E-2</v>
      </c>
      <c r="Q99" s="199">
        <f t="shared" si="16"/>
        <v>4.3065864733777853E-2</v>
      </c>
    </row>
    <row r="100" spans="1:17" x14ac:dyDescent="0.25">
      <c r="A100" s="142" t="s">
        <v>270</v>
      </c>
      <c r="B100" s="199">
        <f t="shared" ref="B100:Q100" si="17">IF(B$51=0,0,B$51/B$5)</f>
        <v>4.1965292635025755E-2</v>
      </c>
      <c r="C100" s="199">
        <f t="shared" si="17"/>
        <v>4.1965292635025755E-2</v>
      </c>
      <c r="D100" s="199">
        <f t="shared" si="17"/>
        <v>4.1965292635025755E-2</v>
      </c>
      <c r="E100" s="199">
        <f t="shared" si="17"/>
        <v>4.1965292635025762E-2</v>
      </c>
      <c r="F100" s="199">
        <f t="shared" si="17"/>
        <v>4.1965292635025755E-2</v>
      </c>
      <c r="G100" s="199">
        <f t="shared" si="17"/>
        <v>4.1965292635025755E-2</v>
      </c>
      <c r="H100" s="199">
        <f t="shared" si="17"/>
        <v>4.1965292635025749E-2</v>
      </c>
      <c r="I100" s="199">
        <f t="shared" si="17"/>
        <v>4.1965292635025762E-2</v>
      </c>
      <c r="J100" s="199">
        <f t="shared" si="17"/>
        <v>4.1965292635025755E-2</v>
      </c>
      <c r="K100" s="199">
        <f t="shared" si="17"/>
        <v>4.1965292635025755E-2</v>
      </c>
      <c r="L100" s="199">
        <f t="shared" si="17"/>
        <v>4.1965292635025755E-2</v>
      </c>
      <c r="M100" s="199">
        <f t="shared" si="17"/>
        <v>4.1965292635025749E-2</v>
      </c>
      <c r="N100" s="199">
        <f t="shared" si="17"/>
        <v>4.1965292635025755E-2</v>
      </c>
      <c r="O100" s="199">
        <f t="shared" si="17"/>
        <v>4.1965292635025749E-2</v>
      </c>
      <c r="P100" s="199">
        <f t="shared" si="17"/>
        <v>4.1965292635025742E-2</v>
      </c>
      <c r="Q100" s="199">
        <f t="shared" si="17"/>
        <v>4.1965292635025762E-2</v>
      </c>
    </row>
    <row r="101" spans="1:17" x14ac:dyDescent="0.25">
      <c r="A101" s="142" t="s">
        <v>269</v>
      </c>
      <c r="B101" s="199">
        <f t="shared" ref="B101:Q101" si="18">IF(B$62=0,0,B$62/B$5)</f>
        <v>3.8280768652246984E-3</v>
      </c>
      <c r="C101" s="199">
        <f t="shared" si="18"/>
        <v>3.8280768652246984E-3</v>
      </c>
      <c r="D101" s="199">
        <f t="shared" si="18"/>
        <v>3.828076865224698E-3</v>
      </c>
      <c r="E101" s="199">
        <f t="shared" si="18"/>
        <v>3.8280768652246984E-3</v>
      </c>
      <c r="F101" s="199">
        <f t="shared" si="18"/>
        <v>3.8280768652246993E-3</v>
      </c>
      <c r="G101" s="199">
        <f t="shared" si="18"/>
        <v>3.828076865224698E-3</v>
      </c>
      <c r="H101" s="199">
        <f t="shared" si="18"/>
        <v>3.8280768652246971E-3</v>
      </c>
      <c r="I101" s="199">
        <f t="shared" si="18"/>
        <v>3.8280768652246984E-3</v>
      </c>
      <c r="J101" s="199">
        <f t="shared" si="18"/>
        <v>3.8280768652246989E-3</v>
      </c>
      <c r="K101" s="199">
        <f t="shared" si="18"/>
        <v>3.828076865224698E-3</v>
      </c>
      <c r="L101" s="199">
        <f t="shared" si="18"/>
        <v>3.828076865224698E-3</v>
      </c>
      <c r="M101" s="199">
        <f t="shared" si="18"/>
        <v>3.828076865224698E-3</v>
      </c>
      <c r="N101" s="199">
        <f t="shared" si="18"/>
        <v>3.828076865224698E-3</v>
      </c>
      <c r="O101" s="199">
        <f t="shared" si="18"/>
        <v>3.8280768652246976E-3</v>
      </c>
      <c r="P101" s="199">
        <f t="shared" si="18"/>
        <v>3.8280768652246971E-3</v>
      </c>
      <c r="Q101" s="199">
        <f t="shared" si="18"/>
        <v>3.8280768652246989E-3</v>
      </c>
    </row>
    <row r="102" spans="1:17" x14ac:dyDescent="0.25">
      <c r="A102" s="142" t="s">
        <v>268</v>
      </c>
      <c r="B102" s="199">
        <f t="shared" ref="B102:Q102" si="19">IF(B$63=0,0,B$63/B$5)</f>
        <v>6.6991345141432226E-3</v>
      </c>
      <c r="C102" s="199">
        <f t="shared" si="19"/>
        <v>6.6991345141432226E-3</v>
      </c>
      <c r="D102" s="199">
        <f t="shared" si="19"/>
        <v>6.6991345141432226E-3</v>
      </c>
      <c r="E102" s="199">
        <f t="shared" si="19"/>
        <v>6.6991345141432226E-3</v>
      </c>
      <c r="F102" s="199">
        <f t="shared" si="19"/>
        <v>6.6991345141432235E-3</v>
      </c>
      <c r="G102" s="199">
        <f t="shared" si="19"/>
        <v>6.6991345141432217E-3</v>
      </c>
      <c r="H102" s="199">
        <f t="shared" si="19"/>
        <v>6.6991345141432209E-3</v>
      </c>
      <c r="I102" s="199">
        <f t="shared" si="19"/>
        <v>6.6991345141432226E-3</v>
      </c>
      <c r="J102" s="199">
        <f t="shared" si="19"/>
        <v>6.6991345141432235E-3</v>
      </c>
      <c r="K102" s="199">
        <f t="shared" si="19"/>
        <v>6.6991345141432217E-3</v>
      </c>
      <c r="L102" s="199">
        <f t="shared" si="19"/>
        <v>6.6991345141432217E-3</v>
      </c>
      <c r="M102" s="199">
        <f t="shared" si="19"/>
        <v>6.6991345141432209E-3</v>
      </c>
      <c r="N102" s="199">
        <f t="shared" si="19"/>
        <v>6.6991345141432217E-3</v>
      </c>
      <c r="O102" s="199">
        <f t="shared" si="19"/>
        <v>6.6991345141432209E-3</v>
      </c>
      <c r="P102" s="199">
        <f t="shared" si="19"/>
        <v>6.6991345141432209E-3</v>
      </c>
      <c r="Q102" s="199">
        <f t="shared" si="19"/>
        <v>6.6991345141432226E-3</v>
      </c>
    </row>
    <row r="103" spans="1:17" x14ac:dyDescent="0.25">
      <c r="A103" s="142" t="s">
        <v>267</v>
      </c>
      <c r="B103" s="199">
        <f t="shared" ref="B103:Q103" si="20">IF(B$64=0,0,B$64/B$5)</f>
        <v>1.435528824459262E-4</v>
      </c>
      <c r="C103" s="199">
        <f t="shared" si="20"/>
        <v>1.435528824459262E-4</v>
      </c>
      <c r="D103" s="199">
        <f t="shared" si="20"/>
        <v>1.435528824459262E-4</v>
      </c>
      <c r="E103" s="199">
        <f t="shared" si="20"/>
        <v>1.435528824459262E-4</v>
      </c>
      <c r="F103" s="199">
        <f t="shared" si="20"/>
        <v>1.4355288244592622E-4</v>
      </c>
      <c r="G103" s="199">
        <f t="shared" si="20"/>
        <v>1.4355288244592617E-4</v>
      </c>
      <c r="H103" s="199">
        <f t="shared" si="20"/>
        <v>1.4355288244592617E-4</v>
      </c>
      <c r="I103" s="199">
        <f t="shared" si="20"/>
        <v>1.435528824459262E-4</v>
      </c>
      <c r="J103" s="199">
        <f t="shared" si="20"/>
        <v>1.4355288244592622E-4</v>
      </c>
      <c r="K103" s="199">
        <f t="shared" si="20"/>
        <v>1.435528824459262E-4</v>
      </c>
      <c r="L103" s="199">
        <f t="shared" si="20"/>
        <v>1.4355288244592617E-4</v>
      </c>
      <c r="M103" s="199">
        <f t="shared" si="20"/>
        <v>1.435528824459262E-4</v>
      </c>
      <c r="N103" s="199">
        <f t="shared" si="20"/>
        <v>1.4355288244592617E-4</v>
      </c>
      <c r="O103" s="199">
        <f t="shared" si="20"/>
        <v>1.4355288244592617E-4</v>
      </c>
      <c r="P103" s="199">
        <f t="shared" si="20"/>
        <v>1.4355288244592617E-4</v>
      </c>
      <c r="Q103" s="199">
        <f t="shared" si="20"/>
        <v>1.435528824459262E-4</v>
      </c>
    </row>
    <row r="104" spans="1:17" x14ac:dyDescent="0.25">
      <c r="A104" s="127" t="s">
        <v>259</v>
      </c>
      <c r="B104" s="200">
        <f t="shared" ref="B104:Q104" si="21">IF(B$65=0,0,B$65/B$5)</f>
        <v>8.6635423791927388E-2</v>
      </c>
      <c r="C104" s="200">
        <f t="shared" si="21"/>
        <v>8.6635423791927374E-2</v>
      </c>
      <c r="D104" s="200">
        <f t="shared" si="21"/>
        <v>8.663542379192736E-2</v>
      </c>
      <c r="E104" s="200">
        <f t="shared" si="21"/>
        <v>8.6635423791927374E-2</v>
      </c>
      <c r="F104" s="200">
        <f t="shared" si="21"/>
        <v>8.6635423791927388E-2</v>
      </c>
      <c r="G104" s="200">
        <f t="shared" si="21"/>
        <v>8.6635423791927374E-2</v>
      </c>
      <c r="H104" s="200">
        <f t="shared" si="21"/>
        <v>8.663542379192736E-2</v>
      </c>
      <c r="I104" s="200">
        <f t="shared" si="21"/>
        <v>8.6635423791927374E-2</v>
      </c>
      <c r="J104" s="200">
        <f t="shared" si="21"/>
        <v>8.6635423791927388E-2</v>
      </c>
      <c r="K104" s="200">
        <f t="shared" si="21"/>
        <v>8.6635423791927374E-2</v>
      </c>
      <c r="L104" s="200">
        <f t="shared" si="21"/>
        <v>8.663542379192736E-2</v>
      </c>
      <c r="M104" s="200">
        <f t="shared" si="21"/>
        <v>8.6635423791927374E-2</v>
      </c>
      <c r="N104" s="200">
        <f t="shared" si="21"/>
        <v>8.663542379192736E-2</v>
      </c>
      <c r="O104" s="200">
        <f t="shared" si="21"/>
        <v>8.6635423791927346E-2</v>
      </c>
      <c r="P104" s="200">
        <f t="shared" si="21"/>
        <v>8.663542379192736E-2</v>
      </c>
      <c r="Q104" s="200">
        <f t="shared" si="21"/>
        <v>8.6635423791927388E-2</v>
      </c>
    </row>
    <row r="105" spans="1:17" x14ac:dyDescent="0.25">
      <c r="A105" s="142" t="s">
        <v>266</v>
      </c>
      <c r="B105" s="199">
        <f t="shared" ref="B105:Q105" si="22">IF(B$66=0,0,B$66/B$5)</f>
        <v>3.8985940706367322E-2</v>
      </c>
      <c r="C105" s="199">
        <f t="shared" si="22"/>
        <v>3.8985940706367322E-2</v>
      </c>
      <c r="D105" s="199">
        <f t="shared" si="22"/>
        <v>3.8985940706367322E-2</v>
      </c>
      <c r="E105" s="199">
        <f t="shared" si="22"/>
        <v>3.8985940706367322E-2</v>
      </c>
      <c r="F105" s="199">
        <f t="shared" si="22"/>
        <v>3.8985940706367329E-2</v>
      </c>
      <c r="G105" s="199">
        <f t="shared" si="22"/>
        <v>3.8985940706367316E-2</v>
      </c>
      <c r="H105" s="199">
        <f t="shared" si="22"/>
        <v>3.8985940706367316E-2</v>
      </c>
      <c r="I105" s="199">
        <f t="shared" si="22"/>
        <v>3.8985940706367316E-2</v>
      </c>
      <c r="J105" s="199">
        <f t="shared" si="22"/>
        <v>3.8985940706367329E-2</v>
      </c>
      <c r="K105" s="199">
        <f t="shared" si="22"/>
        <v>3.8985940706367316E-2</v>
      </c>
      <c r="L105" s="199">
        <f t="shared" si="22"/>
        <v>3.8985940706367316E-2</v>
      </c>
      <c r="M105" s="199">
        <f t="shared" si="22"/>
        <v>3.8985940706367316E-2</v>
      </c>
      <c r="N105" s="199">
        <f t="shared" si="22"/>
        <v>3.8985940706367316E-2</v>
      </c>
      <c r="O105" s="199">
        <f t="shared" si="22"/>
        <v>3.8985940706367316E-2</v>
      </c>
      <c r="P105" s="199">
        <f t="shared" si="22"/>
        <v>3.8985940706367316E-2</v>
      </c>
      <c r="Q105" s="199">
        <f t="shared" si="22"/>
        <v>3.8985940706367322E-2</v>
      </c>
    </row>
    <row r="106" spans="1:17" x14ac:dyDescent="0.25">
      <c r="A106" s="142" t="s">
        <v>265</v>
      </c>
      <c r="B106" s="199">
        <f t="shared" ref="B106:Q106" si="23">IF(B$67=0,0,B$67/B$5)</f>
        <v>6.9308339033541874E-3</v>
      </c>
      <c r="C106" s="199">
        <f t="shared" si="23"/>
        <v>6.93083390335419E-3</v>
      </c>
      <c r="D106" s="199">
        <f t="shared" si="23"/>
        <v>6.93083390335419E-3</v>
      </c>
      <c r="E106" s="199">
        <f t="shared" si="23"/>
        <v>6.9308339033541909E-3</v>
      </c>
      <c r="F106" s="199">
        <f t="shared" si="23"/>
        <v>6.9308339033541909E-3</v>
      </c>
      <c r="G106" s="199">
        <f t="shared" si="23"/>
        <v>6.93083390335419E-3</v>
      </c>
      <c r="H106" s="199">
        <f t="shared" si="23"/>
        <v>6.9308339033541892E-3</v>
      </c>
      <c r="I106" s="199">
        <f t="shared" si="23"/>
        <v>6.9308339033541909E-3</v>
      </c>
      <c r="J106" s="199">
        <f t="shared" si="23"/>
        <v>6.9308339033541909E-3</v>
      </c>
      <c r="K106" s="199">
        <f t="shared" si="23"/>
        <v>6.93083390335419E-3</v>
      </c>
      <c r="L106" s="199">
        <f t="shared" si="23"/>
        <v>6.9308339033541892E-3</v>
      </c>
      <c r="M106" s="199">
        <f t="shared" si="23"/>
        <v>6.93083390335419E-3</v>
      </c>
      <c r="N106" s="199">
        <f t="shared" si="23"/>
        <v>6.9308339033541892E-3</v>
      </c>
      <c r="O106" s="199">
        <f t="shared" si="23"/>
        <v>6.9308339033541883E-3</v>
      </c>
      <c r="P106" s="199">
        <f t="shared" si="23"/>
        <v>6.9308339033541892E-3</v>
      </c>
      <c r="Q106" s="199">
        <f t="shared" si="23"/>
        <v>6.9308339033541909E-3</v>
      </c>
    </row>
    <row r="107" spans="1:17" x14ac:dyDescent="0.25">
      <c r="A107" s="142" t="s">
        <v>264</v>
      </c>
      <c r="B107" s="199">
        <f t="shared" ref="B107:Q107" si="24">IF(B$78=0,0,B$78/B$5)</f>
        <v>4.0718649182205864E-2</v>
      </c>
      <c r="C107" s="199">
        <f t="shared" si="24"/>
        <v>4.0718649182205864E-2</v>
      </c>
      <c r="D107" s="199">
        <f t="shared" si="24"/>
        <v>4.0718649182205864E-2</v>
      </c>
      <c r="E107" s="199">
        <f t="shared" si="24"/>
        <v>4.0718649182205864E-2</v>
      </c>
      <c r="F107" s="199">
        <f t="shared" si="24"/>
        <v>4.0718649182205871E-2</v>
      </c>
      <c r="G107" s="199">
        <f t="shared" si="24"/>
        <v>4.0718649182205857E-2</v>
      </c>
      <c r="H107" s="199">
        <f t="shared" si="24"/>
        <v>4.0718649182205857E-2</v>
      </c>
      <c r="I107" s="199">
        <f t="shared" si="24"/>
        <v>4.0718649182205864E-2</v>
      </c>
      <c r="J107" s="199">
        <f t="shared" si="24"/>
        <v>4.0718649182205871E-2</v>
      </c>
      <c r="K107" s="199">
        <f t="shared" si="24"/>
        <v>4.0718649182205857E-2</v>
      </c>
      <c r="L107" s="199">
        <f t="shared" si="24"/>
        <v>4.0718649182205864E-2</v>
      </c>
      <c r="M107" s="199">
        <f t="shared" si="24"/>
        <v>4.0718649182205857E-2</v>
      </c>
      <c r="N107" s="199">
        <f t="shared" si="24"/>
        <v>4.0718649182205857E-2</v>
      </c>
      <c r="O107" s="199">
        <f t="shared" si="24"/>
        <v>4.0718649182205857E-2</v>
      </c>
      <c r="P107" s="199">
        <f t="shared" si="24"/>
        <v>4.0718649182205857E-2</v>
      </c>
      <c r="Q107" s="199">
        <f t="shared" si="24"/>
        <v>4.0718649182205864E-2</v>
      </c>
    </row>
    <row r="108" spans="1:17" x14ac:dyDescent="0.25">
      <c r="A108" s="72" t="s">
        <v>258</v>
      </c>
      <c r="B108" s="71">
        <f t="shared" ref="B108:Q108" si="25">IF(B$79=0,0,B$79/B$5)</f>
        <v>1.2301330773589376E-2</v>
      </c>
      <c r="C108" s="71">
        <f t="shared" si="25"/>
        <v>1.6013610809133046E-2</v>
      </c>
      <c r="D108" s="71">
        <f t="shared" si="25"/>
        <v>1.6668854372739191E-2</v>
      </c>
      <c r="E108" s="71">
        <f t="shared" si="25"/>
        <v>5.2041493396020468E-2</v>
      </c>
      <c r="F108" s="71">
        <f t="shared" si="25"/>
        <v>3.660952850254396E-2</v>
      </c>
      <c r="G108" s="71">
        <f t="shared" si="25"/>
        <v>4.5450784251846725E-2</v>
      </c>
      <c r="H108" s="71">
        <f t="shared" si="25"/>
        <v>4.3234686324176083E-2</v>
      </c>
      <c r="I108" s="71">
        <f t="shared" si="25"/>
        <v>5.9584350808256296E-2</v>
      </c>
      <c r="J108" s="71">
        <f t="shared" si="25"/>
        <v>5.093193140804695E-2</v>
      </c>
      <c r="K108" s="71">
        <f t="shared" si="25"/>
        <v>7.7695874289972114E-2</v>
      </c>
      <c r="L108" s="71">
        <f t="shared" si="25"/>
        <v>9.8058712886873622E-2</v>
      </c>
      <c r="M108" s="71">
        <f t="shared" si="25"/>
        <v>9.7533944788323376E-2</v>
      </c>
      <c r="N108" s="71">
        <f t="shared" si="25"/>
        <v>0.25005240941102558</v>
      </c>
      <c r="O108" s="71">
        <f t="shared" si="25"/>
        <v>0.16618628835476484</v>
      </c>
      <c r="P108" s="71">
        <f t="shared" si="25"/>
        <v>0.13053543916657079</v>
      </c>
      <c r="Q108" s="71">
        <f t="shared" si="25"/>
        <v>0.14338478315283196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152.96389922522641</v>
      </c>
      <c r="C112" s="230">
        <f t="shared" si="26"/>
        <v>152.06409305158789</v>
      </c>
      <c r="D112" s="230">
        <f t="shared" si="26"/>
        <v>151.40749412803484</v>
      </c>
      <c r="E112" s="230">
        <f t="shared" si="26"/>
        <v>149.45064059565263</v>
      </c>
      <c r="F112" s="230">
        <f t="shared" si="26"/>
        <v>151.55872948298602</v>
      </c>
      <c r="G112" s="230">
        <f t="shared" si="26"/>
        <v>151.21943447434617</v>
      </c>
      <c r="H112" s="230">
        <f t="shared" si="26"/>
        <v>149.03922126628186</v>
      </c>
      <c r="I112" s="230">
        <f t="shared" si="26"/>
        <v>148.19508907410761</v>
      </c>
      <c r="J112" s="230">
        <f t="shared" si="26"/>
        <v>147.96901649373831</v>
      </c>
      <c r="K112" s="230">
        <f t="shared" si="26"/>
        <v>146.1613098596498</v>
      </c>
      <c r="L112" s="230">
        <f t="shared" si="26"/>
        <v>145.21891840770178</v>
      </c>
      <c r="M112" s="230">
        <f t="shared" si="26"/>
        <v>139.82103645575015</v>
      </c>
      <c r="N112" s="230">
        <f t="shared" si="26"/>
        <v>134.44216308233692</v>
      </c>
      <c r="O112" s="230">
        <f t="shared" si="26"/>
        <v>128.25182696342205</v>
      </c>
      <c r="P112" s="230">
        <f t="shared" si="26"/>
        <v>125.98616078597587</v>
      </c>
      <c r="Q112" s="230">
        <f t="shared" si="26"/>
        <v>124.00451774362391</v>
      </c>
    </row>
    <row r="113" spans="1:17" x14ac:dyDescent="0.25">
      <c r="A113" s="132" t="s">
        <v>83</v>
      </c>
      <c r="B113" s="275">
        <f>IF(B$6=0,0,B$6/FBT!B$5*1000)</f>
        <v>2.1730200253741287</v>
      </c>
      <c r="C113" s="275">
        <f>IF(C$6=0,0,C$6/FBT!C$5*1000)</f>
        <v>2.1602372913814967</v>
      </c>
      <c r="D113" s="275">
        <f>IF(D$6=0,0,D$6/FBT!D$5*1000)</f>
        <v>2.1509095832310989</v>
      </c>
      <c r="E113" s="275">
        <f>IF(E$6=0,0,E$6/FBT!E$5*1000)</f>
        <v>2.1231103316813615</v>
      </c>
      <c r="F113" s="275">
        <f>IF(F$6=0,0,F$6/FBT!F$5*1000)</f>
        <v>2.1530580473884458</v>
      </c>
      <c r="G113" s="275">
        <f>IF(G$6=0,0,G$6/FBT!G$5*1000)</f>
        <v>2.1482379895053874</v>
      </c>
      <c r="H113" s="275">
        <f>IF(H$6=0,0,H$6/FBT!H$5*1000)</f>
        <v>2.1172656686852105</v>
      </c>
      <c r="I113" s="275">
        <f>IF(I$6=0,0,I$6/FBT!I$5*1000)</f>
        <v>2.1052738446865513</v>
      </c>
      <c r="J113" s="275">
        <f>IF(J$6=0,0,J$6/FBT!J$5*1000)</f>
        <v>2.102062235628344</v>
      </c>
      <c r="K113" s="275">
        <f>IF(K$6=0,0,K$6/FBT!K$5*1000)</f>
        <v>2.0763817794176131</v>
      </c>
      <c r="L113" s="275">
        <f>IF(L$6=0,0,L$6/FBT!L$5*1000)</f>
        <v>2.0629940748206663</v>
      </c>
      <c r="M113" s="275">
        <f>IF(M$6=0,0,M$6/FBT!M$5*1000)</f>
        <v>1.9863112389645705</v>
      </c>
      <c r="N113" s="275">
        <f>IF(N$6=0,0,N$6/FBT!N$5*1000)</f>
        <v>1.9098984408234319</v>
      </c>
      <c r="O113" s="275">
        <f>IF(O$6=0,0,O$6/FBT!O$5*1000)</f>
        <v>1.82195792401958</v>
      </c>
      <c r="P113" s="275">
        <f>IF(P$6=0,0,P$6/FBT!P$5*1000)</f>
        <v>1.7897716500076035</v>
      </c>
      <c r="Q113" s="275">
        <f>IF(Q$6=0,0,Q$6/FBT!Q$5*1000)</f>
        <v>1.7616202362689042</v>
      </c>
    </row>
    <row r="114" spans="1:17" x14ac:dyDescent="0.25">
      <c r="A114" s="76" t="s">
        <v>82</v>
      </c>
      <c r="B114" s="274">
        <f>IF(B$7=0,0,B$7/FBT!B$5*1000)</f>
        <v>2.2270018381091239</v>
      </c>
      <c r="C114" s="274">
        <f>IF(C$7=0,0,C$7/FBT!C$5*1000)</f>
        <v>2.2139015575018379</v>
      </c>
      <c r="D114" s="274">
        <f>IF(D$7=0,0,D$7/FBT!D$5*1000)</f>
        <v>2.2043421319311025</v>
      </c>
      <c r="E114" s="274">
        <f>IF(E$7=0,0,E$7/FBT!E$5*1000)</f>
        <v>2.1758522958612931</v>
      </c>
      <c r="F114" s="274">
        <f>IF(F$7=0,0,F$7/FBT!F$5*1000)</f>
        <v>2.2065439678882748</v>
      </c>
      <c r="G114" s="274">
        <f>IF(G$7=0,0,G$7/FBT!G$5*1000)</f>
        <v>2.2016041709052647</v>
      </c>
      <c r="H114" s="274">
        <f>IF(H$7=0,0,H$7/FBT!H$5*1000)</f>
        <v>2.1698624406903471</v>
      </c>
      <c r="I114" s="274">
        <f>IF(I$7=0,0,I$7/FBT!I$5*1000)</f>
        <v>2.157572717735448</v>
      </c>
      <c r="J114" s="274">
        <f>IF(J$7=0,0,J$7/FBT!J$5*1000)</f>
        <v>2.1542813264033853</v>
      </c>
      <c r="K114" s="274">
        <f>IF(K$7=0,0,K$7/FBT!K$5*1000)</f>
        <v>2.1279629204444102</v>
      </c>
      <c r="L114" s="274">
        <f>IF(L$7=0,0,L$7/FBT!L$5*1000)</f>
        <v>2.1142426406507027</v>
      </c>
      <c r="M114" s="274">
        <f>IF(M$7=0,0,M$7/FBT!M$5*1000)</f>
        <v>2.0356548621632289</v>
      </c>
      <c r="N114" s="274">
        <f>IF(N$7=0,0,N$7/FBT!N$5*1000)</f>
        <v>1.9573438296240429</v>
      </c>
      <c r="O114" s="274">
        <f>IF(O$7=0,0,O$7/FBT!O$5*1000)</f>
        <v>1.8672187086957499</v>
      </c>
      <c r="P114" s="274">
        <f>IF(P$7=0,0,P$7/FBT!P$5*1000)</f>
        <v>1.8342328684597802</v>
      </c>
      <c r="Q114" s="274">
        <f>IF(Q$7=0,0,Q$7/FBT!Q$5*1000)</f>
        <v>1.8053821218447506</v>
      </c>
    </row>
    <row r="115" spans="1:17" x14ac:dyDescent="0.25">
      <c r="A115" s="76" t="s">
        <v>81</v>
      </c>
      <c r="B115" s="274">
        <f>IF(B$8=0,0,B$8/FBT!B$5*1000)</f>
        <v>5.1783436846762889</v>
      </c>
      <c r="C115" s="274">
        <f>IF(C$8=0,0,C$8/FBT!C$5*1000)</f>
        <v>5.1478822121308401</v>
      </c>
      <c r="D115" s="274">
        <f>IF(D$8=0,0,D$8/FBT!D$5*1000)</f>
        <v>5.1256541249392376</v>
      </c>
      <c r="E115" s="274">
        <f>IF(E$8=0,0,E$8/FBT!E$5*1000)</f>
        <v>5.0594080356163724</v>
      </c>
      <c r="F115" s="274">
        <f>IF(F$8=0,0,F$8/FBT!F$5*1000)</f>
        <v>5.1307739515726967</v>
      </c>
      <c r="G115" s="274">
        <f>IF(G$8=0,0,G$8/FBT!G$5*1000)</f>
        <v>5.1192876716456563</v>
      </c>
      <c r="H115" s="274">
        <f>IF(H$8=0,0,H$8/FBT!H$5*1000)</f>
        <v>5.0454801042757627</v>
      </c>
      <c r="I115" s="274">
        <f>IF(I$8=0,0,I$8/FBT!I$5*1000)</f>
        <v>5.0169033836997441</v>
      </c>
      <c r="J115" s="274">
        <f>IF(J$8=0,0,J$8/FBT!J$5*1000)</f>
        <v>5.0092500646828846</v>
      </c>
      <c r="K115" s="274">
        <f>IF(K$8=0,0,K$8/FBT!K$5*1000)</f>
        <v>4.9480531006946906</v>
      </c>
      <c r="L115" s="274">
        <f>IF(L$8=0,0,L$8/FBT!L$5*1000)</f>
        <v>4.9161499729082925</v>
      </c>
      <c r="M115" s="274">
        <f>IF(M$8=0,0,M$8/FBT!M$5*1000)</f>
        <v>4.7334134706479807</v>
      </c>
      <c r="N115" s="274">
        <f>IF(N$8=0,0,N$8/FBT!N$5*1000)</f>
        <v>4.5513204728558954</v>
      </c>
      <c r="O115" s="274">
        <f>IF(O$8=0,0,O$8/FBT!O$5*1000)</f>
        <v>4.3417567253980263</v>
      </c>
      <c r="P115" s="274">
        <f>IF(P$8=0,0,P$8/FBT!P$5*1000)</f>
        <v>4.2650562869220936</v>
      </c>
      <c r="Q115" s="274">
        <f>IF(Q$8=0,0,Q$8/FBT!Q$5*1000)</f>
        <v>4.1979709891124681</v>
      </c>
    </row>
    <row r="116" spans="1:17" x14ac:dyDescent="0.25">
      <c r="A116" s="76" t="s">
        <v>80</v>
      </c>
      <c r="B116" s="274">
        <f>IF(B$9=0,0,B$9/FBT!B$5*1000)</f>
        <v>3.8837577635072176</v>
      </c>
      <c r="C116" s="274">
        <f>IF(C$9=0,0,C$9/FBT!C$5*1000)</f>
        <v>3.8609116590981314</v>
      </c>
      <c r="D116" s="274">
        <f>IF(D$9=0,0,D$9/FBT!D$5*1000)</f>
        <v>3.8442405937044279</v>
      </c>
      <c r="E116" s="274">
        <f>IF(E$9=0,0,E$9/FBT!E$5*1000)</f>
        <v>3.79455602671228</v>
      </c>
      <c r="F116" s="274">
        <f>IF(F$9=0,0,F$9/FBT!F$5*1000)</f>
        <v>3.8480804636795236</v>
      </c>
      <c r="G116" s="274">
        <f>IF(G$9=0,0,G$9/FBT!G$5*1000)</f>
        <v>3.8394657537342436</v>
      </c>
      <c r="H116" s="274">
        <f>IF(H$9=0,0,H$9/FBT!H$5*1000)</f>
        <v>3.7841100782068229</v>
      </c>
      <c r="I116" s="274">
        <f>IF(I$9=0,0,I$9/FBT!I$5*1000)</f>
        <v>3.7626775377748087</v>
      </c>
      <c r="J116" s="274">
        <f>IF(J$9=0,0,J$9/FBT!J$5*1000)</f>
        <v>3.7569375485121639</v>
      </c>
      <c r="K116" s="274">
        <f>IF(K$9=0,0,K$9/FBT!K$5*1000)</f>
        <v>3.7110398255210191</v>
      </c>
      <c r="L116" s="274">
        <f>IF(L$9=0,0,L$9/FBT!L$5*1000)</f>
        <v>3.6871124796812209</v>
      </c>
      <c r="M116" s="274">
        <f>IF(M$9=0,0,M$9/FBT!M$5*1000)</f>
        <v>3.5500601029859862</v>
      </c>
      <c r="N116" s="274">
        <f>IF(N$9=0,0,N$9/FBT!N$5*1000)</f>
        <v>3.413490354641922</v>
      </c>
      <c r="O116" s="274">
        <f>IF(O$9=0,0,O$9/FBT!O$5*1000)</f>
        <v>3.2563175440485201</v>
      </c>
      <c r="P116" s="274">
        <f>IF(P$9=0,0,P$9/FBT!P$5*1000)</f>
        <v>3.1987922151915709</v>
      </c>
      <c r="Q116" s="274">
        <f>IF(Q$9=0,0,Q$9/FBT!Q$5*1000)</f>
        <v>3.1484782418343515</v>
      </c>
    </row>
    <row r="117" spans="1:17" x14ac:dyDescent="0.25">
      <c r="A117" s="129" t="s">
        <v>79</v>
      </c>
      <c r="B117" s="273">
        <f>IF(B$10=0,0,B$10/FBT!B$5*1000)</f>
        <v>2.8973600338321726</v>
      </c>
      <c r="C117" s="273">
        <f>IF(C$10=0,0,C$10/FBT!C$5*1000)</f>
        <v>2.8803163885086627</v>
      </c>
      <c r="D117" s="273">
        <f>IF(D$10=0,0,D$10/FBT!D$5*1000)</f>
        <v>2.8678794443081319</v>
      </c>
      <c r="E117" s="273">
        <f>IF(E$10=0,0,E$10/FBT!E$5*1000)</f>
        <v>2.830813775575149</v>
      </c>
      <c r="F117" s="273">
        <f>IF(F$10=0,0,F$10/FBT!F$5*1000)</f>
        <v>2.8707440631845951</v>
      </c>
      <c r="G117" s="273">
        <f>IF(G$10=0,0,G$10/FBT!G$5*1000)</f>
        <v>2.8643173193405174</v>
      </c>
      <c r="H117" s="273">
        <f>IF(H$10=0,0,H$10/FBT!H$5*1000)</f>
        <v>2.8230208915802808</v>
      </c>
      <c r="I117" s="273">
        <f>IF(I$10=0,0,I$10/FBT!I$5*1000)</f>
        <v>2.8070317929154016</v>
      </c>
      <c r="J117" s="273">
        <f>IF(J$10=0,0,J$10/FBT!J$5*1000)</f>
        <v>2.8027496475044598</v>
      </c>
      <c r="K117" s="273">
        <f>IF(K$10=0,0,K$10/FBT!K$5*1000)</f>
        <v>2.7685090392234843</v>
      </c>
      <c r="L117" s="273">
        <f>IF(L$10=0,0,L$10/FBT!L$5*1000)</f>
        <v>2.7506587664275557</v>
      </c>
      <c r="M117" s="273">
        <f>IF(M$10=0,0,M$10/FBT!M$5*1000)</f>
        <v>2.6484149852860939</v>
      </c>
      <c r="N117" s="273">
        <f>IF(N$10=0,0,N$10/FBT!N$5*1000)</f>
        <v>2.5465312544312426</v>
      </c>
      <c r="O117" s="273">
        <f>IF(O$10=0,0,O$10/FBT!O$5*1000)</f>
        <v>2.4292772320261062</v>
      </c>
      <c r="P117" s="273">
        <f>IF(P$10=0,0,P$10/FBT!P$5*1000)</f>
        <v>2.3863622000101379</v>
      </c>
      <c r="Q117" s="273">
        <f>IF(Q$10=0,0,Q$10/FBT!Q$5*1000)</f>
        <v>2.3488269816918725</v>
      </c>
    </row>
    <row r="118" spans="1:17" x14ac:dyDescent="0.25">
      <c r="A118" s="127" t="s">
        <v>263</v>
      </c>
      <c r="B118" s="296">
        <f>IF(B$15=0,0,B$15/FBT!B$5*1000)</f>
        <v>9.2456457448208127</v>
      </c>
      <c r="C118" s="296">
        <f>IF(C$15=0,0,C$15/FBT!C$5*1000)</f>
        <v>9.1912584732972533</v>
      </c>
      <c r="D118" s="296">
        <f>IF(D$15=0,0,D$15/FBT!D$5*1000)</f>
        <v>9.1515714551553859</v>
      </c>
      <c r="E118" s="296">
        <f>IF(E$15=0,0,E$15/FBT!E$5*1000)</f>
        <v>9.0332927330088779</v>
      </c>
      <c r="F118" s="296">
        <f>IF(F$15=0,0,F$15/FBT!F$5*1000)</f>
        <v>9.1607126219473756</v>
      </c>
      <c r="G118" s="296">
        <f>IF(G$15=0,0,G$15/FBT!G$5*1000)</f>
        <v>9.1402045055306331</v>
      </c>
      <c r="H118" s="296">
        <f>IF(H$15=0,0,H$15/FBT!H$5*1000)</f>
        <v>9.0084251832719726</v>
      </c>
      <c r="I118" s="296">
        <f>IF(I$15=0,0,I$15/FBT!I$5*1000)</f>
        <v>8.957403031965864</v>
      </c>
      <c r="J118" s="296">
        <f>IF(J$15=0,0,J$15/FBT!J$5*1000)</f>
        <v>8.9437384548905001</v>
      </c>
      <c r="K118" s="296">
        <f>IF(K$15=0,0,K$15/FBT!K$5*1000)</f>
        <v>8.8344746662841693</v>
      </c>
      <c r="L118" s="296">
        <f>IF(L$15=0,0,L$15/FBT!L$5*1000)</f>
        <v>8.7775133992022596</v>
      </c>
      <c r="M118" s="296">
        <f>IF(M$15=0,0,M$15/FBT!M$5*1000)</f>
        <v>8.4512474988630988</v>
      </c>
      <c r="N118" s="296">
        <f>IF(N$15=0,0,N$15/FBT!N$5*1000)</f>
        <v>8.1261305400988419</v>
      </c>
      <c r="O118" s="296">
        <f>IF(O$15=0,0,O$15/FBT!O$5*1000)</f>
        <v>7.7519660798127958</v>
      </c>
      <c r="P118" s="296">
        <f>IF(P$15=0,0,P$15/FBT!P$5*1000)</f>
        <v>7.6150216964727351</v>
      </c>
      <c r="Q118" s="296">
        <f>IF(Q$15=0,0,Q$15/FBT!Q$5*1000)</f>
        <v>7.4952446140691427</v>
      </c>
    </row>
    <row r="119" spans="1:17" x14ac:dyDescent="0.25">
      <c r="A119" s="127" t="s">
        <v>262</v>
      </c>
      <c r="B119" s="296">
        <f>IF(B$24=0,0,B$24/FBT!B$5*1000)</f>
        <v>7.7047047873506784</v>
      </c>
      <c r="C119" s="296">
        <f>IF(C$24=0,0,C$24/FBT!C$5*1000)</f>
        <v>7.6593820610810468</v>
      </c>
      <c r="D119" s="296">
        <f>IF(D$24=0,0,D$24/FBT!D$5*1000)</f>
        <v>7.6263095459628243</v>
      </c>
      <c r="E119" s="296">
        <f>IF(E$24=0,0,E$24/FBT!E$5*1000)</f>
        <v>7.5277439441740626</v>
      </c>
      <c r="F119" s="296">
        <f>IF(F$24=0,0,F$24/FBT!F$5*1000)</f>
        <v>7.6339271849561481</v>
      </c>
      <c r="G119" s="296">
        <f>IF(G$24=0,0,G$24/FBT!G$5*1000)</f>
        <v>7.616837087942196</v>
      </c>
      <c r="H119" s="296">
        <f>IF(H$24=0,0,H$24/FBT!H$5*1000)</f>
        <v>7.5070209860599793</v>
      </c>
      <c r="I119" s="296">
        <f>IF(I$24=0,0,I$24/FBT!I$5*1000)</f>
        <v>7.4645025266382188</v>
      </c>
      <c r="J119" s="296">
        <f>IF(J$24=0,0,J$24/FBT!J$5*1000)</f>
        <v>7.4531153790754159</v>
      </c>
      <c r="K119" s="296">
        <f>IF(K$24=0,0,K$24/FBT!K$5*1000)</f>
        <v>7.3620622219034759</v>
      </c>
      <c r="L119" s="296">
        <f>IF(L$24=0,0,L$24/FBT!L$5*1000)</f>
        <v>7.3145944993352146</v>
      </c>
      <c r="M119" s="296">
        <f>IF(M$24=0,0,M$24/FBT!M$5*1000)</f>
        <v>7.0427062490525847</v>
      </c>
      <c r="N119" s="296">
        <f>IF(N$24=0,0,N$24/FBT!N$5*1000)</f>
        <v>6.7717754500823686</v>
      </c>
      <c r="O119" s="296">
        <f>IF(O$24=0,0,O$24/FBT!O$5*1000)</f>
        <v>6.4599717331773299</v>
      </c>
      <c r="P119" s="296">
        <f>IF(P$24=0,0,P$24/FBT!P$5*1000)</f>
        <v>6.3458514137272815</v>
      </c>
      <c r="Q119" s="296">
        <f>IF(Q$24=0,0,Q$24/FBT!Q$5*1000)</f>
        <v>6.2460371783909503</v>
      </c>
    </row>
    <row r="120" spans="1:17" x14ac:dyDescent="0.25">
      <c r="A120" s="127" t="s">
        <v>261</v>
      </c>
      <c r="B120" s="296">
        <f>IF(B$33=0,0,B$33/FBT!B$5*1000)</f>
        <v>89.881374496559047</v>
      </c>
      <c r="C120" s="296">
        <f>IF(C$33=0,0,C$33/FBT!C$5*1000)</f>
        <v>88.788145143303311</v>
      </c>
      <c r="D120" s="296">
        <f>IF(D$33=0,0,D$33/FBT!D$5*1000)</f>
        <v>88.305557221855636</v>
      </c>
      <c r="E120" s="296">
        <f>IF(E$33=0,0,E$33/FBT!E$5*1000)</f>
        <v>81.877795849523423</v>
      </c>
      <c r="F120" s="296">
        <f>IF(F$33=0,0,F$33/FBT!F$5*1000)</f>
        <v>85.371579146010973</v>
      </c>
      <c r="G120" s="296">
        <f>IF(G$33=0,0,G$33/FBT!G$5*1000)</f>
        <v>83.84348782641176</v>
      </c>
      <c r="H120" s="296">
        <f>IF(H$33=0,0,H$33/FBT!H$5*1000)</f>
        <v>82.964955962527199</v>
      </c>
      <c r="I120" s="296">
        <f>IF(I$33=0,0,I$33/FBT!I$5*1000)</f>
        <v>80.07211691680881</v>
      </c>
      <c r="J120" s="296">
        <f>IF(J$33=0,0,J$33/FBT!J$5*1000)</f>
        <v>81.230256366212927</v>
      </c>
      <c r="K120" s="296">
        <f>IF(K$33=0,0,K$33/FBT!K$5*1000)</f>
        <v>76.32603030595736</v>
      </c>
      <c r="L120" s="296">
        <f>IF(L$33=0,0,L$33/FBT!L$5*1000)</f>
        <v>72.876840261199234</v>
      </c>
      <c r="M120" s="296">
        <f>IF(M$33=0,0,M$33/FBT!M$5*1000)</f>
        <v>70.241334176294984</v>
      </c>
      <c r="N120" s="296">
        <f>IF(N$33=0,0,N$33/FBT!N$5*1000)</f>
        <v>47.034258805312625</v>
      </c>
      <c r="O120" s="296">
        <f>IF(O$33=0,0,O$33/FBT!O$5*1000)</f>
        <v>55.624568244373357</v>
      </c>
      <c r="P120" s="296">
        <f>IF(P$33=0,0,P$33/FBT!P$5*1000)</f>
        <v>59.133431510384341</v>
      </c>
      <c r="Q120" s="296">
        <f>IF(Q$33=0,0,Q$33/FBT!Q$5*1000)</f>
        <v>56.609941907995214</v>
      </c>
    </row>
    <row r="121" spans="1:17" x14ac:dyDescent="0.25">
      <c r="A121" s="127" t="s">
        <v>260</v>
      </c>
      <c r="B121" s="296">
        <f>IF(B$44=0,0,B$44/FBT!B$5*1000)</f>
        <v>14.63893909596629</v>
      </c>
      <c r="C121" s="296">
        <f>IF(C$44=0,0,C$44/FBT!C$5*1000)</f>
        <v>14.552825916053983</v>
      </c>
      <c r="D121" s="296">
        <f>IF(D$44=0,0,D$44/FBT!D$5*1000)</f>
        <v>14.489988137329364</v>
      </c>
      <c r="E121" s="296">
        <f>IF(E$44=0,0,E$44/FBT!E$5*1000)</f>
        <v>14.302713493930726</v>
      </c>
      <c r="F121" s="296">
        <f>IF(F$44=0,0,F$44/FBT!F$5*1000)</f>
        <v>14.504461651416678</v>
      </c>
      <c r="G121" s="296">
        <f>IF(G$44=0,0,G$44/FBT!G$5*1000)</f>
        <v>14.471990467090173</v>
      </c>
      <c r="H121" s="296">
        <f>IF(H$44=0,0,H$44/FBT!H$5*1000)</f>
        <v>14.263339873513962</v>
      </c>
      <c r="I121" s="296">
        <f>IF(I$44=0,0,I$44/FBT!I$5*1000)</f>
        <v>14.182554800612616</v>
      </c>
      <c r="J121" s="296">
        <f>IF(J$44=0,0,J$44/FBT!J$5*1000)</f>
        <v>14.160919220243288</v>
      </c>
      <c r="K121" s="296">
        <f>IF(K$44=0,0,K$44/FBT!K$5*1000)</f>
        <v>13.987918221616603</v>
      </c>
      <c r="L121" s="296">
        <f>IF(L$44=0,0,L$44/FBT!L$5*1000)</f>
        <v>13.897729548736907</v>
      </c>
      <c r="M121" s="296">
        <f>IF(M$44=0,0,M$44/FBT!M$5*1000)</f>
        <v>13.381141873199907</v>
      </c>
      <c r="N121" s="296">
        <f>IF(N$44=0,0,N$44/FBT!N$5*1000)</f>
        <v>12.866373355156499</v>
      </c>
      <c r="O121" s="296">
        <f>IF(O$44=0,0,O$44/FBT!O$5*1000)</f>
        <v>12.273946293036929</v>
      </c>
      <c r="P121" s="296">
        <f>IF(P$44=0,0,P$44/FBT!P$5*1000)</f>
        <v>12.057117686081833</v>
      </c>
      <c r="Q121" s="296">
        <f>IF(Q$44=0,0,Q$44/FBT!Q$5*1000)</f>
        <v>11.867470638942811</v>
      </c>
    </row>
    <row r="122" spans="1:17" x14ac:dyDescent="0.25">
      <c r="A122" s="127" t="s">
        <v>259</v>
      </c>
      <c r="B122" s="296">
        <f>IF(B$65=0,0,B$65/FBT!B$5*1000)</f>
        <v>13.252092234243165</v>
      </c>
      <c r="C122" s="296">
        <f>IF(C$65=0,0,C$65/FBT!C$5*1000)</f>
        <v>13.174137145059394</v>
      </c>
      <c r="D122" s="296">
        <f>IF(D$65=0,0,D$65/FBT!D$5*1000)</f>
        <v>13.117252419056053</v>
      </c>
      <c r="E122" s="296">
        <f>IF(E$65=0,0,E$65/FBT!E$5*1000)</f>
        <v>12.94771958397939</v>
      </c>
      <c r="F122" s="296">
        <f>IF(F$65=0,0,F$65/FBT!F$5*1000)</f>
        <v>13.130354758124572</v>
      </c>
      <c r="G122" s="296">
        <f>IF(G$65=0,0,G$65/FBT!G$5*1000)</f>
        <v>13.100959791260573</v>
      </c>
      <c r="H122" s="296">
        <f>IF(H$65=0,0,H$65/FBT!H$5*1000)</f>
        <v>12.912076096023165</v>
      </c>
      <c r="I122" s="296">
        <f>IF(I$65=0,0,I$65/FBT!I$5*1000)</f>
        <v>12.838944345817739</v>
      </c>
      <c r="J122" s="296">
        <f>IF(J$65=0,0,J$65/FBT!J$5*1000)</f>
        <v>12.819358452009714</v>
      </c>
      <c r="K122" s="296">
        <f>IF(K$65=0,0,K$65/FBT!K$5*1000)</f>
        <v>12.662747021673976</v>
      </c>
      <c r="L122" s="296">
        <f>IF(L$65=0,0,L$65/FBT!L$5*1000)</f>
        <v>12.581102538856568</v>
      </c>
      <c r="M122" s="296">
        <f>IF(M$65=0,0,M$65/FBT!M$5*1000)</f>
        <v>12.113454748370444</v>
      </c>
      <c r="N122" s="296">
        <f>IF(N$65=0,0,N$65/FBT!N$5*1000)</f>
        <v>11.64745377414167</v>
      </c>
      <c r="O122" s="296">
        <f>IF(O$65=0,0,O$65/FBT!O$5*1000)</f>
        <v>11.111151381065007</v>
      </c>
      <c r="P122" s="296">
        <f>IF(P$65=0,0,P$65/FBT!P$5*1000)</f>
        <v>10.914864431610921</v>
      </c>
      <c r="Q122" s="296">
        <f>IF(Q$65=0,0,Q$65/FBT!Q$5*1000)</f>
        <v>10.743183946832437</v>
      </c>
    </row>
    <row r="123" spans="1:17" x14ac:dyDescent="0.25">
      <c r="A123" s="72" t="s">
        <v>258</v>
      </c>
      <c r="B123" s="295">
        <f>IF(B$79=0,0,B$79/FBT!B$5*1000)</f>
        <v>1.8816595207875022</v>
      </c>
      <c r="C123" s="295">
        <f>IF(C$79=0,0,C$79/FBT!C$5*1000)</f>
        <v>2.4350952041719207</v>
      </c>
      <c r="D123" s="295">
        <f>IF(D$79=0,0,D$79/FBT!D$5*1000)</f>
        <v>2.5237894705615775</v>
      </c>
      <c r="E123" s="295">
        <f>IF(E$79=0,0,E$79/FBT!E$5*1000)</f>
        <v>7.7776345255896837</v>
      </c>
      <c r="F123" s="295">
        <f>IF(F$79=0,0,F$79/FBT!F$5*1000)</f>
        <v>5.5484936268167253</v>
      </c>
      <c r="G123" s="295">
        <f>IF(G$79=0,0,G$79/FBT!G$5*1000)</f>
        <v>6.8730418909797821</v>
      </c>
      <c r="H123" s="295">
        <f>IF(H$79=0,0,H$79/FBT!H$5*1000)</f>
        <v>6.4436639814471706</v>
      </c>
      <c r="I123" s="295">
        <f>IF(I$79=0,0,I$79/FBT!I$5*1000)</f>
        <v>8.8301081754524162</v>
      </c>
      <c r="J123" s="295">
        <f>IF(J$79=0,0,J$79/FBT!J$5*1000)</f>
        <v>7.5363477985752496</v>
      </c>
      <c r="K123" s="295">
        <f>IF(K$79=0,0,K$79/FBT!K$5*1000)</f>
        <v>11.356130756913014</v>
      </c>
      <c r="L123" s="295">
        <f>IF(L$79=0,0,L$79/FBT!L$5*1000)</f>
        <v>14.239980225883158</v>
      </c>
      <c r="M123" s="295">
        <f>IF(M$79=0,0,M$79/FBT!M$5*1000)</f>
        <v>13.637297249921287</v>
      </c>
      <c r="N123" s="295">
        <f>IF(N$79=0,0,N$79/FBT!N$5*1000)</f>
        <v>33.617586805168379</v>
      </c>
      <c r="O123" s="295">
        <f>IF(O$79=0,0,O$79/FBT!O$5*1000)</f>
        <v>21.313695097768665</v>
      </c>
      <c r="P123" s="295">
        <f>IF(P$79=0,0,P$79/FBT!P$5*1000)</f>
        <v>16.445658827107557</v>
      </c>
      <c r="Q123" s="295">
        <f>IF(Q$79=0,0,Q$79/FBT!Q$5*1000)</f>
        <v>17.78036088664102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167.60142506761838</v>
      </c>
      <c r="C5" s="96">
        <v>210.4642054233544</v>
      </c>
      <c r="D5" s="96">
        <v>212.81307470033545</v>
      </c>
      <c r="E5" s="96">
        <v>201.20903410586965</v>
      </c>
      <c r="F5" s="96">
        <v>187.92426970600783</v>
      </c>
      <c r="G5" s="96">
        <v>164.01450972038899</v>
      </c>
      <c r="H5" s="96">
        <v>169.83956960700908</v>
      </c>
      <c r="I5" s="96">
        <v>152.01207805807724</v>
      </c>
      <c r="J5" s="96">
        <v>166.29948914301937</v>
      </c>
      <c r="K5" s="96">
        <v>147.61785608120854</v>
      </c>
      <c r="L5" s="96">
        <v>153.4842504900476</v>
      </c>
      <c r="M5" s="96">
        <v>161.23122667699505</v>
      </c>
      <c r="N5" s="96">
        <v>189.33197307889475</v>
      </c>
      <c r="O5" s="96">
        <v>232.43861603359539</v>
      </c>
      <c r="P5" s="96">
        <v>243.52707457641381</v>
      </c>
      <c r="Q5" s="96">
        <v>257.37246985089706</v>
      </c>
    </row>
    <row r="6" spans="1:17" x14ac:dyDescent="0.25">
      <c r="A6" s="132" t="s">
        <v>83</v>
      </c>
      <c r="B6" s="160">
        <v>2.5692966767442895</v>
      </c>
      <c r="C6" s="160">
        <v>3.2171141643159178</v>
      </c>
      <c r="D6" s="160">
        <v>3.2482924533897362</v>
      </c>
      <c r="E6" s="160">
        <v>3.0314799640227741</v>
      </c>
      <c r="F6" s="160">
        <v>2.8712649677419342</v>
      </c>
      <c r="G6" s="160">
        <v>2.5003414736706695</v>
      </c>
      <c r="H6" s="160">
        <v>2.5787066927160263</v>
      </c>
      <c r="I6" s="160">
        <v>2.2949562050209646</v>
      </c>
      <c r="J6" s="160">
        <v>2.5068260346321636</v>
      </c>
      <c r="K6" s="160">
        <v>2.2352292630699298</v>
      </c>
      <c r="L6" s="160">
        <v>2.309073568655077</v>
      </c>
      <c r="M6" s="160">
        <v>2.428657351333106</v>
      </c>
      <c r="N6" s="160">
        <v>2.7898450308422178</v>
      </c>
      <c r="O6" s="160">
        <v>3.4628426111884552</v>
      </c>
      <c r="P6" s="160">
        <v>3.6490740014808405</v>
      </c>
      <c r="Q6" s="160">
        <v>3.8415355594950009</v>
      </c>
    </row>
    <row r="7" spans="1:17" x14ac:dyDescent="0.25">
      <c r="A7" s="76" t="s">
        <v>82</v>
      </c>
      <c r="B7" s="159">
        <v>0.65956509664836571</v>
      </c>
      <c r="C7" s="159">
        <v>0.82586656259744828</v>
      </c>
      <c r="D7" s="159">
        <v>0.83387035267449072</v>
      </c>
      <c r="E7" s="159">
        <v>0.77821233863576189</v>
      </c>
      <c r="F7" s="159">
        <v>0.73708348790280831</v>
      </c>
      <c r="G7" s="159">
        <v>0.64186358105800134</v>
      </c>
      <c r="H7" s="159">
        <v>0.6619807453159714</v>
      </c>
      <c r="I7" s="159">
        <v>0.58913905306042147</v>
      </c>
      <c r="J7" s="159">
        <v>0.64352823509192547</v>
      </c>
      <c r="K7" s="159">
        <v>0.5738065277833625</v>
      </c>
      <c r="L7" s="159">
        <v>0.59276312668104836</v>
      </c>
      <c r="M7" s="159">
        <v>0.6234615235978096</v>
      </c>
      <c r="N7" s="159">
        <v>0.71618214589881135</v>
      </c>
      <c r="O7" s="159">
        <v>0.88894760274268847</v>
      </c>
      <c r="P7" s="159">
        <v>0.93675513156913925</v>
      </c>
      <c r="Q7" s="159">
        <v>0.98616200904720419</v>
      </c>
    </row>
    <row r="8" spans="1:17" x14ac:dyDescent="0.25">
      <c r="A8" s="76" t="s">
        <v>81</v>
      </c>
      <c r="B8" s="159">
        <v>8.3582953102209423</v>
      </c>
      <c r="C8" s="159">
        <v>10.465739700453943</v>
      </c>
      <c r="D8" s="159">
        <v>10.567167203826823</v>
      </c>
      <c r="E8" s="159">
        <v>9.8618446813341976</v>
      </c>
      <c r="F8" s="159">
        <v>9.3406420253069076</v>
      </c>
      <c r="G8" s="159">
        <v>8.1339740180625348</v>
      </c>
      <c r="H8" s="159">
        <v>8.3889074590932662</v>
      </c>
      <c r="I8" s="159">
        <v>7.4658259045022941</v>
      </c>
      <c r="J8" s="159">
        <v>8.1550692368295561</v>
      </c>
      <c r="K8" s="159">
        <v>7.2715254862898844</v>
      </c>
      <c r="L8" s="159">
        <v>7.5117517391183277</v>
      </c>
      <c r="M8" s="159">
        <v>7.9007751551306837</v>
      </c>
      <c r="N8" s="159">
        <v>9.0757711433619992</v>
      </c>
      <c r="O8" s="159">
        <v>11.265130033097501</v>
      </c>
      <c r="P8" s="159">
        <v>11.870967798033707</v>
      </c>
      <c r="Q8" s="159">
        <v>12.497073203574486</v>
      </c>
    </row>
    <row r="9" spans="1:17" x14ac:dyDescent="0.25">
      <c r="A9" s="76" t="s">
        <v>80</v>
      </c>
      <c r="B9" s="159">
        <v>4.4729915713695405</v>
      </c>
      <c r="C9" s="159">
        <v>5.6008030023816682</v>
      </c>
      <c r="D9" s="159">
        <v>5.65508253557035</v>
      </c>
      <c r="E9" s="159">
        <v>5.2776249821923722</v>
      </c>
      <c r="F9" s="159">
        <v>4.9987002731629353</v>
      </c>
      <c r="G9" s="159">
        <v>4.3529446943614634</v>
      </c>
      <c r="H9" s="159">
        <v>4.4893738453626568</v>
      </c>
      <c r="I9" s="159">
        <v>3.9953812475750379</v>
      </c>
      <c r="J9" s="159">
        <v>4.3642339264642933</v>
      </c>
      <c r="K9" s="159">
        <v>3.8914002202577933</v>
      </c>
      <c r="L9" s="159">
        <v>4.0199587318013279</v>
      </c>
      <c r="M9" s="159">
        <v>4.2281469324217076</v>
      </c>
      <c r="N9" s="159">
        <v>4.8569530414048039</v>
      </c>
      <c r="O9" s="159">
        <v>6.0286015052386341</v>
      </c>
      <c r="P9" s="159">
        <v>6.3528191974351742</v>
      </c>
      <c r="Q9" s="159">
        <v>6.6878832383465019</v>
      </c>
    </row>
    <row r="10" spans="1:17" x14ac:dyDescent="0.25">
      <c r="A10" s="129" t="s">
        <v>79</v>
      </c>
      <c r="B10" s="158">
        <v>5.4360675448165878</v>
      </c>
      <c r="C10" s="158">
        <v>6.7806040320014453</v>
      </c>
      <c r="D10" s="158">
        <v>6.8929672566324749</v>
      </c>
      <c r="E10" s="158">
        <v>6.4259404515710532</v>
      </c>
      <c r="F10" s="158">
        <v>6.0829086227831084</v>
      </c>
      <c r="G10" s="158">
        <v>5.2903807306003658</v>
      </c>
      <c r="H10" s="158">
        <v>5.501859745534821</v>
      </c>
      <c r="I10" s="158">
        <v>4.8545672125885737</v>
      </c>
      <c r="J10" s="158">
        <v>5.3092241689144073</v>
      </c>
      <c r="K10" s="158">
        <v>4.7690254728323165</v>
      </c>
      <c r="L10" s="158">
        <v>4.9265777115120777</v>
      </c>
      <c r="M10" s="158">
        <v>4.897191251631611</v>
      </c>
      <c r="N10" s="158">
        <v>5.8289466422677787</v>
      </c>
      <c r="O10" s="158">
        <v>7.2125810714517993</v>
      </c>
      <c r="P10" s="158">
        <v>7.6135158803712972</v>
      </c>
      <c r="Q10" s="158">
        <v>7.9747701434802867</v>
      </c>
    </row>
    <row r="11" spans="1:17" x14ac:dyDescent="0.25">
      <c r="A11" s="92" t="s">
        <v>125</v>
      </c>
      <c r="B11" s="91">
        <v>0.11956447758139979</v>
      </c>
      <c r="C11" s="91">
        <v>0.21798163795717215</v>
      </c>
      <c r="D11" s="91">
        <v>9.8085479162740713E-2</v>
      </c>
      <c r="E11" s="91">
        <v>0.10970177260307738</v>
      </c>
      <c r="F11" s="91">
        <v>0.11284391155528729</v>
      </c>
      <c r="G11" s="91">
        <v>0.11581353395409147</v>
      </c>
      <c r="H11" s="91">
        <v>0</v>
      </c>
      <c r="I11" s="91">
        <v>0.10956005014015767</v>
      </c>
      <c r="J11" s="91">
        <v>0.1027151213571169</v>
      </c>
      <c r="K11" s="91">
        <v>0</v>
      </c>
      <c r="L11" s="91">
        <v>0</v>
      </c>
      <c r="M11" s="91">
        <v>0.74415769607299675</v>
      </c>
      <c r="N11" s="91">
        <v>0.32272227323747277</v>
      </c>
      <c r="O11" s="91">
        <v>0.44294391902053998</v>
      </c>
      <c r="P11" s="91">
        <v>0.40577995392319299</v>
      </c>
      <c r="Q11" s="91">
        <v>0.56634329198319822</v>
      </c>
    </row>
    <row r="12" spans="1:17" x14ac:dyDescent="0.25">
      <c r="A12" s="92" t="s">
        <v>26</v>
      </c>
      <c r="B12" s="91">
        <v>1.4029372119258359</v>
      </c>
      <c r="C12" s="91">
        <v>1.7566710831742869</v>
      </c>
      <c r="D12" s="91">
        <v>1.7736956573862726</v>
      </c>
      <c r="E12" s="91">
        <v>1.655307496106033</v>
      </c>
      <c r="F12" s="91">
        <v>1.5678237959068912</v>
      </c>
      <c r="G12" s="91">
        <v>1.3652849543163834</v>
      </c>
      <c r="H12" s="91">
        <v>1.4080754513868752</v>
      </c>
      <c r="I12" s="91">
        <v>1.2531365057630701</v>
      </c>
      <c r="J12" s="91">
        <v>1.3688257800833048</v>
      </c>
      <c r="K12" s="91">
        <v>1.2205232423061541</v>
      </c>
      <c r="L12" s="91">
        <v>1.2608451425101825</v>
      </c>
      <c r="M12" s="91">
        <v>1.3261425992735052</v>
      </c>
      <c r="N12" s="91">
        <v>1.5233653025366314</v>
      </c>
      <c r="O12" s="91">
        <v>1.8215496433407981</v>
      </c>
      <c r="P12" s="91">
        <v>1.8062881363073027</v>
      </c>
      <c r="Q12" s="91">
        <v>2.043773855777415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0.26448693807997925</v>
      </c>
      <c r="P13" s="91">
        <v>0.71084440267197357</v>
      </c>
      <c r="Q13" s="91">
        <v>0.20554719447351769</v>
      </c>
    </row>
    <row r="14" spans="1:17" x14ac:dyDescent="0.25">
      <c r="A14" s="92" t="s">
        <v>21</v>
      </c>
      <c r="B14" s="157">
        <v>3.9135658553093524</v>
      </c>
      <c r="C14" s="157">
        <v>4.8059513108699861</v>
      </c>
      <c r="D14" s="157">
        <v>5.0211861200834615</v>
      </c>
      <c r="E14" s="157">
        <v>4.6609311828619431</v>
      </c>
      <c r="F14" s="157">
        <v>4.4022409153209301</v>
      </c>
      <c r="G14" s="157">
        <v>3.8092822423298909</v>
      </c>
      <c r="H14" s="157">
        <v>4.0937842941479454</v>
      </c>
      <c r="I14" s="157">
        <v>3.4918706566853457</v>
      </c>
      <c r="J14" s="157">
        <v>3.8376832674739858</v>
      </c>
      <c r="K14" s="157">
        <v>3.5485022305261626</v>
      </c>
      <c r="L14" s="157">
        <v>3.6657325690018951</v>
      </c>
      <c r="M14" s="157">
        <v>2.826890956285109</v>
      </c>
      <c r="N14" s="157">
        <v>3.982859066493674</v>
      </c>
      <c r="O14" s="157">
        <v>4.6836005710104827</v>
      </c>
      <c r="P14" s="157">
        <v>4.690603387468828</v>
      </c>
      <c r="Q14" s="157">
        <v>5.1591058012461559</v>
      </c>
    </row>
    <row r="15" spans="1:17" x14ac:dyDescent="0.25">
      <c r="A15" s="156" t="s">
        <v>263</v>
      </c>
      <c r="B15" s="204">
        <v>13.075363940303381</v>
      </c>
      <c r="C15" s="204">
        <v>16.371929043624352</v>
      </c>
      <c r="D15" s="204">
        <v>16.477718502222704</v>
      </c>
      <c r="E15" s="204">
        <v>15.445544657206758</v>
      </c>
      <c r="F15" s="204">
        <v>14.604873673736137</v>
      </c>
      <c r="G15" s="204">
        <v>12.722138022571345</v>
      </c>
      <c r="H15" s="204">
        <v>13.132757386409621</v>
      </c>
      <c r="I15" s="204">
        <v>11.683784866730223</v>
      </c>
      <c r="J15" s="204">
        <v>12.765813737257929</v>
      </c>
      <c r="K15" s="204">
        <v>11.378359315131519</v>
      </c>
      <c r="L15" s="204">
        <v>11.75575045682141</v>
      </c>
      <c r="M15" s="204">
        <v>12.387846481991305</v>
      </c>
      <c r="N15" s="204">
        <v>14.219997395143194</v>
      </c>
      <c r="O15" s="204">
        <v>17.616305732393275</v>
      </c>
      <c r="P15" s="204">
        <v>18.526006294283551</v>
      </c>
      <c r="Q15" s="204">
        <v>19.507812475717969</v>
      </c>
    </row>
    <row r="16" spans="1:17" x14ac:dyDescent="0.25">
      <c r="A16" s="152" t="s">
        <v>277</v>
      </c>
      <c r="B16" s="264">
        <v>7.1351979234358849</v>
      </c>
      <c r="C16" s="264">
        <v>8.9340210728452991</v>
      </c>
      <c r="D16" s="264">
        <v>8.9677269083662825</v>
      </c>
      <c r="E16" s="264">
        <v>8.4368194967005152</v>
      </c>
      <c r="F16" s="264">
        <v>7.9665625977201149</v>
      </c>
      <c r="G16" s="264">
        <v>6.9413951496683497</v>
      </c>
      <c r="H16" s="264">
        <v>7.1708355880477441</v>
      </c>
      <c r="I16" s="264">
        <v>6.3778889059184172</v>
      </c>
      <c r="J16" s="264">
        <v>6.9700786803045585</v>
      </c>
      <c r="K16" s="264">
        <v>6.2105509306125883</v>
      </c>
      <c r="L16" s="264">
        <v>6.417215414479565</v>
      </c>
      <c r="M16" s="264">
        <v>6.7728359635154138</v>
      </c>
      <c r="N16" s="264">
        <v>7.7699276953157907</v>
      </c>
      <c r="O16" s="264">
        <v>9.6102781735954874</v>
      </c>
      <c r="P16" s="264">
        <v>10.089415233068204</v>
      </c>
      <c r="Q16" s="264">
        <v>10.626253880462226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0.51299069728295976</v>
      </c>
      <c r="C18" s="83">
        <v>0.6451333326970714</v>
      </c>
      <c r="D18" s="83">
        <v>1.289592584031116</v>
      </c>
      <c r="E18" s="83">
        <v>0.38691227797213801</v>
      </c>
      <c r="F18" s="83">
        <v>0.66056908160731209</v>
      </c>
      <c r="G18" s="83">
        <v>0.52706959118888719</v>
      </c>
      <c r="H18" s="83">
        <v>0.40014675696009117</v>
      </c>
      <c r="I18" s="83">
        <v>0.40314961620771417</v>
      </c>
      <c r="J18" s="83">
        <v>0.39951827485588381</v>
      </c>
      <c r="K18" s="83">
        <v>0.40896902548687464</v>
      </c>
      <c r="L18" s="83">
        <v>0.40450601833886346</v>
      </c>
      <c r="M18" s="83">
        <v>0.14445405508009501</v>
      </c>
      <c r="N18" s="83">
        <v>0.28854239326474218</v>
      </c>
      <c r="O18" s="83">
        <v>0.76849359664389771</v>
      </c>
      <c r="P18" s="83">
        <v>1.2648824553849547</v>
      </c>
      <c r="Q18" s="83">
        <v>1.2749057367841317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6.6222072261529252</v>
      </c>
      <c r="C21" s="83">
        <v>8.2888877401482279</v>
      </c>
      <c r="D21" s="83">
        <v>7.6781343243351659</v>
      </c>
      <c r="E21" s="83">
        <v>8.0499072187283769</v>
      </c>
      <c r="F21" s="83">
        <v>7.3059935161128031</v>
      </c>
      <c r="G21" s="83">
        <v>6.4143255584794625</v>
      </c>
      <c r="H21" s="83">
        <v>6.7706888310876527</v>
      </c>
      <c r="I21" s="83">
        <v>5.974739289710703</v>
      </c>
      <c r="J21" s="83">
        <v>6.570560405448675</v>
      </c>
      <c r="K21" s="83">
        <v>5.8015819051257136</v>
      </c>
      <c r="L21" s="83">
        <v>6.0127093961407017</v>
      </c>
      <c r="M21" s="83">
        <v>6.628381908435319</v>
      </c>
      <c r="N21" s="83">
        <v>7.4813853020510486</v>
      </c>
      <c r="O21" s="83">
        <v>8.8417845769515893</v>
      </c>
      <c r="P21" s="83">
        <v>8.824532777683249</v>
      </c>
      <c r="Q21" s="83">
        <v>9.351348143678095</v>
      </c>
    </row>
    <row r="22" spans="1:17" x14ac:dyDescent="0.25">
      <c r="A22" s="152" t="s">
        <v>276</v>
      </c>
      <c r="B22" s="264">
        <v>5.9367019029593626</v>
      </c>
      <c r="C22" s="264">
        <v>7.4335390945697295</v>
      </c>
      <c r="D22" s="264">
        <v>7.5056363634829948</v>
      </c>
      <c r="E22" s="264">
        <v>7.0046522924131223</v>
      </c>
      <c r="F22" s="264">
        <v>6.6344493584469495</v>
      </c>
      <c r="G22" s="264">
        <v>5.7773719781810957</v>
      </c>
      <c r="H22" s="264">
        <v>5.9585000628310967</v>
      </c>
      <c r="I22" s="264">
        <v>5.3028004652992777</v>
      </c>
      <c r="J22" s="264">
        <v>5.7923615682285199</v>
      </c>
      <c r="K22" s="264">
        <v>5.1648424157988408</v>
      </c>
      <c r="L22" s="264">
        <v>5.3354710881917393</v>
      </c>
      <c r="M22" s="264">
        <v>5.6114464136856457</v>
      </c>
      <c r="N22" s="264">
        <v>6.4462197127802625</v>
      </c>
      <c r="O22" s="264">
        <v>8.0011625116895253</v>
      </c>
      <c r="P22" s="264">
        <v>8.431383083924203</v>
      </c>
      <c r="Q22" s="264">
        <v>8.8761493327470369</v>
      </c>
    </row>
    <row r="23" spans="1:17" x14ac:dyDescent="0.25">
      <c r="A23" s="152" t="s">
        <v>275</v>
      </c>
      <c r="B23" s="264">
        <v>3.4641139081337878E-3</v>
      </c>
      <c r="C23" s="264">
        <v>4.3688762093224446E-3</v>
      </c>
      <c r="D23" s="264">
        <v>4.3552303734258275E-3</v>
      </c>
      <c r="E23" s="264">
        <v>4.0728680931204466E-3</v>
      </c>
      <c r="F23" s="264">
        <v>3.861717569073839E-3</v>
      </c>
      <c r="G23" s="264">
        <v>3.3708947218985814E-3</v>
      </c>
      <c r="H23" s="264">
        <v>3.4217355307798515E-3</v>
      </c>
      <c r="I23" s="264">
        <v>3.0954955125268033E-3</v>
      </c>
      <c r="J23" s="264">
        <v>3.3734887248513387E-3</v>
      </c>
      <c r="K23" s="264">
        <v>2.9659687200910777E-3</v>
      </c>
      <c r="L23" s="264">
        <v>3.0639541501053381E-3</v>
      </c>
      <c r="M23" s="264">
        <v>3.564104790244626E-3</v>
      </c>
      <c r="N23" s="264">
        <v>3.8499870471420789E-3</v>
      </c>
      <c r="O23" s="264">
        <v>4.8650471082656906E-3</v>
      </c>
      <c r="P23" s="264">
        <v>5.2079772911469684E-3</v>
      </c>
      <c r="Q23" s="264">
        <v>5.4092625087068464E-3</v>
      </c>
    </row>
    <row r="24" spans="1:17" x14ac:dyDescent="0.25">
      <c r="A24" s="156" t="s">
        <v>262</v>
      </c>
      <c r="B24" s="204">
        <v>5.6656349137984012</v>
      </c>
      <c r="C24" s="204">
        <v>7.1022065219281529</v>
      </c>
      <c r="D24" s="204">
        <v>7.123940273350529</v>
      </c>
      <c r="E24" s="204">
        <v>6.692132464936158</v>
      </c>
      <c r="F24" s="204">
        <v>6.3245945933113878</v>
      </c>
      <c r="G24" s="204">
        <v>5.5121048882473413</v>
      </c>
      <c r="H24" s="204">
        <v>5.6778733185318648</v>
      </c>
      <c r="I24" s="204">
        <v>5.0637963365965062</v>
      </c>
      <c r="J24" s="204">
        <v>5.5313273431771881</v>
      </c>
      <c r="K24" s="204">
        <v>4.9184081400902704</v>
      </c>
      <c r="L24" s="204">
        <v>5.0818173964031033</v>
      </c>
      <c r="M24" s="204">
        <v>5.4471845104118035</v>
      </c>
      <c r="N24" s="204">
        <v>6.1884381401550606</v>
      </c>
      <c r="O24" s="204">
        <v>7.6835461241387604</v>
      </c>
      <c r="P24" s="204">
        <v>8.0961650425411076</v>
      </c>
      <c r="Q24" s="204">
        <v>8.5064140661906915</v>
      </c>
    </row>
    <row r="25" spans="1:17" x14ac:dyDescent="0.25">
      <c r="A25" s="152" t="s">
        <v>274</v>
      </c>
      <c r="B25" s="264">
        <v>4.3595959562711233</v>
      </c>
      <c r="C25" s="264">
        <v>5.4257530130990519</v>
      </c>
      <c r="D25" s="264">
        <v>5.5047132156429148</v>
      </c>
      <c r="E25" s="264">
        <v>5.1700454606533581</v>
      </c>
      <c r="F25" s="264">
        <v>4.8775669103083708</v>
      </c>
      <c r="G25" s="264">
        <v>4.2414440411542813</v>
      </c>
      <c r="H25" s="264">
        <v>4.4393164098415525</v>
      </c>
      <c r="I25" s="264">
        <v>3.8955482055020818</v>
      </c>
      <c r="J25" s="264">
        <v>4.2654398115265728</v>
      </c>
      <c r="K25" s="264">
        <v>3.8448239848616104</v>
      </c>
      <c r="L25" s="264">
        <v>3.9727657042466413</v>
      </c>
      <c r="M25" s="264">
        <v>3.8325649849979553</v>
      </c>
      <c r="N25" s="264">
        <v>4.6541278920540918</v>
      </c>
      <c r="O25" s="264">
        <v>5.6658262014624592</v>
      </c>
      <c r="P25" s="264">
        <v>5.863253550999751</v>
      </c>
      <c r="Q25" s="264">
        <v>6.2520555052054769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0.31343659888309905</v>
      </c>
      <c r="C27" s="83">
        <v>0.39179828379529275</v>
      </c>
      <c r="D27" s="83">
        <v>0.79159829605074683</v>
      </c>
      <c r="E27" s="83">
        <v>0.23709812295773364</v>
      </c>
      <c r="F27" s="83">
        <v>0.40443665067574891</v>
      </c>
      <c r="G27" s="83">
        <v>0.32205862490461151</v>
      </c>
      <c r="H27" s="83">
        <v>0.24772260397081977</v>
      </c>
      <c r="I27" s="83">
        <v>0.24623959230607864</v>
      </c>
      <c r="J27" s="83">
        <v>0.24449094955241465</v>
      </c>
      <c r="K27" s="83">
        <v>0.25318428845125285</v>
      </c>
      <c r="L27" s="83">
        <v>0.25042133277807804</v>
      </c>
      <c r="M27" s="83">
        <v>8.1742649079836707E-2</v>
      </c>
      <c r="N27" s="83">
        <v>0.17283471007626897</v>
      </c>
      <c r="O27" s="83">
        <v>0.4530723332737937</v>
      </c>
      <c r="P27" s="83">
        <v>0.73506009781676995</v>
      </c>
      <c r="Q27" s="83">
        <v>0.75010267211238091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4.0461593573880243</v>
      </c>
      <c r="C30" s="83">
        <v>5.0339547293037592</v>
      </c>
      <c r="D30" s="83">
        <v>4.7131149195921678</v>
      </c>
      <c r="E30" s="83">
        <v>4.9329473376956248</v>
      </c>
      <c r="F30" s="83">
        <v>4.4731302596326215</v>
      </c>
      <c r="G30" s="83">
        <v>3.91938541624967</v>
      </c>
      <c r="H30" s="83">
        <v>4.1915938058707329</v>
      </c>
      <c r="I30" s="83">
        <v>3.6493086131960033</v>
      </c>
      <c r="J30" s="83">
        <v>4.0209488619741585</v>
      </c>
      <c r="K30" s="83">
        <v>3.5916396964103576</v>
      </c>
      <c r="L30" s="83">
        <v>3.7223443714685631</v>
      </c>
      <c r="M30" s="83">
        <v>3.7508223359181185</v>
      </c>
      <c r="N30" s="83">
        <v>4.481293181977823</v>
      </c>
      <c r="O30" s="83">
        <v>5.2127538681886652</v>
      </c>
      <c r="P30" s="83">
        <v>5.1281934531829814</v>
      </c>
      <c r="Q30" s="83">
        <v>5.501952833093096</v>
      </c>
    </row>
    <row r="31" spans="1:17" x14ac:dyDescent="0.25">
      <c r="A31" s="152" t="s">
        <v>273</v>
      </c>
      <c r="B31" s="264">
        <v>1.2984808908186216</v>
      </c>
      <c r="C31" s="264">
        <v>1.6669214152814886</v>
      </c>
      <c r="D31" s="264">
        <v>1.6097247368928667</v>
      </c>
      <c r="E31" s="264">
        <v>1.5132007466250821</v>
      </c>
      <c r="F31" s="264">
        <v>1.4386021173977648</v>
      </c>
      <c r="G31" s="264">
        <v>1.2633061676998263</v>
      </c>
      <c r="H31" s="264">
        <v>1.2310913038958842</v>
      </c>
      <c r="I31" s="264">
        <v>1.1614943227034566</v>
      </c>
      <c r="J31" s="264">
        <v>1.2585271926145758</v>
      </c>
      <c r="K31" s="264">
        <v>1.0671129507484614</v>
      </c>
      <c r="L31" s="264">
        <v>1.1023667012835054</v>
      </c>
      <c r="M31" s="264">
        <v>1.606843296780587</v>
      </c>
      <c r="N31" s="264">
        <v>1.5259102763617503</v>
      </c>
      <c r="O31" s="264">
        <v>2.0071052744400846</v>
      </c>
      <c r="P31" s="264">
        <v>2.2215486319970368</v>
      </c>
      <c r="Q31" s="264">
        <v>2.2425565336934898</v>
      </c>
    </row>
    <row r="32" spans="1:17" x14ac:dyDescent="0.25">
      <c r="A32" s="152" t="s">
        <v>272</v>
      </c>
      <c r="B32" s="264">
        <v>7.5580667086555401E-3</v>
      </c>
      <c r="C32" s="264">
        <v>9.5320935476126047E-3</v>
      </c>
      <c r="D32" s="264">
        <v>9.5023208147472608E-3</v>
      </c>
      <c r="E32" s="264">
        <v>8.8862576577173388E-3</v>
      </c>
      <c r="F32" s="264">
        <v>8.4255656052520111E-3</v>
      </c>
      <c r="G32" s="264">
        <v>7.3546793932332691E-3</v>
      </c>
      <c r="H32" s="264">
        <v>7.4656047944287717E-3</v>
      </c>
      <c r="I32" s="264">
        <v>6.7538083909675709E-3</v>
      </c>
      <c r="J32" s="264">
        <v>7.3603390360392831E-3</v>
      </c>
      <c r="K32" s="264">
        <v>6.4712044801987188E-3</v>
      </c>
      <c r="L32" s="264">
        <v>6.6849908729571016E-3</v>
      </c>
      <c r="M32" s="264">
        <v>7.7762286332610023E-3</v>
      </c>
      <c r="N32" s="264">
        <v>8.3999717392190844E-3</v>
      </c>
      <c r="O32" s="264">
        <v>1.0614648236216054E-2</v>
      </c>
      <c r="P32" s="264">
        <v>1.1362859544320659E-2</v>
      </c>
      <c r="Q32" s="264">
        <v>1.180202729172403E-2</v>
      </c>
    </row>
    <row r="33" spans="1:17" x14ac:dyDescent="0.25">
      <c r="A33" s="156" t="s">
        <v>261</v>
      </c>
      <c r="B33" s="204">
        <v>93.14371005556707</v>
      </c>
      <c r="C33" s="204">
        <v>116.34385451257594</v>
      </c>
      <c r="D33" s="204">
        <v>117.69843298488742</v>
      </c>
      <c r="E33" s="204">
        <v>104.3523373928943</v>
      </c>
      <c r="F33" s="204">
        <v>99.64697906577247</v>
      </c>
      <c r="G33" s="204">
        <v>85.514177258532271</v>
      </c>
      <c r="H33" s="204">
        <v>89.181307518404012</v>
      </c>
      <c r="I33" s="204">
        <v>77.490771506102419</v>
      </c>
      <c r="J33" s="204">
        <v>86.431456033048718</v>
      </c>
      <c r="K33" s="204">
        <v>72.130025530034231</v>
      </c>
      <c r="L33" s="204">
        <v>72.028747182661832</v>
      </c>
      <c r="M33" s="204">
        <v>75.792214359978928</v>
      </c>
      <c r="N33" s="204">
        <v>60.094719266459244</v>
      </c>
      <c r="O33" s="204">
        <v>93.221360726752991</v>
      </c>
      <c r="P33" s="204">
        <v>106.36928189504276</v>
      </c>
      <c r="Q33" s="204">
        <v>109.37937297248</v>
      </c>
    </row>
    <row r="34" spans="1:17" x14ac:dyDescent="0.25">
      <c r="A34" s="150" t="s">
        <v>33</v>
      </c>
      <c r="B34" s="87">
        <v>0.89181148120604758</v>
      </c>
      <c r="C34" s="87">
        <v>1.9502203731157697</v>
      </c>
      <c r="D34" s="87">
        <v>1.9007178094569042</v>
      </c>
      <c r="E34" s="87">
        <v>1.3155592066411823</v>
      </c>
      <c r="F34" s="87">
        <v>2.0009780586915156</v>
      </c>
      <c r="G34" s="87">
        <v>1.5530474553837164</v>
      </c>
      <c r="H34" s="87">
        <v>0.98448226487949675</v>
      </c>
      <c r="I34" s="87">
        <v>0.6904603100216643</v>
      </c>
      <c r="J34" s="87">
        <v>0.18615031866991785</v>
      </c>
      <c r="K34" s="87">
        <v>0.53825253054479094</v>
      </c>
      <c r="L34" s="87">
        <v>0.73042313241575985</v>
      </c>
      <c r="M34" s="87">
        <v>0.75957446414886942</v>
      </c>
      <c r="N34" s="87">
        <v>0.74409408328099225</v>
      </c>
      <c r="O34" s="87">
        <v>0.65218875606823346</v>
      </c>
      <c r="P34" s="87">
        <v>0.6286846577315317</v>
      </c>
      <c r="Q34" s="87">
        <v>0.42060279694211744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1.7611708566448741E-14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0.23159952919587451</v>
      </c>
      <c r="C37" s="87">
        <v>0.46850453139078624</v>
      </c>
      <c r="D37" s="87">
        <v>0.2397593766384763</v>
      </c>
      <c r="E37" s="87">
        <v>0.23279705027679404</v>
      </c>
      <c r="F37" s="87">
        <v>0.23045994146904464</v>
      </c>
      <c r="G37" s="87">
        <v>0.23521808628146101</v>
      </c>
      <c r="H37" s="87">
        <v>0</v>
      </c>
      <c r="I37" s="87">
        <v>0.23408936015532575</v>
      </c>
      <c r="J37" s="87">
        <v>0.2343215976513465</v>
      </c>
      <c r="K37" s="87">
        <v>0</v>
      </c>
      <c r="L37" s="87">
        <v>0</v>
      </c>
      <c r="M37" s="87">
        <v>1.4480610578438662</v>
      </c>
      <c r="N37" s="87">
        <v>0.43008091076527016</v>
      </c>
      <c r="O37" s="87">
        <v>0.74404801769443185</v>
      </c>
      <c r="P37" s="87">
        <v>0.79743730467217799</v>
      </c>
      <c r="Q37" s="87">
        <v>1.0615951945048128</v>
      </c>
    </row>
    <row r="38" spans="1:17" x14ac:dyDescent="0.25">
      <c r="A38" s="150" t="s">
        <v>29</v>
      </c>
      <c r="B38" s="87">
        <v>14.256792933898844</v>
      </c>
      <c r="C38" s="87">
        <v>15.848840820780003</v>
      </c>
      <c r="D38" s="87">
        <v>11.711743876947827</v>
      </c>
      <c r="E38" s="87">
        <v>4.6696449348041851</v>
      </c>
      <c r="F38" s="87">
        <v>13.761080857836749</v>
      </c>
      <c r="G38" s="87">
        <v>8.5643833052587066</v>
      </c>
      <c r="H38" s="87">
        <v>4.9593029646180087</v>
      </c>
      <c r="I38" s="87">
        <v>1.831584479598017</v>
      </c>
      <c r="J38" s="87">
        <v>0.7820687593858261</v>
      </c>
      <c r="K38" s="87">
        <v>2.1090582921335645</v>
      </c>
      <c r="L38" s="87">
        <v>0.79339853522446235</v>
      </c>
      <c r="M38" s="87">
        <v>0.82510523865870766</v>
      </c>
      <c r="N38" s="87">
        <v>0.53883600297188972</v>
      </c>
      <c r="O38" s="87">
        <v>0.58491428559920122</v>
      </c>
      <c r="P38" s="87">
        <v>0.60354222393310597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59.1326493520314</v>
      </c>
      <c r="C40" s="87">
        <v>82.735967348851048</v>
      </c>
      <c r="D40" s="87">
        <v>89.002620276643825</v>
      </c>
      <c r="E40" s="87">
        <v>79.390916727968744</v>
      </c>
      <c r="F40" s="87">
        <v>69.210304859359056</v>
      </c>
      <c r="G40" s="87">
        <v>60.341689719738838</v>
      </c>
      <c r="H40" s="87">
        <v>67.405384726494304</v>
      </c>
      <c r="I40" s="87">
        <v>59.366626422239946</v>
      </c>
      <c r="J40" s="87">
        <v>70.166906840833192</v>
      </c>
      <c r="K40" s="87">
        <v>50.884615011614059</v>
      </c>
      <c r="L40" s="87">
        <v>55.604828936192511</v>
      </c>
      <c r="M40" s="87">
        <v>57.969487985238509</v>
      </c>
      <c r="N40" s="87">
        <v>44.546028525093895</v>
      </c>
      <c r="O40" s="87">
        <v>66.984314671745054</v>
      </c>
      <c r="P40" s="87">
        <v>78.780289067018984</v>
      </c>
      <c r="Q40" s="87">
        <v>79.892397702663629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5.8046949620224755</v>
      </c>
      <c r="C42" s="87">
        <v>3.7377479684560719</v>
      </c>
      <c r="D42" s="87">
        <v>5.118533056891736</v>
      </c>
      <c r="E42" s="87">
        <v>5.6837777378145802</v>
      </c>
      <c r="F42" s="87">
        <v>5.271498649831222</v>
      </c>
      <c r="G42" s="87">
        <v>7.0732681781783775</v>
      </c>
      <c r="H42" s="87">
        <v>8.1726866991010354</v>
      </c>
      <c r="I42" s="87">
        <v>7.5212675007812768</v>
      </c>
      <c r="J42" s="87">
        <v>7.4169662823237283</v>
      </c>
      <c r="K42" s="87">
        <v>11.243537390317295</v>
      </c>
      <c r="L42" s="87">
        <v>9.2195600290778561</v>
      </c>
      <c r="M42" s="87">
        <v>9.3027304765928385</v>
      </c>
      <c r="N42" s="87">
        <v>10.183524513543833</v>
      </c>
      <c r="O42" s="87">
        <v>14.261001423972086</v>
      </c>
      <c r="P42" s="87">
        <v>15.563553762693514</v>
      </c>
      <c r="Q42" s="87">
        <v>15.250308332166592</v>
      </c>
    </row>
    <row r="43" spans="1:17" x14ac:dyDescent="0.25">
      <c r="A43" s="150" t="s">
        <v>22</v>
      </c>
      <c r="B43" s="87">
        <v>12.826161797212416</v>
      </c>
      <c r="C43" s="87">
        <v>11.602573469982255</v>
      </c>
      <c r="D43" s="87">
        <v>9.725058588308622</v>
      </c>
      <c r="E43" s="87">
        <v>13.05964173538881</v>
      </c>
      <c r="F43" s="87">
        <v>9.1726566985848859</v>
      </c>
      <c r="G43" s="87">
        <v>7.7465705136911636</v>
      </c>
      <c r="H43" s="87">
        <v>7.6594508633111618</v>
      </c>
      <c r="I43" s="87">
        <v>7.8467434333061856</v>
      </c>
      <c r="J43" s="87">
        <v>7.6450422341847197</v>
      </c>
      <c r="K43" s="87">
        <v>7.3545623054245199</v>
      </c>
      <c r="L43" s="87">
        <v>5.6805365497512366</v>
      </c>
      <c r="M43" s="87">
        <v>5.4872551374961382</v>
      </c>
      <c r="N43" s="87">
        <v>3.6521552308033689</v>
      </c>
      <c r="O43" s="87">
        <v>9.9948935716739857</v>
      </c>
      <c r="P43" s="87">
        <v>9.9957748789934424</v>
      </c>
      <c r="Q43" s="87">
        <v>12.754468946202843</v>
      </c>
    </row>
    <row r="44" spans="1:17" x14ac:dyDescent="0.25">
      <c r="A44" s="156" t="s">
        <v>260</v>
      </c>
      <c r="B44" s="204">
        <v>14.49031715749507</v>
      </c>
      <c r="C44" s="204">
        <v>18.174945849540684</v>
      </c>
      <c r="D44" s="204">
        <v>18.327434985740087</v>
      </c>
      <c r="E44" s="204">
        <v>17.25266943049709</v>
      </c>
      <c r="F44" s="204">
        <v>16.17683654631373</v>
      </c>
      <c r="G44" s="204">
        <v>14.098137397489165</v>
      </c>
      <c r="H44" s="204">
        <v>14.596969306192312</v>
      </c>
      <c r="I44" s="204">
        <v>13.021141325217151</v>
      </c>
      <c r="J44" s="204">
        <v>14.258108824291805</v>
      </c>
      <c r="K44" s="204">
        <v>12.618011420455661</v>
      </c>
      <c r="L44" s="204">
        <v>13.070168750966751</v>
      </c>
      <c r="M44" s="204">
        <v>13.764715811749952</v>
      </c>
      <c r="N44" s="204">
        <v>15.740477883059871</v>
      </c>
      <c r="O44" s="204">
        <v>19.57614699395144</v>
      </c>
      <c r="P44" s="204">
        <v>20.599492722458521</v>
      </c>
      <c r="Q44" s="204">
        <v>21.731481959399495</v>
      </c>
    </row>
    <row r="45" spans="1:17" x14ac:dyDescent="0.25">
      <c r="A45" s="299" t="s">
        <v>271</v>
      </c>
      <c r="B45" s="298">
        <v>6.5473549126982675</v>
      </c>
      <c r="C45" s="298">
        <v>8.1979795640029298</v>
      </c>
      <c r="D45" s="298">
        <v>8.2289084983020153</v>
      </c>
      <c r="E45" s="298">
        <v>7.741740617710982</v>
      </c>
      <c r="F45" s="298">
        <v>7.310226474612489</v>
      </c>
      <c r="G45" s="298">
        <v>6.3695188447240811</v>
      </c>
      <c r="H45" s="298">
        <v>6.5800565197142635</v>
      </c>
      <c r="I45" s="298">
        <v>5.8524378312830914</v>
      </c>
      <c r="J45" s="298">
        <v>6.3958392435749207</v>
      </c>
      <c r="K45" s="298">
        <v>5.698886223260982</v>
      </c>
      <c r="L45" s="298">
        <v>5.888524371809372</v>
      </c>
      <c r="M45" s="298">
        <v>6.2148466369757918</v>
      </c>
      <c r="N45" s="298">
        <v>7.1297916067812519</v>
      </c>
      <c r="O45" s="298">
        <v>8.8185223013390406</v>
      </c>
      <c r="P45" s="298">
        <v>9.258185000798381</v>
      </c>
      <c r="Q45" s="298">
        <v>9.7507954641741446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0.47072725915453395</v>
      </c>
      <c r="C47" s="83">
        <v>0.59198314335555124</v>
      </c>
      <c r="D47" s="83">
        <v>1.1833477404603707</v>
      </c>
      <c r="E47" s="83">
        <v>0.35503598234375161</v>
      </c>
      <c r="F47" s="83">
        <v>0.60614719704307329</v>
      </c>
      <c r="G47" s="83">
        <v>0.48364624418752999</v>
      </c>
      <c r="H47" s="83">
        <v>0.36718012073326545</v>
      </c>
      <c r="I47" s="83">
        <v>0.36993558532696497</v>
      </c>
      <c r="J47" s="83">
        <v>0.36660341698423421</v>
      </c>
      <c r="K47" s="83">
        <v>0.37527555463710371</v>
      </c>
      <c r="L47" s="83">
        <v>0.37118023841890024</v>
      </c>
      <c r="M47" s="83">
        <v>0.13255301076951903</v>
      </c>
      <c r="N47" s="83">
        <v>0.26477043472872652</v>
      </c>
      <c r="O47" s="83">
        <v>0.70518020373857659</v>
      </c>
      <c r="P47" s="83">
        <v>1.1606733894583536</v>
      </c>
      <c r="Q47" s="83">
        <v>1.1698708891513481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6.0766276535437331</v>
      </c>
      <c r="C50" s="83">
        <v>7.6059964206473794</v>
      </c>
      <c r="D50" s="83">
        <v>7.0455607578416446</v>
      </c>
      <c r="E50" s="83">
        <v>7.3867046353672308</v>
      </c>
      <c r="F50" s="83">
        <v>6.7040792775694156</v>
      </c>
      <c r="G50" s="83">
        <v>5.8858726005365511</v>
      </c>
      <c r="H50" s="83">
        <v>6.2128763989809981</v>
      </c>
      <c r="I50" s="83">
        <v>5.4825022459561268</v>
      </c>
      <c r="J50" s="83">
        <v>6.0292358265906865</v>
      </c>
      <c r="K50" s="83">
        <v>5.3236106686238784</v>
      </c>
      <c r="L50" s="83">
        <v>5.5173441333904716</v>
      </c>
      <c r="M50" s="83">
        <v>6.0822936262062726</v>
      </c>
      <c r="N50" s="83">
        <v>6.8650211720525256</v>
      </c>
      <c r="O50" s="83">
        <v>8.113342097600464</v>
      </c>
      <c r="P50" s="83">
        <v>8.0975116113400265</v>
      </c>
      <c r="Q50" s="83">
        <v>8.5809245750227969</v>
      </c>
    </row>
    <row r="51" spans="1:17" x14ac:dyDescent="0.25">
      <c r="A51" s="299" t="s">
        <v>270</v>
      </c>
      <c r="B51" s="298">
        <v>6.4067987380166818</v>
      </c>
      <c r="C51" s="298">
        <v>8.0534774875722892</v>
      </c>
      <c r="D51" s="298">
        <v>8.1563964207111752</v>
      </c>
      <c r="E51" s="298">
        <v>7.6984293321236121</v>
      </c>
      <c r="F51" s="298">
        <v>7.1499019540032602</v>
      </c>
      <c r="G51" s="298">
        <v>6.2336828526151153</v>
      </c>
      <c r="H51" s="298">
        <v>6.4751231006486778</v>
      </c>
      <c r="I51" s="298">
        <v>5.7965661289805164</v>
      </c>
      <c r="J51" s="298">
        <v>6.3634568094615407</v>
      </c>
      <c r="K51" s="298">
        <v>5.5826981297039495</v>
      </c>
      <c r="L51" s="298">
        <v>5.801066346754661</v>
      </c>
      <c r="M51" s="298">
        <v>6.0977928819270746</v>
      </c>
      <c r="N51" s="298">
        <v>6.9426585375037053</v>
      </c>
      <c r="O51" s="298">
        <v>8.6872166711566816</v>
      </c>
      <c r="P51" s="298">
        <v>9.159553327411615</v>
      </c>
      <c r="Q51" s="298">
        <v>9.6838607569177864</v>
      </c>
    </row>
    <row r="52" spans="1:17" x14ac:dyDescent="0.25">
      <c r="A52" s="150" t="s">
        <v>33</v>
      </c>
      <c r="B52" s="87">
        <v>6.1342378019203628E-2</v>
      </c>
      <c r="C52" s="87">
        <v>0.13499686714432321</v>
      </c>
      <c r="D52" s="87">
        <v>0.13171804878512594</v>
      </c>
      <c r="E52" s="87">
        <v>9.7053308412441724E-2</v>
      </c>
      <c r="F52" s="87">
        <v>0.14357481848308565</v>
      </c>
      <c r="G52" s="87">
        <v>0.11321169895202442</v>
      </c>
      <c r="H52" s="87">
        <v>7.1479596261634193E-2</v>
      </c>
      <c r="I52" s="87">
        <v>5.1648715952734903E-2</v>
      </c>
      <c r="J52" s="87">
        <v>1.3705189838183276E-2</v>
      </c>
      <c r="K52" s="87">
        <v>4.1659508276891036E-2</v>
      </c>
      <c r="L52" s="87">
        <v>5.8826971425766268E-2</v>
      </c>
      <c r="M52" s="87">
        <v>6.111086474900871E-2</v>
      </c>
      <c r="N52" s="87">
        <v>8.5964144654554958E-2</v>
      </c>
      <c r="O52" s="87">
        <v>6.0776896950303069E-2</v>
      </c>
      <c r="P52" s="87">
        <v>5.413659419360857E-2</v>
      </c>
      <c r="Q52" s="87">
        <v>3.7237907009966299E-2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1.2204756942892805E-15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1.5930346455946241E-2</v>
      </c>
      <c r="C55" s="87">
        <v>3.2430511368122659E-2</v>
      </c>
      <c r="D55" s="87">
        <v>1.6615110939472811E-2</v>
      </c>
      <c r="E55" s="87">
        <v>1.7174235719656827E-2</v>
      </c>
      <c r="F55" s="87">
        <v>1.6536035525385906E-2</v>
      </c>
      <c r="G55" s="87">
        <v>1.7146571458493298E-2</v>
      </c>
      <c r="H55" s="87">
        <v>0</v>
      </c>
      <c r="I55" s="87">
        <v>1.7510658751464691E-2</v>
      </c>
      <c r="J55" s="87">
        <v>1.7251767291855173E-2</v>
      </c>
      <c r="K55" s="87">
        <v>0</v>
      </c>
      <c r="L55" s="87">
        <v>0</v>
      </c>
      <c r="M55" s="87">
        <v>0.11650242027733486</v>
      </c>
      <c r="N55" s="87">
        <v>4.9686643741564146E-2</v>
      </c>
      <c r="O55" s="87">
        <v>6.9337180803467652E-2</v>
      </c>
      <c r="P55" s="87">
        <v>6.8668034485928051E-2</v>
      </c>
      <c r="Q55" s="87">
        <v>9.3987922625815457E-2</v>
      </c>
    </row>
    <row r="56" spans="1:17" x14ac:dyDescent="0.25">
      <c r="A56" s="150" t="s">
        <v>29</v>
      </c>
      <c r="B56" s="87">
        <v>0.98063951846643216</v>
      </c>
      <c r="C56" s="87">
        <v>1.0970779959887929</v>
      </c>
      <c r="D56" s="87">
        <v>0.81161340398209769</v>
      </c>
      <c r="E56" s="87">
        <v>0.34449570019067799</v>
      </c>
      <c r="F56" s="87">
        <v>0.98738948071572541</v>
      </c>
      <c r="G56" s="87">
        <v>0.62431343041293841</v>
      </c>
      <c r="H56" s="87">
        <v>0.36007654611575063</v>
      </c>
      <c r="I56" s="87">
        <v>0.13700857986641918</v>
      </c>
      <c r="J56" s="87">
        <v>5.7579277276989915E-2</v>
      </c>
      <c r="K56" s="87">
        <v>0.16323626251910839</v>
      </c>
      <c r="L56" s="87">
        <v>6.3898897624627332E-2</v>
      </c>
      <c r="M56" s="87">
        <v>6.6383082927717316E-2</v>
      </c>
      <c r="N56" s="87">
        <v>6.2250966840527479E-2</v>
      </c>
      <c r="O56" s="87">
        <v>5.4507648176785738E-2</v>
      </c>
      <c r="P56" s="87">
        <v>5.1971556890970452E-2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4.0673812865964356</v>
      </c>
      <c r="C58" s="87">
        <v>5.7270945100453439</v>
      </c>
      <c r="D58" s="87">
        <v>6.167802196241178</v>
      </c>
      <c r="E58" s="87">
        <v>5.8569398377883903</v>
      </c>
      <c r="F58" s="87">
        <v>4.9659999589597854</v>
      </c>
      <c r="G58" s="87">
        <v>4.3986970179991634</v>
      </c>
      <c r="H58" s="87">
        <v>4.8940543247873398</v>
      </c>
      <c r="I58" s="87">
        <v>4.4408201031253904</v>
      </c>
      <c r="J58" s="87">
        <v>5.1659905042491028</v>
      </c>
      <c r="K58" s="87">
        <v>3.9383522044887949</v>
      </c>
      <c r="L58" s="87">
        <v>4.4783133745305781</v>
      </c>
      <c r="M58" s="87">
        <v>4.6638818273133609</v>
      </c>
      <c r="N58" s="87">
        <v>5.14634012816229</v>
      </c>
      <c r="O58" s="87">
        <v>6.2422094097945404</v>
      </c>
      <c r="P58" s="87">
        <v>6.783840654017725</v>
      </c>
      <c r="Q58" s="87">
        <v>7.0732427318224671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0.39927024954311052</v>
      </c>
      <c r="C60" s="87">
        <v>0.25873192223424435</v>
      </c>
      <c r="D60" s="87">
        <v>0.35470977519202967</v>
      </c>
      <c r="E60" s="87">
        <v>0.41931175043370383</v>
      </c>
      <c r="F60" s="87">
        <v>0.37824225932705774</v>
      </c>
      <c r="G60" s="87">
        <v>0.51561638043894453</v>
      </c>
      <c r="H60" s="87">
        <v>0.593388389476041</v>
      </c>
      <c r="I60" s="87">
        <v>0.56261569725883265</v>
      </c>
      <c r="J60" s="87">
        <v>0.54606906745563444</v>
      </c>
      <c r="K60" s="87">
        <v>0.87022394209529719</v>
      </c>
      <c r="L60" s="87">
        <v>0.74252685918494021</v>
      </c>
      <c r="M60" s="87">
        <v>0.74844262252624405</v>
      </c>
      <c r="N60" s="87">
        <v>1.1764882883027903</v>
      </c>
      <c r="O60" s="87">
        <v>1.3289701882903924</v>
      </c>
      <c r="P60" s="87">
        <v>1.3401914360396994</v>
      </c>
      <c r="Q60" s="87">
        <v>1.3501801882327606</v>
      </c>
    </row>
    <row r="61" spans="1:17" x14ac:dyDescent="0.25">
      <c r="A61" s="150" t="s">
        <v>22</v>
      </c>
      <c r="B61" s="87">
        <v>0.88223495893555337</v>
      </c>
      <c r="C61" s="87">
        <v>0.80314568079146187</v>
      </c>
      <c r="D61" s="87">
        <v>0.67393788557127077</v>
      </c>
      <c r="E61" s="87">
        <v>0.96345449957874119</v>
      </c>
      <c r="F61" s="87">
        <v>0.6581594009922207</v>
      </c>
      <c r="G61" s="87">
        <v>0.56469775335355066</v>
      </c>
      <c r="H61" s="87">
        <v>0.55612424400791227</v>
      </c>
      <c r="I61" s="87">
        <v>0.58696237402567408</v>
      </c>
      <c r="J61" s="87">
        <v>0.56286100334977562</v>
      </c>
      <c r="K61" s="87">
        <v>0.56922621232385895</v>
      </c>
      <c r="L61" s="87">
        <v>0.45750024398874944</v>
      </c>
      <c r="M61" s="87">
        <v>0.44147206413340923</v>
      </c>
      <c r="N61" s="87">
        <v>0.42192836580197851</v>
      </c>
      <c r="O61" s="87">
        <v>0.93141534714119334</v>
      </c>
      <c r="P61" s="87">
        <v>0.86074505178368377</v>
      </c>
      <c r="Q61" s="87">
        <v>1.1292120072267757</v>
      </c>
    </row>
    <row r="62" spans="1:17" x14ac:dyDescent="0.25">
      <c r="A62" s="303" t="s">
        <v>269</v>
      </c>
      <c r="B62" s="302">
        <v>0.75019818819625639</v>
      </c>
      <c r="C62" s="302">
        <v>0.93935170629986231</v>
      </c>
      <c r="D62" s="302">
        <v>0.94845532449465797</v>
      </c>
      <c r="E62" s="302">
        <v>0.88514915274203609</v>
      </c>
      <c r="F62" s="302">
        <v>0.83836864622456386</v>
      </c>
      <c r="G62" s="302">
        <v>0.73006424691934424</v>
      </c>
      <c r="H62" s="302">
        <v>0.75294577939379725</v>
      </c>
      <c r="I62" s="302">
        <v>0.67009466153909381</v>
      </c>
      <c r="J62" s="302">
        <v>0.73195764674685071</v>
      </c>
      <c r="K62" s="302">
        <v>0.65265524162167632</v>
      </c>
      <c r="L62" s="302">
        <v>0.67421673148776129</v>
      </c>
      <c r="M62" s="302">
        <v>0.70913349992276786</v>
      </c>
      <c r="N62" s="302">
        <v>0.81459517946298277</v>
      </c>
      <c r="O62" s="302">
        <v>1.0111009275169516</v>
      </c>
      <c r="P62" s="302">
        <v>1.0654778520843597</v>
      </c>
      <c r="Q62" s="302">
        <v>1.1216738972614431</v>
      </c>
    </row>
    <row r="63" spans="1:17" x14ac:dyDescent="0.25">
      <c r="A63" s="152" t="s">
        <v>268</v>
      </c>
      <c r="B63" s="151">
        <v>0.75764635335587971</v>
      </c>
      <c r="C63" s="151">
        <v>0.94867783739638945</v>
      </c>
      <c r="D63" s="151">
        <v>0.95787183870984904</v>
      </c>
      <c r="E63" s="151">
        <v>0.89393714661386181</v>
      </c>
      <c r="F63" s="151">
        <v>0.84669219090912784</v>
      </c>
      <c r="G63" s="151">
        <v>0.73731251700816614</v>
      </c>
      <c r="H63" s="151">
        <v>0.76042122336234419</v>
      </c>
      <c r="I63" s="151">
        <v>0.67674753779266783</v>
      </c>
      <c r="J63" s="151">
        <v>0.73922471500774312</v>
      </c>
      <c r="K63" s="151">
        <v>0.65913497472204552</v>
      </c>
      <c r="L63" s="151">
        <v>0.6809105327372369</v>
      </c>
      <c r="M63" s="151">
        <v>0.71617396404378353</v>
      </c>
      <c r="N63" s="151">
        <v>0.82268269490934931</v>
      </c>
      <c r="O63" s="151">
        <v>1.0211394037752071</v>
      </c>
      <c r="P63" s="151">
        <v>1.0760561967686171</v>
      </c>
      <c r="Q63" s="151">
        <v>1.1328101710801373</v>
      </c>
    </row>
    <row r="64" spans="1:17" x14ac:dyDescent="0.25">
      <c r="A64" s="301" t="s">
        <v>267</v>
      </c>
      <c r="B64" s="300">
        <v>2.8318965227985594E-2</v>
      </c>
      <c r="C64" s="300">
        <v>3.5459254269214036E-2</v>
      </c>
      <c r="D64" s="300">
        <v>3.5802903522389559E-2</v>
      </c>
      <c r="E64" s="300">
        <v>3.341318130659772E-2</v>
      </c>
      <c r="F64" s="300">
        <v>3.1647280564287096E-2</v>
      </c>
      <c r="G64" s="300">
        <v>2.7558936222458297E-2</v>
      </c>
      <c r="H64" s="300">
        <v>2.8422683073227217E-2</v>
      </c>
      <c r="I64" s="300">
        <v>2.5295165621781052E-2</v>
      </c>
      <c r="J64" s="300">
        <v>2.76304095007486E-2</v>
      </c>
      <c r="K64" s="300">
        <v>2.4636851147008702E-2</v>
      </c>
      <c r="L64" s="300">
        <v>2.5450768177719369E-2</v>
      </c>
      <c r="M64" s="300">
        <v>2.6768828880534484E-2</v>
      </c>
      <c r="N64" s="300">
        <v>3.0749864402581095E-2</v>
      </c>
      <c r="O64" s="300">
        <v>3.8167690163556985E-2</v>
      </c>
      <c r="P64" s="300">
        <v>4.0220345395545358E-2</v>
      </c>
      <c r="Q64" s="300">
        <v>4.2341669965985131E-2</v>
      </c>
    </row>
    <row r="65" spans="1:17" x14ac:dyDescent="0.25">
      <c r="A65" s="156" t="s">
        <v>259</v>
      </c>
      <c r="B65" s="204">
        <v>17.423966925701535</v>
      </c>
      <c r="C65" s="204">
        <v>21.821994698293466</v>
      </c>
      <c r="D65" s="204">
        <v>22.037282310560315</v>
      </c>
      <c r="E65" s="204">
        <v>20.579584974954461</v>
      </c>
      <c r="F65" s="204">
        <v>19.470286675404914</v>
      </c>
      <c r="G65" s="204">
        <v>16.956160906899587</v>
      </c>
      <c r="H65" s="204">
        <v>17.494640498485914</v>
      </c>
      <c r="I65" s="204">
        <v>15.574789754398619</v>
      </c>
      <c r="J65" s="204">
        <v>17.01750544613088</v>
      </c>
      <c r="K65" s="204">
        <v>15.159817447784899</v>
      </c>
      <c r="L65" s="204">
        <v>15.665834084264073</v>
      </c>
      <c r="M65" s="204">
        <v>16.476580227916152</v>
      </c>
      <c r="N65" s="204">
        <v>18.917484080690802</v>
      </c>
      <c r="O65" s="204">
        <v>23.491638322364629</v>
      </c>
      <c r="P65" s="204">
        <v>24.755802369294273</v>
      </c>
      <c r="Q65" s="204">
        <v>26.067787516316752</v>
      </c>
    </row>
    <row r="66" spans="1:17" x14ac:dyDescent="0.25">
      <c r="A66" s="299" t="s">
        <v>266</v>
      </c>
      <c r="B66" s="298">
        <v>6.2181538181618397</v>
      </c>
      <c r="C66" s="298">
        <v>7.7859870778537257</v>
      </c>
      <c r="D66" s="298">
        <v>7.8614440692564402</v>
      </c>
      <c r="E66" s="298">
        <v>7.3367193767811818</v>
      </c>
      <c r="F66" s="298">
        <v>6.948970659450147</v>
      </c>
      <c r="G66" s="298">
        <v>6.051269992266854</v>
      </c>
      <c r="H66" s="298">
        <v>6.2409277263964311</v>
      </c>
      <c r="I66" s="298">
        <v>5.5542012014152391</v>
      </c>
      <c r="J66" s="298">
        <v>6.0669637803244152</v>
      </c>
      <c r="K66" s="298">
        <v>5.4096514047718367</v>
      </c>
      <c r="L66" s="298">
        <v>5.5883677261993956</v>
      </c>
      <c r="M66" s="298">
        <v>5.8777816975714652</v>
      </c>
      <c r="N66" s="298">
        <v>6.751919966126164</v>
      </c>
      <c r="O66" s="298">
        <v>8.3806935179397506</v>
      </c>
      <c r="P66" s="298">
        <v>8.8314065247675888</v>
      </c>
      <c r="Q66" s="298">
        <v>9.2971976428768457</v>
      </c>
    </row>
    <row r="67" spans="1:17" x14ac:dyDescent="0.25">
      <c r="A67" s="299" t="s">
        <v>265</v>
      </c>
      <c r="B67" s="298">
        <v>0.97952726563572279</v>
      </c>
      <c r="C67" s="298">
        <v>1.231285873778293</v>
      </c>
      <c r="D67" s="298">
        <v>1.2470210178466534</v>
      </c>
      <c r="E67" s="298">
        <v>1.1770030153497932</v>
      </c>
      <c r="F67" s="298">
        <v>1.0931393660004949</v>
      </c>
      <c r="G67" s="298">
        <v>0.95305979930822615</v>
      </c>
      <c r="H67" s="298">
        <v>0.98997329006101031</v>
      </c>
      <c r="I67" s="298">
        <v>0.88622958244425953</v>
      </c>
      <c r="J67" s="298">
        <v>0.97290077360732852</v>
      </c>
      <c r="K67" s="298">
        <v>0.8535315775427964</v>
      </c>
      <c r="L67" s="298">
        <v>0.8869176149845851</v>
      </c>
      <c r="M67" s="298">
        <v>0.93228375547442555</v>
      </c>
      <c r="N67" s="298">
        <v>1.0614541850878734</v>
      </c>
      <c r="O67" s="298">
        <v>1.3281774470907401</v>
      </c>
      <c r="P67" s="298">
        <v>1.4003923944115515</v>
      </c>
      <c r="Q67" s="298">
        <v>1.4805530867912307</v>
      </c>
    </row>
    <row r="68" spans="1:17" x14ac:dyDescent="0.25">
      <c r="A68" s="150" t="s">
        <v>33</v>
      </c>
      <c r="B68" s="87">
        <v>9.3785577268412929E-3</v>
      </c>
      <c r="C68" s="87">
        <v>2.0639498375159285E-2</v>
      </c>
      <c r="D68" s="87">
        <v>2.0138204029382024E-2</v>
      </c>
      <c r="E68" s="87">
        <v>1.4838356205265897E-2</v>
      </c>
      <c r="F68" s="87">
        <v>2.1950970385315696E-2</v>
      </c>
      <c r="G68" s="87">
        <v>1.7308791870490375E-2</v>
      </c>
      <c r="H68" s="87">
        <v>1.0928424059810336E-2</v>
      </c>
      <c r="I68" s="87">
        <v>7.8965061303673534E-3</v>
      </c>
      <c r="J68" s="87">
        <v>2.0953689472958141E-3</v>
      </c>
      <c r="K68" s="87">
        <v>6.369268943638479E-3</v>
      </c>
      <c r="L68" s="87">
        <v>8.9939804296317819E-3</v>
      </c>
      <c r="M68" s="87">
        <v>9.343161959035012E-3</v>
      </c>
      <c r="N68" s="87">
        <v>1.3142948139846924E-2</v>
      </c>
      <c r="O68" s="87">
        <v>9.2921020493900615E-3</v>
      </c>
      <c r="P68" s="87">
        <v>8.2768746529584044E-3</v>
      </c>
      <c r="Q68" s="87">
        <v>5.6932559805618526E-3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1.8659696807833875E-16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2.4355702969145023E-3</v>
      </c>
      <c r="C71" s="87">
        <v>4.9582594088821361E-3</v>
      </c>
      <c r="D71" s="87">
        <v>2.5402630630807273E-3</v>
      </c>
      <c r="E71" s="87">
        <v>2.6257469356789102E-3</v>
      </c>
      <c r="F71" s="87">
        <v>2.5281733241476231E-3</v>
      </c>
      <c r="G71" s="87">
        <v>2.6215173821684261E-3</v>
      </c>
      <c r="H71" s="87">
        <v>0</v>
      </c>
      <c r="I71" s="87">
        <v>2.6771822227729522E-3</v>
      </c>
      <c r="J71" s="87">
        <v>2.6376006386000352E-3</v>
      </c>
      <c r="K71" s="87">
        <v>0</v>
      </c>
      <c r="L71" s="87">
        <v>0</v>
      </c>
      <c r="M71" s="87">
        <v>1.7811906045534419E-2</v>
      </c>
      <c r="N71" s="87">
        <v>7.5965274192235609E-3</v>
      </c>
      <c r="O71" s="87">
        <v>1.060087290026771E-2</v>
      </c>
      <c r="P71" s="87">
        <v>1.0498567975525737E-2</v>
      </c>
      <c r="Q71" s="87">
        <v>1.4369693292557929E-2</v>
      </c>
    </row>
    <row r="72" spans="1:17" x14ac:dyDescent="0.25">
      <c r="A72" s="150" t="s">
        <v>29</v>
      </c>
      <c r="B72" s="87">
        <v>0.14992872187446182</v>
      </c>
      <c r="C72" s="87">
        <v>0.16773085179396224</v>
      </c>
      <c r="D72" s="87">
        <v>0.1240865353922431</v>
      </c>
      <c r="E72" s="87">
        <v>5.266950703925171E-2</v>
      </c>
      <c r="F72" s="87">
        <v>0.15096071497047742</v>
      </c>
      <c r="G72" s="87">
        <v>9.5450481964312842E-2</v>
      </c>
      <c r="H72" s="87">
        <v>5.5051642646964341E-2</v>
      </c>
      <c r="I72" s="87">
        <v>2.0947066560535008E-2</v>
      </c>
      <c r="J72" s="87">
        <v>8.8032220668555986E-3</v>
      </c>
      <c r="K72" s="87">
        <v>2.4956983419684407E-2</v>
      </c>
      <c r="L72" s="87">
        <v>9.7694207398754725E-3</v>
      </c>
      <c r="M72" s="87">
        <v>1.0149224653931537E-2</v>
      </c>
      <c r="N72" s="87">
        <v>9.5174707097726175E-3</v>
      </c>
      <c r="O72" s="87">
        <v>8.3336046219190454E-3</v>
      </c>
      <c r="P72" s="87">
        <v>7.9458648685447678E-3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0.62185672328315633</v>
      </c>
      <c r="C74" s="87">
        <v>0.87560815546996329</v>
      </c>
      <c r="D74" s="87">
        <v>0.94298739000756748</v>
      </c>
      <c r="E74" s="87">
        <v>0.8954600415741758</v>
      </c>
      <c r="F74" s="87">
        <v>0.75924538289036625</v>
      </c>
      <c r="G74" s="87">
        <v>0.67251116174979642</v>
      </c>
      <c r="H74" s="87">
        <v>0.74824570689037073</v>
      </c>
      <c r="I74" s="87">
        <v>0.67895130636507861</v>
      </c>
      <c r="J74" s="87">
        <v>0.78982168159908539</v>
      </c>
      <c r="K74" s="87">
        <v>0.60212963193027447</v>
      </c>
      <c r="L74" s="87">
        <v>0.68468360468144951</v>
      </c>
      <c r="M74" s="87">
        <v>0.71305492811072901</v>
      </c>
      <c r="N74" s="87">
        <v>0.78681736072931696</v>
      </c>
      <c r="O74" s="87">
        <v>0.9543634137310878</v>
      </c>
      <c r="P74" s="87">
        <v>1.0371727219880611</v>
      </c>
      <c r="Q74" s="87">
        <v>1.0814190355579376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6.1043917840585264E-2</v>
      </c>
      <c r="C76" s="87">
        <v>3.9557192707638932E-2</v>
      </c>
      <c r="D76" s="87">
        <v>5.4231123903802914E-2</v>
      </c>
      <c r="E76" s="87">
        <v>6.4108037281408514E-2</v>
      </c>
      <c r="F76" s="87">
        <v>5.7828975308377509E-2</v>
      </c>
      <c r="G76" s="87">
        <v>7.8831929002454768E-2</v>
      </c>
      <c r="H76" s="87">
        <v>9.0722392004369906E-2</v>
      </c>
      <c r="I76" s="87">
        <v>8.6017594445347012E-2</v>
      </c>
      <c r="J76" s="87">
        <v>8.3487801375613305E-2</v>
      </c>
      <c r="K76" s="87">
        <v>0.13304742560950517</v>
      </c>
      <c r="L76" s="87">
        <v>0.11352398191045097</v>
      </c>
      <c r="M76" s="87">
        <v>0.11442843540225039</v>
      </c>
      <c r="N76" s="87">
        <v>0.17987178983094249</v>
      </c>
      <c r="O76" s="87">
        <v>0.20318455251654421</v>
      </c>
      <c r="P76" s="87">
        <v>0.20490015473449408</v>
      </c>
      <c r="Q76" s="87">
        <v>0.20642732228304278</v>
      </c>
    </row>
    <row r="77" spans="1:17" x14ac:dyDescent="0.25">
      <c r="A77" s="150" t="s">
        <v>22</v>
      </c>
      <c r="B77" s="87">
        <v>0.13488377461376352</v>
      </c>
      <c r="C77" s="87">
        <v>0.12279191602268702</v>
      </c>
      <c r="D77" s="87">
        <v>0.10303750145057684</v>
      </c>
      <c r="E77" s="87">
        <v>0.14730132631401235</v>
      </c>
      <c r="F77" s="87">
        <v>0.10062514912181038</v>
      </c>
      <c r="G77" s="87">
        <v>8.6335917339003379E-2</v>
      </c>
      <c r="H77" s="87">
        <v>8.5025124459495005E-2</v>
      </c>
      <c r="I77" s="87">
        <v>8.97399267201585E-2</v>
      </c>
      <c r="J77" s="87">
        <v>8.6055098979878342E-2</v>
      </c>
      <c r="K77" s="87">
        <v>8.7028267639693929E-2</v>
      </c>
      <c r="L77" s="87">
        <v>6.9946627223177321E-2</v>
      </c>
      <c r="M77" s="87">
        <v>6.7496099302945048E-2</v>
      </c>
      <c r="N77" s="87">
        <v>6.4508088258770718E-2</v>
      </c>
      <c r="O77" s="87">
        <v>0.14240290127153124</v>
      </c>
      <c r="P77" s="87">
        <v>0.13159821019196732</v>
      </c>
      <c r="Q77" s="87">
        <v>0.17264377967713046</v>
      </c>
    </row>
    <row r="78" spans="1:17" x14ac:dyDescent="0.25">
      <c r="A78" s="299" t="s">
        <v>264</v>
      </c>
      <c r="B78" s="298">
        <v>10.226285841903971</v>
      </c>
      <c r="C78" s="298">
        <v>12.804721746661448</v>
      </c>
      <c r="D78" s="298">
        <v>12.928817223457219</v>
      </c>
      <c r="E78" s="298">
        <v>12.065862582823486</v>
      </c>
      <c r="F78" s="298">
        <v>11.428176649954272</v>
      </c>
      <c r="G78" s="298">
        <v>9.9518311153245076</v>
      </c>
      <c r="H78" s="298">
        <v>10.263739482028472</v>
      </c>
      <c r="I78" s="298">
        <v>9.1343589705391199</v>
      </c>
      <c r="J78" s="298">
        <v>9.9776408921991351</v>
      </c>
      <c r="K78" s="298">
        <v>8.8966344654702674</v>
      </c>
      <c r="L78" s="298">
        <v>9.1905487430800914</v>
      </c>
      <c r="M78" s="298">
        <v>9.6665147748702616</v>
      </c>
      <c r="N78" s="298">
        <v>11.104109929476763</v>
      </c>
      <c r="O78" s="298">
        <v>13.782767357334137</v>
      </c>
      <c r="P78" s="298">
        <v>14.52400345011513</v>
      </c>
      <c r="Q78" s="298">
        <v>15.290036786648676</v>
      </c>
    </row>
    <row r="79" spans="1:17" x14ac:dyDescent="0.25">
      <c r="A79" s="243" t="s">
        <v>258</v>
      </c>
      <c r="B79" s="278">
        <v>2.3062158749531814</v>
      </c>
      <c r="C79" s="278">
        <v>3.7591473356414196</v>
      </c>
      <c r="D79" s="278">
        <v>3.9508858414805061</v>
      </c>
      <c r="E79" s="278">
        <v>11.511662767624722</v>
      </c>
      <c r="F79" s="278">
        <v>7.6700997745715123</v>
      </c>
      <c r="G79" s="278">
        <v>8.2922867488962684</v>
      </c>
      <c r="H79" s="278">
        <v>8.1351930909626304</v>
      </c>
      <c r="I79" s="278">
        <v>9.9779246462850306</v>
      </c>
      <c r="J79" s="278">
        <v>9.3163961571805007</v>
      </c>
      <c r="K79" s="278">
        <v>12.672247257478691</v>
      </c>
      <c r="L79" s="278">
        <v>16.521807741162579</v>
      </c>
      <c r="M79" s="278">
        <v>17.28445307083199</v>
      </c>
      <c r="N79" s="278">
        <v>50.903158309610987</v>
      </c>
      <c r="O79" s="278">
        <v>41.991515310275247</v>
      </c>
      <c r="P79" s="278">
        <v>34.757194243903449</v>
      </c>
      <c r="Q79" s="278">
        <v>40.19217670684867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1.0000000000000002</v>
      </c>
      <c r="D83" s="77">
        <f t="shared" si="0"/>
        <v>0.99999999999999989</v>
      </c>
      <c r="E83" s="77">
        <f t="shared" si="0"/>
        <v>1</v>
      </c>
      <c r="F83" s="77">
        <f t="shared" si="0"/>
        <v>1.0000000000000002</v>
      </c>
      <c r="G83" s="77">
        <f t="shared" si="0"/>
        <v>1.0000000000000002</v>
      </c>
      <c r="H83" s="77">
        <f t="shared" si="0"/>
        <v>0.99999999999999989</v>
      </c>
      <c r="I83" s="77">
        <f t="shared" si="0"/>
        <v>1</v>
      </c>
      <c r="J83" s="77">
        <f t="shared" si="0"/>
        <v>1</v>
      </c>
      <c r="K83" s="77">
        <f t="shared" si="0"/>
        <v>1.0000000000000002</v>
      </c>
      <c r="L83" s="77">
        <f t="shared" si="0"/>
        <v>1.0000000000000002</v>
      </c>
      <c r="M83" s="77">
        <f t="shared" si="0"/>
        <v>1</v>
      </c>
      <c r="N83" s="77">
        <f t="shared" si="0"/>
        <v>1.0000000000000002</v>
      </c>
      <c r="O83" s="77">
        <f t="shared" si="0"/>
        <v>1.0000000000000002</v>
      </c>
      <c r="P83" s="77">
        <f t="shared" si="0"/>
        <v>1</v>
      </c>
      <c r="Q83" s="77">
        <f t="shared" si="0"/>
        <v>0.99999999999999978</v>
      </c>
    </row>
    <row r="84" spans="1:17" x14ac:dyDescent="0.25">
      <c r="A84" s="132" t="s">
        <v>83</v>
      </c>
      <c r="B84" s="203">
        <f t="shared" ref="B84:Q84" si="1">IF(B$6=0,0,B$6/B$5)</f>
        <v>1.5329802092719159E-2</v>
      </c>
      <c r="C84" s="203">
        <f t="shared" si="1"/>
        <v>1.5285801962593146E-2</v>
      </c>
      <c r="D84" s="203">
        <f t="shared" si="1"/>
        <v>1.5263594391292426E-2</v>
      </c>
      <c r="E84" s="203">
        <f t="shared" si="1"/>
        <v>1.5066321338373444E-2</v>
      </c>
      <c r="F84" s="203">
        <f t="shared" si="1"/>
        <v>1.5278840632100332E-2</v>
      </c>
      <c r="G84" s="203">
        <f t="shared" si="1"/>
        <v>1.5244635843092404E-2</v>
      </c>
      <c r="H84" s="203">
        <f t="shared" si="1"/>
        <v>1.5183191400466232E-2</v>
      </c>
      <c r="I84" s="203">
        <f t="shared" si="1"/>
        <v>1.5097196448720089E-2</v>
      </c>
      <c r="J84" s="203">
        <f t="shared" si="1"/>
        <v>1.5074165576517591E-2</v>
      </c>
      <c r="K84" s="203">
        <f t="shared" si="1"/>
        <v>1.5141997874838869E-2</v>
      </c>
      <c r="L84" s="203">
        <f t="shared" si="1"/>
        <v>1.5044368143849421E-2</v>
      </c>
      <c r="M84" s="203">
        <f t="shared" si="1"/>
        <v>1.5063194651483936E-2</v>
      </c>
      <c r="N84" s="203">
        <f t="shared" si="1"/>
        <v>1.4735202858101985E-2</v>
      </c>
      <c r="O84" s="203">
        <f t="shared" si="1"/>
        <v>1.4897880009266425E-2</v>
      </c>
      <c r="P84" s="203">
        <f t="shared" si="1"/>
        <v>1.498426410216592E-2</v>
      </c>
      <c r="Q84" s="203">
        <f t="shared" si="1"/>
        <v>1.4925976976949041E-2</v>
      </c>
    </row>
    <row r="85" spans="1:17" x14ac:dyDescent="0.25">
      <c r="A85" s="76" t="s">
        <v>82</v>
      </c>
      <c r="B85" s="202">
        <f t="shared" ref="B85:Q85" si="2">IF(B$7=0,0,B$7/B$5)</f>
        <v>3.9353191441079084E-3</v>
      </c>
      <c r="C85" s="202">
        <f t="shared" si="2"/>
        <v>3.9240238544896297E-3</v>
      </c>
      <c r="D85" s="202">
        <f t="shared" si="2"/>
        <v>3.9183229406777433E-3</v>
      </c>
      <c r="E85" s="202">
        <f t="shared" si="2"/>
        <v>3.8676809025696723E-3</v>
      </c>
      <c r="F85" s="202">
        <f t="shared" si="2"/>
        <v>3.9222368087736366E-3</v>
      </c>
      <c r="G85" s="202">
        <f t="shared" si="2"/>
        <v>3.9134560847832716E-3</v>
      </c>
      <c r="H85" s="202">
        <f t="shared" si="2"/>
        <v>3.8976826592750165E-3</v>
      </c>
      <c r="I85" s="202">
        <f t="shared" si="2"/>
        <v>3.8756068635239426E-3</v>
      </c>
      <c r="J85" s="202">
        <f t="shared" si="2"/>
        <v>3.8696945998341835E-3</v>
      </c>
      <c r="K85" s="202">
        <f t="shared" si="2"/>
        <v>3.8871078541317938E-3</v>
      </c>
      <c r="L85" s="202">
        <f t="shared" si="2"/>
        <v>3.8620452899138665E-3</v>
      </c>
      <c r="M85" s="202">
        <f t="shared" si="2"/>
        <v>3.8668782496261126E-3</v>
      </c>
      <c r="N85" s="202">
        <f t="shared" si="2"/>
        <v>3.7826793554851818E-3</v>
      </c>
      <c r="O85" s="202">
        <f t="shared" si="2"/>
        <v>3.8244402669055854E-3</v>
      </c>
      <c r="P85" s="202">
        <f t="shared" si="2"/>
        <v>3.8466159592255304E-3</v>
      </c>
      <c r="Q85" s="202">
        <f t="shared" si="2"/>
        <v>3.8316530498328548E-3</v>
      </c>
    </row>
    <row r="86" spans="1:17" x14ac:dyDescent="0.25">
      <c r="A86" s="76" t="s">
        <v>81</v>
      </c>
      <c r="B86" s="202">
        <f t="shared" ref="B86:Q86" si="3">IF(B$8=0,0,B$8/B$5)</f>
        <v>4.987007304292794E-2</v>
      </c>
      <c r="C86" s="202">
        <f t="shared" si="3"/>
        <v>4.9726934228087986E-2</v>
      </c>
      <c r="D86" s="202">
        <f t="shared" si="3"/>
        <v>4.9654689772733997E-2</v>
      </c>
      <c r="E86" s="202">
        <f t="shared" si="3"/>
        <v>4.9012931875341219E-2</v>
      </c>
      <c r="F86" s="202">
        <f t="shared" si="3"/>
        <v>4.9704288008779171E-2</v>
      </c>
      <c r="G86" s="202">
        <f t="shared" si="3"/>
        <v>4.9593014861485658E-2</v>
      </c>
      <c r="H86" s="202">
        <f t="shared" si="3"/>
        <v>4.9393127164089716E-2</v>
      </c>
      <c r="I86" s="202">
        <f t="shared" si="3"/>
        <v>4.9113373094274292E-2</v>
      </c>
      <c r="J86" s="202">
        <f t="shared" si="3"/>
        <v>4.9038450321492615E-2</v>
      </c>
      <c r="K86" s="202">
        <f t="shared" si="3"/>
        <v>4.9259118641376443E-2</v>
      </c>
      <c r="L86" s="202">
        <f t="shared" si="3"/>
        <v>4.8941514944593048E-2</v>
      </c>
      <c r="M86" s="202">
        <f t="shared" si="3"/>
        <v>4.9002760308701356E-2</v>
      </c>
      <c r="N86" s="202">
        <f t="shared" si="3"/>
        <v>4.7935755360137298E-2</v>
      </c>
      <c r="O86" s="202">
        <f t="shared" si="3"/>
        <v>4.8464967763658086E-2</v>
      </c>
      <c r="P86" s="202">
        <f t="shared" si="3"/>
        <v>4.8745987766172755E-2</v>
      </c>
      <c r="Q86" s="202">
        <f t="shared" si="3"/>
        <v>4.8556371280946961E-2</v>
      </c>
    </row>
    <row r="87" spans="1:17" x14ac:dyDescent="0.25">
      <c r="A87" s="76" t="s">
        <v>80</v>
      </c>
      <c r="B87" s="202">
        <f t="shared" ref="B87:Q87" si="4">IF(B$9=0,0,B$9/B$5)</f>
        <v>2.668826693785523E-2</v>
      </c>
      <c r="C87" s="202">
        <f t="shared" si="4"/>
        <v>2.6611665347632405E-2</v>
      </c>
      <c r="D87" s="202">
        <f t="shared" si="4"/>
        <v>2.6573003296594146E-2</v>
      </c>
      <c r="E87" s="202">
        <f t="shared" si="4"/>
        <v>2.622956273134067E-2</v>
      </c>
      <c r="F87" s="202">
        <f t="shared" si="4"/>
        <v>2.6599546088341829E-2</v>
      </c>
      <c r="G87" s="202">
        <f t="shared" si="4"/>
        <v>2.6539997600104642E-2</v>
      </c>
      <c r="H87" s="202">
        <f t="shared" si="4"/>
        <v>2.6433026507018335E-2</v>
      </c>
      <c r="I87" s="202">
        <f t="shared" si="4"/>
        <v>2.6283314448530701E-2</v>
      </c>
      <c r="J87" s="202">
        <f t="shared" si="4"/>
        <v>2.624321907995162E-2</v>
      </c>
      <c r="K87" s="202">
        <f t="shared" si="4"/>
        <v>2.6361311047066214E-2</v>
      </c>
      <c r="L87" s="202">
        <f t="shared" si="4"/>
        <v>2.6191343535029315E-2</v>
      </c>
      <c r="M87" s="202">
        <f t="shared" si="4"/>
        <v>2.6224119356805662E-2</v>
      </c>
      <c r="N87" s="202">
        <f t="shared" si="4"/>
        <v>2.5653105296594085E-2</v>
      </c>
      <c r="O87" s="202">
        <f t="shared" si="4"/>
        <v>2.5936316469752571E-2</v>
      </c>
      <c r="P87" s="202">
        <f t="shared" si="4"/>
        <v>2.6086705999672284E-2</v>
      </c>
      <c r="Q87" s="202">
        <f t="shared" si="4"/>
        <v>2.598523160702066E-2</v>
      </c>
    </row>
    <row r="88" spans="1:17" x14ac:dyDescent="0.25">
      <c r="A88" s="129" t="s">
        <v>79</v>
      </c>
      <c r="B88" s="201">
        <f t="shared" ref="B88:Q88" si="5">IF(B$10=0,0,B$10/B$5)</f>
        <v>3.2434494770097688E-2</v>
      </c>
      <c r="C88" s="201">
        <f t="shared" si="5"/>
        <v>3.2217374058273129E-2</v>
      </c>
      <c r="D88" s="201">
        <f t="shared" si="5"/>
        <v>3.2389773355507134E-2</v>
      </c>
      <c r="E88" s="201">
        <f t="shared" si="5"/>
        <v>3.1936639823984904E-2</v>
      </c>
      <c r="F88" s="201">
        <f t="shared" si="5"/>
        <v>3.2368935807489486E-2</v>
      </c>
      <c r="G88" s="201">
        <f t="shared" si="5"/>
        <v>3.2255565313211478E-2</v>
      </c>
      <c r="H88" s="201">
        <f t="shared" si="5"/>
        <v>3.2394451765660658E-2</v>
      </c>
      <c r="I88" s="201">
        <f t="shared" si="5"/>
        <v>3.1935404571825234E-2</v>
      </c>
      <c r="J88" s="201">
        <f t="shared" si="5"/>
        <v>3.192567936482605E-2</v>
      </c>
      <c r="K88" s="201">
        <f t="shared" si="5"/>
        <v>3.2306562359290379E-2</v>
      </c>
      <c r="L88" s="201">
        <f t="shared" si="5"/>
        <v>3.2098262172062617E-2</v>
      </c>
      <c r="M88" s="201">
        <f t="shared" si="5"/>
        <v>3.0373714525179861E-2</v>
      </c>
      <c r="N88" s="201">
        <f t="shared" si="5"/>
        <v>3.078691119876965E-2</v>
      </c>
      <c r="O88" s="201">
        <f t="shared" si="5"/>
        <v>3.103004653241152E-2</v>
      </c>
      <c r="P88" s="201">
        <f t="shared" si="5"/>
        <v>3.1263529501243739E-2</v>
      </c>
      <c r="Q88" s="201">
        <f t="shared" si="5"/>
        <v>3.0985327016911677E-2</v>
      </c>
    </row>
    <row r="89" spans="1:17" x14ac:dyDescent="0.25">
      <c r="A89" s="127" t="s">
        <v>263</v>
      </c>
      <c r="B89" s="200">
        <f t="shared" ref="B89:Q89" si="6">IF(B$15=0,0,B$15/B$5)</f>
        <v>7.8014634631108651E-2</v>
      </c>
      <c r="C89" s="200">
        <f t="shared" si="6"/>
        <v>7.7789612778532941E-2</v>
      </c>
      <c r="D89" s="200">
        <f t="shared" si="6"/>
        <v>7.7428130416447249E-2</v>
      </c>
      <c r="E89" s="200">
        <f t="shared" si="6"/>
        <v>7.6763673787528922E-2</v>
      </c>
      <c r="F89" s="200">
        <f t="shared" si="6"/>
        <v>7.7716804203013634E-2</v>
      </c>
      <c r="G89" s="200">
        <f t="shared" si="6"/>
        <v>7.7567149664136262E-2</v>
      </c>
      <c r="H89" s="200">
        <f t="shared" si="6"/>
        <v>7.7324485788544103E-2</v>
      </c>
      <c r="I89" s="200">
        <f t="shared" si="6"/>
        <v>7.6860898265375691E-2</v>
      </c>
      <c r="J89" s="200">
        <f t="shared" si="6"/>
        <v>7.6763998512822798E-2</v>
      </c>
      <c r="K89" s="200">
        <f t="shared" si="6"/>
        <v>7.7079830429673618E-2</v>
      </c>
      <c r="L89" s="200">
        <f t="shared" si="6"/>
        <v>7.659255213018544E-2</v>
      </c>
      <c r="M89" s="200">
        <f t="shared" si="6"/>
        <v>7.683279931131877E-2</v>
      </c>
      <c r="N89" s="200">
        <f t="shared" si="6"/>
        <v>7.5106159640652523E-2</v>
      </c>
      <c r="O89" s="200">
        <f t="shared" si="6"/>
        <v>7.5789066520027426E-2</v>
      </c>
      <c r="P89" s="200">
        <f t="shared" si="6"/>
        <v>7.607370279673141E-2</v>
      </c>
      <c r="Q89" s="200">
        <f t="shared" si="6"/>
        <v>7.5796034000914628E-2</v>
      </c>
    </row>
    <row r="90" spans="1:17" x14ac:dyDescent="0.25">
      <c r="A90" s="142" t="s">
        <v>277</v>
      </c>
      <c r="B90" s="199">
        <f t="shared" ref="B90:Q90" si="7">IF(B$16=0,0,B$16/B$5)</f>
        <v>4.2572417988434211E-2</v>
      </c>
      <c r="C90" s="199">
        <f t="shared" si="7"/>
        <v>4.2449123616409144E-2</v>
      </c>
      <c r="D90" s="199">
        <f t="shared" si="7"/>
        <v>4.2138984745151785E-2</v>
      </c>
      <c r="E90" s="199">
        <f t="shared" si="7"/>
        <v>4.1930619736792414E-2</v>
      </c>
      <c r="F90" s="199">
        <f t="shared" si="7"/>
        <v>4.2392409507208149E-2</v>
      </c>
      <c r="G90" s="199">
        <f t="shared" si="7"/>
        <v>4.232183580283233E-2</v>
      </c>
      <c r="H90" s="199">
        <f t="shared" si="7"/>
        <v>4.2221230333074351E-2</v>
      </c>
      <c r="I90" s="199">
        <f t="shared" si="7"/>
        <v>4.1956461535126846E-2</v>
      </c>
      <c r="J90" s="199">
        <f t="shared" si="7"/>
        <v>4.191280872973828E-2</v>
      </c>
      <c r="K90" s="199">
        <f t="shared" si="7"/>
        <v>4.2071813637477556E-2</v>
      </c>
      <c r="L90" s="199">
        <f t="shared" si="7"/>
        <v>4.1810253455911932E-2</v>
      </c>
      <c r="M90" s="199">
        <f t="shared" si="7"/>
        <v>4.2006974102379524E-2</v>
      </c>
      <c r="N90" s="199">
        <f t="shared" si="7"/>
        <v>4.1038645343214469E-2</v>
      </c>
      <c r="O90" s="199">
        <f t="shared" si="7"/>
        <v>4.1345445681910578E-2</v>
      </c>
      <c r="P90" s="199">
        <f t="shared" si="7"/>
        <v>4.1430363546301918E-2</v>
      </c>
      <c r="Q90" s="199">
        <f t="shared" si="7"/>
        <v>4.1287453497331345E-2</v>
      </c>
    </row>
    <row r="91" spans="1:17" x14ac:dyDescent="0.25">
      <c r="A91" s="142" t="s">
        <v>276</v>
      </c>
      <c r="B91" s="199">
        <f t="shared" ref="B91:Q91" si="8">IF(B$22=0,0,B$22/B$5)</f>
        <v>3.5421547881017208E-2</v>
      </c>
      <c r="C91" s="199">
        <f t="shared" si="8"/>
        <v>3.5319730875931925E-2</v>
      </c>
      <c r="D91" s="199">
        <f t="shared" si="8"/>
        <v>3.5268680620548186E-2</v>
      </c>
      <c r="E91" s="199">
        <f t="shared" si="8"/>
        <v>3.4812812076457277E-2</v>
      </c>
      <c r="F91" s="199">
        <f t="shared" si="8"/>
        <v>3.530384536721097E-2</v>
      </c>
      <c r="G91" s="199">
        <f t="shared" si="8"/>
        <v>3.5224761443547449E-2</v>
      </c>
      <c r="H91" s="199">
        <f t="shared" si="8"/>
        <v>3.5083108586641147E-2</v>
      </c>
      <c r="I91" s="199">
        <f t="shared" si="8"/>
        <v>3.4884073246293675E-2</v>
      </c>
      <c r="J91" s="199">
        <f t="shared" si="8"/>
        <v>3.4830904160186721E-2</v>
      </c>
      <c r="K91" s="199">
        <f t="shared" si="8"/>
        <v>3.4987924583849278E-2</v>
      </c>
      <c r="L91" s="199">
        <f t="shared" si="8"/>
        <v>3.4762336012695377E-2</v>
      </c>
      <c r="M91" s="199">
        <f t="shared" si="8"/>
        <v>3.4803719659885858E-2</v>
      </c>
      <c r="N91" s="199">
        <f t="shared" si="8"/>
        <v>3.4047179712716133E-2</v>
      </c>
      <c r="O91" s="199">
        <f t="shared" si="8"/>
        <v>3.4422690378319416E-2</v>
      </c>
      <c r="P91" s="199">
        <f t="shared" si="8"/>
        <v>3.4621953631191048E-2</v>
      </c>
      <c r="Q91" s="199">
        <f t="shared" si="8"/>
        <v>3.4487563249827123E-2</v>
      </c>
    </row>
    <row r="92" spans="1:17" x14ac:dyDescent="0.25">
      <c r="A92" s="142" t="s">
        <v>275</v>
      </c>
      <c r="B92" s="199">
        <f t="shared" ref="B92:Q92" si="9">IF(B$23=0,0,B$23/B$5)</f>
        <v>2.0668761657224571E-5</v>
      </c>
      <c r="C92" s="199">
        <f t="shared" si="9"/>
        <v>2.0758286191869696E-5</v>
      </c>
      <c r="D92" s="199">
        <f t="shared" si="9"/>
        <v>2.0465050747274233E-5</v>
      </c>
      <c r="E92" s="199">
        <f t="shared" si="9"/>
        <v>2.0241974279233585E-5</v>
      </c>
      <c r="F92" s="199">
        <f t="shared" si="9"/>
        <v>2.0549328594519381E-5</v>
      </c>
      <c r="G92" s="199">
        <f t="shared" si="9"/>
        <v>2.0552417756485471E-5</v>
      </c>
      <c r="H92" s="199">
        <f t="shared" si="9"/>
        <v>2.0146868828609185E-5</v>
      </c>
      <c r="I92" s="199">
        <f t="shared" si="9"/>
        <v>2.0363483955164065E-5</v>
      </c>
      <c r="J92" s="199">
        <f t="shared" si="9"/>
        <v>2.0285622897795565E-5</v>
      </c>
      <c r="K92" s="199">
        <f t="shared" si="9"/>
        <v>2.0092208346796602E-5</v>
      </c>
      <c r="L92" s="199">
        <f t="shared" si="9"/>
        <v>1.9962661578127293E-5</v>
      </c>
      <c r="M92" s="199">
        <f t="shared" si="9"/>
        <v>2.2105549053378029E-5</v>
      </c>
      <c r="N92" s="199">
        <f t="shared" si="9"/>
        <v>2.0334584721925371E-5</v>
      </c>
      <c r="O92" s="199">
        <f t="shared" si="9"/>
        <v>2.0930459797448303E-5</v>
      </c>
      <c r="P92" s="199">
        <f t="shared" si="9"/>
        <v>2.1385619238458893E-5</v>
      </c>
      <c r="Q92" s="199">
        <f t="shared" si="9"/>
        <v>2.1017253756163511E-5</v>
      </c>
    </row>
    <row r="93" spans="1:17" x14ac:dyDescent="0.25">
      <c r="A93" s="127" t="s">
        <v>262</v>
      </c>
      <c r="B93" s="200">
        <f t="shared" ref="B93:Q93" si="10">IF(B$24=0,0,B$24/B$5)</f>
        <v>3.3804216828780632E-2</v>
      </c>
      <c r="C93" s="200">
        <f t="shared" si="10"/>
        <v>3.374543670094339E-2</v>
      </c>
      <c r="D93" s="200">
        <f t="shared" si="10"/>
        <v>3.3475106185941968E-2</v>
      </c>
      <c r="E93" s="200">
        <f t="shared" si="10"/>
        <v>3.3259602356696248E-2</v>
      </c>
      <c r="F93" s="200">
        <f t="shared" si="10"/>
        <v>3.365501754087271E-2</v>
      </c>
      <c r="G93" s="200">
        <f t="shared" si="10"/>
        <v>3.3607422280165007E-2</v>
      </c>
      <c r="H93" s="200">
        <f t="shared" si="10"/>
        <v>3.3430803738315321E-2</v>
      </c>
      <c r="I93" s="200">
        <f t="shared" si="10"/>
        <v>3.3311802596776872E-2</v>
      </c>
      <c r="J93" s="200">
        <f t="shared" si="10"/>
        <v>3.326124073911127E-2</v>
      </c>
      <c r="K93" s="200">
        <f t="shared" si="10"/>
        <v>3.331851762827745E-2</v>
      </c>
      <c r="L93" s="200">
        <f t="shared" si="10"/>
        <v>3.3109699400282272E-2</v>
      </c>
      <c r="M93" s="200">
        <f t="shared" si="10"/>
        <v>3.3784922577835996E-2</v>
      </c>
      <c r="N93" s="200">
        <f t="shared" si="10"/>
        <v>3.2685647540240517E-2</v>
      </c>
      <c r="O93" s="200">
        <f t="shared" si="10"/>
        <v>3.3056237622014678E-2</v>
      </c>
      <c r="P93" s="200">
        <f t="shared" si="10"/>
        <v>3.3245441216847929E-2</v>
      </c>
      <c r="Q93" s="200">
        <f t="shared" si="10"/>
        <v>3.3050986654161923E-2</v>
      </c>
    </row>
    <row r="94" spans="1:17" x14ac:dyDescent="0.25">
      <c r="A94" s="142" t="s">
        <v>274</v>
      </c>
      <c r="B94" s="199">
        <f t="shared" ref="B94:Q94" si="11">IF(B$25=0,0,B$25/B$5)</f>
        <v>2.6011687875041965E-2</v>
      </c>
      <c r="C94" s="199">
        <f t="shared" si="11"/>
        <v>2.577993251719457E-2</v>
      </c>
      <c r="D94" s="199">
        <f t="shared" si="11"/>
        <v>2.5866423965699312E-2</v>
      </c>
      <c r="E94" s="199">
        <f t="shared" si="11"/>
        <v>2.5694897267550365E-2</v>
      </c>
      <c r="F94" s="199">
        <f t="shared" si="11"/>
        <v>2.5954960037566865E-2</v>
      </c>
      <c r="G94" s="199">
        <f t="shared" si="11"/>
        <v>2.5860175714850296E-2</v>
      </c>
      <c r="H94" s="199">
        <f t="shared" si="11"/>
        <v>2.6138292861396576E-2</v>
      </c>
      <c r="I94" s="199">
        <f t="shared" si="11"/>
        <v>2.5626570304589622E-2</v>
      </c>
      <c r="J94" s="199">
        <f t="shared" si="11"/>
        <v>2.5649145607767009E-2</v>
      </c>
      <c r="K94" s="199">
        <f t="shared" si="11"/>
        <v>2.6045792066960175E-2</v>
      </c>
      <c r="L94" s="199">
        <f t="shared" si="11"/>
        <v>2.5883865553386197E-2</v>
      </c>
      <c r="M94" s="199">
        <f t="shared" si="11"/>
        <v>2.3770612331046645E-2</v>
      </c>
      <c r="N94" s="199">
        <f t="shared" si="11"/>
        <v>2.4581838008494814E-2</v>
      </c>
      <c r="O94" s="199">
        <f t="shared" si="11"/>
        <v>2.4375580521627062E-2</v>
      </c>
      <c r="P94" s="199">
        <f t="shared" si="11"/>
        <v>2.4076392989149886E-2</v>
      </c>
      <c r="Q94" s="199">
        <f t="shared" si="11"/>
        <v>2.4291858056253897E-2</v>
      </c>
    </row>
    <row r="95" spans="1:17" x14ac:dyDescent="0.25">
      <c r="A95" s="142" t="s">
        <v>273</v>
      </c>
      <c r="B95" s="199">
        <f t="shared" ref="B95:Q95" si="12">IF(B$31=0,0,B$31/B$5)</f>
        <v>7.7474334737592642E-3</v>
      </c>
      <c r="C95" s="199">
        <f t="shared" si="12"/>
        <v>7.920213377512017E-3</v>
      </c>
      <c r="D95" s="199">
        <f t="shared" si="12"/>
        <v>7.5640312004304185E-3</v>
      </c>
      <c r="E95" s="199">
        <f t="shared" si="12"/>
        <v>7.5205407816275535E-3</v>
      </c>
      <c r="F95" s="199">
        <f t="shared" si="12"/>
        <v>7.655222604554166E-3</v>
      </c>
      <c r="G95" s="199">
        <f t="shared" si="12"/>
        <v>7.7024049265732863E-3</v>
      </c>
      <c r="H95" s="199">
        <f t="shared" si="12"/>
        <v>7.2485540722017844E-3</v>
      </c>
      <c r="I95" s="199">
        <f t="shared" si="12"/>
        <v>7.6408028726487115E-3</v>
      </c>
      <c r="J95" s="199">
        <f t="shared" si="12"/>
        <v>7.5678355904763408E-3</v>
      </c>
      <c r="K95" s="199">
        <f t="shared" si="12"/>
        <v>7.2288880158333547E-3</v>
      </c>
      <c r="L95" s="199">
        <f t="shared" si="12"/>
        <v>7.1822789489074407E-3</v>
      </c>
      <c r="M95" s="199">
        <f t="shared" si="12"/>
        <v>9.9660799579456161E-3</v>
      </c>
      <c r="N95" s="199">
        <f t="shared" si="12"/>
        <v>8.0594431650796907E-3</v>
      </c>
      <c r="O95" s="199">
        <f t="shared" si="12"/>
        <v>8.6349906426477288E-3</v>
      </c>
      <c r="P95" s="199">
        <f t="shared" si="12"/>
        <v>9.1223886948141372E-3</v>
      </c>
      <c r="Q95" s="199">
        <f t="shared" si="12"/>
        <v>8.7132727715309426E-3</v>
      </c>
    </row>
    <row r="96" spans="1:17" x14ac:dyDescent="0.25">
      <c r="A96" s="142" t="s">
        <v>272</v>
      </c>
      <c r="B96" s="199">
        <f t="shared" ref="B96:Q96" si="13">IF(B$32=0,0,B$32/B$5)</f>
        <v>4.5095479979399082E-5</v>
      </c>
      <c r="C96" s="199">
        <f t="shared" si="13"/>
        <v>4.52908062368066E-5</v>
      </c>
      <c r="D96" s="199">
        <f t="shared" si="13"/>
        <v>4.4651019812234701E-5</v>
      </c>
      <c r="E96" s="199">
        <f t="shared" si="13"/>
        <v>4.4164307518327825E-5</v>
      </c>
      <c r="F96" s="199">
        <f t="shared" si="13"/>
        <v>4.4834898751678641E-5</v>
      </c>
      <c r="G96" s="199">
        <f t="shared" si="13"/>
        <v>4.4841638741422852E-5</v>
      </c>
      <c r="H96" s="199">
        <f t="shared" si="13"/>
        <v>4.3956804716965526E-5</v>
      </c>
      <c r="I96" s="199">
        <f t="shared" si="13"/>
        <v>4.4429419538539777E-5</v>
      </c>
      <c r="J96" s="199">
        <f t="shared" si="13"/>
        <v>4.425954086791759E-5</v>
      </c>
      <c r="K96" s="199">
        <f t="shared" si="13"/>
        <v>4.3837545483919882E-5</v>
      </c>
      <c r="L96" s="199">
        <f t="shared" si="13"/>
        <v>4.3554897988641363E-5</v>
      </c>
      <c r="M96" s="199">
        <f t="shared" si="13"/>
        <v>4.8230288843733874E-5</v>
      </c>
      <c r="N96" s="199">
        <f t="shared" si="13"/>
        <v>4.4366366666019008E-5</v>
      </c>
      <c r="O96" s="199">
        <f t="shared" si="13"/>
        <v>4.5666457739887213E-5</v>
      </c>
      <c r="P96" s="199">
        <f t="shared" si="13"/>
        <v>4.6659532883910312E-5</v>
      </c>
      <c r="Q96" s="199">
        <f t="shared" si="13"/>
        <v>4.5855826377084032E-5</v>
      </c>
    </row>
    <row r="97" spans="1:17" x14ac:dyDescent="0.25">
      <c r="A97" s="127" t="s">
        <v>261</v>
      </c>
      <c r="B97" s="200">
        <f t="shared" ref="B97:Q97" si="14">IF(B$33=0,0,B$33/B$5)</f>
        <v>0.55574533461149556</v>
      </c>
      <c r="C97" s="200">
        <f t="shared" si="14"/>
        <v>0.55279639727119945</v>
      </c>
      <c r="D97" s="200">
        <f t="shared" si="14"/>
        <v>0.55306015925299679</v>
      </c>
      <c r="E97" s="200">
        <f t="shared" si="14"/>
        <v>0.51862650132293509</v>
      </c>
      <c r="F97" s="200">
        <f t="shared" si="14"/>
        <v>0.53025071866269335</v>
      </c>
      <c r="G97" s="200">
        <f t="shared" si="14"/>
        <v>0.52138178143090119</v>
      </c>
      <c r="H97" s="200">
        <f t="shared" si="14"/>
        <v>0.52509145969199156</v>
      </c>
      <c r="I97" s="200">
        <f t="shared" si="14"/>
        <v>0.50976720071214698</v>
      </c>
      <c r="J97" s="200">
        <f t="shared" si="14"/>
        <v>0.51973374349163948</v>
      </c>
      <c r="K97" s="200">
        <f t="shared" si="14"/>
        <v>0.48862669764255057</v>
      </c>
      <c r="L97" s="200">
        <f t="shared" si="14"/>
        <v>0.46929080314551491</v>
      </c>
      <c r="M97" s="200">
        <f t="shared" si="14"/>
        <v>0.47008396525952367</v>
      </c>
      <c r="N97" s="200">
        <f t="shared" si="14"/>
        <v>0.31740396663704412</v>
      </c>
      <c r="O97" s="200">
        <f t="shared" si="14"/>
        <v>0.40105797529477327</v>
      </c>
      <c r="P97" s="200">
        <f t="shared" si="14"/>
        <v>0.4367862673177485</v>
      </c>
      <c r="Q97" s="200">
        <f t="shared" si="14"/>
        <v>0.42498474306846601</v>
      </c>
    </row>
    <row r="98" spans="1:17" x14ac:dyDescent="0.25">
      <c r="A98" s="127" t="s">
        <v>260</v>
      </c>
      <c r="B98" s="200">
        <f t="shared" ref="B98:Q98" si="15">IF(B$44=0,0,B$44/B$5)</f>
        <v>8.6457004477432028E-2</v>
      </c>
      <c r="C98" s="200">
        <f t="shared" si="15"/>
        <v>8.6356470037179445E-2</v>
      </c>
      <c r="D98" s="200">
        <f t="shared" si="15"/>
        <v>8.6119873093075505E-2</v>
      </c>
      <c r="E98" s="200">
        <f t="shared" si="15"/>
        <v>8.5745003981378368E-2</v>
      </c>
      <c r="F98" s="200">
        <f t="shared" si="15"/>
        <v>8.6081678388965244E-2</v>
      </c>
      <c r="G98" s="200">
        <f t="shared" si="15"/>
        <v>8.5956647503465336E-2</v>
      </c>
      <c r="H98" s="200">
        <f t="shared" si="15"/>
        <v>8.5945632928581747E-2</v>
      </c>
      <c r="I98" s="200">
        <f t="shared" si="15"/>
        <v>8.5658596945450194E-2</v>
      </c>
      <c r="J98" s="200">
        <f t="shared" si="15"/>
        <v>8.5737538327791712E-2</v>
      </c>
      <c r="K98" s="200">
        <f t="shared" si="15"/>
        <v>8.54775415076761E-2</v>
      </c>
      <c r="L98" s="200">
        <f t="shared" si="15"/>
        <v>8.5156416435145973E-2</v>
      </c>
      <c r="M98" s="200">
        <f t="shared" si="15"/>
        <v>8.5372518062680855E-2</v>
      </c>
      <c r="N98" s="200">
        <f t="shared" si="15"/>
        <v>8.3136924139594767E-2</v>
      </c>
      <c r="O98" s="200">
        <f t="shared" si="15"/>
        <v>8.4220717400597542E-2</v>
      </c>
      <c r="P98" s="200">
        <f t="shared" si="15"/>
        <v>8.4588100761645788E-2</v>
      </c>
      <c r="Q98" s="200">
        <f t="shared" si="15"/>
        <v>8.4435922660994547E-2</v>
      </c>
    </row>
    <row r="99" spans="1:17" x14ac:dyDescent="0.25">
      <c r="A99" s="142" t="s">
        <v>271</v>
      </c>
      <c r="B99" s="199">
        <f t="shared" ref="B99:Q99" si="16">IF(B$45=0,0,B$45/B$5)</f>
        <v>3.9065031279159786E-2</v>
      </c>
      <c r="C99" s="199">
        <f t="shared" si="16"/>
        <v>3.8951894682102708E-2</v>
      </c>
      <c r="D99" s="199">
        <f t="shared" si="16"/>
        <v>3.8667307024670527E-2</v>
      </c>
      <c r="E99" s="199">
        <f t="shared" si="16"/>
        <v>3.8476108451658934E-2</v>
      </c>
      <c r="F99" s="199">
        <f t="shared" si="16"/>
        <v>3.8899853042125641E-2</v>
      </c>
      <c r="G99" s="199">
        <f t="shared" si="16"/>
        <v>3.8835093648621706E-2</v>
      </c>
      <c r="H99" s="199">
        <f t="shared" si="16"/>
        <v>3.8742776697679011E-2</v>
      </c>
      <c r="I99" s="199">
        <f t="shared" si="16"/>
        <v>3.849982123819877E-2</v>
      </c>
      <c r="J99" s="199">
        <f t="shared" si="16"/>
        <v>3.8459764828708699E-2</v>
      </c>
      <c r="K99" s="199">
        <f t="shared" si="16"/>
        <v>3.8605669900298997E-2</v>
      </c>
      <c r="L99" s="199">
        <f t="shared" si="16"/>
        <v>3.8365658710964631E-2</v>
      </c>
      <c r="M99" s="199">
        <f t="shared" si="16"/>
        <v>3.8546172258717579E-2</v>
      </c>
      <c r="N99" s="199">
        <f t="shared" si="16"/>
        <v>3.7657620584824643E-2</v>
      </c>
      <c r="O99" s="199">
        <f t="shared" si="16"/>
        <v>3.7939144759253168E-2</v>
      </c>
      <c r="P99" s="199">
        <f t="shared" si="16"/>
        <v>3.801706654958955E-2</v>
      </c>
      <c r="Q99" s="199">
        <f t="shared" si="16"/>
        <v>3.7885930339880747E-2</v>
      </c>
    </row>
    <row r="100" spans="1:17" x14ac:dyDescent="0.25">
      <c r="A100" s="142" t="s">
        <v>270</v>
      </c>
      <c r="B100" s="199">
        <f t="shared" ref="B100:Q100" si="17">IF(B$51=0,0,B$51/B$5)</f>
        <v>3.8226397749493331E-2</v>
      </c>
      <c r="C100" s="199">
        <f t="shared" si="17"/>
        <v>3.8265307259125143E-2</v>
      </c>
      <c r="D100" s="199">
        <f t="shared" si="17"/>
        <v>3.8326575715313976E-2</v>
      </c>
      <c r="E100" s="199">
        <f t="shared" si="17"/>
        <v>3.8260853277954456E-2</v>
      </c>
      <c r="F100" s="199">
        <f t="shared" si="17"/>
        <v>3.8046719378974823E-2</v>
      </c>
      <c r="G100" s="199">
        <f t="shared" si="17"/>
        <v>3.800689867769786E-2</v>
      </c>
      <c r="H100" s="199">
        <f t="shared" si="17"/>
        <v>3.8124938232188363E-2</v>
      </c>
      <c r="I100" s="199">
        <f t="shared" si="17"/>
        <v>3.8132273455046772E-2</v>
      </c>
      <c r="J100" s="199">
        <f t="shared" si="17"/>
        <v>3.8265041235267409E-2</v>
      </c>
      <c r="K100" s="199">
        <f t="shared" si="17"/>
        <v>3.781858291338927E-2</v>
      </c>
      <c r="L100" s="199">
        <f t="shared" si="17"/>
        <v>3.7795841125280928E-2</v>
      </c>
      <c r="M100" s="199">
        <f t="shared" si="17"/>
        <v>3.7820172975196534E-2</v>
      </c>
      <c r="N100" s="199">
        <f t="shared" si="17"/>
        <v>3.6669234596793089E-2</v>
      </c>
      <c r="O100" s="199">
        <f t="shared" si="17"/>
        <v>3.7374240216182839E-2</v>
      </c>
      <c r="P100" s="199">
        <f t="shared" si="17"/>
        <v>3.7612053375763503E-2</v>
      </c>
      <c r="Q100" s="199">
        <f t="shared" si="17"/>
        <v>3.7625860926492692E-2</v>
      </c>
    </row>
    <row r="101" spans="1:17" x14ac:dyDescent="0.25">
      <c r="A101" s="142" t="s">
        <v>269</v>
      </c>
      <c r="B101" s="199">
        <f t="shared" ref="B101:Q101" si="18">IF(B$62=0,0,B$62/B$5)</f>
        <v>4.4760847820571378E-3</v>
      </c>
      <c r="C101" s="199">
        <f t="shared" si="18"/>
        <v>4.4632373681326529E-3</v>
      </c>
      <c r="D101" s="199">
        <f t="shared" si="18"/>
        <v>4.4567530722921462E-3</v>
      </c>
      <c r="E101" s="199">
        <f t="shared" si="18"/>
        <v>4.3991521388463076E-3</v>
      </c>
      <c r="F101" s="199">
        <f t="shared" si="18"/>
        <v>4.4612047583642237E-3</v>
      </c>
      <c r="G101" s="199">
        <f t="shared" si="18"/>
        <v>4.4512174451147865E-3</v>
      </c>
      <c r="H101" s="199">
        <f t="shared" si="18"/>
        <v>4.4332765393602603E-3</v>
      </c>
      <c r="I101" s="199">
        <f t="shared" si="18"/>
        <v>4.4081672331528791E-3</v>
      </c>
      <c r="J101" s="199">
        <f t="shared" si="18"/>
        <v>4.4014425451262759E-3</v>
      </c>
      <c r="K101" s="199">
        <f t="shared" si="18"/>
        <v>4.4212486141421347E-3</v>
      </c>
      <c r="L101" s="199">
        <f t="shared" si="18"/>
        <v>4.3927421174166639E-3</v>
      </c>
      <c r="M101" s="199">
        <f t="shared" si="18"/>
        <v>4.3982391906216833E-3</v>
      </c>
      <c r="N101" s="199">
        <f t="shared" si="18"/>
        <v>4.3024702389994132E-3</v>
      </c>
      <c r="O101" s="199">
        <f t="shared" si="18"/>
        <v>4.3499696598211226E-3</v>
      </c>
      <c r="P101" s="199">
        <f t="shared" si="18"/>
        <v>4.3751925897259304E-3</v>
      </c>
      <c r="Q101" s="199">
        <f t="shared" si="18"/>
        <v>4.3581735758733619E-3</v>
      </c>
    </row>
    <row r="102" spans="1:17" x14ac:dyDescent="0.25">
      <c r="A102" s="142" t="s">
        <v>268</v>
      </c>
      <c r="B102" s="199">
        <f t="shared" ref="B102:Q102" si="19">IF(B$63=0,0,B$63/B$5)</f>
        <v>4.5205245304460219E-3</v>
      </c>
      <c r="C102" s="199">
        <f t="shared" si="19"/>
        <v>4.5075495640130277E-3</v>
      </c>
      <c r="D102" s="199">
        <f t="shared" si="19"/>
        <v>4.5010008903759299E-3</v>
      </c>
      <c r="E102" s="199">
        <f t="shared" si="19"/>
        <v>4.4428280796949765E-3</v>
      </c>
      <c r="F102" s="199">
        <f t="shared" si="19"/>
        <v>4.5054967739595773E-3</v>
      </c>
      <c r="G102" s="199">
        <f t="shared" si="19"/>
        <v>4.4954103040342735E-3</v>
      </c>
      <c r="H102" s="199">
        <f t="shared" si="19"/>
        <v>4.4772912762430983E-3</v>
      </c>
      <c r="I102" s="199">
        <f t="shared" si="19"/>
        <v>4.4519326782317386E-3</v>
      </c>
      <c r="J102" s="199">
        <f t="shared" si="19"/>
        <v>4.4451412257316188E-3</v>
      </c>
      <c r="K102" s="199">
        <f t="shared" si="19"/>
        <v>4.4651439346161323E-3</v>
      </c>
      <c r="L102" s="199">
        <f t="shared" si="19"/>
        <v>4.4363544178846496E-3</v>
      </c>
      <c r="M102" s="199">
        <f t="shared" si="19"/>
        <v>4.4419060674799754E-3</v>
      </c>
      <c r="N102" s="199">
        <f t="shared" si="19"/>
        <v>4.3451862964874769E-3</v>
      </c>
      <c r="O102" s="199">
        <f t="shared" si="19"/>
        <v>4.3931573040669677E-3</v>
      </c>
      <c r="P102" s="199">
        <f t="shared" si="19"/>
        <v>4.418630653861744E-3</v>
      </c>
      <c r="Q102" s="199">
        <f t="shared" si="19"/>
        <v>4.4014426707580856E-3</v>
      </c>
    </row>
    <row r="103" spans="1:17" x14ac:dyDescent="0.25">
      <c r="A103" s="142" t="s">
        <v>267</v>
      </c>
      <c r="B103" s="199">
        <f t="shared" ref="B103:Q103" si="20">IF(B$64=0,0,B$64/B$5)</f>
        <v>1.6896613627575288E-4</v>
      </c>
      <c r="C103" s="199">
        <f t="shared" si="20"/>
        <v>1.6848116380591556E-4</v>
      </c>
      <c r="D103" s="199">
        <f t="shared" si="20"/>
        <v>1.6823639042292887E-4</v>
      </c>
      <c r="E103" s="199">
        <f t="shared" si="20"/>
        <v>1.6606203322370102E-4</v>
      </c>
      <c r="F103" s="199">
        <f t="shared" si="20"/>
        <v>1.6840443554095851E-4</v>
      </c>
      <c r="G103" s="199">
        <f t="shared" si="20"/>
        <v>1.6802742799670967E-4</v>
      </c>
      <c r="H103" s="199">
        <f t="shared" si="20"/>
        <v>1.673501831110048E-4</v>
      </c>
      <c r="I103" s="199">
        <f t="shared" si="20"/>
        <v>1.6640234082002922E-4</v>
      </c>
      <c r="J103" s="199">
        <f t="shared" si="20"/>
        <v>1.6614849295770324E-4</v>
      </c>
      <c r="K103" s="199">
        <f t="shared" si="20"/>
        <v>1.6689614522958054E-4</v>
      </c>
      <c r="L103" s="199">
        <f t="shared" si="20"/>
        <v>1.6582006359909662E-4</v>
      </c>
      <c r="M103" s="199">
        <f t="shared" si="20"/>
        <v>1.6602757066509337E-4</v>
      </c>
      <c r="N103" s="199">
        <f t="shared" si="20"/>
        <v>1.6241242249013911E-4</v>
      </c>
      <c r="O103" s="199">
        <f t="shared" si="20"/>
        <v>1.6420546127344192E-4</v>
      </c>
      <c r="P103" s="199">
        <f t="shared" si="20"/>
        <v>1.6515759270505686E-4</v>
      </c>
      <c r="Q103" s="199">
        <f t="shared" si="20"/>
        <v>1.6451514798966193E-4</v>
      </c>
    </row>
    <row r="104" spans="1:17" x14ac:dyDescent="0.25">
      <c r="A104" s="127" t="s">
        <v>259</v>
      </c>
      <c r="B104" s="200">
        <f t="shared" ref="B104:Q104" si="21">IF(B$65=0,0,B$65/B$5)</f>
        <v>0.10396073254551313</v>
      </c>
      <c r="C104" s="200">
        <f t="shared" si="21"/>
        <v>0.10368506442412827</v>
      </c>
      <c r="D104" s="200">
        <f t="shared" si="21"/>
        <v>0.10355229509085034</v>
      </c>
      <c r="E104" s="200">
        <f t="shared" si="21"/>
        <v>0.10227962708735112</v>
      </c>
      <c r="F104" s="200">
        <f t="shared" si="21"/>
        <v>0.10360708973814073</v>
      </c>
      <c r="G104" s="200">
        <f t="shared" si="21"/>
        <v>0.10338207842590484</v>
      </c>
      <c r="H104" s="200">
        <f t="shared" si="21"/>
        <v>0.10300685840741751</v>
      </c>
      <c r="I104" s="200">
        <f t="shared" si="21"/>
        <v>0.1024575806959771</v>
      </c>
      <c r="J104" s="200">
        <f t="shared" si="21"/>
        <v>0.1023304733756316</v>
      </c>
      <c r="K104" s="200">
        <f t="shared" si="21"/>
        <v>0.10269636648458759</v>
      </c>
      <c r="L104" s="200">
        <f t="shared" si="21"/>
        <v>0.10206802348935401</v>
      </c>
      <c r="M104" s="200">
        <f t="shared" si="21"/>
        <v>0.1021922400982829</v>
      </c>
      <c r="N104" s="200">
        <f t="shared" si="21"/>
        <v>9.9917007006565528E-2</v>
      </c>
      <c r="O104" s="200">
        <f t="shared" si="21"/>
        <v>0.10106598775725492</v>
      </c>
      <c r="P104" s="200">
        <f t="shared" si="21"/>
        <v>0.10165523653726809</v>
      </c>
      <c r="Q104" s="200">
        <f t="shared" si="21"/>
        <v>0.1012842886087177</v>
      </c>
    </row>
    <row r="105" spans="1:17" x14ac:dyDescent="0.25">
      <c r="A105" s="142" t="s">
        <v>266</v>
      </c>
      <c r="B105" s="199">
        <f t="shared" ref="B105:Q105" si="22">IF(B$66=0,0,B$66/B$5)</f>
        <v>3.7100840972283743E-2</v>
      </c>
      <c r="C105" s="199">
        <f t="shared" si="22"/>
        <v>3.6994352850604706E-2</v>
      </c>
      <c r="D105" s="199">
        <f t="shared" si="22"/>
        <v>3.6940606587852885E-2</v>
      </c>
      <c r="E105" s="199">
        <f t="shared" si="22"/>
        <v>3.64631707983889E-2</v>
      </c>
      <c r="F105" s="199">
        <f t="shared" si="22"/>
        <v>3.6977505195689965E-2</v>
      </c>
      <c r="G105" s="199">
        <f t="shared" si="22"/>
        <v>3.6894723537466444E-2</v>
      </c>
      <c r="H105" s="199">
        <f t="shared" si="22"/>
        <v>3.674601708445966E-2</v>
      </c>
      <c r="I105" s="199">
        <f t="shared" si="22"/>
        <v>3.6537894043480013E-2</v>
      </c>
      <c r="J105" s="199">
        <f t="shared" si="22"/>
        <v>3.6482155246470784E-2</v>
      </c>
      <c r="K105" s="199">
        <f t="shared" si="22"/>
        <v>3.6646321443632418E-2</v>
      </c>
      <c r="L105" s="199">
        <f t="shared" si="22"/>
        <v>3.6410040172569776E-2</v>
      </c>
      <c r="M105" s="199">
        <f t="shared" si="22"/>
        <v>3.6455603661360247E-2</v>
      </c>
      <c r="N105" s="199">
        <f t="shared" si="22"/>
        <v>3.5661805327051835E-2</v>
      </c>
      <c r="O105" s="199">
        <f t="shared" si="22"/>
        <v>3.6055512896051883E-2</v>
      </c>
      <c r="P105" s="199">
        <f t="shared" si="22"/>
        <v>3.6264577727666475E-2</v>
      </c>
      <c r="Q105" s="199">
        <f t="shared" si="22"/>
        <v>3.6123512542980872E-2</v>
      </c>
    </row>
    <row r="106" spans="1:17" x14ac:dyDescent="0.25">
      <c r="A106" s="142" t="s">
        <v>265</v>
      </c>
      <c r="B106" s="199">
        <f t="shared" ref="B106:Q106" si="23">IF(B$67=0,0,B$67/B$5)</f>
        <v>5.8443850655836302E-3</v>
      </c>
      <c r="C106" s="199">
        <f t="shared" si="23"/>
        <v>5.8503338907512966E-3</v>
      </c>
      <c r="D106" s="199">
        <f t="shared" si="23"/>
        <v>5.85970114666403E-3</v>
      </c>
      <c r="E106" s="199">
        <f t="shared" si="23"/>
        <v>5.8496529272661409E-3</v>
      </c>
      <c r="F106" s="199">
        <f t="shared" si="23"/>
        <v>5.8169142692991284E-3</v>
      </c>
      <c r="G106" s="199">
        <f t="shared" si="23"/>
        <v>5.8108261332061239E-3</v>
      </c>
      <c r="H106" s="199">
        <f t="shared" si="23"/>
        <v>5.8288730497357269E-3</v>
      </c>
      <c r="I106" s="199">
        <f t="shared" si="23"/>
        <v>5.829994522577802E-3</v>
      </c>
      <c r="J106" s="199">
        <f t="shared" si="23"/>
        <v>5.8502932187038965E-3</v>
      </c>
      <c r="K106" s="199">
        <f t="shared" si="23"/>
        <v>5.7820347768311022E-3</v>
      </c>
      <c r="L106" s="199">
        <f t="shared" si="23"/>
        <v>5.7785578139308543E-3</v>
      </c>
      <c r="M106" s="199">
        <f t="shared" si="23"/>
        <v>5.7822778793473421E-3</v>
      </c>
      <c r="N106" s="199">
        <f t="shared" si="23"/>
        <v>5.6063123825660695E-3</v>
      </c>
      <c r="O106" s="199">
        <f t="shared" si="23"/>
        <v>5.7140997901087686E-3</v>
      </c>
      <c r="P106" s="199">
        <f t="shared" si="23"/>
        <v>5.7504587399465398E-3</v>
      </c>
      <c r="Q106" s="199">
        <f t="shared" si="23"/>
        <v>5.7525697587195541E-3</v>
      </c>
    </row>
    <row r="107" spans="1:17" x14ac:dyDescent="0.25">
      <c r="A107" s="142" t="s">
        <v>264</v>
      </c>
      <c r="B107" s="199">
        <f t="shared" ref="B107:Q107" si="24">IF(B$78=0,0,B$78/B$5)</f>
        <v>6.1015506507645756E-2</v>
      </c>
      <c r="C107" s="199">
        <f t="shared" si="24"/>
        <v>6.0840377682772263E-2</v>
      </c>
      <c r="D107" s="199">
        <f t="shared" si="24"/>
        <v>6.0751987356333421E-2</v>
      </c>
      <c r="E107" s="199">
        <f t="shared" si="24"/>
        <v>5.9966803361696089E-2</v>
      </c>
      <c r="F107" s="199">
        <f t="shared" si="24"/>
        <v>6.0812670273151632E-2</v>
      </c>
      <c r="G107" s="199">
        <f t="shared" si="24"/>
        <v>6.0676528755232287E-2</v>
      </c>
      <c r="H107" s="199">
        <f t="shared" si="24"/>
        <v>6.0431968273222114E-2</v>
      </c>
      <c r="I107" s="199">
        <f t="shared" si="24"/>
        <v>6.0089692129919284E-2</v>
      </c>
      <c r="J107" s="199">
        <f t="shared" si="24"/>
        <v>5.9998024910456915E-2</v>
      </c>
      <c r="K107" s="199">
        <f t="shared" si="24"/>
        <v>6.0268010264124081E-2</v>
      </c>
      <c r="L107" s="199">
        <f t="shared" si="24"/>
        <v>5.987942550285337E-2</v>
      </c>
      <c r="M107" s="199">
        <f t="shared" si="24"/>
        <v>5.9954358557575305E-2</v>
      </c>
      <c r="N107" s="199">
        <f t="shared" si="24"/>
        <v>5.8648889296947608E-2</v>
      </c>
      <c r="O107" s="199">
        <f t="shared" si="24"/>
        <v>5.9296375071094261E-2</v>
      </c>
      <c r="P107" s="199">
        <f t="shared" si="24"/>
        <v>5.9640200069655064E-2</v>
      </c>
      <c r="Q107" s="199">
        <f t="shared" si="24"/>
        <v>5.9408206307017271E-2</v>
      </c>
    </row>
    <row r="108" spans="1:17" x14ac:dyDescent="0.25">
      <c r="A108" s="72" t="s">
        <v>258</v>
      </c>
      <c r="B108" s="71">
        <f t="shared" ref="B108:Q108" si="25">IF(B$79=0,0,B$79/B$5)</f>
        <v>1.376012091796203E-2</v>
      </c>
      <c r="C108" s="71">
        <f t="shared" si="25"/>
        <v>1.7861219336940425E-2</v>
      </c>
      <c r="D108" s="71">
        <f t="shared" si="25"/>
        <v>1.8565052203882652E-2</v>
      </c>
      <c r="E108" s="71">
        <f t="shared" si="25"/>
        <v>5.7212454792500318E-2</v>
      </c>
      <c r="F108" s="71">
        <f t="shared" si="25"/>
        <v>4.0814844120829932E-2</v>
      </c>
      <c r="G108" s="71">
        <f t="shared" si="25"/>
        <v>5.0558250992750048E-2</v>
      </c>
      <c r="H108" s="71">
        <f t="shared" si="25"/>
        <v>4.7899279948639836E-2</v>
      </c>
      <c r="I108" s="71">
        <f t="shared" si="25"/>
        <v>6.5639025357398892E-2</v>
      </c>
      <c r="J108" s="71">
        <f t="shared" si="25"/>
        <v>5.6021796610381036E-2</v>
      </c>
      <c r="K108" s="71">
        <f t="shared" si="25"/>
        <v>8.5844948530531082E-2</v>
      </c>
      <c r="L108" s="71">
        <f t="shared" si="25"/>
        <v>0.10764497131406917</v>
      </c>
      <c r="M108" s="71">
        <f t="shared" si="25"/>
        <v>0.10720288759856088</v>
      </c>
      <c r="N108" s="71">
        <f t="shared" si="25"/>
        <v>0.26885664096681444</v>
      </c>
      <c r="O108" s="71">
        <f t="shared" si="25"/>
        <v>0.1806563643633381</v>
      </c>
      <c r="P108" s="71">
        <f t="shared" si="25"/>
        <v>0.14272414804127806</v>
      </c>
      <c r="Q108" s="71">
        <f t="shared" si="25"/>
        <v>0.156163465075084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0.35401923134610791</v>
      </c>
      <c r="C112" s="253">
        <f>IF(C$5=0,0,C$5/FBT_fec!C$5)</f>
        <v>0.35611406309474397</v>
      </c>
      <c r="D112" s="253">
        <f>IF(D$5=0,0,D$5/FBT_fec!D$5)</f>
        <v>0.35765839953487005</v>
      </c>
      <c r="E112" s="253">
        <f>IF(E$5=0,0,E$5/FBT_fec!E$5)</f>
        <v>0.3623414514088969</v>
      </c>
      <c r="F112" s="253">
        <f>IF(F$5=0,0,F$5/FBT_fec!F$5)</f>
        <v>0.35730150425612606</v>
      </c>
      <c r="G112" s="253">
        <f>IF(G$5=0,0,G$5/FBT_fec!G$5)</f>
        <v>0.35810319100621213</v>
      </c>
      <c r="H112" s="253">
        <f>IF(H$5=0,0,H$5/FBT_fec!H$5)</f>
        <v>0.36334168661997279</v>
      </c>
      <c r="I112" s="253">
        <f>IF(I$5=0,0,I$5/FBT_fec!I$5)</f>
        <v>0.36541131265381149</v>
      </c>
      <c r="J112" s="253">
        <f>IF(J$5=0,0,J$5/FBT_fec!J$5)</f>
        <v>0.36596960168150977</v>
      </c>
      <c r="K112" s="253">
        <f>IF(K$5=0,0,K$5/FBT_fec!K$5)</f>
        <v>0.37049587253574384</v>
      </c>
      <c r="L112" s="253">
        <f>IF(L$5=0,0,L$5/FBT_fec!L$5)</f>
        <v>0.37290018835828331</v>
      </c>
      <c r="M112" s="253">
        <f>IF(M$5=0,0,M$5/FBT_fec!M$5)</f>
        <v>0.3872962423973732</v>
      </c>
      <c r="N112" s="253">
        <f>IF(N$5=0,0,N$5/FBT_fec!N$5)</f>
        <v>0.40279151112923978</v>
      </c>
      <c r="O112" s="253">
        <f>IF(O$5=0,0,O$5/FBT_fec!O$5)</f>
        <v>0.42223306528695759</v>
      </c>
      <c r="P112" s="253">
        <f>IF(P$5=0,0,P$5/FBT_fec!P$5)</f>
        <v>0.42982627369216669</v>
      </c>
      <c r="Q112" s="253">
        <f>IF(Q$5=0,0,Q$5/FBT_fec!Q$5)</f>
        <v>0.43669507379865269</v>
      </c>
    </row>
    <row r="113" spans="1:17" x14ac:dyDescent="0.25">
      <c r="A113" s="132" t="s">
        <v>83</v>
      </c>
      <c r="B113" s="282">
        <f>IF(B$6=0,0,B$6/FBT_fec!B$6)</f>
        <v>0.38202221658323493</v>
      </c>
      <c r="C113" s="282">
        <f>IF(C$6=0,0,C$6/FBT_fec!C$6)</f>
        <v>0.38317976821333793</v>
      </c>
      <c r="D113" s="282">
        <f>IF(D$6=0,0,D$6/FBT_fec!D$6)</f>
        <v>0.38428237199836385</v>
      </c>
      <c r="E113" s="282">
        <f>IF(E$6=0,0,E$6/FBT_fec!E$6)</f>
        <v>0.38428237199836385</v>
      </c>
      <c r="F113" s="282">
        <f>IF(F$6=0,0,F$6/FBT_fec!F$6)</f>
        <v>0.38428237199836385</v>
      </c>
      <c r="G113" s="282">
        <f>IF(G$6=0,0,G$6/FBT_fec!G$6)</f>
        <v>0.38428237199836385</v>
      </c>
      <c r="H113" s="282">
        <f>IF(H$6=0,0,H$6/FBT_fec!H$6)</f>
        <v>0.38833229715660811</v>
      </c>
      <c r="I113" s="282">
        <f>IF(I$6=0,0,I$6/FBT_fec!I$6)</f>
        <v>0.38833229715660811</v>
      </c>
      <c r="J113" s="282">
        <f>IF(J$6=0,0,J$6/FBT_fec!J$6)</f>
        <v>0.38833229715660811</v>
      </c>
      <c r="K113" s="282">
        <f>IF(K$6=0,0,K$6/FBT_fec!K$6)</f>
        <v>0.39490421774317591</v>
      </c>
      <c r="L113" s="282">
        <f>IF(L$6=0,0,L$6/FBT_fec!L$6)</f>
        <v>0.39490421774317597</v>
      </c>
      <c r="M113" s="282">
        <f>IF(M$6=0,0,M$6/FBT_fec!M$6)</f>
        <v>0.41066301263185201</v>
      </c>
      <c r="N113" s="282">
        <f>IF(N$6=0,0,N$6/FBT_fec!N$6)</f>
        <v>0.41779346776930698</v>
      </c>
      <c r="O113" s="282">
        <f>IF(O$6=0,0,O$6/FBT_fec!O$6)</f>
        <v>0.44279420588757784</v>
      </c>
      <c r="P113" s="282">
        <f>IF(P$6=0,0,P$6/FBT_fec!P$6)</f>
        <v>0.45337085181713971</v>
      </c>
      <c r="Q113" s="282">
        <f>IF(Q$6=0,0,Q$6/FBT_fec!Q$6)</f>
        <v>0.45882415916450575</v>
      </c>
    </row>
    <row r="114" spans="1:17" x14ac:dyDescent="0.25">
      <c r="A114" s="76" t="s">
        <v>82</v>
      </c>
      <c r="B114" s="281">
        <f>IF(B$7=0,0,B$7/FBT_fec!B$7)</f>
        <v>9.5691901225494105E-2</v>
      </c>
      <c r="C114" s="281">
        <f>IF(C$7=0,0,C$7/FBT_fec!C$7)</f>
        <v>9.5981853776531359E-2</v>
      </c>
      <c r="D114" s="281">
        <f>IF(D$7=0,0,D$7/FBT_fec!D$7)</f>
        <v>9.6258042563223484E-2</v>
      </c>
      <c r="E114" s="281">
        <f>IF(E$7=0,0,E$7/FBT_fec!E$7)</f>
        <v>9.625804256322347E-2</v>
      </c>
      <c r="F114" s="281">
        <f>IF(F$7=0,0,F$7/FBT_fec!F$7)</f>
        <v>9.6258042563223484E-2</v>
      </c>
      <c r="G114" s="281">
        <f>IF(G$7=0,0,G$7/FBT_fec!G$7)</f>
        <v>9.6258042563223484E-2</v>
      </c>
      <c r="H114" s="281">
        <f>IF(H$7=0,0,H$7/FBT_fec!H$7)</f>
        <v>9.7272499370682261E-2</v>
      </c>
      <c r="I114" s="281">
        <f>IF(I$7=0,0,I$7/FBT_fec!I$7)</f>
        <v>9.7272499370682233E-2</v>
      </c>
      <c r="J114" s="281">
        <f>IF(J$7=0,0,J$7/FBT_fec!J$7)</f>
        <v>9.7272499370682261E-2</v>
      </c>
      <c r="K114" s="281">
        <f>IF(K$7=0,0,K$7/FBT_fec!K$7)</f>
        <v>9.8918685242426224E-2</v>
      </c>
      <c r="L114" s="281">
        <f>IF(L$7=0,0,L$7/FBT_fec!L$7)</f>
        <v>9.8918685242426224E-2</v>
      </c>
      <c r="M114" s="281">
        <f>IF(M$7=0,0,M$7/FBT_fec!M$7)</f>
        <v>0.10286607096623912</v>
      </c>
      <c r="N114" s="281">
        <f>IF(N$7=0,0,N$7/FBT_fec!N$7)</f>
        <v>0.10465216292394988</v>
      </c>
      <c r="O114" s="281">
        <f>IF(O$7=0,0,O$7/FBT_fec!O$7)</f>
        <v>0.11091454259384215</v>
      </c>
      <c r="P114" s="281">
        <f>IF(P$7=0,0,P$7/FBT_fec!P$7)</f>
        <v>0.11356386327115971</v>
      </c>
      <c r="Q114" s="281">
        <f>IF(Q$7=0,0,Q$7/FBT_fec!Q$7)</f>
        <v>0.11492985018339658</v>
      </c>
    </row>
    <row r="115" spans="1:17" x14ac:dyDescent="0.25">
      <c r="A115" s="76" t="s">
        <v>81</v>
      </c>
      <c r="B115" s="281">
        <f>IF(B$8=0,0,B$8/FBT_fec!B$8)</f>
        <v>0.52151275392000807</v>
      </c>
      <c r="C115" s="281">
        <f>IF(C$8=0,0,C$8/FBT_fec!C$8)</f>
        <v>0.52309297075613548</v>
      </c>
      <c r="D115" s="281">
        <f>IF(D$8=0,0,D$8/FBT_fec!D$8)</f>
        <v>0.52459817624275462</v>
      </c>
      <c r="E115" s="281">
        <f>IF(E$8=0,0,E$8/FBT_fec!E$8)</f>
        <v>0.52459817624275473</v>
      </c>
      <c r="F115" s="281">
        <f>IF(F$8=0,0,F$8/FBT_fec!F$8)</f>
        <v>0.52459817624275462</v>
      </c>
      <c r="G115" s="281">
        <f>IF(G$8=0,0,G$8/FBT_fec!G$8)</f>
        <v>0.52459817624275451</v>
      </c>
      <c r="H115" s="281">
        <f>IF(H$8=0,0,H$8/FBT_fec!H$8)</f>
        <v>0.5301268798907679</v>
      </c>
      <c r="I115" s="281">
        <f>IF(I$8=0,0,I$8/FBT_fec!I$8)</f>
        <v>0.53012687989076801</v>
      </c>
      <c r="J115" s="281">
        <f>IF(J$8=0,0,J$8/FBT_fec!J$8)</f>
        <v>0.5301268798907679</v>
      </c>
      <c r="K115" s="281">
        <f>IF(K$8=0,0,K$8/FBT_fec!K$8)</f>
        <v>0.53909845341415719</v>
      </c>
      <c r="L115" s="281">
        <f>IF(L$8=0,0,L$8/FBT_fec!L$8)</f>
        <v>0.53909845341415707</v>
      </c>
      <c r="M115" s="281">
        <f>IF(M$8=0,0,M$8/FBT_fec!M$8)</f>
        <v>0.56061137115584936</v>
      </c>
      <c r="N115" s="281">
        <f>IF(N$8=0,0,N$8/FBT_fec!N$8)</f>
        <v>0.57034542099383034</v>
      </c>
      <c r="O115" s="281">
        <f>IF(O$8=0,0,O$8/FBT_fec!O$8)</f>
        <v>0.60447485959743985</v>
      </c>
      <c r="P115" s="281">
        <f>IF(P$8=0,0,P$8/FBT_fec!P$8)</f>
        <v>0.61891343281785605</v>
      </c>
      <c r="Q115" s="281">
        <f>IF(Q$8=0,0,Q$8/FBT_fec!Q$8)</f>
        <v>0.62635794575255688</v>
      </c>
    </row>
    <row r="116" spans="1:17" x14ac:dyDescent="0.25">
      <c r="A116" s="76" t="s">
        <v>80</v>
      </c>
      <c r="B116" s="281">
        <f>IF(B$9=0,0,B$9/FBT_fec!B$9)</f>
        <v>0.37212087968756707</v>
      </c>
      <c r="C116" s="281">
        <f>IF(C$9=0,0,C$9/FBT_fec!C$9)</f>
        <v>0.37324842963670418</v>
      </c>
      <c r="D116" s="281">
        <f>IF(D$9=0,0,D$9/FBT_fec!D$9)</f>
        <v>0.37432245589125129</v>
      </c>
      <c r="E116" s="281">
        <f>IF(E$9=0,0,E$9/FBT_fec!E$9)</f>
        <v>0.37432245589125129</v>
      </c>
      <c r="F116" s="281">
        <f>IF(F$9=0,0,F$9/FBT_fec!F$9)</f>
        <v>0.37432245589125129</v>
      </c>
      <c r="G116" s="281">
        <f>IF(G$9=0,0,G$9/FBT_fec!G$9)</f>
        <v>0.37432245589125124</v>
      </c>
      <c r="H116" s="281">
        <f>IF(H$9=0,0,H$9/FBT_fec!H$9)</f>
        <v>0.37826741418722076</v>
      </c>
      <c r="I116" s="281">
        <f>IF(I$9=0,0,I$9/FBT_fec!I$9)</f>
        <v>0.37826741418722076</v>
      </c>
      <c r="J116" s="281">
        <f>IF(J$9=0,0,J$9/FBT_fec!J$9)</f>
        <v>0.37826741418722071</v>
      </c>
      <c r="K116" s="281">
        <f>IF(K$9=0,0,K$9/FBT_fec!K$9)</f>
        <v>0.38466900227228867</v>
      </c>
      <c r="L116" s="281">
        <f>IF(L$9=0,0,L$9/FBT_fec!L$9)</f>
        <v>0.38466900227228856</v>
      </c>
      <c r="M116" s="281">
        <f>IF(M$9=0,0,M$9/FBT_fec!M$9)</f>
        <v>0.40001935720514742</v>
      </c>
      <c r="N116" s="281">
        <f>IF(N$9=0,0,N$9/FBT_fec!N$9)</f>
        <v>0.40696500361821231</v>
      </c>
      <c r="O116" s="281">
        <f>IF(O$9=0,0,O$9/FBT_fec!O$9)</f>
        <v>0.43131776703762043</v>
      </c>
      <c r="P116" s="281">
        <f>IF(P$9=0,0,P$9/FBT_fec!P$9)</f>
        <v>0.4416202851022864</v>
      </c>
      <c r="Q116" s="281">
        <f>IF(Q$9=0,0,Q$9/FBT_fec!Q$9)</f>
        <v>0.44693225241523027</v>
      </c>
    </row>
    <row r="117" spans="1:17" x14ac:dyDescent="0.25">
      <c r="A117" s="129" t="s">
        <v>79</v>
      </c>
      <c r="B117" s="280">
        <f>IF(B$10=0,0,B$10/FBT_fec!B$10)</f>
        <v>0.60620633803134583</v>
      </c>
      <c r="C117" s="280">
        <f>IF(C$10=0,0,C$10/FBT_fec!C$10)</f>
        <v>0.60571139582511835</v>
      </c>
      <c r="D117" s="280">
        <f>IF(D$10=0,0,D$10/FBT_fec!D$10)</f>
        <v>0.61159343997526949</v>
      </c>
      <c r="E117" s="280">
        <f>IF(E$10=0,0,E$10/FBT_fec!E$10)</f>
        <v>0.61093319146659475</v>
      </c>
      <c r="F117" s="280">
        <f>IF(F$10=0,0,F$10/FBT_fec!F$10)</f>
        <v>0.61059008324057518</v>
      </c>
      <c r="G117" s="280">
        <f>IF(G$10=0,0,G$10/FBT_fec!G$10)</f>
        <v>0.60981672223703243</v>
      </c>
      <c r="H117" s="280">
        <f>IF(H$10=0,0,H$10/FBT_fec!H$10)</f>
        <v>0.62140156526487822</v>
      </c>
      <c r="I117" s="280">
        <f>IF(I$10=0,0,I$10/FBT_fec!I$10)</f>
        <v>0.61608536360341504</v>
      </c>
      <c r="J117" s="280">
        <f>IF(J$10=0,0,J$10/FBT_fec!J$10)</f>
        <v>0.61683874024881502</v>
      </c>
      <c r="K117" s="280">
        <f>IF(K$10=0,0,K$10/FBT_fec!K$10)</f>
        <v>0.63191782097987159</v>
      </c>
      <c r="L117" s="280">
        <f>IF(L$10=0,0,L$10/FBT_fec!L$10)</f>
        <v>0.63191782097987159</v>
      </c>
      <c r="M117" s="280">
        <f>IF(M$10=0,0,M$10/FBT_fec!M$10)</f>
        <v>0.62105157971095137</v>
      </c>
      <c r="N117" s="280">
        <f>IF(N$10=0,0,N$10/FBT_fec!N$10)</f>
        <v>0.65468578116150666</v>
      </c>
      <c r="O117" s="280">
        <f>IF(O$10=0,0,O$10/FBT_fec!O$10)</f>
        <v>0.69170537038294544</v>
      </c>
      <c r="P117" s="280">
        <f>IF(P$10=0,0,P$10/FBT_fec!P$10)</f>
        <v>0.70944289810370242</v>
      </c>
      <c r="Q117" s="280">
        <f>IF(Q$10=0,0,Q$10/FBT_fec!Q$10)</f>
        <v>0.71436613346621336</v>
      </c>
    </row>
    <row r="118" spans="1:17" x14ac:dyDescent="0.25">
      <c r="A118" s="127" t="s">
        <v>263</v>
      </c>
      <c r="B118" s="305">
        <f>IF(B$15=0,0,B$15/FBT_fec!B$15)</f>
        <v>0.45693521595505399</v>
      </c>
      <c r="C118" s="305">
        <f>IF(C$15=0,0,C$15/FBT_fec!C$15)</f>
        <v>0.45831326879463341</v>
      </c>
      <c r="D118" s="305">
        <f>IF(D$15=0,0,D$15/FBT_fec!D$15)</f>
        <v>0.45816182328222066</v>
      </c>
      <c r="E118" s="305">
        <f>IF(E$15=0,0,E$15/FBT_fec!E$15)</f>
        <v>0.46017759233819516</v>
      </c>
      <c r="F118" s="305">
        <f>IF(F$15=0,0,F$15/FBT_fec!F$15)</f>
        <v>0.45941109028700022</v>
      </c>
      <c r="G118" s="305">
        <f>IF(G$15=0,0,G$15/FBT_fec!G$15)</f>
        <v>0.45955523796821729</v>
      </c>
      <c r="H118" s="305">
        <f>IF(H$15=0,0,H$15/FBT_fec!H$15)</f>
        <v>0.46481909966722496</v>
      </c>
      <c r="I118" s="305">
        <f>IF(I$15=0,0,I$15/FBT_fec!I$15)</f>
        <v>0.4646641221329596</v>
      </c>
      <c r="J118" s="305">
        <f>IF(J$15=0,0,J$15/FBT_fec!J$15)</f>
        <v>0.46478734885922618</v>
      </c>
      <c r="K118" s="305">
        <f>IF(K$15=0,0,K$15/FBT_fec!K$15)</f>
        <v>0.47247172289750072</v>
      </c>
      <c r="L118" s="305">
        <f>IF(L$15=0,0,L$15/FBT_fec!L$15)</f>
        <v>0.47253158205651197</v>
      </c>
      <c r="M118" s="305">
        <f>IF(M$15=0,0,M$15/FBT_fec!M$15)</f>
        <v>0.49231337715365092</v>
      </c>
      <c r="N118" s="305">
        <f>IF(N$15=0,0,N$15/FBT_fec!N$15)</f>
        <v>0.50050401061712224</v>
      </c>
      <c r="O118" s="305">
        <f>IF(O$15=0,0,O$15/FBT_fec!O$15)</f>
        <v>0.52943237468325088</v>
      </c>
      <c r="P118" s="305">
        <f>IF(P$15=0,0,P$15/FBT_fec!P$15)</f>
        <v>0.54097751051483234</v>
      </c>
      <c r="Q118" s="305">
        <f>IF(Q$15=0,0,Q$15/FBT_fec!Q$15)</f>
        <v>0.54761643223074175</v>
      </c>
    </row>
    <row r="119" spans="1:17" x14ac:dyDescent="0.25">
      <c r="A119" s="127" t="s">
        <v>262</v>
      </c>
      <c r="B119" s="305">
        <f>IF(B$24=0,0,B$24/FBT_fec!B$24)</f>
        <v>0.23759137792371676</v>
      </c>
      <c r="C119" s="305">
        <f>IF(C$24=0,0,C$24/FBT_fec!C$24)</f>
        <v>0.23858169514755248</v>
      </c>
      <c r="D119" s="305">
        <f>IF(D$24=0,0,D$24/FBT_fec!D$24)</f>
        <v>0.23769679989265341</v>
      </c>
      <c r="E119" s="305">
        <f>IF(E$24=0,0,E$24/FBT_fec!E$24)</f>
        <v>0.23925885220647308</v>
      </c>
      <c r="F119" s="305">
        <f>IF(F$24=0,0,F$24/FBT_fec!F$24)</f>
        <v>0.2387358326524841</v>
      </c>
      <c r="G119" s="305">
        <f>IF(G$24=0,0,G$24/FBT_fec!G$24)</f>
        <v>0.2389331103746945</v>
      </c>
      <c r="H119" s="305">
        <f>IF(H$24=0,0,H$24/FBT_fec!H$24)</f>
        <v>0.24115428797998092</v>
      </c>
      <c r="I119" s="305">
        <f>IF(I$24=0,0,I$24/FBT_fec!I$24)</f>
        <v>0.24166461531877254</v>
      </c>
      <c r="J119" s="305">
        <f>IF(J$24=0,0,J$24/FBT_fec!J$24)</f>
        <v>0.24166647182117776</v>
      </c>
      <c r="K119" s="305">
        <f>IF(K$24=0,0,K$24/FBT_fec!K$24)</f>
        <v>0.24507667970420546</v>
      </c>
      <c r="L119" s="305">
        <f>IF(L$24=0,0,L$24/FBT_fec!L$24)</f>
        <v>0.24512114878906127</v>
      </c>
      <c r="M119" s="305">
        <f>IF(M$24=0,0,M$24/FBT_fec!M$24)</f>
        <v>0.2597760770960551</v>
      </c>
      <c r="N119" s="305">
        <f>IF(N$24=0,0,N$24/FBT_fec!N$24)</f>
        <v>0.26137879122212443</v>
      </c>
      <c r="O119" s="305">
        <f>IF(O$24=0,0,O$24/FBT_fec!O$24)</f>
        <v>0.27710132639291496</v>
      </c>
      <c r="P119" s="305">
        <f>IF(P$24=0,0,P$24/FBT_fec!P$24)</f>
        <v>0.28369912909611128</v>
      </c>
      <c r="Q119" s="305">
        <f>IF(Q$24=0,0,Q$24/FBT_fec!Q$24)</f>
        <v>0.28654686697258513</v>
      </c>
    </row>
    <row r="120" spans="1:17" x14ac:dyDescent="0.25">
      <c r="A120" s="127" t="s">
        <v>261</v>
      </c>
      <c r="B120" s="305">
        <f>IF(B$33=0,0,B$33/FBT_fec!B$33)</f>
        <v>0.33482811733164547</v>
      </c>
      <c r="C120" s="305">
        <f>IF(C$33=0,0,C$33/FBT_fec!C$33)</f>
        <v>0.33715221806794132</v>
      </c>
      <c r="D120" s="305">
        <f>IF(D$33=0,0,D$33/FBT_fec!D$33)</f>
        <v>0.33915649588772989</v>
      </c>
      <c r="E120" s="305">
        <f>IF(E$33=0,0,E$33/FBT_fec!E$33)</f>
        <v>0.34300808955540607</v>
      </c>
      <c r="F120" s="305">
        <f>IF(F$33=0,0,F$33/FBT_fec!F$33)</f>
        <v>0.33634405172554188</v>
      </c>
      <c r="G120" s="305">
        <f>IF(G$33=0,0,G$33/FBT_fec!G$33)</f>
        <v>0.33674589927181009</v>
      </c>
      <c r="H120" s="305">
        <f>IF(H$33=0,0,H$33/FBT_fec!H$33)</f>
        <v>0.34273311513957072</v>
      </c>
      <c r="I120" s="305">
        <f>IF(I$33=0,0,I$33/FBT_fec!I$33)</f>
        <v>0.34475167027128667</v>
      </c>
      <c r="J120" s="305">
        <f>IF(J$33=0,0,J$33/FBT_fec!J$33)</f>
        <v>0.34648057445233454</v>
      </c>
      <c r="K120" s="305">
        <f>IF(K$33=0,0,K$33/FBT_fec!K$33)</f>
        <v>0.34667323841675562</v>
      </c>
      <c r="L120" s="305">
        <f>IF(L$33=0,0,L$33/FBT_fec!L$33)</f>
        <v>0.34871313738122461</v>
      </c>
      <c r="M120" s="305">
        <f>IF(M$33=0,0,M$33/FBT_fec!M$33)</f>
        <v>0.36240859248678459</v>
      </c>
      <c r="N120" s="305">
        <f>IF(N$33=0,0,N$33/FBT_fec!N$33)</f>
        <v>0.36543811821550404</v>
      </c>
      <c r="O120" s="305">
        <f>IF(O$33=0,0,O$33/FBT_fec!O$33)</f>
        <v>0.39044179839989529</v>
      </c>
      <c r="P120" s="305">
        <f>IF(P$33=0,0,P$33/FBT_fec!P$33)</f>
        <v>0.39999235821429124</v>
      </c>
      <c r="Q120" s="305">
        <f>IF(Q$33=0,0,Q$33/FBT_fec!Q$33)</f>
        <v>0.40653358562401093</v>
      </c>
    </row>
    <row r="121" spans="1:17" x14ac:dyDescent="0.25">
      <c r="A121" s="127" t="s">
        <v>260</v>
      </c>
      <c r="B121" s="305">
        <f>IF(B$44=0,0,B$44/FBT_fec!B$44)</f>
        <v>0.31982056105125689</v>
      </c>
      <c r="C121" s="305">
        <f>IF(C$44=0,0,C$44/FBT_fec!C$44)</f>
        <v>0.32133893338272224</v>
      </c>
      <c r="D121" s="305">
        <f>IF(D$44=0,0,D$44/FBT_fec!D$44)</f>
        <v>0.3218482497927328</v>
      </c>
      <c r="E121" s="305">
        <f>IF(E$44=0,0,E$44/FBT_fec!E$44)</f>
        <v>0.32464310710073063</v>
      </c>
      <c r="F121" s="305">
        <f>IF(F$44=0,0,F$44/FBT_fec!F$44)</f>
        <v>0.32138448897591793</v>
      </c>
      <c r="G121" s="305">
        <f>IF(G$44=0,0,G$44/FBT_fec!G$44)</f>
        <v>0.32163773971012261</v>
      </c>
      <c r="H121" s="305">
        <f>IF(H$44=0,0,H$44/FBT_fec!H$44)</f>
        <v>0.32630098428349069</v>
      </c>
      <c r="I121" s="305">
        <f>IF(I$44=0,0,I$44/FBT_fec!I$44)</f>
        <v>0.32706365574071056</v>
      </c>
      <c r="J121" s="305">
        <f>IF(J$44=0,0,J$44/FBT_fec!J$44)</f>
        <v>0.3278652321327758</v>
      </c>
      <c r="K121" s="305">
        <f>IF(K$44=0,0,K$44/FBT_fec!K$44)</f>
        <v>0.33091369309521762</v>
      </c>
      <c r="L121" s="305">
        <f>IF(L$44=0,0,L$44/FBT_fec!L$44)</f>
        <v>0.33180988623349833</v>
      </c>
      <c r="M121" s="305">
        <f>IF(M$44=0,0,M$44/FBT_fec!M$44)</f>
        <v>0.3454941644463283</v>
      </c>
      <c r="N121" s="305">
        <f>IF(N$44=0,0,N$44/FBT_fec!N$44)</f>
        <v>0.34990778381727983</v>
      </c>
      <c r="O121" s="305">
        <f>IF(O$44=0,0,O$44/FBT_fec!O$44)</f>
        <v>0.37157844965721282</v>
      </c>
      <c r="P121" s="305">
        <f>IF(P$44=0,0,P$44/FBT_fec!P$44)</f>
        <v>0.37991074295674165</v>
      </c>
      <c r="Q121" s="305">
        <f>IF(Q$44=0,0,Q$44/FBT_fec!Q$44)</f>
        <v>0.38528747228314608</v>
      </c>
    </row>
    <row r="122" spans="1:17" x14ac:dyDescent="0.25">
      <c r="A122" s="127" t="s">
        <v>259</v>
      </c>
      <c r="B122" s="305">
        <f>IF(B$65=0,0,B$65/FBT_fec!B$65)</f>
        <v>0.42481582030848497</v>
      </c>
      <c r="C122" s="305">
        <f>IF(C$65=0,0,C$65/FBT_fec!C$65)</f>
        <v>0.42619644434355647</v>
      </c>
      <c r="D122" s="305">
        <f>IF(D$65=0,0,D$65/FBT_fec!D$65)</f>
        <v>0.42749658868532181</v>
      </c>
      <c r="E122" s="305">
        <f>IF(E$65=0,0,E$65/FBT_fec!E$65)</f>
        <v>0.42777130769740368</v>
      </c>
      <c r="F122" s="305">
        <f>IF(F$65=0,0,F$65/FBT_fec!F$65)</f>
        <v>0.42729598811619729</v>
      </c>
      <c r="G122" s="305">
        <f>IF(G$65=0,0,G$65/FBT_fec!G$65)</f>
        <v>0.42732465031954564</v>
      </c>
      <c r="H122" s="305">
        <f>IF(H$65=0,0,H$65/FBT_fec!H$65)</f>
        <v>0.43200210755664586</v>
      </c>
      <c r="I122" s="305">
        <f>IF(I$65=0,0,I$65/FBT_fec!I$65)</f>
        <v>0.43214608314687281</v>
      </c>
      <c r="J122" s="305">
        <f>IF(J$65=0,0,J$65/FBT_fec!J$65)</f>
        <v>0.43226939907518275</v>
      </c>
      <c r="K122" s="305">
        <f>IF(K$65=0,0,K$65/FBT_fec!K$65)</f>
        <v>0.43918039805910358</v>
      </c>
      <c r="L122" s="305">
        <f>IF(L$65=0,0,L$65/FBT_fec!L$65)</f>
        <v>0.43932589602088745</v>
      </c>
      <c r="M122" s="305">
        <f>IF(M$65=0,0,M$65/FBT_fec!M$65)</f>
        <v>0.45684165737206273</v>
      </c>
      <c r="N122" s="305">
        <f>IF(N$65=0,0,N$65/FBT_fec!N$65)</f>
        <v>0.46454118278850548</v>
      </c>
      <c r="O122" s="305">
        <f>IF(O$65=0,0,O$65/FBT_fec!O$65)</f>
        <v>0.49256297181033887</v>
      </c>
      <c r="P122" s="305">
        <f>IF(P$65=0,0,P$65/FBT_fec!P$65)</f>
        <v>0.50434440797623392</v>
      </c>
      <c r="Q122" s="305">
        <f>IF(Q$65=0,0,Q$65/FBT_fec!Q$65)</f>
        <v>0.51053423591320113</v>
      </c>
    </row>
    <row r="123" spans="1:17" x14ac:dyDescent="0.25">
      <c r="A123" s="72" t="s">
        <v>258</v>
      </c>
      <c r="B123" s="304">
        <f>IF(B$79=0,0,B$79/FBT_fec!B$79)</f>
        <v>0.39600166195555603</v>
      </c>
      <c r="C123" s="304">
        <f>IF(C$79=0,0,C$79/FBT_fec!C$79)</f>
        <v>0.39720157219486085</v>
      </c>
      <c r="D123" s="304">
        <f>IF(D$79=0,0,D$79/FBT_fec!D$79)</f>
        <v>0.39834452386728958</v>
      </c>
      <c r="E123" s="304">
        <f>IF(E$79=0,0,E$79/FBT_fec!E$79)</f>
        <v>0.39834452386728952</v>
      </c>
      <c r="F123" s="304">
        <f>IF(F$79=0,0,F$79/FBT_fec!F$79)</f>
        <v>0.39834452386728952</v>
      </c>
      <c r="G123" s="304">
        <f>IF(G$79=0,0,G$79/FBT_fec!G$79)</f>
        <v>0.39834452386728947</v>
      </c>
      <c r="H123" s="304">
        <f>IF(H$79=0,0,H$79/FBT_fec!H$79)</f>
        <v>0.40254264906483517</v>
      </c>
      <c r="I123" s="304">
        <f>IF(I$79=0,0,I$79/FBT_fec!I$79)</f>
        <v>0.40254264906483522</v>
      </c>
      <c r="J123" s="304">
        <f>IF(J$79=0,0,J$79/FBT_fec!J$79)</f>
        <v>0.40254264906483522</v>
      </c>
      <c r="K123" s="304">
        <f>IF(K$79=0,0,K$79/FBT_fec!K$79)</f>
        <v>0.40935505777183973</v>
      </c>
      <c r="L123" s="304">
        <f>IF(L$79=0,0,L$79/FBT_fec!L$79)</f>
        <v>0.40935505777183973</v>
      </c>
      <c r="M123" s="304">
        <f>IF(M$79=0,0,M$79/FBT_fec!M$79)</f>
        <v>0.42569051863101937</v>
      </c>
      <c r="N123" s="304">
        <f>IF(N$79=0,0,N$79/FBT_fec!N$79)</f>
        <v>0.43308190049929468</v>
      </c>
      <c r="O123" s="304">
        <f>IF(O$79=0,0,O$79/FBT_fec!O$79)</f>
        <v>0.45899749759073716</v>
      </c>
      <c r="P123" s="304">
        <f>IF(P$79=0,0,P$79/FBT_fec!P$79)</f>
        <v>0.46996117767060869</v>
      </c>
      <c r="Q123" s="304">
        <f>IF(Q$79=0,0,Q$79/FBT_fec!Q$79)</f>
        <v>0.475614039412593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HU: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14382.015367603539</v>
      </c>
      <c r="C3" s="46">
        <f>ISI!C$3+NFM!C$3+CHI!C$3+NMM!C$3+PPA!C$3+FBT!C$3+TRE!C$3+MAE!C$3+TEL!C$3+WWP!C$3+OIS!C$3</f>
        <v>14812.712118287764</v>
      </c>
      <c r="D3" s="46">
        <f>ISI!D$3+NFM!D$3+CHI!D$3+NMM!D$3+PPA!D$3+FBT!D$3+TRE!D$3+MAE!D$3+TEL!D$3+WWP!D$3+OIS!D$3</f>
        <v>14694.884823255674</v>
      </c>
      <c r="E3" s="46">
        <f>ISI!E$3+NFM!E$3+CHI!E$3+NMM!E$3+PPA!E$3+FBT!E$3+TRE!E$3+MAE!E$3+TEL!E$3+WWP!E$3+OIS!E$3</f>
        <v>15512.625946196535</v>
      </c>
      <c r="F3" s="46">
        <f>ISI!F$3+NFM!F$3+CHI!F$3+NMM!F$3+PPA!F$3+FBT!F$3+TRE!F$3+MAE!F$3+TEL!F$3+WWP!F$3+OIS!F$3</f>
        <v>16253.035625873181</v>
      </c>
      <c r="G3" s="46">
        <f>ISI!G$3+NFM!G$3+CHI!G$3+NMM!G$3+PPA!G$3+FBT!G$3+TRE!G$3+MAE!G$3+TEL!G$3+WWP!G$3+OIS!G$3</f>
        <v>16909.479953401329</v>
      </c>
      <c r="H3" s="46">
        <f>ISI!H$3+NFM!H$3+CHI!H$3+NMM!H$3+PPA!H$3+FBT!H$3+TRE!H$3+MAE!H$3+TEL!H$3+WWP!H$3+OIS!H$3</f>
        <v>18004.756649202653</v>
      </c>
      <c r="I3" s="46">
        <f>ISI!I$3+NFM!I$3+CHI!I$3+NMM!I$3+PPA!I$3+FBT!I$3+TRE!I$3+MAE!I$3+TEL!I$3+WWP!I$3+OIS!I$3</f>
        <v>17990.037403246726</v>
      </c>
      <c r="J3" s="46">
        <f>ISI!J$3+NFM!J$3+CHI!J$3+NMM!J$3+PPA!J$3+FBT!J$3+TRE!J$3+MAE!J$3+TEL!J$3+WWP!J$3+OIS!J$3</f>
        <v>17339.578662186665</v>
      </c>
      <c r="K3" s="46">
        <f>ISI!K$3+NFM!K$3+CHI!K$3+NMM!K$3+PPA!K$3+FBT!K$3+TRE!K$3+MAE!K$3+TEL!K$3+WWP!K$3+OIS!K$3</f>
        <v>15305.679713129492</v>
      </c>
      <c r="L3" s="46">
        <f>ISI!L$3+NFM!L$3+CHI!L$3+NMM!L$3+PPA!L$3+FBT!L$3+TRE!L$3+MAE!L$3+TEL!L$3+WWP!L$3+OIS!L$3</f>
        <v>16593.082209696353</v>
      </c>
      <c r="M3" s="46">
        <f>ISI!M$3+NFM!M$3+CHI!M$3+NMM!M$3+PPA!M$3+FBT!M$3+TRE!M$3+MAE!M$3+TEL!M$3+WWP!M$3+OIS!M$3</f>
        <v>17385.393892573386</v>
      </c>
      <c r="N3" s="46">
        <f>ISI!N$3+NFM!N$3+CHI!N$3+NMM!N$3+PPA!N$3+FBT!N$3+TRE!N$3+MAE!N$3+TEL!N$3+WWP!N$3+OIS!N$3</f>
        <v>17250.368651691257</v>
      </c>
      <c r="O3" s="46">
        <f>ISI!O$3+NFM!O$3+CHI!O$3+NMM!O$3+PPA!O$3+FBT!O$3+TRE!O$3+MAE!O$3+TEL!O$3+WWP!O$3+OIS!O$3</f>
        <v>18188.462878272509</v>
      </c>
      <c r="P3" s="46">
        <f>ISI!P$3+NFM!P$3+CHI!P$3+NMM!P$3+PPA!P$3+FBT!P$3+TRE!P$3+MAE!P$3+TEL!P$3+WWP!P$3+OIS!P$3</f>
        <v>19607.663829250039</v>
      </c>
      <c r="Q3" s="46">
        <f>ISI!Q$3+NFM!Q$3+CHI!Q$3+NMM!Q$3+PPA!Q$3+FBT!Q$3+TRE!Q$3+MAE!Q$3+TEL!Q$3+WWP!Q$3+OIS!Q$3</f>
        <v>21654.556111635015</v>
      </c>
    </row>
    <row r="4" spans="1:17" x14ac:dyDescent="0.25">
      <c r="A4" s="18" t="s">
        <v>13</v>
      </c>
      <c r="B4" s="35">
        <f>ISI!B$3</f>
        <v>233.8348144767493</v>
      </c>
      <c r="C4" s="35">
        <f>ISI!C$3</f>
        <v>213.57483635600667</v>
      </c>
      <c r="D4" s="35">
        <f>ISI!D$3</f>
        <v>172.17467449888485</v>
      </c>
      <c r="E4" s="35">
        <f>ISI!E$3</f>
        <v>238.05893867298613</v>
      </c>
      <c r="F4" s="35">
        <f>ISI!F$3</f>
        <v>293.86220170175943</v>
      </c>
      <c r="G4" s="35">
        <f>ISI!G$3</f>
        <v>281.5822387514504</v>
      </c>
      <c r="H4" s="35">
        <f>ISI!H$3</f>
        <v>347.45999132022115</v>
      </c>
      <c r="I4" s="35">
        <f>ISI!I$3</f>
        <v>375.01218462273931</v>
      </c>
      <c r="J4" s="35">
        <f>ISI!J$3</f>
        <v>390.77217388552464</v>
      </c>
      <c r="K4" s="35">
        <f>ISI!K$3</f>
        <v>158.37221776800527</v>
      </c>
      <c r="L4" s="35">
        <f>ISI!L$3</f>
        <v>185.01096848432653</v>
      </c>
      <c r="M4" s="35">
        <f>ISI!M$3</f>
        <v>209.23810645407028</v>
      </c>
      <c r="N4" s="35">
        <f>ISI!N$3</f>
        <v>153.84898066718819</v>
      </c>
      <c r="O4" s="35">
        <f>ISI!O$3</f>
        <v>177.76223637715736</v>
      </c>
      <c r="P4" s="35">
        <f>ISI!P$3</f>
        <v>231.7311523619961</v>
      </c>
      <c r="Q4" s="35">
        <f>ISI!Q$3</f>
        <v>315.48857706917789</v>
      </c>
    </row>
    <row r="5" spans="1:17" x14ac:dyDescent="0.25">
      <c r="A5" s="23" t="s">
        <v>12</v>
      </c>
      <c r="B5" s="37">
        <f>NFM!B$3</f>
        <v>342.49038586088216</v>
      </c>
      <c r="C5" s="37">
        <f>NFM!C$3</f>
        <v>312.81624285684239</v>
      </c>
      <c r="D5" s="37">
        <f>NFM!D$3</f>
        <v>252.17874779060418</v>
      </c>
      <c r="E5" s="37">
        <f>NFM!E$3</f>
        <v>348.67732568475213</v>
      </c>
      <c r="F5" s="37">
        <f>NFM!F$3</f>
        <v>430.41058311174356</v>
      </c>
      <c r="G5" s="37">
        <f>NFM!G$3</f>
        <v>412.42451350692454</v>
      </c>
      <c r="H5" s="37">
        <f>NFM!H$3</f>
        <v>508.91355406067606</v>
      </c>
      <c r="I5" s="37">
        <f>NFM!I$3</f>
        <v>421.95979693481706</v>
      </c>
      <c r="J5" s="37">
        <f>NFM!J$3</f>
        <v>512.80137601339197</v>
      </c>
      <c r="K5" s="37">
        <f>NFM!K$3</f>
        <v>212.90251739934087</v>
      </c>
      <c r="L5" s="37">
        <f>NFM!L$3</f>
        <v>411.37124121202578</v>
      </c>
      <c r="M5" s="37">
        <f>NFM!M$3</f>
        <v>451.20921760827105</v>
      </c>
      <c r="N5" s="37">
        <f>NFM!N$3</f>
        <v>466.1621527276601</v>
      </c>
      <c r="O5" s="37">
        <f>NFM!O$3</f>
        <v>467.90870579797462</v>
      </c>
      <c r="P5" s="37">
        <f>NFM!P$3</f>
        <v>452.1151758031815</v>
      </c>
      <c r="Q5" s="37">
        <f>NFM!Q$3</f>
        <v>452.26320693674126</v>
      </c>
    </row>
    <row r="6" spans="1:17" x14ac:dyDescent="0.25">
      <c r="A6" s="21" t="s">
        <v>44</v>
      </c>
      <c r="B6" s="35">
        <f>NFM!B$4</f>
        <v>93.50997176240989</v>
      </c>
      <c r="C6" s="35">
        <f>NFM!C$4</f>
        <v>85.408055945396001</v>
      </c>
      <c r="D6" s="35">
        <f>NFM!D$4</f>
        <v>76.952024184820019</v>
      </c>
      <c r="E6" s="35">
        <f>NFM!E$4</f>
        <v>78.6033291838271</v>
      </c>
      <c r="F6" s="35">
        <f>NFM!F$4</f>
        <v>78.434316900799971</v>
      </c>
      <c r="G6" s="35">
        <f>NFM!G$4</f>
        <v>75.15669051674341</v>
      </c>
      <c r="H6" s="35">
        <f>NFM!H$4</f>
        <v>80.35628845404878</v>
      </c>
      <c r="I6" s="35">
        <f>NFM!I$4</f>
        <v>74.942641433285928</v>
      </c>
      <c r="J6" s="35">
        <f>NFM!J$4</f>
        <v>78.09212636402637</v>
      </c>
      <c r="K6" s="35">
        <f>NFM!K$4</f>
        <v>46.966995729413988</v>
      </c>
      <c r="L6" s="35">
        <f>NFM!L$4</f>
        <v>52.806821819321229</v>
      </c>
      <c r="M6" s="35">
        <f>NFM!M$4</f>
        <v>62.792998993601948</v>
      </c>
      <c r="N6" s="35">
        <f>NFM!N$4</f>
        <v>41.493850076005138</v>
      </c>
      <c r="O6" s="35">
        <f>NFM!O$4</f>
        <v>54.427124544745737</v>
      </c>
      <c r="P6" s="35">
        <f>NFM!P$4</f>
        <v>56.660159621780409</v>
      </c>
      <c r="Q6" s="35">
        <f>NFM!Q$4</f>
        <v>56.808189888429823</v>
      </c>
    </row>
    <row r="7" spans="1:17" x14ac:dyDescent="0.25">
      <c r="A7" s="21" t="s">
        <v>59</v>
      </c>
      <c r="B7" s="35">
        <f>NFM!B$5</f>
        <v>112.35771557915086</v>
      </c>
      <c r="C7" s="35">
        <f>NFM!C$5</f>
        <v>102.6227885349294</v>
      </c>
      <c r="D7" s="35">
        <f>NFM!D$5</f>
        <v>82.729995319846267</v>
      </c>
      <c r="E7" s="35">
        <f>NFM!E$5</f>
        <v>114.38740883108954</v>
      </c>
      <c r="F7" s="35">
        <f>NFM!F$5</f>
        <v>141.20089753167358</v>
      </c>
      <c r="G7" s="35">
        <f>NFM!G$5</f>
        <v>135.30037075348272</v>
      </c>
      <c r="H7" s="35">
        <f>NFM!H$5</f>
        <v>166.95465543593576</v>
      </c>
      <c r="I7" s="35">
        <f>NFM!I$5</f>
        <v>138.42852473265137</v>
      </c>
      <c r="J7" s="35">
        <f>NFM!J$5</f>
        <v>217.35462482468284</v>
      </c>
      <c r="K7" s="35">
        <f>NFM!K$5</f>
        <v>82.967760834963443</v>
      </c>
      <c r="L7" s="35">
        <f>NFM!L$5</f>
        <v>179.28220969635228</v>
      </c>
      <c r="M7" s="35">
        <f>NFM!M$5</f>
        <v>194.20810930733455</v>
      </c>
      <c r="N7" s="35">
        <f>NFM!N$5</f>
        <v>212.33415132582746</v>
      </c>
      <c r="O7" s="35">
        <f>NFM!O$5</f>
        <v>206.74079062661446</v>
      </c>
      <c r="P7" s="35">
        <f>NFM!P$5</f>
        <v>197.72750809070052</v>
      </c>
      <c r="Q7" s="35">
        <f>NFM!Q$5</f>
        <v>197.72750852415572</v>
      </c>
    </row>
    <row r="8" spans="1:17" x14ac:dyDescent="0.25">
      <c r="A8" s="21" t="s">
        <v>42</v>
      </c>
      <c r="B8" s="35">
        <f>NFM!B$8</f>
        <v>24.264982940170512</v>
      </c>
      <c r="C8" s="35">
        <f>NFM!C$8</f>
        <v>22.162609841587582</v>
      </c>
      <c r="D8" s="35">
        <f>NFM!D$8</f>
        <v>9.7667329660915669</v>
      </c>
      <c r="E8" s="35">
        <f>NFM!E$8</f>
        <v>41.299178838745945</v>
      </c>
      <c r="F8" s="35">
        <f>NFM!F$8</f>
        <v>69.574471147596427</v>
      </c>
      <c r="G8" s="35">
        <f>NFM!G$8</f>
        <v>66.667081483215753</v>
      </c>
      <c r="H8" s="35">
        <f>NFM!H$8</f>
        <v>94.647954734755729</v>
      </c>
      <c r="I8" s="35">
        <f>NFM!I$8</f>
        <v>70.16010603622837</v>
      </c>
      <c r="J8" s="35">
        <f>NFM!J$8</f>
        <v>0</v>
      </c>
      <c r="K8" s="35">
        <f>NFM!K$8</f>
        <v>0</v>
      </c>
      <c r="L8" s="35">
        <f>NFM!L$8</f>
        <v>0</v>
      </c>
      <c r="M8" s="35">
        <f>NFM!M$8</f>
        <v>0</v>
      </c>
      <c r="N8" s="35">
        <f>NFM!N$8</f>
        <v>0</v>
      </c>
      <c r="O8" s="35">
        <f>NFM!O$8</f>
        <v>0</v>
      </c>
      <c r="P8" s="35">
        <f>NFM!P$8</f>
        <v>0</v>
      </c>
      <c r="Q8" s="35">
        <f>NFM!Q$8</f>
        <v>0</v>
      </c>
    </row>
    <row r="9" spans="1:17" x14ac:dyDescent="0.25">
      <c r="A9" s="23" t="s">
        <v>11</v>
      </c>
      <c r="B9" s="37">
        <f>CHI!B$3</f>
        <v>1490.3861184930436</v>
      </c>
      <c r="C9" s="37">
        <f>CHI!C$3</f>
        <v>1690.9628980106318</v>
      </c>
      <c r="D9" s="37">
        <f>CHI!D$3</f>
        <v>1603.3876066082187</v>
      </c>
      <c r="E9" s="37">
        <f>CHI!E$3</f>
        <v>1702.9858939780893</v>
      </c>
      <c r="F9" s="37">
        <f>CHI!F$3</f>
        <v>1743.3260468224394</v>
      </c>
      <c r="G9" s="37">
        <f>CHI!G$3</f>
        <v>1764.7631829595637</v>
      </c>
      <c r="H9" s="37">
        <f>CHI!H$3</f>
        <v>2006.1448685926484</v>
      </c>
      <c r="I9" s="37">
        <f>CHI!I$3</f>
        <v>1989.012536977039</v>
      </c>
      <c r="J9" s="37">
        <f>CHI!J$3</f>
        <v>1827.2584876469064</v>
      </c>
      <c r="K9" s="37">
        <f>CHI!K$3</f>
        <v>1607.5706507648433</v>
      </c>
      <c r="L9" s="37">
        <f>CHI!L$3</f>
        <v>1889.9</v>
      </c>
      <c r="M9" s="37">
        <f>CHI!M$3</f>
        <v>1960.0451199240085</v>
      </c>
      <c r="N9" s="37">
        <f>CHI!N$3</f>
        <v>2086.9417218145231</v>
      </c>
      <c r="O9" s="37">
        <f>CHI!O$3</f>
        <v>2021.3809533342678</v>
      </c>
      <c r="P9" s="37">
        <f>CHI!P$3</f>
        <v>2319.2822758878201</v>
      </c>
      <c r="Q9" s="37">
        <f>CHI!Q$3</f>
        <v>2725.0477018211604</v>
      </c>
    </row>
    <row r="10" spans="1:17" x14ac:dyDescent="0.25">
      <c r="A10" s="21" t="s">
        <v>61</v>
      </c>
      <c r="B10" s="35">
        <f>CHI!B$5</f>
        <v>532.04370998527668</v>
      </c>
      <c r="C10" s="35">
        <f>CHI!C$5</f>
        <v>511.54886327227882</v>
      </c>
      <c r="D10" s="35">
        <f>CHI!D$5</f>
        <v>538.3956542314088</v>
      </c>
      <c r="E10" s="35">
        <f>CHI!E$5</f>
        <v>522.03684830750319</v>
      </c>
      <c r="F10" s="35">
        <f>CHI!F$5</f>
        <v>381.21735149809706</v>
      </c>
      <c r="G10" s="35">
        <f>CHI!G$5</f>
        <v>337.27656495556607</v>
      </c>
      <c r="H10" s="35">
        <f>CHI!H$5</f>
        <v>365.69783311377284</v>
      </c>
      <c r="I10" s="35">
        <f>CHI!I$5</f>
        <v>390.32304725710128</v>
      </c>
      <c r="J10" s="35">
        <f>CHI!J$5</f>
        <v>401.66378156574518</v>
      </c>
      <c r="K10" s="35">
        <f>CHI!K$5</f>
        <v>195.45473361758499</v>
      </c>
      <c r="L10" s="35">
        <f>CHI!L$5</f>
        <v>260.83168485476097</v>
      </c>
      <c r="M10" s="35">
        <f>CHI!M$5</f>
        <v>388.93423553988026</v>
      </c>
      <c r="N10" s="35">
        <f>CHI!N$5</f>
        <v>343.92632609250307</v>
      </c>
      <c r="O10" s="35">
        <f>CHI!O$5</f>
        <v>431.29296452469913</v>
      </c>
      <c r="P10" s="35">
        <f>CHI!P$5</f>
        <v>579.98784105234108</v>
      </c>
      <c r="Q10" s="35">
        <f>CHI!Q$5</f>
        <v>937.72944572259826</v>
      </c>
    </row>
    <row r="11" spans="1:17" x14ac:dyDescent="0.25">
      <c r="A11" s="21" t="s">
        <v>40</v>
      </c>
      <c r="B11" s="35">
        <f>CHI!B$6</f>
        <v>127.01522388997739</v>
      </c>
      <c r="C11" s="35">
        <f>CHI!C$6</f>
        <v>225.2845888020347</v>
      </c>
      <c r="D11" s="35">
        <f>CHI!D$6</f>
        <v>122.66476206250195</v>
      </c>
      <c r="E11" s="35">
        <f>CHI!E$6</f>
        <v>99.845386697389813</v>
      </c>
      <c r="F11" s="35">
        <f>CHI!F$6</f>
        <v>269.01879941196171</v>
      </c>
      <c r="G11" s="35">
        <f>CHI!G$6</f>
        <v>278.79409051243988</v>
      </c>
      <c r="H11" s="35">
        <f>CHI!H$6</f>
        <v>358.97668778541151</v>
      </c>
      <c r="I11" s="35">
        <f>CHI!I$6</f>
        <v>435.95027091648456</v>
      </c>
      <c r="J11" s="35">
        <f>CHI!J$6</f>
        <v>307.13761758669131</v>
      </c>
      <c r="K11" s="35">
        <f>CHI!K$6</f>
        <v>251.83590677650366</v>
      </c>
      <c r="L11" s="35">
        <f>CHI!L$6</f>
        <v>239.86831514523902</v>
      </c>
      <c r="M11" s="35">
        <f>CHI!M$6</f>
        <v>166.45640801272003</v>
      </c>
      <c r="N11" s="35">
        <f>CHI!N$6</f>
        <v>293.7197197811692</v>
      </c>
      <c r="O11" s="35">
        <f>CHI!O$6</f>
        <v>294.11793815993184</v>
      </c>
      <c r="P11" s="35">
        <f>CHI!P$6</f>
        <v>364.80028299525156</v>
      </c>
      <c r="Q11" s="35">
        <f>CHI!Q$6</f>
        <v>327.19298262477082</v>
      </c>
    </row>
    <row r="12" spans="1:17" x14ac:dyDescent="0.25">
      <c r="A12" s="21" t="s">
        <v>39</v>
      </c>
      <c r="B12" s="35">
        <f>CHI!B$7</f>
        <v>831.3271846177895</v>
      </c>
      <c r="C12" s="35">
        <f>CHI!C$7</f>
        <v>954.12944593631835</v>
      </c>
      <c r="D12" s="35">
        <f>CHI!D$7</f>
        <v>942.32719031430793</v>
      </c>
      <c r="E12" s="35">
        <f>CHI!E$7</f>
        <v>1081.1036589731962</v>
      </c>
      <c r="F12" s="35">
        <f>CHI!F$7</f>
        <v>1093.0898959123806</v>
      </c>
      <c r="G12" s="35">
        <f>CHI!G$7</f>
        <v>1148.6925274915577</v>
      </c>
      <c r="H12" s="35">
        <f>CHI!H$7</f>
        <v>1281.470347693464</v>
      </c>
      <c r="I12" s="35">
        <f>CHI!I$7</f>
        <v>1162.739218803453</v>
      </c>
      <c r="J12" s="35">
        <f>CHI!J$7</f>
        <v>1118.4570884944699</v>
      </c>
      <c r="K12" s="35">
        <f>CHI!K$7</f>
        <v>1160.2800103707546</v>
      </c>
      <c r="L12" s="35">
        <f>CHI!L$7</f>
        <v>1389.2</v>
      </c>
      <c r="M12" s="35">
        <f>CHI!M$7</f>
        <v>1404.6544763714082</v>
      </c>
      <c r="N12" s="35">
        <f>CHI!N$7</f>
        <v>1449.295675940851</v>
      </c>
      <c r="O12" s="35">
        <f>CHI!O$7</f>
        <v>1295.9700506496367</v>
      </c>
      <c r="P12" s="35">
        <f>CHI!P$7</f>
        <v>1374.4941518402277</v>
      </c>
      <c r="Q12" s="35">
        <f>CHI!Q$7</f>
        <v>1460.1252734737916</v>
      </c>
    </row>
    <row r="13" spans="1:17" x14ac:dyDescent="0.25">
      <c r="A13" s="23" t="s">
        <v>10</v>
      </c>
      <c r="B13" s="37">
        <f>NMM!B$3</f>
        <v>741.59762388619652</v>
      </c>
      <c r="C13" s="37">
        <f>NMM!C$3</f>
        <v>759.02888145996621</v>
      </c>
      <c r="D13" s="37">
        <f>NMM!D$3</f>
        <v>746.10842726784779</v>
      </c>
      <c r="E13" s="37">
        <f>NMM!E$3</f>
        <v>757.09478005585117</v>
      </c>
      <c r="F13" s="37">
        <f>NMM!F$3</f>
        <v>716.38105809199146</v>
      </c>
      <c r="G13" s="37">
        <f>NMM!G$3</f>
        <v>757.85782318815484</v>
      </c>
      <c r="H13" s="37">
        <f>NMM!H$3</f>
        <v>852.87681527817676</v>
      </c>
      <c r="I13" s="37">
        <f>NMM!I$3</f>
        <v>975.28826997766271</v>
      </c>
      <c r="J13" s="37">
        <f>NMM!J$3</f>
        <v>912.908526565638</v>
      </c>
      <c r="K13" s="37">
        <f>NMM!K$3</f>
        <v>637.69769250712989</v>
      </c>
      <c r="L13" s="37">
        <f>NMM!L$3</f>
        <v>614.39999999999986</v>
      </c>
      <c r="M13" s="37">
        <f>NMM!M$3</f>
        <v>578.34639436396742</v>
      </c>
      <c r="N13" s="37">
        <f>NMM!N$3</f>
        <v>549.74319954346561</v>
      </c>
      <c r="O13" s="37">
        <f>NMM!O$3</f>
        <v>592.88102340293472</v>
      </c>
      <c r="P13" s="37">
        <f>NMM!P$3</f>
        <v>639.31134008133927</v>
      </c>
      <c r="Q13" s="37">
        <f>NMM!Q$3</f>
        <v>711.58130288408711</v>
      </c>
    </row>
    <row r="14" spans="1:17" x14ac:dyDescent="0.25">
      <c r="A14" s="21" t="s">
        <v>38</v>
      </c>
      <c r="B14" s="35">
        <f>NMM!B$4</f>
        <v>359.44878026394991</v>
      </c>
      <c r="C14" s="35">
        <f>NMM!C$4</f>
        <v>387.22026883576302</v>
      </c>
      <c r="D14" s="35">
        <f>NMM!D$4</f>
        <v>402.4688940079597</v>
      </c>
      <c r="E14" s="35">
        <f>NMM!E$4</f>
        <v>382.4808098480251</v>
      </c>
      <c r="F14" s="35">
        <f>NMM!F$4</f>
        <v>354.55445464763449</v>
      </c>
      <c r="G14" s="35">
        <f>NMM!G$4</f>
        <v>336.8939289573691</v>
      </c>
      <c r="H14" s="35">
        <f>NMM!H$4</f>
        <v>402.38345305514838</v>
      </c>
      <c r="I14" s="35">
        <f>NMM!I$4</f>
        <v>404.40214197836548</v>
      </c>
      <c r="J14" s="35">
        <f>NMM!J$4</f>
        <v>375.47767226561382</v>
      </c>
      <c r="K14" s="35">
        <f>NMM!K$4</f>
        <v>307.43468538496609</v>
      </c>
      <c r="L14" s="35">
        <f>NMM!L$4</f>
        <v>247.00473005931596</v>
      </c>
      <c r="M14" s="35">
        <f>NMM!M$4</f>
        <v>185.4159031223206</v>
      </c>
      <c r="N14" s="35">
        <f>NMM!N$4</f>
        <v>174.79427442526617</v>
      </c>
      <c r="O14" s="35">
        <f>NMM!O$4</f>
        <v>180.98787327536914</v>
      </c>
      <c r="P14" s="35">
        <f>NMM!P$4</f>
        <v>202.0637237735252</v>
      </c>
      <c r="Q14" s="35">
        <f>NMM!Q$4</f>
        <v>226.61164290007756</v>
      </c>
    </row>
    <row r="15" spans="1:17" x14ac:dyDescent="0.25">
      <c r="A15" s="21" t="s">
        <v>37</v>
      </c>
      <c r="B15" s="35">
        <f>NMM!B$5</f>
        <v>261.40564390744794</v>
      </c>
      <c r="C15" s="35">
        <f>NMM!C$5</f>
        <v>244.95730385345843</v>
      </c>
      <c r="D15" s="35">
        <f>NMM!D$5</f>
        <v>211.12593098189774</v>
      </c>
      <c r="E15" s="35">
        <f>NMM!E$5</f>
        <v>258.63700208135475</v>
      </c>
      <c r="F15" s="35">
        <f>NMM!F$5</f>
        <v>259.78128050863518</v>
      </c>
      <c r="G15" s="35">
        <f>NMM!G$5</f>
        <v>301.01416462433838</v>
      </c>
      <c r="H15" s="35">
        <f>NMM!H$5</f>
        <v>330.0977017016819</v>
      </c>
      <c r="I15" s="35">
        <f>NMM!I$5</f>
        <v>441.18517452514595</v>
      </c>
      <c r="J15" s="35">
        <f>NMM!J$5</f>
        <v>409.75860792930848</v>
      </c>
      <c r="K15" s="35">
        <f>NMM!K$5</f>
        <v>238.60872259236982</v>
      </c>
      <c r="L15" s="35">
        <f>NMM!L$5</f>
        <v>261.98099007109431</v>
      </c>
      <c r="M15" s="35">
        <f>NMM!M$5</f>
        <v>281.11129500722228</v>
      </c>
      <c r="N15" s="35">
        <f>NMM!N$5</f>
        <v>276.23357793787818</v>
      </c>
      <c r="O15" s="35">
        <f>NMM!O$5</f>
        <v>291.57730155858593</v>
      </c>
      <c r="P15" s="35">
        <f>NMM!P$5</f>
        <v>314.38500590542196</v>
      </c>
      <c r="Q15" s="35">
        <f>NMM!Q$5</f>
        <v>359.25905746659276</v>
      </c>
    </row>
    <row r="16" spans="1:17" x14ac:dyDescent="0.25">
      <c r="A16" s="21" t="s">
        <v>57</v>
      </c>
      <c r="B16" s="35">
        <f>NMM!B$6</f>
        <v>120.74319971479878</v>
      </c>
      <c r="C16" s="35">
        <f>NMM!C$6</f>
        <v>126.85130877074465</v>
      </c>
      <c r="D16" s="35">
        <f>NMM!D$6</f>
        <v>132.51360227799034</v>
      </c>
      <c r="E16" s="35">
        <f>NMM!E$6</f>
        <v>115.97696812647132</v>
      </c>
      <c r="F16" s="35">
        <f>NMM!F$6</f>
        <v>102.0453229357218</v>
      </c>
      <c r="G16" s="35">
        <f>NMM!G$6</f>
        <v>119.94972960644739</v>
      </c>
      <c r="H16" s="35">
        <f>NMM!H$6</f>
        <v>120.39566052134646</v>
      </c>
      <c r="I16" s="35">
        <f>NMM!I$6</f>
        <v>129.70095347415133</v>
      </c>
      <c r="J16" s="35">
        <f>NMM!J$6</f>
        <v>127.67224637071567</v>
      </c>
      <c r="K16" s="35">
        <f>NMM!K$6</f>
        <v>91.654284529793998</v>
      </c>
      <c r="L16" s="35">
        <f>NMM!L$6</f>
        <v>105.41427986958955</v>
      </c>
      <c r="M16" s="35">
        <f>NMM!M$6</f>
        <v>111.81919623442452</v>
      </c>
      <c r="N16" s="35">
        <f>NMM!N$6</f>
        <v>98.715347180321274</v>
      </c>
      <c r="O16" s="35">
        <f>NMM!O$6</f>
        <v>120.31584856897966</v>
      </c>
      <c r="P16" s="35">
        <f>NMM!P$6</f>
        <v>122.86261040239205</v>
      </c>
      <c r="Q16" s="35">
        <f>NMM!Q$6</f>
        <v>125.71060251741682</v>
      </c>
    </row>
    <row r="17" spans="1:17" x14ac:dyDescent="0.25">
      <c r="A17" s="23" t="s">
        <v>9</v>
      </c>
      <c r="B17" s="37">
        <f>PPA!B$3</f>
        <v>557.76145068000619</v>
      </c>
      <c r="C17" s="37">
        <f>PPA!C$3</f>
        <v>652.29900805611874</v>
      </c>
      <c r="D17" s="37">
        <f>PPA!D$3</f>
        <v>667.26307628078985</v>
      </c>
      <c r="E17" s="37">
        <f>PPA!E$3</f>
        <v>642.76678521135159</v>
      </c>
      <c r="F17" s="37">
        <f>PPA!F$3</f>
        <v>626.33790533576473</v>
      </c>
      <c r="G17" s="37">
        <f>PPA!G$3</f>
        <v>614.33890380119487</v>
      </c>
      <c r="H17" s="37">
        <f>PPA!H$3</f>
        <v>595.14599588868509</v>
      </c>
      <c r="I17" s="37">
        <f>PPA!I$3</f>
        <v>627.3519409172319</v>
      </c>
      <c r="J17" s="37">
        <f>PPA!J$3</f>
        <v>575.51675427385339</v>
      </c>
      <c r="K17" s="37">
        <f>PPA!K$3</f>
        <v>527.97511018926639</v>
      </c>
      <c r="L17" s="37">
        <f>PPA!L$3</f>
        <v>549.5</v>
      </c>
      <c r="M17" s="37">
        <f>PPA!M$3</f>
        <v>546.08960658592582</v>
      </c>
      <c r="N17" s="37">
        <f>PPA!N$3</f>
        <v>549.54296526936514</v>
      </c>
      <c r="O17" s="37">
        <f>PPA!O$3</f>
        <v>575.26375848331361</v>
      </c>
      <c r="P17" s="37">
        <f>PPA!P$3</f>
        <v>592.88936432168407</v>
      </c>
      <c r="Q17" s="37">
        <f>PPA!Q$3</f>
        <v>619.87392733339334</v>
      </c>
    </row>
    <row r="18" spans="1:17" x14ac:dyDescent="0.25">
      <c r="A18" s="21" t="s">
        <v>35</v>
      </c>
      <c r="B18" s="35">
        <f>PPA!B$5</f>
        <v>0</v>
      </c>
      <c r="C18" s="35">
        <f>PPA!C$5</f>
        <v>0</v>
      </c>
      <c r="D18" s="35">
        <f>PPA!D$5</f>
        <v>0</v>
      </c>
      <c r="E18" s="35">
        <f>PPA!E$5</f>
        <v>0</v>
      </c>
      <c r="F18" s="35">
        <f>PPA!F$5</f>
        <v>0</v>
      </c>
      <c r="G18" s="35">
        <f>PPA!G$5</f>
        <v>0</v>
      </c>
      <c r="H18" s="35">
        <f>PPA!H$5</f>
        <v>0</v>
      </c>
      <c r="I18" s="35">
        <f>PPA!I$5</f>
        <v>0</v>
      </c>
      <c r="J18" s="35">
        <f>PPA!J$5</f>
        <v>0</v>
      </c>
      <c r="K18" s="35">
        <f>PPA!K$5</f>
        <v>0</v>
      </c>
      <c r="L18" s="35">
        <f>PPA!L$5</f>
        <v>0</v>
      </c>
      <c r="M18" s="35">
        <f>PPA!M$5</f>
        <v>0</v>
      </c>
      <c r="N18" s="35">
        <f>PPA!N$5</f>
        <v>0</v>
      </c>
      <c r="O18" s="35">
        <f>PPA!O$5</f>
        <v>0</v>
      </c>
      <c r="P18" s="35">
        <f>PPA!P$5</f>
        <v>0</v>
      </c>
      <c r="Q18" s="35">
        <f>PPA!Q$5</f>
        <v>0</v>
      </c>
    </row>
    <row r="19" spans="1:17" x14ac:dyDescent="0.25">
      <c r="A19" s="21" t="s">
        <v>56</v>
      </c>
      <c r="B19" s="35">
        <f>PPA!B$6</f>
        <v>240.89416914178523</v>
      </c>
      <c r="C19" s="35">
        <f>PPA!C$6</f>
        <v>299.91231435304434</v>
      </c>
      <c r="D19" s="35">
        <f>PPA!D$6</f>
        <v>296.2962962962963</v>
      </c>
      <c r="E19" s="35">
        <f>PPA!E$6</f>
        <v>293.45776547246822</v>
      </c>
      <c r="F19" s="35">
        <f>PPA!F$6</f>
        <v>267.75095989398693</v>
      </c>
      <c r="G19" s="35">
        <f>PPA!G$6</f>
        <v>253.59338470863278</v>
      </c>
      <c r="H19" s="35">
        <f>PPA!H$6</f>
        <v>248.55772418823634</v>
      </c>
      <c r="I19" s="35">
        <f>PPA!I$6</f>
        <v>274.28410440102232</v>
      </c>
      <c r="J19" s="35">
        <f>PPA!J$6</f>
        <v>263.49422945715577</v>
      </c>
      <c r="K19" s="35">
        <f>PPA!K$6</f>
        <v>264.66165413533838</v>
      </c>
      <c r="L19" s="35">
        <f>PPA!L$6</f>
        <v>292.60000000000002</v>
      </c>
      <c r="M19" s="35">
        <f>PPA!M$6</f>
        <v>289.42056518641652</v>
      </c>
      <c r="N19" s="35">
        <f>PPA!N$6</f>
        <v>299.75070832874462</v>
      </c>
      <c r="O19" s="35">
        <f>PPA!O$6</f>
        <v>317.71135712998733</v>
      </c>
      <c r="P19" s="35">
        <f>PPA!P$6</f>
        <v>350.88958633982907</v>
      </c>
      <c r="Q19" s="35">
        <f>PPA!Q$6</f>
        <v>362.13424441314271</v>
      </c>
    </row>
    <row r="20" spans="1:17" x14ac:dyDescent="0.25">
      <c r="A20" s="21" t="s">
        <v>55</v>
      </c>
      <c r="B20" s="35">
        <f>PPA!B$7</f>
        <v>316.86728153822094</v>
      </c>
      <c r="C20" s="35">
        <f>PPA!C$7</f>
        <v>352.3866937030744</v>
      </c>
      <c r="D20" s="35">
        <f>PPA!D$7</f>
        <v>370.96677998449354</v>
      </c>
      <c r="E20" s="35">
        <f>PPA!E$7</f>
        <v>349.30901973888336</v>
      </c>
      <c r="F20" s="35">
        <f>PPA!F$7</f>
        <v>358.5869454417778</v>
      </c>
      <c r="G20" s="35">
        <f>PPA!G$7</f>
        <v>360.74551909256206</v>
      </c>
      <c r="H20" s="35">
        <f>PPA!H$7</f>
        <v>346.58827170044879</v>
      </c>
      <c r="I20" s="35">
        <f>PPA!I$7</f>
        <v>353.06783651620958</v>
      </c>
      <c r="J20" s="35">
        <f>PPA!J$7</f>
        <v>312.02252481669763</v>
      </c>
      <c r="K20" s="35">
        <f>PPA!K$7</f>
        <v>263.31345605392801</v>
      </c>
      <c r="L20" s="35">
        <f>PPA!L$7</f>
        <v>256.89999999999998</v>
      </c>
      <c r="M20" s="35">
        <f>PPA!M$7</f>
        <v>256.6690413995093</v>
      </c>
      <c r="N20" s="35">
        <f>PPA!N$7</f>
        <v>249.79225694062052</v>
      </c>
      <c r="O20" s="35">
        <f>PPA!O$7</f>
        <v>257.55240135332627</v>
      </c>
      <c r="P20" s="35">
        <f>PPA!P$7</f>
        <v>241.999777981855</v>
      </c>
      <c r="Q20" s="35">
        <f>PPA!Q$7</f>
        <v>257.73968292025063</v>
      </c>
    </row>
    <row r="21" spans="1:17" x14ac:dyDescent="0.25">
      <c r="A21" s="20" t="s">
        <v>54</v>
      </c>
      <c r="B21" s="36">
        <f>FBT!B$3</f>
        <v>2225.4181647647333</v>
      </c>
      <c r="C21" s="36">
        <f>FBT!C$3</f>
        <v>2460.267441223215</v>
      </c>
      <c r="D21" s="36">
        <f>FBT!D$3</f>
        <v>2620.0274348422499</v>
      </c>
      <c r="E21" s="36">
        <f>FBT!E$3</f>
        <v>2396.8303219800941</v>
      </c>
      <c r="F21" s="36">
        <f>FBT!F$3</f>
        <v>2304.0853541131032</v>
      </c>
      <c r="G21" s="36">
        <f>FBT!G$3</f>
        <v>2249.7618841458134</v>
      </c>
      <c r="H21" s="36">
        <f>FBT!H$3</f>
        <v>2200.6586945469817</v>
      </c>
      <c r="I21" s="36">
        <f>FBT!I$3</f>
        <v>2074.4370434467628</v>
      </c>
      <c r="J21" s="36">
        <f>FBT!J$3</f>
        <v>1962.8494277504972</v>
      </c>
      <c r="K21" s="36">
        <f>FBT!K$3</f>
        <v>2163.8579206637282</v>
      </c>
      <c r="L21" s="36">
        <f>FBT!L$3</f>
        <v>1968.7</v>
      </c>
      <c r="M21" s="36">
        <f>FBT!M$3</f>
        <v>1889.6936594633105</v>
      </c>
      <c r="N21" s="36">
        <f>FBT!N$3</f>
        <v>1857.373126558073</v>
      </c>
      <c r="O21" s="36">
        <f>FBT!O$3</f>
        <v>2015.0747732778123</v>
      </c>
      <c r="P21" s="36">
        <f>FBT!P$3</f>
        <v>2101.1999071560485</v>
      </c>
      <c r="Q21" s="36">
        <f>FBT!Q$3</f>
        <v>2087.1919361444943</v>
      </c>
    </row>
    <row r="22" spans="1:17" x14ac:dyDescent="0.25">
      <c r="A22" s="18" t="s">
        <v>53</v>
      </c>
      <c r="B22" s="35">
        <f>TRE!B$3</f>
        <v>2062.0603407847429</v>
      </c>
      <c r="C22" s="35">
        <f>TRE!C$3</f>
        <v>1885.378418370143</v>
      </c>
      <c r="D22" s="35">
        <f>TRE!D$3</f>
        <v>1896.7018548339001</v>
      </c>
      <c r="E22" s="35">
        <f>TRE!E$3</f>
        <v>2178.1989163901949</v>
      </c>
      <c r="F22" s="35">
        <f>TRE!F$3</f>
        <v>2179.2708203554157</v>
      </c>
      <c r="G22" s="35">
        <f>TRE!G$3</f>
        <v>2444.8004156204006</v>
      </c>
      <c r="H22" s="35">
        <f>TRE!H$3</f>
        <v>3135.4302513207049</v>
      </c>
      <c r="I22" s="35">
        <f>TRE!I$3</f>
        <v>3410.0376310546758</v>
      </c>
      <c r="J22" s="35">
        <f>TRE!J$3</f>
        <v>3207.7683710829015</v>
      </c>
      <c r="K22" s="35">
        <f>TRE!K$3</f>
        <v>2486.5957998444383</v>
      </c>
      <c r="L22" s="35">
        <f>TRE!L$3</f>
        <v>3095.4</v>
      </c>
      <c r="M22" s="35">
        <f>TRE!M$3</f>
        <v>3023.9254333887438</v>
      </c>
      <c r="N22" s="35">
        <f>TRE!N$3</f>
        <v>2760.2294684781195</v>
      </c>
      <c r="O22" s="35">
        <f>TRE!O$3</f>
        <v>3496.3263998718744</v>
      </c>
      <c r="P22" s="35">
        <f>TRE!P$3</f>
        <v>4029.2256612608617</v>
      </c>
      <c r="Q22" s="35">
        <f>TRE!Q$3</f>
        <v>4756.1962417957866</v>
      </c>
    </row>
    <row r="23" spans="1:17" x14ac:dyDescent="0.25">
      <c r="A23" s="18" t="s">
        <v>52</v>
      </c>
      <c r="B23" s="35">
        <f>MAE!B$3</f>
        <v>4278.2554322338601</v>
      </c>
      <c r="C23" s="35">
        <f>MAE!C$3</f>
        <v>4229.5993862004716</v>
      </c>
      <c r="D23" s="35">
        <f>MAE!D$3</f>
        <v>4302.1411105147017</v>
      </c>
      <c r="E23" s="35">
        <f>MAE!E$3</f>
        <v>4966.5847196696659</v>
      </c>
      <c r="F23" s="35">
        <f>MAE!F$3</f>
        <v>5696.2770837344688</v>
      </c>
      <c r="G23" s="35">
        <f>MAE!G$3</f>
        <v>6263.31284093861</v>
      </c>
      <c r="H23" s="35">
        <f>MAE!H$3</f>
        <v>6178.7979929709772</v>
      </c>
      <c r="I23" s="35">
        <f>MAE!I$3</f>
        <v>5916.3262431328358</v>
      </c>
      <c r="J23" s="35">
        <f>MAE!J$3</f>
        <v>5813.5936884387338</v>
      </c>
      <c r="K23" s="35">
        <f>MAE!K$3</f>
        <v>5481.9808141042267</v>
      </c>
      <c r="L23" s="35">
        <f>MAE!L$3</f>
        <v>5729.7</v>
      </c>
      <c r="M23" s="35">
        <f>MAE!M$3</f>
        <v>6466.4964774796181</v>
      </c>
      <c r="N23" s="35">
        <f>MAE!N$3</f>
        <v>6431.1244155662125</v>
      </c>
      <c r="O23" s="35">
        <f>MAE!O$3</f>
        <v>6370.6432303657584</v>
      </c>
      <c r="P23" s="35">
        <f>MAE!P$3</f>
        <v>6634.8104267794261</v>
      </c>
      <c r="Q23" s="35">
        <f>MAE!Q$3</f>
        <v>7196.9310995894157</v>
      </c>
    </row>
    <row r="24" spans="1:17" x14ac:dyDescent="0.25">
      <c r="A24" s="18" t="s">
        <v>51</v>
      </c>
      <c r="B24" s="35">
        <f>TEL!B$3</f>
        <v>1099.8905737064249</v>
      </c>
      <c r="C24" s="35">
        <f>TEL!C$3</f>
        <v>1121.8282457390255</v>
      </c>
      <c r="D24" s="35">
        <f>TEL!D$3</f>
        <v>968.44993141289444</v>
      </c>
      <c r="E24" s="35">
        <f>TEL!E$3</f>
        <v>806.02429768241166</v>
      </c>
      <c r="F24" s="35">
        <f>TEL!F$3</f>
        <v>743.67715848727505</v>
      </c>
      <c r="G24" s="35">
        <f>TEL!G$3</f>
        <v>620.94120703091187</v>
      </c>
      <c r="H24" s="35">
        <f>TEL!H$3</f>
        <v>631.83837669370712</v>
      </c>
      <c r="I24" s="35">
        <f>TEL!I$3</f>
        <v>553.29724508482082</v>
      </c>
      <c r="J24" s="35">
        <f>TEL!J$3</f>
        <v>489.60725714230801</v>
      </c>
      <c r="K24" s="35">
        <f>TEL!K$3</f>
        <v>435.26056520611877</v>
      </c>
      <c r="L24" s="35">
        <f>TEL!L$3</f>
        <v>420.7</v>
      </c>
      <c r="M24" s="35">
        <f>TEL!M$3</f>
        <v>444.66872476846356</v>
      </c>
      <c r="N24" s="35">
        <f>TEL!N$3</f>
        <v>430.60380645355065</v>
      </c>
      <c r="O24" s="35">
        <f>TEL!O$3</f>
        <v>438.72995535624909</v>
      </c>
      <c r="P24" s="35">
        <f>TEL!P$3</f>
        <v>446.25647132433824</v>
      </c>
      <c r="Q24" s="35">
        <f>TEL!Q$3</f>
        <v>433.16250586907222</v>
      </c>
    </row>
    <row r="25" spans="1:17" x14ac:dyDescent="0.25">
      <c r="A25" s="18" t="s">
        <v>50</v>
      </c>
      <c r="B25" s="35">
        <f>WWP!B$3</f>
        <v>341.09738940128187</v>
      </c>
      <c r="C25" s="35">
        <f>WWP!C$3</f>
        <v>362.52534663232319</v>
      </c>
      <c r="D25" s="35">
        <f>WWP!D$3</f>
        <v>315.97781356235458</v>
      </c>
      <c r="E25" s="35">
        <f>WWP!E$3</f>
        <v>308.25596104733035</v>
      </c>
      <c r="F25" s="35">
        <f>WWP!F$3</f>
        <v>320.757495101426</v>
      </c>
      <c r="G25" s="35">
        <f>WWP!G$3</f>
        <v>290.17663867001477</v>
      </c>
      <c r="H25" s="35">
        <f>WWP!H$3</f>
        <v>288.23412391414865</v>
      </c>
      <c r="I25" s="35">
        <f>WWP!I$3</f>
        <v>296.218783329644</v>
      </c>
      <c r="J25" s="35">
        <f>WWP!J$3</f>
        <v>289.15176383536891</v>
      </c>
      <c r="K25" s="35">
        <f>WWP!K$3</f>
        <v>223.59346642468239</v>
      </c>
      <c r="L25" s="35">
        <f>WWP!L$3</f>
        <v>223.9</v>
      </c>
      <c r="M25" s="35">
        <f>WWP!M$3</f>
        <v>211.15332858386768</v>
      </c>
      <c r="N25" s="35">
        <f>WWP!N$3</f>
        <v>207.743059379474</v>
      </c>
      <c r="O25" s="35">
        <f>WWP!O$3</f>
        <v>214.10982763107845</v>
      </c>
      <c r="P25" s="35">
        <f>WWP!P$3</f>
        <v>229.08235864003797</v>
      </c>
      <c r="Q25" s="35">
        <f>WWP!Q$3</f>
        <v>239.85774367888433</v>
      </c>
    </row>
    <row r="26" spans="1:17" x14ac:dyDescent="0.25">
      <c r="A26" s="16" t="s">
        <v>49</v>
      </c>
      <c r="B26" s="34">
        <f>OIS!B$3</f>
        <v>1009.2230733156168</v>
      </c>
      <c r="C26" s="34">
        <f>OIS!C$3</f>
        <v>1124.4314133830217</v>
      </c>
      <c r="D26" s="34">
        <f>OIS!D$3</f>
        <v>1150.474145643228</v>
      </c>
      <c r="E26" s="34">
        <f>OIS!E$3</f>
        <v>1167.1480058238062</v>
      </c>
      <c r="F26" s="34">
        <f>OIS!F$3</f>
        <v>1198.6499190177935</v>
      </c>
      <c r="G26" s="34">
        <f>OIS!G$3</f>
        <v>1209.5203047882933</v>
      </c>
      <c r="H26" s="34">
        <f>OIS!H$3</f>
        <v>1259.2559846157246</v>
      </c>
      <c r="I26" s="34">
        <f>OIS!I$3</f>
        <v>1351.0957277684986</v>
      </c>
      <c r="J26" s="34">
        <f>OIS!J$3</f>
        <v>1357.350835551541</v>
      </c>
      <c r="K26" s="34">
        <f>OIS!K$3</f>
        <v>1369.8729582577134</v>
      </c>
      <c r="L26" s="34">
        <f>OIS!L$3</f>
        <v>1504.5</v>
      </c>
      <c r="M26" s="34">
        <f>OIS!M$3</f>
        <v>1604.5278239531385</v>
      </c>
      <c r="N26" s="34">
        <f>OIS!N$3</f>
        <v>1757.0557552336236</v>
      </c>
      <c r="O26" s="34">
        <f>OIS!O$3</f>
        <v>1818.3820143740866</v>
      </c>
      <c r="P26" s="34">
        <f>OIS!P$3</f>
        <v>1931.759695633307</v>
      </c>
      <c r="Q26" s="34">
        <f>OIS!Q$3</f>
        <v>2116.9618685128021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3512.7462866237693</v>
      </c>
      <c r="C29" s="38">
        <f>ISI!C25+NFM!C43+CHI!C32+NMM!C31+PPA!C32+FBT!C12+TRE!C12+MAE!C12+TEL!C12+WWP!C12+OIS!C12</f>
        <v>3618.3930399999967</v>
      </c>
      <c r="D29" s="38">
        <f>ISI!D25+NFM!D43+CHI!D32+NMM!D31+PPA!D32+FBT!D12+TRE!D12+MAE!D12+TEL!D12+WWP!D12+OIS!D12</f>
        <v>3699.0865299999987</v>
      </c>
      <c r="E29" s="38">
        <f>ISI!E25+NFM!E43+CHI!E32+NMM!E31+PPA!E32+FBT!E12+TRE!E12+MAE!E12+TEL!E12+WWP!E12+OIS!E12</f>
        <v>3591.3664999999978</v>
      </c>
      <c r="F29" s="38">
        <f>ISI!F25+NFM!F43+CHI!F32+NMM!F31+PPA!F32+FBT!F12+TRE!F12+MAE!F12+TEL!F12+WWP!F12+OIS!F12</f>
        <v>3346.8989899999997</v>
      </c>
      <c r="G29" s="38">
        <f>ISI!G25+NFM!G43+CHI!G32+NMM!G31+PPA!G32+FBT!G12+TRE!G12+MAE!G12+TEL!G12+WWP!G12+OIS!G12</f>
        <v>3381.6449564725554</v>
      </c>
      <c r="H29" s="38">
        <f>ISI!H25+NFM!H43+CHI!H32+NMM!H31+PPA!H32+FBT!H12+TRE!H12+MAE!H12+TEL!H12+WWP!H12+OIS!H12</f>
        <v>3394.8635099999974</v>
      </c>
      <c r="I29" s="38">
        <f>ISI!I25+NFM!I43+CHI!I32+NMM!I31+PPA!I32+FBT!I12+TRE!I12+MAE!I12+TEL!I12+WWP!I12+OIS!I12</f>
        <v>3357.4751699999956</v>
      </c>
      <c r="J29" s="38">
        <f>ISI!J25+NFM!J43+CHI!J32+NMM!J31+PPA!J32+FBT!J12+TRE!J12+MAE!J12+TEL!J12+WWP!J12+OIS!J12</f>
        <v>3353.6886899999995</v>
      </c>
      <c r="K29" s="38">
        <f>ISI!K25+NFM!K43+CHI!K32+NMM!K31+PPA!K32+FBT!K12+TRE!K12+MAE!K12+TEL!K12+WWP!K12+OIS!K12</f>
        <v>2679.0066599999964</v>
      </c>
      <c r="L29" s="38">
        <f>ISI!L25+NFM!L43+CHI!L32+NMM!L31+PPA!L32+FBT!L12+TRE!L12+MAE!L12+TEL!L12+WWP!L12+OIS!L12</f>
        <v>2905.596061490271</v>
      </c>
      <c r="M29" s="38">
        <f>ISI!M25+NFM!M43+CHI!M32+NMM!M31+PPA!M32+FBT!M12+TRE!M12+MAE!M12+TEL!M12+WWP!M12+OIS!M12</f>
        <v>3072.4421740735738</v>
      </c>
      <c r="N29" s="38">
        <f>ISI!N25+NFM!N43+CHI!N32+NMM!N31+PPA!N32+FBT!N12+TRE!N12+MAE!N12+TEL!N12+WWP!N12+OIS!N12</f>
        <v>3258.7967298376484</v>
      </c>
      <c r="O29" s="38">
        <f>ISI!O25+NFM!O43+CHI!O32+NMM!O31+PPA!O32+FBT!O12+TRE!O12+MAE!O12+TEL!O12+WWP!O12+OIS!O12</f>
        <v>3655.1627488312952</v>
      </c>
      <c r="P29" s="38">
        <f>ISI!P25+NFM!P43+CHI!P32+NMM!P31+PPA!P32+FBT!P12+TRE!P12+MAE!P12+TEL!P12+WWP!P12+OIS!P12</f>
        <v>3785.2947056065868</v>
      </c>
      <c r="Q29" s="38">
        <f>ISI!Q25+NFM!Q43+CHI!Q32+NMM!Q31+PPA!Q32+FBT!Q12+TRE!Q12+MAE!Q12+TEL!Q12+WWP!Q12+OIS!Q12</f>
        <v>4013.056943387202</v>
      </c>
    </row>
    <row r="30" spans="1:17" x14ac:dyDescent="0.25">
      <c r="A30" s="69" t="s">
        <v>33</v>
      </c>
      <c r="B30" s="68">
        <f t="shared" ref="B30:Q30" si="0">B31+B32</f>
        <v>403.89841801803766</v>
      </c>
      <c r="C30" s="68">
        <f t="shared" si="0"/>
        <v>409.73385999999681</v>
      </c>
      <c r="D30" s="68">
        <f t="shared" si="0"/>
        <v>411.30825999999996</v>
      </c>
      <c r="E30" s="68">
        <f t="shared" si="0"/>
        <v>395.61524999999796</v>
      </c>
      <c r="F30" s="68">
        <f t="shared" si="0"/>
        <v>422.19036000000074</v>
      </c>
      <c r="G30" s="68">
        <f t="shared" si="0"/>
        <v>449.58380025740757</v>
      </c>
      <c r="H30" s="68">
        <f t="shared" si="0"/>
        <v>449.75359999999807</v>
      </c>
      <c r="I30" s="68">
        <f t="shared" si="0"/>
        <v>464.67359999999599</v>
      </c>
      <c r="J30" s="68">
        <f t="shared" si="0"/>
        <v>449.26463000000001</v>
      </c>
      <c r="K30" s="68">
        <f t="shared" si="0"/>
        <v>331.78919999999562</v>
      </c>
      <c r="L30" s="68">
        <f t="shared" si="0"/>
        <v>350.636687801976</v>
      </c>
      <c r="M30" s="68">
        <f t="shared" si="0"/>
        <v>368.0849284076719</v>
      </c>
      <c r="N30" s="68">
        <f t="shared" si="0"/>
        <v>349.98603110696689</v>
      </c>
      <c r="O30" s="68">
        <f t="shared" si="0"/>
        <v>195.43607227639751</v>
      </c>
      <c r="P30" s="68">
        <f t="shared" si="0"/>
        <v>242.75452035093565</v>
      </c>
      <c r="Q30" s="68">
        <f t="shared" si="0"/>
        <v>326.36181077949175</v>
      </c>
    </row>
    <row r="31" spans="1:17" x14ac:dyDescent="0.25">
      <c r="A31" s="53" t="s">
        <v>48</v>
      </c>
      <c r="B31" s="51">
        <f>ISI!B27+NFM!B44+CHI!B33+NMM!B32+PPA!B33+FBT!B13+TRE!B13+MAE!B13+TEL!B13+WWP!B13+OIS!B13</f>
        <v>77.301637805256235</v>
      </c>
      <c r="C31" s="51">
        <f>ISI!C27+NFM!C44+CHI!C33+NMM!C32+PPA!C33+FBT!C13+TRE!C13+MAE!C13+TEL!C13+WWP!C13+OIS!C13</f>
        <v>99.88459999999678</v>
      </c>
      <c r="D31" s="51">
        <f>ISI!D27+NFM!D44+CHI!D33+NMM!D32+PPA!D33+FBT!D13+TRE!D13+MAE!D13+TEL!D13+WWP!D13+OIS!D13</f>
        <v>95.509699999999995</v>
      </c>
      <c r="E31" s="51">
        <f>ISI!E27+NFM!E44+CHI!E33+NMM!E32+PPA!E33+FBT!E13+TRE!E13+MAE!E13+TEL!E13+WWP!E13+OIS!E13</f>
        <v>67.538929999997933</v>
      </c>
      <c r="F31" s="51">
        <f>ISI!F27+NFM!F44+CHI!F33+NMM!F32+PPA!F33+FBT!F13+TRE!F13+MAE!F13+TEL!F13+WWP!F13+OIS!F13</f>
        <v>102.41541000000072</v>
      </c>
      <c r="G31" s="51">
        <f>ISI!G27+NFM!G44+CHI!G33+NMM!G32+PPA!G33+FBT!G13+TRE!G13+MAE!G13+TEL!G13+WWP!G13+OIS!G13</f>
        <v>127.48077238971673</v>
      </c>
      <c r="H31" s="51">
        <f>ISI!H27+NFM!H44+CHI!H33+NMM!H32+PPA!H33+FBT!H13+TRE!H13+MAE!H13+TEL!H13+WWP!H13+OIS!H13</f>
        <v>131.64663999999809</v>
      </c>
      <c r="I31" s="51">
        <f>ISI!I27+NFM!I44+CHI!I33+NMM!I32+PPA!I33+FBT!I13+TRE!I13+MAE!I13+TEL!I13+WWP!I13+OIS!I13</f>
        <v>121.131329999996</v>
      </c>
      <c r="J31" s="51">
        <f>ISI!J27+NFM!J44+CHI!J33+NMM!J32+PPA!J33+FBT!J13+TRE!J13+MAE!J13+TEL!J13+WWP!J13+OIS!J13</f>
        <v>120.67134000000001</v>
      </c>
      <c r="K31" s="51">
        <f>ISI!K27+NFM!K44+CHI!K33+NMM!K32+PPA!K33+FBT!K13+TRE!K13+MAE!K13+TEL!K13+WWP!K13+OIS!K13</f>
        <v>59.589429999995602</v>
      </c>
      <c r="L31" s="51">
        <f>ISI!L27+NFM!L44+CHI!L33+NMM!L32+PPA!L33+FBT!L13+TRE!L13+MAE!L13+TEL!L13+WWP!L13+OIS!L13</f>
        <v>47.914407950352185</v>
      </c>
      <c r="M31" s="51">
        <f>ISI!M27+NFM!M44+CHI!M33+NMM!M32+PPA!M33+FBT!M13+TRE!M13+MAE!M13+TEL!M13+WWP!M13+OIS!M13</f>
        <v>47.912331889039166</v>
      </c>
      <c r="N31" s="51">
        <f>ISI!N27+NFM!N44+CHI!N33+NMM!N32+PPA!N33+FBT!N13+TRE!N13+MAE!N13+TEL!N13+WWP!N13+OIS!N13</f>
        <v>40.792138944474161</v>
      </c>
      <c r="O31" s="51">
        <f>ISI!O27+NFM!O44+CHI!O33+NMM!O32+PPA!O33+FBT!O13+TRE!O13+MAE!O13+TEL!O13+WWP!O13+OIS!O13</f>
        <v>28.700500401768505</v>
      </c>
      <c r="P31" s="51">
        <f>ISI!P27+NFM!P44+CHI!P33+NMM!P32+PPA!P33+FBT!P13+TRE!P13+MAE!P13+TEL!P13+WWP!P13+OIS!P13</f>
        <v>35.558612144973168</v>
      </c>
      <c r="Q31" s="51">
        <f>ISI!Q27+NFM!Q44+CHI!Q33+NMM!Q32+PPA!Q33+FBT!Q13+TRE!Q13+MAE!Q13+TEL!Q13+WWP!Q13+OIS!Q13</f>
        <v>41.74310419485613</v>
      </c>
    </row>
    <row r="32" spans="1:17" x14ac:dyDescent="0.25">
      <c r="A32" s="53" t="s">
        <v>47</v>
      </c>
      <c r="B32" s="51">
        <f>ISI!B28</f>
        <v>326.59678021278143</v>
      </c>
      <c r="C32" s="51">
        <f>ISI!C28</f>
        <v>309.84926000000002</v>
      </c>
      <c r="D32" s="51">
        <f>ISI!D28</f>
        <v>315.79855999999995</v>
      </c>
      <c r="E32" s="51">
        <f>ISI!E28</f>
        <v>328.07632000000001</v>
      </c>
      <c r="F32" s="51">
        <f>ISI!F28</f>
        <v>319.77495000000005</v>
      </c>
      <c r="G32" s="51">
        <f>ISI!G28</f>
        <v>322.10302786769086</v>
      </c>
      <c r="H32" s="51">
        <f>ISI!H28</f>
        <v>318.10696000000002</v>
      </c>
      <c r="I32" s="51">
        <f>ISI!I28</f>
        <v>343.54226999999997</v>
      </c>
      <c r="J32" s="51">
        <f>ISI!J28</f>
        <v>328.59328999999997</v>
      </c>
      <c r="K32" s="51">
        <f>ISI!K28</f>
        <v>272.19977</v>
      </c>
      <c r="L32" s="51">
        <f>ISI!L28</f>
        <v>302.7222798516238</v>
      </c>
      <c r="M32" s="51">
        <f>ISI!M28</f>
        <v>320.1725965186327</v>
      </c>
      <c r="N32" s="51">
        <f>ISI!N28</f>
        <v>309.19389216249272</v>
      </c>
      <c r="O32" s="51">
        <f>ISI!O28</f>
        <v>166.73557187462902</v>
      </c>
      <c r="P32" s="51">
        <f>ISI!P28</f>
        <v>207.19590820596247</v>
      </c>
      <c r="Q32" s="51">
        <f>ISI!Q28</f>
        <v>284.61870658463562</v>
      </c>
    </row>
    <row r="33" spans="1:17" x14ac:dyDescent="0.25">
      <c r="A33" s="67" t="s">
        <v>32</v>
      </c>
      <c r="B33" s="66">
        <f t="shared" ref="B33:Q33" si="1">SUM(B34:B38)</f>
        <v>267.14960403613327</v>
      </c>
      <c r="C33" s="66">
        <f t="shared" si="1"/>
        <v>210.78158999999999</v>
      </c>
      <c r="D33" s="66">
        <f t="shared" si="1"/>
        <v>212.97539999999981</v>
      </c>
      <c r="E33" s="66">
        <f t="shared" si="1"/>
        <v>261.36709000000008</v>
      </c>
      <c r="F33" s="66">
        <f t="shared" si="1"/>
        <v>263.70852999999954</v>
      </c>
      <c r="G33" s="66">
        <f t="shared" si="1"/>
        <v>240.98961111536332</v>
      </c>
      <c r="H33" s="66">
        <f t="shared" si="1"/>
        <v>200.4100100000004</v>
      </c>
      <c r="I33" s="66">
        <f t="shared" si="1"/>
        <v>203.59802999999994</v>
      </c>
      <c r="J33" s="66">
        <f t="shared" si="1"/>
        <v>193.00369999999964</v>
      </c>
      <c r="K33" s="66">
        <f t="shared" si="1"/>
        <v>153.9033100000002</v>
      </c>
      <c r="L33" s="66">
        <f t="shared" si="1"/>
        <v>140.77515037539769</v>
      </c>
      <c r="M33" s="66">
        <f t="shared" si="1"/>
        <v>303.69198165992236</v>
      </c>
      <c r="N33" s="66">
        <f t="shared" si="1"/>
        <v>274.96145826063452</v>
      </c>
      <c r="O33" s="66">
        <f t="shared" si="1"/>
        <v>308.9235379199182</v>
      </c>
      <c r="P33" s="66">
        <f t="shared" si="1"/>
        <v>392.08843983226916</v>
      </c>
      <c r="Q33" s="66">
        <f t="shared" si="1"/>
        <v>405.94064826041938</v>
      </c>
    </row>
    <row r="34" spans="1:17" x14ac:dyDescent="0.25">
      <c r="A34" s="53" t="s">
        <v>31</v>
      </c>
      <c r="B34" s="51">
        <f>ISI!B30+NFM!B46+CHI!B35+NMM!B34+PPA!B35+FBT!B15+TRE!B15+MAE!B15+TEL!B15+WWP!B15+OIS!B15</f>
        <v>0</v>
      </c>
      <c r="C34" s="51">
        <f>ISI!C30+NFM!C46+CHI!C35+NMM!C34+PPA!C35+FBT!C15+TRE!C15+MAE!C15+TEL!C15+WWP!C15+OIS!C15</f>
        <v>0</v>
      </c>
      <c r="D34" s="51">
        <f>ISI!D30+NFM!D46+CHI!D35+NMM!D34+PPA!D35+FBT!D15+TRE!D15+MAE!D15+TEL!D15+WWP!D15+OIS!D15</f>
        <v>0</v>
      </c>
      <c r="E34" s="51">
        <f>ISI!E30+NFM!E46+CHI!E35+NMM!E34+PPA!E35+FBT!E15+TRE!E15+MAE!E15+TEL!E15+WWP!E15+OIS!E15</f>
        <v>0</v>
      </c>
      <c r="F34" s="51">
        <f>ISI!F30+NFM!F46+CHI!F35+NMM!F34+PPA!F35+FBT!F15+TRE!F15+MAE!F15+TEL!F15+WWP!F15+OIS!F15</f>
        <v>0</v>
      </c>
      <c r="G34" s="51">
        <f>ISI!G30+NFM!G46+CHI!G35+NMM!G34+PPA!G35+FBT!G15+TRE!G15+MAE!G15+TEL!G15+WWP!G15+OIS!G15</f>
        <v>0</v>
      </c>
      <c r="H34" s="51">
        <f>ISI!H30+NFM!H46+CHI!H35+NMM!H34+PPA!H35+FBT!H15+TRE!H15+MAE!H15+TEL!H15+WWP!H15+OIS!H15</f>
        <v>0</v>
      </c>
      <c r="I34" s="51">
        <f>ISI!I30+NFM!I46+CHI!I35+NMM!I34+PPA!I35+FBT!I15+TRE!I15+MAE!I15+TEL!I15+WWP!I15+OIS!I15</f>
        <v>0</v>
      </c>
      <c r="J34" s="51">
        <f>ISI!J30+NFM!J46+CHI!J35+NMM!J34+PPA!J35+FBT!J15+TRE!J15+MAE!J15+TEL!J15+WWP!J15+OIS!J15</f>
        <v>0</v>
      </c>
      <c r="K34" s="51">
        <f>ISI!K30+NFM!K46+CHI!K35+NMM!K34+PPA!K35+FBT!K15+TRE!K15+MAE!K15+TEL!K15+WWP!K15+OIS!K15</f>
        <v>0</v>
      </c>
      <c r="L34" s="51">
        <f>ISI!L30+NFM!L46+CHI!L35+NMM!L34+PPA!L35+FBT!L15+TRE!L15+MAE!L15+TEL!L15+WWP!L15+OIS!L15</f>
        <v>0</v>
      </c>
      <c r="M34" s="51">
        <f>ISI!M30+NFM!M46+CHI!M35+NMM!M34+PPA!M35+FBT!M15+TRE!M15+MAE!M15+TEL!M15+WWP!M15+OIS!M15</f>
        <v>0</v>
      </c>
      <c r="N34" s="51">
        <f>ISI!N30+NFM!N46+CHI!N35+NMM!N34+PPA!N35+FBT!N15+TRE!N15+MAE!N15+TEL!N15+WWP!N15+OIS!N15</f>
        <v>0</v>
      </c>
      <c r="O34" s="51">
        <f>ISI!O30+NFM!O46+CHI!O35+NMM!O34+PPA!O35+FBT!O15+TRE!O15+MAE!O15+TEL!O15+WWP!O15+OIS!O15</f>
        <v>0</v>
      </c>
      <c r="P34" s="51">
        <f>ISI!P30+NFM!P46+CHI!P35+NMM!P34+PPA!P35+FBT!P15+TRE!P15+MAE!P15+TEL!P15+WWP!P15+OIS!P15</f>
        <v>0</v>
      </c>
      <c r="Q34" s="51">
        <f>ISI!Q30+NFM!Q46+CHI!Q35+NMM!Q34+PPA!Q35+FBT!Q15+TRE!Q15+MAE!Q15+TEL!Q15+WWP!Q15+OIS!Q15</f>
        <v>0</v>
      </c>
    </row>
    <row r="35" spans="1:17" x14ac:dyDescent="0.25">
      <c r="A35" s="53" t="s">
        <v>30</v>
      </c>
      <c r="B35" s="51">
        <f>ISI!B31+NFM!B47+CHI!B36+NMM!B35+PPA!B36+FBT!B16+TRE!B16+MAE!B16+TEL!B16+WWP!B16+OIS!B16</f>
        <v>16.480475420094706</v>
      </c>
      <c r="C35" s="51">
        <f>ISI!C31+NFM!C47+CHI!C36+NMM!C35+PPA!C36+FBT!C16+TRE!C16+MAE!C16+TEL!C16+WWP!C16+OIS!C16</f>
        <v>13.200629999999933</v>
      </c>
      <c r="D35" s="51">
        <f>ISI!D31+NFM!D47+CHI!D36+NMM!D35+PPA!D36+FBT!D16+TRE!D16+MAE!D16+TEL!D16+WWP!D16+OIS!D16</f>
        <v>30.782510000000006</v>
      </c>
      <c r="E35" s="51">
        <f>ISI!E31+NFM!E47+CHI!E36+NMM!E35+PPA!E36+FBT!E16+TRE!E16+MAE!E16+TEL!E16+WWP!E16+OIS!E16</f>
        <v>20.889599999999973</v>
      </c>
      <c r="F35" s="51">
        <f>ISI!F31+NFM!F47+CHI!F36+NMM!F35+PPA!F36+FBT!F16+TRE!F16+MAE!F16+TEL!F16+WWP!F16+OIS!F16</f>
        <v>21.306629999999981</v>
      </c>
      <c r="G35" s="51">
        <f>ISI!G31+NFM!G47+CHI!G36+NMM!G35+PPA!G36+FBT!G16+TRE!G16+MAE!G16+TEL!G16+WWP!G16+OIS!G16</f>
        <v>22.449416092582283</v>
      </c>
      <c r="H35" s="51">
        <f>ISI!H31+NFM!H47+CHI!H36+NMM!H35+PPA!H36+FBT!H16+TRE!H16+MAE!H16+TEL!H16+WWP!H16+OIS!H16</f>
        <v>20.200160000000007</v>
      </c>
      <c r="I35" s="51">
        <f>ISI!I31+NFM!I47+CHI!I36+NMM!I35+PPA!I36+FBT!I16+TRE!I16+MAE!I16+TEL!I16+WWP!I16+OIS!I16</f>
        <v>15.699570000000023</v>
      </c>
      <c r="J35" s="51">
        <f>ISI!J31+NFM!J47+CHI!J36+NMM!J35+PPA!J36+FBT!J16+TRE!J16+MAE!J16+TEL!J16+WWP!J16+OIS!J16</f>
        <v>20.208969999999994</v>
      </c>
      <c r="K35" s="51">
        <f>ISI!K31+NFM!K47+CHI!K36+NMM!K35+PPA!K36+FBT!K16+TRE!K16+MAE!K16+TEL!K16+WWP!K16+OIS!K16</f>
        <v>16.814850000000007</v>
      </c>
      <c r="L35" s="51">
        <f>ISI!L31+NFM!L47+CHI!L36+NMM!L35+PPA!L36+FBT!L16+TRE!L16+MAE!L16+TEL!L16+WWP!L16+OIS!L16</f>
        <v>15.716056837321783</v>
      </c>
      <c r="M35" s="51">
        <f>ISI!M31+NFM!M47+CHI!M36+NMM!M35+PPA!M36+FBT!M16+TRE!M16+MAE!M16+TEL!M16+WWP!M16+OIS!M16</f>
        <v>67.354364747687526</v>
      </c>
      <c r="N35" s="51">
        <f>ISI!N31+NFM!N47+CHI!N36+NMM!N35+PPA!N36+FBT!N16+TRE!N16+MAE!N16+TEL!N16+WWP!N16+OIS!N16</f>
        <v>69.602337595879206</v>
      </c>
      <c r="O35" s="51">
        <f>ISI!O31+NFM!O47+CHI!O36+NMM!O35+PPA!O36+FBT!O16+TRE!O16+MAE!O16+TEL!O16+WWP!O16+OIS!O16</f>
        <v>99.910080413920042</v>
      </c>
      <c r="P35" s="51">
        <f>ISI!P31+NFM!P47+CHI!P36+NMM!P35+PPA!P36+FBT!P16+TRE!P16+MAE!P16+TEL!P16+WWP!P16+OIS!P16</f>
        <v>163.89709391439504</v>
      </c>
      <c r="Q35" s="51">
        <f>ISI!Q31+NFM!Q47+CHI!Q36+NMM!Q35+PPA!Q36+FBT!Q16+TRE!Q16+MAE!Q16+TEL!Q16+WWP!Q16+OIS!Q16</f>
        <v>150.42520468235949</v>
      </c>
    </row>
    <row r="36" spans="1:17" x14ac:dyDescent="0.25">
      <c r="A36" s="53" t="s">
        <v>76</v>
      </c>
      <c r="B36" s="51">
        <f>ISI!B32+NFM!B48+CHI!B37+NMM!B36+PPA!B37+FBT!B17+TRE!B17+MAE!B17+TEL!B17+WWP!B17+OIS!B17</f>
        <v>19.466040479105004</v>
      </c>
      <c r="C36" s="51">
        <f>ISI!C32+NFM!C48+CHI!C37+NMM!C36+PPA!C37+FBT!C17+TRE!C17+MAE!C17+TEL!C17+WWP!C17+OIS!C17</f>
        <v>24.599390000000085</v>
      </c>
      <c r="D36" s="51">
        <f>ISI!D32+NFM!D48+CHI!D37+NMM!D36+PPA!D37+FBT!D17+TRE!D17+MAE!D17+TEL!D17+WWP!D17+OIS!D17</f>
        <v>24.58869999999979</v>
      </c>
      <c r="E36" s="51">
        <f>ISI!E32+NFM!E48+CHI!E37+NMM!E36+PPA!E37+FBT!E17+TRE!E17+MAE!E17+TEL!E17+WWP!E17+OIS!E17</f>
        <v>31.785890000000109</v>
      </c>
      <c r="F36" s="51">
        <f>ISI!F32+NFM!F48+CHI!F37+NMM!F36+PPA!F37+FBT!F17+TRE!F17+MAE!F17+TEL!F17+WWP!F17+OIS!F17</f>
        <v>26.600859999999557</v>
      </c>
      <c r="G36" s="51">
        <f>ISI!G32+NFM!G48+CHI!G37+NMM!G36+PPA!G37+FBT!G17+TRE!G17+MAE!G17+TEL!G17+WWP!G17+OIS!G17</f>
        <v>34.84434351243226</v>
      </c>
      <c r="H36" s="51">
        <f>ISI!H32+NFM!H48+CHI!H37+NMM!H36+PPA!H37+FBT!H17+TRE!H17+MAE!H17+TEL!H17+WWP!H17+OIS!H17</f>
        <v>34.801360000000386</v>
      </c>
      <c r="I36" s="51">
        <f>ISI!I32+NFM!I48+CHI!I37+NMM!I36+PPA!I37+FBT!I17+TRE!I17+MAE!I17+TEL!I17+WWP!I17+OIS!I17</f>
        <v>28.099819999999909</v>
      </c>
      <c r="J36" s="51">
        <f>ISI!J32+NFM!J48+CHI!J37+NMM!J36+PPA!J37+FBT!J17+TRE!J17+MAE!J17+TEL!J17+WWP!J17+OIS!J17</f>
        <v>33.098119999999653</v>
      </c>
      <c r="K36" s="51">
        <f>ISI!K32+NFM!K48+CHI!K37+NMM!K36+PPA!K37+FBT!K17+TRE!K17+MAE!K17+TEL!K17+WWP!K17+OIS!K17</f>
        <v>30.099160000000211</v>
      </c>
      <c r="L36" s="51">
        <f>ISI!L32+NFM!L48+CHI!L37+NMM!L36+PPA!L37+FBT!L17+TRE!L17+MAE!L17+TEL!L17+WWP!L17+OIS!L17</f>
        <v>30.094448917392583</v>
      </c>
      <c r="M36" s="51">
        <f>ISI!M32+NFM!M48+CHI!M37+NMM!M36+PPA!M37+FBT!M17+TRE!M17+MAE!M17+TEL!M17+WWP!M17+OIS!M17</f>
        <v>140.44119264184974</v>
      </c>
      <c r="N36" s="51">
        <f>ISI!N32+NFM!N48+CHI!N37+NMM!N36+PPA!N37+FBT!N17+TRE!N17+MAE!N17+TEL!N17+WWP!N17+OIS!N17</f>
        <v>108.33947026897158</v>
      </c>
      <c r="O36" s="51">
        <f>ISI!O32+NFM!O48+CHI!O37+NMM!O36+PPA!O37+FBT!O17+TRE!O17+MAE!O17+TEL!O17+WWP!O17+OIS!O17</f>
        <v>113.35555473614613</v>
      </c>
      <c r="P36" s="51">
        <f>ISI!P32+NFM!P48+CHI!P37+NMM!P36+PPA!P37+FBT!P17+TRE!P17+MAE!P17+TEL!P17+WWP!P17+OIS!P17</f>
        <v>143.44872008124869</v>
      </c>
      <c r="Q36" s="51">
        <f>ISI!Q32+NFM!Q48+CHI!Q37+NMM!Q36+PPA!Q37+FBT!Q17+TRE!Q17+MAE!Q17+TEL!Q17+WWP!Q17+OIS!Q17</f>
        <v>159.49936743412673</v>
      </c>
    </row>
    <row r="37" spans="1:17" x14ac:dyDescent="0.25">
      <c r="A37" s="53" t="s">
        <v>29</v>
      </c>
      <c r="B37" s="51">
        <f>ISI!B33+NFM!B49+CHI!B38+NMM!B37+PPA!B38+FBT!B18+TRE!B18+MAE!B18+TEL!B18+WWP!B18+OIS!B18</f>
        <v>231.20308813693356</v>
      </c>
      <c r="C37" s="51">
        <f>ISI!C33+NFM!C49+CHI!C38+NMM!C37+PPA!C38+FBT!C18+TRE!C18+MAE!C18+TEL!C18+WWP!C18+OIS!C18</f>
        <v>172.98156999999998</v>
      </c>
      <c r="D37" s="51">
        <f>ISI!D33+NFM!D49+CHI!D38+NMM!D37+PPA!D38+FBT!D18+TRE!D18+MAE!D18+TEL!D18+WWP!D18+OIS!D18</f>
        <v>127.00419000000002</v>
      </c>
      <c r="E37" s="51">
        <f>ISI!E33+NFM!E49+CHI!E38+NMM!E37+PPA!E38+FBT!E18+TRE!E18+MAE!E18+TEL!E18+WWP!E18+OIS!E18</f>
        <v>152.89177000000001</v>
      </c>
      <c r="F37" s="51">
        <f>ISI!F33+NFM!F49+CHI!F38+NMM!F37+PPA!F38+FBT!F18+TRE!F18+MAE!F18+TEL!F18+WWP!F18+OIS!F18</f>
        <v>152.80198000000001</v>
      </c>
      <c r="G37" s="51">
        <f>ISI!G33+NFM!G49+CHI!G38+NMM!G37+PPA!G38+FBT!G18+TRE!G18+MAE!G18+TEL!G18+WWP!G18+OIS!G18</f>
        <v>74.519392161920464</v>
      </c>
      <c r="H37" s="51">
        <f>ISI!H33+NFM!H49+CHI!H38+NMM!H37+PPA!H38+FBT!H18+TRE!H18+MAE!H18+TEL!H18+WWP!H18+OIS!H18</f>
        <v>54.408210000000004</v>
      </c>
      <c r="I37" s="51">
        <f>ISI!I33+NFM!I49+CHI!I38+NMM!I37+PPA!I38+FBT!I18+TRE!I18+MAE!I18+TEL!I18+WWP!I18+OIS!I18</f>
        <v>40.099600000000002</v>
      </c>
      <c r="J37" s="51">
        <f>ISI!J33+NFM!J49+CHI!J38+NMM!J37+PPA!J38+FBT!J18+TRE!J18+MAE!J18+TEL!J18+WWP!J18+OIS!J18</f>
        <v>17.20008</v>
      </c>
      <c r="K37" s="51">
        <f>ISI!K33+NFM!K49+CHI!K38+NMM!K37+PPA!K38+FBT!K18+TRE!K18+MAE!K18+TEL!K18+WWP!K18+OIS!K18</f>
        <v>12.388399999999997</v>
      </c>
      <c r="L37" s="51">
        <f>ISI!L33+NFM!L49+CHI!L38+NMM!L37+PPA!L38+FBT!L18+TRE!L18+MAE!L18+TEL!L18+WWP!L18+OIS!L18</f>
        <v>6.6876472243226308</v>
      </c>
      <c r="M37" s="51">
        <f>ISI!M33+NFM!M49+CHI!M38+NMM!M37+PPA!M38+FBT!M18+TRE!M18+MAE!M18+TEL!M18+WWP!M18+OIS!M18</f>
        <v>6.68766250659435</v>
      </c>
      <c r="N37" s="51">
        <f>ISI!N33+NFM!N49+CHI!N38+NMM!N37+PPA!N38+FBT!N18+TRE!N18+MAE!N18+TEL!N18+WWP!N18+OIS!N18</f>
        <v>4.777034249826924</v>
      </c>
      <c r="O37" s="51">
        <f>ISI!O33+NFM!O49+CHI!O38+NMM!O37+PPA!O38+FBT!O18+TRE!O18+MAE!O18+TEL!O18+WWP!O18+OIS!O18</f>
        <v>6.6876420516996822</v>
      </c>
      <c r="P37" s="51">
        <f>ISI!P33+NFM!P49+CHI!P38+NMM!P37+PPA!P38+FBT!P18+TRE!P18+MAE!P18+TEL!P18+WWP!P18+OIS!P18</f>
        <v>6.6876350496923473</v>
      </c>
      <c r="Q37" s="51">
        <f>ISI!Q33+NFM!Q49+CHI!Q38+NMM!Q37+PPA!Q38+FBT!Q18+TRE!Q18+MAE!Q18+TEL!Q18+WWP!Q18+OIS!Q18</f>
        <v>2.8661764592096484</v>
      </c>
    </row>
    <row r="38" spans="1:17" x14ac:dyDescent="0.25">
      <c r="A38" s="53" t="s">
        <v>28</v>
      </c>
      <c r="B38" s="51">
        <f>ISI!B34+NFM!B50+CHI!B39+NMM!B38+PPA!B39+FBT!B19+TRE!B19+MAE!B19+TEL!B19+WWP!B19+OIS!B19</f>
        <v>0</v>
      </c>
      <c r="C38" s="51">
        <f>ISI!C34+NFM!C50+CHI!C39+NMM!C38+PPA!C39+FBT!C19+TRE!C19+MAE!C19+TEL!C19+WWP!C19+OIS!C19</f>
        <v>0</v>
      </c>
      <c r="D38" s="51">
        <f>ISI!D34+NFM!D50+CHI!D39+NMM!D38+PPA!D39+FBT!D19+TRE!D19+MAE!D19+TEL!D19+WWP!D19+OIS!D19</f>
        <v>30.6</v>
      </c>
      <c r="E38" s="51">
        <f>ISI!E34+NFM!E50+CHI!E39+NMM!E38+PPA!E39+FBT!E19+TRE!E19+MAE!E19+TEL!E19+WWP!E19+OIS!E19</f>
        <v>55.79983</v>
      </c>
      <c r="F38" s="51">
        <f>ISI!F34+NFM!F50+CHI!F39+NMM!F38+PPA!F39+FBT!F19+TRE!F19+MAE!F19+TEL!F19+WWP!F19+OIS!F19</f>
        <v>62.99906</v>
      </c>
      <c r="G38" s="51">
        <f>ISI!G34+NFM!G50+CHI!G39+NMM!G38+PPA!G39+FBT!G19+TRE!G19+MAE!G19+TEL!G19+WWP!G19+OIS!G19</f>
        <v>109.17645934842832</v>
      </c>
      <c r="H38" s="51">
        <f>ISI!H34+NFM!H50+CHI!H39+NMM!H38+PPA!H39+FBT!H19+TRE!H19+MAE!H19+TEL!H19+WWP!H19+OIS!H19</f>
        <v>91.000280000000004</v>
      </c>
      <c r="I38" s="51">
        <f>ISI!I34+NFM!I50+CHI!I39+NMM!I38+PPA!I39+FBT!I19+TRE!I19+MAE!I19+TEL!I19+WWP!I19+OIS!I19</f>
        <v>119.69904</v>
      </c>
      <c r="J38" s="51">
        <f>ISI!J34+NFM!J50+CHI!J39+NMM!J38+PPA!J39+FBT!J19+TRE!J19+MAE!J19+TEL!J19+WWP!J19+OIS!J19</f>
        <v>122.49652999999999</v>
      </c>
      <c r="K38" s="51">
        <f>ISI!K34+NFM!K50+CHI!K39+NMM!K38+PPA!K39+FBT!K19+TRE!K19+MAE!K19+TEL!K19+WWP!K19+OIS!K19</f>
        <v>94.600899999999996</v>
      </c>
      <c r="L38" s="51">
        <f>ISI!L34+NFM!L50+CHI!L39+NMM!L38+PPA!L39+FBT!L19+TRE!L19+MAE!L19+TEL!L19+WWP!L19+OIS!L19</f>
        <v>88.27699739636067</v>
      </c>
      <c r="M38" s="51">
        <f>ISI!M34+NFM!M50+CHI!M39+NMM!M38+PPA!M39+FBT!M19+TRE!M19+MAE!M19+TEL!M19+WWP!M19+OIS!M19</f>
        <v>89.208761763790719</v>
      </c>
      <c r="N38" s="51">
        <f>ISI!N34+NFM!N50+CHI!N39+NMM!N38+PPA!N39+FBT!N19+TRE!N19+MAE!N19+TEL!N19+WWP!N19+OIS!N19</f>
        <v>92.242616145956831</v>
      </c>
      <c r="O38" s="51">
        <f>ISI!O34+NFM!O50+CHI!O39+NMM!O38+PPA!O39+FBT!O19+TRE!O19+MAE!O19+TEL!O19+WWP!O19+OIS!O19</f>
        <v>88.97026071815236</v>
      </c>
      <c r="P38" s="51">
        <f>ISI!P34+NFM!P50+CHI!P39+NMM!P38+PPA!P39+FBT!P19+TRE!P19+MAE!P19+TEL!P19+WWP!P19+OIS!P19</f>
        <v>78.054990786933018</v>
      </c>
      <c r="Q38" s="51">
        <f>ISI!Q34+NFM!Q50+CHI!Q39+NMM!Q38+PPA!Q39+FBT!Q19+TRE!Q19+MAE!Q19+TEL!Q19+WWP!Q19+OIS!Q19</f>
        <v>93.149899684723493</v>
      </c>
    </row>
    <row r="39" spans="1:17" x14ac:dyDescent="0.25">
      <c r="A39" s="67" t="s">
        <v>75</v>
      </c>
      <c r="B39" s="66">
        <f t="shared" ref="B39:Q39" si="2">B40+B41</f>
        <v>1507.945515808254</v>
      </c>
      <c r="C39" s="66">
        <f t="shared" si="2"/>
        <v>1650.23774</v>
      </c>
      <c r="D39" s="66">
        <f t="shared" si="2"/>
        <v>1655.4346599999999</v>
      </c>
      <c r="E39" s="66">
        <f t="shared" si="2"/>
        <v>1555.1171300000001</v>
      </c>
      <c r="F39" s="66">
        <f t="shared" si="2"/>
        <v>1411.6126699999993</v>
      </c>
      <c r="G39" s="66">
        <f t="shared" si="2"/>
        <v>1412.8227733865367</v>
      </c>
      <c r="H39" s="66">
        <f t="shared" si="2"/>
        <v>1435.2929499999989</v>
      </c>
      <c r="I39" s="66">
        <f t="shared" si="2"/>
        <v>1391.7874200000001</v>
      </c>
      <c r="J39" s="66">
        <f t="shared" si="2"/>
        <v>1375.96811</v>
      </c>
      <c r="K39" s="66">
        <f t="shared" si="2"/>
        <v>1010.68845</v>
      </c>
      <c r="L39" s="66">
        <f t="shared" si="2"/>
        <v>1153.9570056848315</v>
      </c>
      <c r="M39" s="66">
        <f t="shared" si="2"/>
        <v>1149.9500080886978</v>
      </c>
      <c r="N39" s="66">
        <f t="shared" si="2"/>
        <v>957.41377663131561</v>
      </c>
      <c r="O39" s="66">
        <f t="shared" si="2"/>
        <v>1364.1628773754919</v>
      </c>
      <c r="P39" s="66">
        <f t="shared" si="2"/>
        <v>1369.0280963134508</v>
      </c>
      <c r="Q39" s="66">
        <f t="shared" si="2"/>
        <v>1419.4247064517322</v>
      </c>
    </row>
    <row r="40" spans="1:17" x14ac:dyDescent="0.25">
      <c r="A40" s="53" t="s">
        <v>66</v>
      </c>
      <c r="B40" s="51">
        <f>ISI!B36+NFM!B52+CHI!B41+NMM!B40+PPA!B41+FBT!B21+TRE!B21+MAE!B21+TEL!B21+WWP!B21+OIS!B21</f>
        <v>1370.1983975860232</v>
      </c>
      <c r="C40" s="51">
        <f>ISI!C36+NFM!C52+CHI!C41+NMM!C40+PPA!C41+FBT!C21+TRE!C21+MAE!C21+TEL!C21+WWP!C21+OIS!C21</f>
        <v>1560.1377400000001</v>
      </c>
      <c r="D40" s="51">
        <f>ISI!D36+NFM!D52+CHI!D41+NMM!D40+PPA!D41+FBT!D21+TRE!D21+MAE!D21+TEL!D21+WWP!D21+OIS!D21</f>
        <v>1571.7232899999999</v>
      </c>
      <c r="E40" s="51">
        <f>ISI!E36+NFM!E52+CHI!E41+NMM!E40+PPA!E41+FBT!E21+TRE!E21+MAE!E21+TEL!E21+WWP!E21+OIS!E21</f>
        <v>1467.9331400000001</v>
      </c>
      <c r="F40" s="51">
        <f>ISI!F36+NFM!F52+CHI!F41+NMM!F40+PPA!F41+FBT!F21+TRE!F21+MAE!F21+TEL!F21+WWP!F21+OIS!F21</f>
        <v>1301.2334699999992</v>
      </c>
      <c r="G40" s="51">
        <f>ISI!G36+NFM!G52+CHI!G41+NMM!G40+PPA!G41+FBT!G21+TRE!G21+MAE!G21+TEL!G21+WWP!G21+OIS!G21</f>
        <v>1304.7404044782106</v>
      </c>
      <c r="H40" s="51">
        <f>ISI!H36+NFM!H52+CHI!H41+NMM!H40+PPA!H41+FBT!H21+TRE!H21+MAE!H21+TEL!H21+WWP!H21+OIS!H21</f>
        <v>1298.6947699999989</v>
      </c>
      <c r="I40" s="51">
        <f>ISI!I36+NFM!I52+CHI!I41+NMM!I40+PPA!I41+FBT!I21+TRE!I21+MAE!I21+TEL!I21+WWP!I21+OIS!I21</f>
        <v>1255.88742</v>
      </c>
      <c r="J40" s="51">
        <f>ISI!J36+NFM!J52+CHI!J41+NMM!J40+PPA!J41+FBT!J21+TRE!J21+MAE!J21+TEL!J21+WWP!J21+OIS!J21</f>
        <v>1242.46966</v>
      </c>
      <c r="K40" s="51">
        <f>ISI!K36+NFM!K52+CHI!K41+NMM!K40+PPA!K41+FBT!K21+TRE!K21+MAE!K21+TEL!K21+WWP!K21+OIS!K21</f>
        <v>895.58844999999997</v>
      </c>
      <c r="L40" s="51">
        <f>ISI!L36+NFM!L52+CHI!L41+NMM!L40+PPA!L41+FBT!L21+TRE!L21+MAE!L21+TEL!L21+WWP!L21+OIS!L21</f>
        <v>1004.6783202926464</v>
      </c>
      <c r="M40" s="51">
        <f>ISI!M36+NFM!M52+CHI!M41+NMM!M40+PPA!M41+FBT!M21+TRE!M21+MAE!M21+TEL!M21+WWP!M21+OIS!M21</f>
        <v>1003.6568964043564</v>
      </c>
      <c r="N40" s="51">
        <f>ISI!N36+NFM!N52+CHI!N41+NMM!N40+PPA!N41+FBT!N21+TRE!N21+MAE!N21+TEL!N21+WWP!N21+OIS!N21</f>
        <v>824.54380433743961</v>
      </c>
      <c r="O40" s="51">
        <f>ISI!O36+NFM!O52+CHI!O41+NMM!O40+PPA!O41+FBT!O21+TRE!O21+MAE!O21+TEL!O21+WWP!O21+OIS!O21</f>
        <v>1282.409224811332</v>
      </c>
      <c r="P40" s="51">
        <f>ISI!P36+NFM!P52+CHI!P41+NMM!P40+PPA!P41+FBT!P21+TRE!P21+MAE!P21+TEL!P21+WWP!P21+OIS!P21</f>
        <v>1266.9214771652348</v>
      </c>
      <c r="Q40" s="51">
        <f>ISI!Q36+NFM!Q52+CHI!Q41+NMM!Q40+PPA!Q41+FBT!Q21+TRE!Q21+MAE!Q21+TEL!Q21+WWP!Q21+OIS!Q21</f>
        <v>1283.5452593069319</v>
      </c>
    </row>
    <row r="41" spans="1:17" x14ac:dyDescent="0.25">
      <c r="A41" s="53" t="s">
        <v>25</v>
      </c>
      <c r="B41" s="51">
        <f>ISI!B37+NFM!B53+CHI!B42+NMM!B41+PPA!B42+FBT!B22+TRE!B22+MAE!B22+TEL!B22+WWP!B22+OIS!B22</f>
        <v>137.7471182222308</v>
      </c>
      <c r="C41" s="51">
        <f>ISI!C37+NFM!C53+CHI!C42+NMM!C41+PPA!C42+FBT!C22+TRE!C22+MAE!C22+TEL!C22+WWP!C22+OIS!C22</f>
        <v>90.1</v>
      </c>
      <c r="D41" s="51">
        <f>ISI!D37+NFM!D53+CHI!D42+NMM!D41+PPA!D42+FBT!D22+TRE!D22+MAE!D22+TEL!D22+WWP!D22+OIS!D22</f>
        <v>83.711370000000002</v>
      </c>
      <c r="E41" s="51">
        <f>ISI!E37+NFM!E53+CHI!E42+NMM!E41+PPA!E42+FBT!E22+TRE!E22+MAE!E22+TEL!E22+WWP!E22+OIS!E22</f>
        <v>87.183989999999994</v>
      </c>
      <c r="F41" s="51">
        <f>ISI!F37+NFM!F53+CHI!F42+NMM!F41+PPA!F42+FBT!F22+TRE!F22+MAE!F22+TEL!F22+WWP!F22+OIS!F22</f>
        <v>110.3792</v>
      </c>
      <c r="G41" s="51">
        <f>ISI!G37+NFM!G53+CHI!G42+NMM!G41+PPA!G42+FBT!G22+TRE!G22+MAE!G22+TEL!G22+WWP!G22+OIS!G22</f>
        <v>108.08236890832609</v>
      </c>
      <c r="H41" s="51">
        <f>ISI!H37+NFM!H53+CHI!H42+NMM!H41+PPA!H42+FBT!H22+TRE!H22+MAE!H22+TEL!H22+WWP!H22+OIS!H22</f>
        <v>136.59818000000001</v>
      </c>
      <c r="I41" s="51">
        <f>ISI!I37+NFM!I53+CHI!I42+NMM!I41+PPA!I42+FBT!I22+TRE!I22+MAE!I22+TEL!I22+WWP!I22+OIS!I22</f>
        <v>135.9</v>
      </c>
      <c r="J41" s="51">
        <f>ISI!J37+NFM!J53+CHI!J42+NMM!J41+PPA!J42+FBT!J22+TRE!J22+MAE!J22+TEL!J22+WWP!J22+OIS!J22</f>
        <v>133.49844999999999</v>
      </c>
      <c r="K41" s="51">
        <f>ISI!K37+NFM!K53+CHI!K42+NMM!K41+PPA!K42+FBT!K22+TRE!K22+MAE!K22+TEL!K22+WWP!K22+OIS!K22</f>
        <v>115.1</v>
      </c>
      <c r="L41" s="51">
        <f>ISI!L37+NFM!L53+CHI!L42+NMM!L41+PPA!L42+FBT!L22+TRE!L22+MAE!L22+TEL!L22+WWP!L22+OIS!L22</f>
        <v>149.27868539218503</v>
      </c>
      <c r="M41" s="51">
        <f>ISI!M37+NFM!M53+CHI!M42+NMM!M41+PPA!M42+FBT!M22+TRE!M22+MAE!M22+TEL!M22+WWP!M22+OIS!M22</f>
        <v>146.29311168434128</v>
      </c>
      <c r="N41" s="51">
        <f>ISI!N37+NFM!N53+CHI!N42+NMM!N41+PPA!N42+FBT!N22+TRE!N22+MAE!N22+TEL!N22+WWP!N22+OIS!N22</f>
        <v>132.869972293876</v>
      </c>
      <c r="O41" s="51">
        <f>ISI!O37+NFM!O53+CHI!O42+NMM!O41+PPA!O42+FBT!O22+TRE!O22+MAE!O22+TEL!O22+WWP!O22+OIS!O22</f>
        <v>81.753652564160006</v>
      </c>
      <c r="P41" s="51">
        <f>ISI!P37+NFM!P53+CHI!P42+NMM!P41+PPA!P42+FBT!P22+TRE!P22+MAE!P22+TEL!P22+WWP!P22+OIS!P22</f>
        <v>102.10661914821604</v>
      </c>
      <c r="Q41" s="51">
        <f>ISI!Q37+NFM!Q53+CHI!Q42+NMM!Q41+PPA!Q42+FBT!Q22+TRE!Q22+MAE!Q22+TEL!Q22+WWP!Q22+OIS!Q22</f>
        <v>135.87944714480031</v>
      </c>
    </row>
    <row r="42" spans="1:17" x14ac:dyDescent="0.25">
      <c r="A42" s="67" t="s">
        <v>24</v>
      </c>
      <c r="B42" s="66">
        <f t="shared" ref="B42:Q42" si="3">SUM(B43:B47)</f>
        <v>60.165654180027083</v>
      </c>
      <c r="C42" s="66">
        <f t="shared" si="3"/>
        <v>53.795540000000024</v>
      </c>
      <c r="D42" s="66">
        <f t="shared" si="3"/>
        <v>80.099999999999994</v>
      </c>
      <c r="E42" s="66">
        <f t="shared" si="3"/>
        <v>77.207439999999934</v>
      </c>
      <c r="F42" s="66">
        <f t="shared" si="3"/>
        <v>80.688870000000065</v>
      </c>
      <c r="G42" s="66">
        <f t="shared" si="3"/>
        <v>104.66227190216834</v>
      </c>
      <c r="H42" s="66">
        <f t="shared" si="3"/>
        <v>121.99951000000001</v>
      </c>
      <c r="I42" s="66">
        <f t="shared" si="3"/>
        <v>124.59530000000002</v>
      </c>
      <c r="J42" s="66">
        <f t="shared" si="3"/>
        <v>120.40916999999993</v>
      </c>
      <c r="K42" s="66">
        <f t="shared" si="3"/>
        <v>116.70755000000001</v>
      </c>
      <c r="L42" s="66">
        <f t="shared" si="3"/>
        <v>118.42052931948726</v>
      </c>
      <c r="M42" s="66">
        <f t="shared" si="3"/>
        <v>122.36058819156969</v>
      </c>
      <c r="N42" s="66">
        <f t="shared" si="3"/>
        <v>96.231011751218205</v>
      </c>
      <c r="O42" s="66">
        <f t="shared" si="3"/>
        <v>131.98733254356995</v>
      </c>
      <c r="P42" s="66">
        <f t="shared" si="3"/>
        <v>175.71801847953338</v>
      </c>
      <c r="Q42" s="66">
        <f t="shared" si="3"/>
        <v>184.07739935879343</v>
      </c>
    </row>
    <row r="43" spans="1:17" x14ac:dyDescent="0.25">
      <c r="A43" s="53" t="s">
        <v>23</v>
      </c>
      <c r="B43" s="51">
        <f>ISI!B39+NFM!B55+CHI!B44+NMM!B43+PPA!B44+FBT!B24+TRE!B24+MAE!B24+TEL!B24+WWP!B24+OIS!B24</f>
        <v>60.022346642050586</v>
      </c>
      <c r="C43" s="51">
        <f>ISI!C39+NFM!C55+CHI!C44+NMM!C43+PPA!C44+FBT!C24+TRE!C24+MAE!C24+TEL!C24+WWP!C24+OIS!C24</f>
        <v>53.695550000000026</v>
      </c>
      <c r="D43" s="51">
        <f>ISI!D39+NFM!D55+CHI!D44+NMM!D43+PPA!D44+FBT!D24+TRE!D24+MAE!D24+TEL!D24+WWP!D24+OIS!D24</f>
        <v>80</v>
      </c>
      <c r="E43" s="51">
        <f>ISI!E39+NFM!E55+CHI!E44+NMM!E43+PPA!E44+FBT!E24+TRE!E24+MAE!E24+TEL!E24+WWP!E24+OIS!E24</f>
        <v>75.409339999999929</v>
      </c>
      <c r="F43" s="51">
        <f>ISI!F39+NFM!F55+CHI!F44+NMM!F43+PPA!F44+FBT!F24+TRE!F24+MAE!F24+TEL!F24+WWP!F24+OIS!F24</f>
        <v>78.986230000000077</v>
      </c>
      <c r="G43" s="51">
        <f>ISI!G39+NFM!G55+CHI!G44+NMM!G43+PPA!G44+FBT!G24+TRE!G24+MAE!G24+TEL!G24+WWP!G24+OIS!G24</f>
        <v>102.89481226712488</v>
      </c>
      <c r="H43" s="51">
        <f>ISI!H39+NFM!H55+CHI!H44+NMM!H43+PPA!H44+FBT!H24+TRE!H24+MAE!H24+TEL!H24+WWP!H24+OIS!H24</f>
        <v>120.59952000000001</v>
      </c>
      <c r="I43" s="51">
        <f>ISI!I39+NFM!I55+CHI!I44+NMM!I43+PPA!I44+FBT!I24+TRE!I24+MAE!I24+TEL!I24+WWP!I24+OIS!I24</f>
        <v>123.39516000000002</v>
      </c>
      <c r="J43" s="51">
        <f>ISI!J39+NFM!J55+CHI!J44+NMM!J43+PPA!J44+FBT!J24+TRE!J24+MAE!J24+TEL!J24+WWP!J24+OIS!J24</f>
        <v>119.11044999999993</v>
      </c>
      <c r="K43" s="51">
        <f>ISI!K39+NFM!K55+CHI!K44+NMM!K43+PPA!K44+FBT!K24+TRE!K24+MAE!K24+TEL!K24+WWP!K24+OIS!K24</f>
        <v>115.50756000000001</v>
      </c>
      <c r="L43" s="51">
        <f>ISI!L39+NFM!L55+CHI!L44+NMM!L43+PPA!L44+FBT!L24+TRE!L24+MAE!L24+TEL!L24+WWP!L24+OIS!L24</f>
        <v>116.91580201597759</v>
      </c>
      <c r="M43" s="51">
        <f>ISI!M39+NFM!M55+CHI!M44+NMM!M43+PPA!M44+FBT!M24+TRE!M24+MAE!M24+TEL!M24+WWP!M24+OIS!M24</f>
        <v>120.9275128118047</v>
      </c>
      <c r="N43" s="51">
        <f>ISI!N39+NFM!N55+CHI!N44+NMM!N43+PPA!N44+FBT!N24+TRE!N24+MAE!N24+TEL!N24+WWP!N24+OIS!N24</f>
        <v>92.433361994841007</v>
      </c>
      <c r="O43" s="51">
        <f>ISI!O39+NFM!O55+CHI!O44+NMM!O43+PPA!O44+FBT!O24+TRE!O24+MAE!O24+TEL!O24+WWP!O24+OIS!O24</f>
        <v>123.36491945924102</v>
      </c>
      <c r="P43" s="51">
        <f>ISI!P39+NFM!P55+CHI!P44+NMM!P43+PPA!P44+FBT!P24+TRE!P24+MAE!P24+TEL!P24+WWP!P24+OIS!P24</f>
        <v>156.53873939615718</v>
      </c>
      <c r="Q43" s="51">
        <f>ISI!Q39+NFM!Q55+CHI!Q44+NMM!Q43+PPA!Q44+FBT!Q24+TRE!Q24+MAE!Q24+TEL!Q24+WWP!Q24+OIS!Q24</f>
        <v>173.42497175936543</v>
      </c>
    </row>
    <row r="44" spans="1:17" x14ac:dyDescent="0.25">
      <c r="A44" s="53" t="s">
        <v>74</v>
      </c>
      <c r="B44" s="51">
        <f>ISI!B40+NFM!B56+CHI!B45+NMM!B44+PPA!B45+FBT!B25+TRE!B25+MAE!B25+TEL!B25+WWP!B25+OIS!B25</f>
        <v>0.14330753797650039</v>
      </c>
      <c r="C44" s="51">
        <f>ISI!C40+NFM!C56+CHI!C45+NMM!C44+PPA!C45+FBT!C25+TRE!C25+MAE!C25+TEL!C25+WWP!C25+OIS!C25</f>
        <v>9.9989999999999996E-2</v>
      </c>
      <c r="D44" s="51">
        <f>ISI!D40+NFM!D56+CHI!D45+NMM!D44+PPA!D45+FBT!D25+TRE!D25+MAE!D25+TEL!D25+WWP!D25+OIS!D25</f>
        <v>0.1</v>
      </c>
      <c r="E44" s="51">
        <f>ISI!E40+NFM!E56+CHI!E45+NMM!E44+PPA!E45+FBT!E25+TRE!E25+MAE!E25+TEL!E25+WWP!E25+OIS!E25</f>
        <v>0.10000999999999999</v>
      </c>
      <c r="F44" s="51">
        <f>ISI!F40+NFM!F56+CHI!F45+NMM!F44+PPA!F45+FBT!F25+TRE!F25+MAE!F25+TEL!F25+WWP!F25+OIS!F25</f>
        <v>0.10013000000000005</v>
      </c>
      <c r="G44" s="51">
        <f>ISI!G40+NFM!G56+CHI!G45+NMM!G44+PPA!G45+FBT!G25+TRE!G25+MAE!G25+TEL!G25+WWP!G25+OIS!G25</f>
        <v>4.7769179325499997E-2</v>
      </c>
      <c r="H44" s="51">
        <f>ISI!H40+NFM!H56+CHI!H45+NMM!H44+PPA!H45+FBT!H25+TRE!H25+MAE!H25+TEL!H25+WWP!H25+OIS!H25</f>
        <v>0</v>
      </c>
      <c r="I44" s="51">
        <f>ISI!I40+NFM!I56+CHI!I45+NMM!I44+PPA!I45+FBT!I25+TRE!I25+MAE!I25+TEL!I25+WWP!I25+OIS!I25</f>
        <v>0</v>
      </c>
      <c r="J44" s="51">
        <f>ISI!J40+NFM!J56+CHI!J45+NMM!J44+PPA!J45+FBT!J25+TRE!J25+MAE!J25+TEL!J25+WWP!J25+OIS!J25</f>
        <v>0</v>
      </c>
      <c r="K44" s="51">
        <f>ISI!K40+NFM!K56+CHI!K45+NMM!K44+PPA!K45+FBT!K25+TRE!K25+MAE!K25+TEL!K25+WWP!K25+OIS!K25</f>
        <v>0</v>
      </c>
      <c r="L44" s="51">
        <f>ISI!L40+NFM!L56+CHI!L45+NMM!L44+PPA!L45+FBT!L25+TRE!L25+MAE!L25+TEL!L25+WWP!L25+OIS!L25</f>
        <v>0.14330883822901175</v>
      </c>
      <c r="M44" s="51">
        <f>ISI!M40+NFM!M56+CHI!M45+NMM!M44+PPA!M45+FBT!M25+TRE!M25+MAE!M25+TEL!M25+WWP!M25+OIS!M25</f>
        <v>0</v>
      </c>
      <c r="N44" s="51">
        <f>ISI!N40+NFM!N56+CHI!N45+NMM!N44+PPA!N45+FBT!N25+TRE!N25+MAE!N25+TEL!N25+WWP!N25+OIS!N25</f>
        <v>2.5795356835769598</v>
      </c>
      <c r="O44" s="51">
        <f>ISI!O40+NFM!O56+CHI!O45+NMM!O44+PPA!O45+FBT!O25+TRE!O25+MAE!O25+TEL!O25+WWP!O25+OIS!O25</f>
        <v>7.3565266027466274</v>
      </c>
      <c r="P44" s="51">
        <f>ISI!P40+NFM!P56+CHI!P45+NMM!P44+PPA!P45+FBT!P25+TRE!P25+MAE!P25+TEL!P25+WWP!P25+OIS!P25</f>
        <v>17.555136507733963</v>
      </c>
      <c r="Q44" s="51">
        <f>ISI!Q40+NFM!Q56+CHI!Q45+NMM!Q44+PPA!Q45+FBT!Q25+TRE!Q25+MAE!Q25+TEL!Q25+WWP!Q25+OIS!Q25</f>
        <v>9.6015028322024492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0</v>
      </c>
      <c r="J45" s="51">
        <f>ISI!J41+NFM!J57+CHI!J46+NMM!J45+PPA!J46+FBT!J26+TRE!J26+MAE!J26+TEL!J26+WWP!J26+OIS!J26</f>
        <v>0</v>
      </c>
      <c r="K45" s="51">
        <f>ISI!K41+NFM!K57+CHI!K46+NMM!K45+PPA!K46+FBT!K26+TRE!K26+MAE!K26+TEL!K26+WWP!K26+OIS!K26</f>
        <v>0</v>
      </c>
      <c r="L45" s="51">
        <f>ISI!L41+NFM!L57+CHI!L46+NMM!L45+PPA!L46+FBT!L26+TRE!L26+MAE!L26+TEL!L26+WWP!L26+OIS!L26</f>
        <v>0</v>
      </c>
      <c r="M45" s="51">
        <f>ISI!M41+NFM!M57+CHI!M46+NMM!M45+PPA!M46+FBT!M26+TRE!M26+MAE!M26+TEL!M26+WWP!M26+OIS!M26</f>
        <v>0</v>
      </c>
      <c r="N45" s="51">
        <f>ISI!N41+NFM!N57+CHI!N46+NMM!N45+PPA!N46+FBT!N26+TRE!N26+MAE!N26+TEL!N26+WWP!N26+OIS!N26</f>
        <v>0</v>
      </c>
      <c r="O45" s="51">
        <f>ISI!O41+NFM!O57+CHI!O46+NMM!O45+PPA!O46+FBT!O26+TRE!O26+MAE!O26+TEL!O26+WWP!O26+OIS!O26</f>
        <v>0</v>
      </c>
      <c r="P45" s="51">
        <f>ISI!P41+NFM!P57+CHI!P46+NMM!P45+PPA!P46+FBT!P26+TRE!P26+MAE!P26+TEL!P26+WWP!P26+OIS!P26</f>
        <v>0</v>
      </c>
      <c r="Q45" s="51">
        <f>ISI!Q41+NFM!Q57+CHI!Q46+NMM!Q45+PPA!Q46+FBT!Q26+TRE!Q26+MAE!Q26+TEL!Q26+WWP!Q26+OIS!Q26</f>
        <v>0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0</v>
      </c>
      <c r="N46" s="51">
        <f>ISI!N42+NFM!N58+CHI!N47+NMM!N46+PPA!N47+FBT!N27+TRE!N27+MAE!N27+TEL!N27+WWP!N27+OIS!N27</f>
        <v>0</v>
      </c>
      <c r="O46" s="51">
        <f>ISI!O42+NFM!O58+CHI!O47+NMM!O46+PPA!O47+FBT!O27+TRE!O27+MAE!O27+TEL!O27+WWP!O27+OIS!O27</f>
        <v>0</v>
      </c>
      <c r="P46" s="51">
        <f>ISI!P42+NFM!P58+CHI!P47+NMM!P46+PPA!P47+FBT!P27+TRE!P27+MAE!P27+TEL!P27+WWP!P27+OIS!P27</f>
        <v>0</v>
      </c>
      <c r="Q46" s="51">
        <f>ISI!Q42+NFM!Q58+CHI!Q47+NMM!Q46+PPA!Q47+FBT!Q27+TRE!Q27+MAE!Q27+TEL!Q27+WWP!Q27+OIS!Q27</f>
        <v>0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1.6980900000000076</v>
      </c>
      <c r="F47" s="51">
        <f>ISI!F43+NFM!F59+CHI!F48+NMM!F47+PPA!F48+FBT!F28+TRE!F28+MAE!F28+TEL!F28+WWP!F28+OIS!F28</f>
        <v>1.6025099999999952</v>
      </c>
      <c r="G47" s="51">
        <f>ISI!G43+NFM!G59+CHI!G48+NMM!G47+PPA!G48+FBT!G28+TRE!G28+MAE!G28+TEL!G28+WWP!G28+OIS!G28</f>
        <v>1.71969045571797</v>
      </c>
      <c r="H47" s="51">
        <f>ISI!H43+NFM!H59+CHI!H48+NMM!H47+PPA!H48+FBT!H28+TRE!H28+MAE!H28+TEL!H28+WWP!H28+OIS!H28</f>
        <v>1.3999900000000025</v>
      </c>
      <c r="I47" s="51">
        <f>ISI!I43+NFM!I59+CHI!I48+NMM!I47+PPA!I48+FBT!I28+TRE!I28+MAE!I28+TEL!I28+WWP!I28+OIS!I28</f>
        <v>1.2001400000000046</v>
      </c>
      <c r="J47" s="51">
        <f>ISI!J43+NFM!J59+CHI!J48+NMM!J47+PPA!J48+FBT!J28+TRE!J28+MAE!J28+TEL!J28+WWP!J28+OIS!J28</f>
        <v>1.298720000000003</v>
      </c>
      <c r="K47" s="51">
        <f>ISI!K43+NFM!K59+CHI!K48+NMM!K47+PPA!K48+FBT!K28+TRE!K28+MAE!K28+TEL!K28+WWP!K28+OIS!K28</f>
        <v>1.1999899999999997</v>
      </c>
      <c r="L47" s="51">
        <f>ISI!L43+NFM!L59+CHI!L48+NMM!L47+PPA!L48+FBT!L28+TRE!L28+MAE!L28+TEL!L28+WWP!L28+OIS!L28</f>
        <v>1.36141846528065</v>
      </c>
      <c r="M47" s="51">
        <f>ISI!M43+NFM!M59+CHI!M48+NMM!M47+PPA!M48+FBT!M28+TRE!M28+MAE!M28+TEL!M28+WWP!M28+OIS!M28</f>
        <v>1.43307537976498</v>
      </c>
      <c r="N47" s="51">
        <f>ISI!N43+NFM!N59+CHI!N48+NMM!N47+PPA!N48+FBT!N28+TRE!N28+MAE!N28+TEL!N28+WWP!N28+OIS!N28</f>
        <v>1.2181140728002298</v>
      </c>
      <c r="O47" s="51">
        <f>ISI!O43+NFM!O59+CHI!O48+NMM!O47+PPA!O48+FBT!O28+TRE!O28+MAE!O28+TEL!O28+WWP!O28+OIS!O28</f>
        <v>1.2658864815822852</v>
      </c>
      <c r="P47" s="51">
        <f>ISI!P43+NFM!P59+CHI!P48+NMM!P47+PPA!P48+FBT!P28+TRE!P28+MAE!P28+TEL!P28+WWP!P28+OIS!P28</f>
        <v>1.6241425756422103</v>
      </c>
      <c r="Q47" s="51">
        <f>ISI!Q43+NFM!Q59+CHI!Q48+NMM!Q47+PPA!Q48+FBT!Q28+TRE!Q28+MAE!Q28+TEL!Q28+WWP!Q28+OIS!Q28</f>
        <v>1.0509247672255597</v>
      </c>
    </row>
    <row r="48" spans="1:17" x14ac:dyDescent="0.25">
      <c r="A48" s="65" t="s">
        <v>22</v>
      </c>
      <c r="B48" s="64">
        <f>ISI!B44+NFM!B60+CHI!B49+NMM!B48+PPA!B49+FBT!B29+TRE!B29+MAE!B29+TEL!B29+WWP!B29+OIS!B29</f>
        <v>517.0080872649437</v>
      </c>
      <c r="C48" s="64">
        <f>ISI!C44+NFM!C60+CHI!C49+NMM!C48+PPA!C49+FBT!C29+TRE!C29+MAE!C29+TEL!C29+WWP!C29+OIS!C29</f>
        <v>482.52665000000002</v>
      </c>
      <c r="D48" s="64">
        <f>ISI!D44+NFM!D60+CHI!D49+NMM!D48+PPA!D49+FBT!D29+TRE!D29+MAE!D29+TEL!D29+WWP!D29+OIS!D29</f>
        <v>457.4</v>
      </c>
      <c r="E48" s="64">
        <f>ISI!E44+NFM!E60+CHI!E49+NMM!E48+PPA!E49+FBT!E29+TRE!E29+MAE!E29+TEL!E29+WWP!E29+OIS!E29</f>
        <v>477.88737999999995</v>
      </c>
      <c r="F48" s="64">
        <f>ISI!F44+NFM!F60+CHI!F49+NMM!F48+PPA!F49+FBT!F29+TRE!F29+MAE!F29+TEL!F29+WWP!F29+OIS!F29</f>
        <v>352.09066000000007</v>
      </c>
      <c r="G48" s="64">
        <f>ISI!G44+NFM!G60+CHI!G49+NMM!G48+PPA!G49+FBT!G29+TRE!G29+MAE!G29+TEL!G29+WWP!G29+OIS!G29</f>
        <v>376.42113308493401</v>
      </c>
      <c r="H48" s="64">
        <f>ISI!H44+NFM!H60+CHI!H49+NMM!H48+PPA!H49+FBT!H29+TRE!H29+MAE!H29+TEL!H29+WWP!H29+OIS!H29</f>
        <v>379.71030000000002</v>
      </c>
      <c r="I48" s="64">
        <f>ISI!I44+NFM!I60+CHI!I49+NMM!I48+PPA!I49+FBT!I29+TRE!I29+MAE!I29+TEL!I29+WWP!I29+OIS!I29</f>
        <v>358.44045999999992</v>
      </c>
      <c r="J48" s="64">
        <f>ISI!J44+NFM!J60+CHI!J49+NMM!J48+PPA!J49+FBT!J29+TRE!J29+MAE!J29+TEL!J29+WWP!J29+OIS!J29</f>
        <v>363.36114999999995</v>
      </c>
      <c r="K48" s="64">
        <f>ISI!K44+NFM!K60+CHI!K49+NMM!K48+PPA!K49+FBT!K29+TRE!K29+MAE!K29+TEL!K29+WWP!K29+OIS!K29</f>
        <v>329.82767999999999</v>
      </c>
      <c r="L48" s="64">
        <f>ISI!L44+NFM!L60+CHI!L49+NMM!L48+PPA!L49+FBT!L29+TRE!L29+MAE!L29+TEL!L29+WWP!L29+OIS!L29</f>
        <v>300.53928136088825</v>
      </c>
      <c r="M48" s="64">
        <f>ISI!M44+NFM!M60+CHI!M49+NMM!M48+PPA!M49+FBT!M29+TRE!M29+MAE!M29+TEL!M29+WWP!M29+OIS!M29</f>
        <v>278.9958924174789</v>
      </c>
      <c r="N48" s="64">
        <f>ISI!N44+NFM!N60+CHI!N49+NMM!N48+PPA!N49+FBT!N29+TRE!N29+MAE!N29+TEL!N29+WWP!N29+OIS!N29</f>
        <v>307.46632272857562</v>
      </c>
      <c r="O48" s="64">
        <f>ISI!O44+NFM!O60+CHI!O49+NMM!O48+PPA!O49+FBT!O29+TRE!O29+MAE!O29+TEL!O29+WWP!O29+OIS!O29</f>
        <v>378.64291387974777</v>
      </c>
      <c r="P48" s="64">
        <f>ISI!P44+NFM!P60+CHI!P49+NMM!P48+PPA!P49+FBT!P29+TRE!P29+MAE!P29+TEL!P29+WWP!P29+OIS!P29</f>
        <v>342.07380447366683</v>
      </c>
      <c r="Q48" s="64">
        <f>ISI!Q44+NFM!Q60+CHI!Q49+NMM!Q48+PPA!Q49+FBT!Q29+TRE!Q29+MAE!Q29+TEL!Q29+WWP!Q29+OIS!Q29</f>
        <v>353.94684117987964</v>
      </c>
    </row>
    <row r="49" spans="1:17" x14ac:dyDescent="0.25">
      <c r="A49" s="63" t="s">
        <v>21</v>
      </c>
      <c r="B49" s="62">
        <f>ISI!B45+NFM!B61+CHI!B50+NMM!B49+PPA!B50+FBT!B30+TRE!B30+MAE!B30+TEL!B30+WWP!B30+OIS!B30</f>
        <v>756.57900731637289</v>
      </c>
      <c r="C49" s="62">
        <f>ISI!C45+NFM!C61+CHI!C50+NMM!C49+PPA!C50+FBT!C30+TRE!C30+MAE!C30+TEL!C30+WWP!C30+OIS!C30</f>
        <v>811.31765999999993</v>
      </c>
      <c r="D49" s="62">
        <f>ISI!D45+NFM!D61+CHI!D50+NMM!D49+PPA!D50+FBT!D30+TRE!D30+MAE!D30+TEL!D30+WWP!D30+OIS!D30</f>
        <v>881.86820999999975</v>
      </c>
      <c r="E49" s="62">
        <f>ISI!E45+NFM!E61+CHI!E50+NMM!E49+PPA!E50+FBT!E30+TRE!E30+MAE!E30+TEL!E30+WWP!E30+OIS!E30</f>
        <v>824.17220999999972</v>
      </c>
      <c r="F49" s="62">
        <f>ISI!F45+NFM!F61+CHI!F50+NMM!F49+PPA!F50+FBT!F30+TRE!F30+MAE!F30+TEL!F30+WWP!F30+OIS!F30</f>
        <v>816.60790000000009</v>
      </c>
      <c r="G49" s="62">
        <f>ISI!G45+NFM!G61+CHI!G50+NMM!G49+PPA!G50+FBT!G30+TRE!G30+MAE!G30+TEL!G30+WWP!G30+OIS!G30</f>
        <v>797.16536672614529</v>
      </c>
      <c r="H49" s="62">
        <f>ISI!H45+NFM!H61+CHI!H50+NMM!H49+PPA!H50+FBT!H30+TRE!H30+MAE!H30+TEL!H30+WWP!H30+OIS!H30</f>
        <v>807.69713999999976</v>
      </c>
      <c r="I49" s="62">
        <f>ISI!I45+NFM!I61+CHI!I50+NMM!I49+PPA!I50+FBT!I30+TRE!I30+MAE!I30+TEL!I30+WWP!I30+OIS!I30</f>
        <v>814.38036000000011</v>
      </c>
      <c r="J49" s="62">
        <f>ISI!J45+NFM!J61+CHI!J50+NMM!J49+PPA!J50+FBT!J30+TRE!J30+MAE!J30+TEL!J30+WWP!J30+OIS!J30</f>
        <v>851.68192999999985</v>
      </c>
      <c r="K49" s="62">
        <f>ISI!K45+NFM!K61+CHI!K50+NMM!K49+PPA!K50+FBT!K30+TRE!K30+MAE!K30+TEL!K30+WWP!K30+OIS!K30</f>
        <v>736.0904700000001</v>
      </c>
      <c r="L49" s="62">
        <f>ISI!L45+NFM!L61+CHI!L50+NMM!L49+PPA!L50+FBT!L30+TRE!L30+MAE!L30+TEL!L30+WWP!L30+OIS!L30</f>
        <v>841.26740694769023</v>
      </c>
      <c r="M49" s="62">
        <f>ISI!M45+NFM!M61+CHI!M50+NMM!M49+PPA!M50+FBT!M30+TRE!M30+MAE!M30+TEL!M30+WWP!M30+OIS!M30</f>
        <v>849.35877530823336</v>
      </c>
      <c r="N49" s="62">
        <f>ISI!N45+NFM!N61+CHI!N50+NMM!N49+PPA!N50+FBT!N30+TRE!N30+MAE!N30+TEL!N30+WWP!N30+OIS!N30</f>
        <v>1272.7381293589374</v>
      </c>
      <c r="O49" s="62">
        <f>ISI!O45+NFM!O61+CHI!O50+NMM!O49+PPA!O50+FBT!O30+TRE!O30+MAE!O30+TEL!O30+WWP!O30+OIS!O30</f>
        <v>1276.0100148361694</v>
      </c>
      <c r="P49" s="62">
        <f>ISI!P45+NFM!P61+CHI!P50+NMM!P49+PPA!P50+FBT!P30+TRE!P30+MAE!P30+TEL!P30+WWP!P30+OIS!P30</f>
        <v>1263.6318261567308</v>
      </c>
      <c r="Q49" s="62">
        <f>ISI!Q45+NFM!Q61+CHI!Q50+NMM!Q49+PPA!Q50+FBT!Q30+TRE!Q30+MAE!Q30+TEL!Q30+WWP!Q30+OIS!Q30</f>
        <v>1323.3055373568845</v>
      </c>
    </row>
    <row r="50" spans="1:17" x14ac:dyDescent="0.25">
      <c r="A50" s="50" t="s">
        <v>65</v>
      </c>
      <c r="B50" s="38">
        <f t="shared" ref="B50:Q50" si="4">SUM(B51,B54,B60,B64,B68,B72:B77)</f>
        <v>3512.7462866237684</v>
      </c>
      <c r="C50" s="38">
        <f t="shared" si="4"/>
        <v>3618.3930399999967</v>
      </c>
      <c r="D50" s="38">
        <f t="shared" si="4"/>
        <v>3699.0865299999987</v>
      </c>
      <c r="E50" s="38">
        <f t="shared" si="4"/>
        <v>3591.3664999999974</v>
      </c>
      <c r="F50" s="38">
        <f t="shared" si="4"/>
        <v>3346.8989899999997</v>
      </c>
      <c r="G50" s="38">
        <f t="shared" si="4"/>
        <v>3381.6449564725558</v>
      </c>
      <c r="H50" s="38">
        <f t="shared" si="4"/>
        <v>3394.8635099999974</v>
      </c>
      <c r="I50" s="38">
        <f t="shared" si="4"/>
        <v>3357.4751699999956</v>
      </c>
      <c r="J50" s="38">
        <f t="shared" si="4"/>
        <v>3353.6886899999995</v>
      </c>
      <c r="K50" s="38">
        <f t="shared" si="4"/>
        <v>2679.0066599999964</v>
      </c>
      <c r="L50" s="38">
        <f t="shared" si="4"/>
        <v>2905.596061490271</v>
      </c>
      <c r="M50" s="38">
        <f t="shared" si="4"/>
        <v>3072.4421740735738</v>
      </c>
      <c r="N50" s="38">
        <f t="shared" si="4"/>
        <v>3258.7967298376484</v>
      </c>
      <c r="O50" s="38">
        <f t="shared" si="4"/>
        <v>3655.1627488312952</v>
      </c>
      <c r="P50" s="38">
        <f t="shared" si="4"/>
        <v>3785.2947056065868</v>
      </c>
      <c r="Q50" s="38">
        <f t="shared" si="4"/>
        <v>4013.056943387202</v>
      </c>
    </row>
    <row r="51" spans="1:17" x14ac:dyDescent="0.25">
      <c r="A51" s="61" t="s">
        <v>13</v>
      </c>
      <c r="B51" s="45">
        <f>ISI!B$46</f>
        <v>703.48314469816091</v>
      </c>
      <c r="C51" s="45">
        <f>ISI!C$46</f>
        <v>617.72629000000029</v>
      </c>
      <c r="D51" s="45">
        <f>ISI!D$46</f>
        <v>630.67356999999947</v>
      </c>
      <c r="E51" s="45">
        <f>ISI!E$46</f>
        <v>622.4224999999999</v>
      </c>
      <c r="F51" s="45">
        <f>ISI!F$46</f>
        <v>628.46027999999933</v>
      </c>
      <c r="G51" s="45">
        <f>ISI!G$46</f>
        <v>648.92300319283379</v>
      </c>
      <c r="H51" s="45">
        <f>ISI!H$46</f>
        <v>660.08701999999903</v>
      </c>
      <c r="I51" s="45">
        <f>ISI!I$46</f>
        <v>663.14779999999962</v>
      </c>
      <c r="J51" s="45">
        <f>ISI!J$46</f>
        <v>639.46439999999961</v>
      </c>
      <c r="K51" s="45">
        <f>ISI!K$46</f>
        <v>488.61731000000032</v>
      </c>
      <c r="L51" s="45">
        <f>ISI!L$46</f>
        <v>587.71110972127155</v>
      </c>
      <c r="M51" s="45">
        <f>ISI!M$46</f>
        <v>592.86036132786944</v>
      </c>
      <c r="N51" s="45">
        <f>ISI!N$46</f>
        <v>560.31713917655111</v>
      </c>
      <c r="O51" s="45">
        <f>ISI!O$46</f>
        <v>390.03043831587763</v>
      </c>
      <c r="P51" s="45">
        <f>ISI!P$46</f>
        <v>445.89918104011753</v>
      </c>
      <c r="Q51" s="45">
        <f>ISI!Q$46</f>
        <v>570.87853867798299</v>
      </c>
    </row>
    <row r="52" spans="1:17" x14ac:dyDescent="0.25">
      <c r="A52" s="57" t="s">
        <v>46</v>
      </c>
      <c r="B52" s="35">
        <f>ISI!B$47</f>
        <v>678.67272547575635</v>
      </c>
      <c r="C52" s="35">
        <f>ISI!C$47</f>
        <v>571.69586815500691</v>
      </c>
      <c r="D52" s="35">
        <f>ISI!D$47</f>
        <v>592.11987365345408</v>
      </c>
      <c r="E52" s="35">
        <f>ISI!E$47</f>
        <v>588.82767082523969</v>
      </c>
      <c r="F52" s="35">
        <f>ISI!F$47</f>
        <v>601.15722554341426</v>
      </c>
      <c r="G52" s="35">
        <f>ISI!G$47</f>
        <v>617.49661125093849</v>
      </c>
      <c r="H52" s="35">
        <f>ISI!H$47</f>
        <v>617.09276462165496</v>
      </c>
      <c r="I52" s="35">
        <f>ISI!I$47</f>
        <v>615.50210973502101</v>
      </c>
      <c r="J52" s="35">
        <f>ISI!J$47</f>
        <v>587.9414979714586</v>
      </c>
      <c r="K52" s="35">
        <f>ISI!K$47</f>
        <v>475.53670411708941</v>
      </c>
      <c r="L52" s="35">
        <f>ISI!L$47</f>
        <v>578.75288854608254</v>
      </c>
      <c r="M52" s="35">
        <f>ISI!M$47</f>
        <v>575.6651228879316</v>
      </c>
      <c r="N52" s="35">
        <f>ISI!N$47</f>
        <v>554.97792430972061</v>
      </c>
      <c r="O52" s="35">
        <f>ISI!O$47</f>
        <v>373.10178344100251</v>
      </c>
      <c r="P52" s="35">
        <f>ISI!P$47</f>
        <v>426.20388033388929</v>
      </c>
      <c r="Q52" s="35">
        <f>ISI!Q$47</f>
        <v>554.42227803513094</v>
      </c>
    </row>
    <row r="53" spans="1:17" x14ac:dyDescent="0.25">
      <c r="A53" s="57" t="s">
        <v>45</v>
      </c>
      <c r="B53" s="35">
        <f>ISI!B$48</f>
        <v>24.810419222404526</v>
      </c>
      <c r="C53" s="35">
        <f>ISI!C$48</f>
        <v>46.030421844993342</v>
      </c>
      <c r="D53" s="35">
        <f>ISI!D$48</f>
        <v>38.553696346545387</v>
      </c>
      <c r="E53" s="35">
        <f>ISI!E$48</f>
        <v>33.594829174760228</v>
      </c>
      <c r="F53" s="35">
        <f>ISI!F$48</f>
        <v>27.303054456585016</v>
      </c>
      <c r="G53" s="35">
        <f>ISI!G$48</f>
        <v>31.426391941895311</v>
      </c>
      <c r="H53" s="35">
        <f>ISI!H$48</f>
        <v>42.994255378344064</v>
      </c>
      <c r="I53" s="35">
        <f>ISI!I$48</f>
        <v>47.645690264978562</v>
      </c>
      <c r="J53" s="35">
        <f>ISI!J$48</f>
        <v>51.522902028540983</v>
      </c>
      <c r="K53" s="35">
        <f>ISI!K$48</f>
        <v>13.080605882910904</v>
      </c>
      <c r="L53" s="35">
        <f>ISI!L$48</f>
        <v>8.95822117518901</v>
      </c>
      <c r="M53" s="35">
        <f>ISI!M$48</f>
        <v>17.195238439937803</v>
      </c>
      <c r="N53" s="35">
        <f>ISI!N$48</f>
        <v>5.3392148668305319</v>
      </c>
      <c r="O53" s="35">
        <f>ISI!O$48</f>
        <v>16.928654874875143</v>
      </c>
      <c r="P53" s="35">
        <f>ISI!P$48</f>
        <v>19.695300706228259</v>
      </c>
      <c r="Q53" s="35">
        <f>ISI!Q$48</f>
        <v>16.456260642852047</v>
      </c>
    </row>
    <row r="54" spans="1:17" x14ac:dyDescent="0.25">
      <c r="A54" s="58" t="s">
        <v>12</v>
      </c>
      <c r="B54" s="37">
        <f>NFM!B$62</f>
        <v>245.49046540747838</v>
      </c>
      <c r="C54" s="37">
        <f>NFM!C$62</f>
        <v>218.32504</v>
      </c>
      <c r="D54" s="37">
        <f>NFM!D$62</f>
        <v>268.30557999999979</v>
      </c>
      <c r="E54" s="37">
        <f>NFM!E$62</f>
        <v>261.50573000000009</v>
      </c>
      <c r="F54" s="37">
        <f>NFM!F$62</f>
        <v>263.59023000000002</v>
      </c>
      <c r="G54" s="37">
        <f>NFM!G$62</f>
        <v>236.33999544324831</v>
      </c>
      <c r="H54" s="37">
        <f>NFM!H$62</f>
        <v>203.60992000000036</v>
      </c>
      <c r="I54" s="37">
        <f>NFM!I$62</f>
        <v>191.61597</v>
      </c>
      <c r="J54" s="37">
        <f>NFM!J$62</f>
        <v>190.99995000000001</v>
      </c>
      <c r="K54" s="37">
        <f>NFM!K$62</f>
        <v>139.38763</v>
      </c>
      <c r="L54" s="37">
        <f>NFM!L$62</f>
        <v>167.26242306185446</v>
      </c>
      <c r="M54" s="37">
        <f>NFM!M$62</f>
        <v>165.54118275957762</v>
      </c>
      <c r="N54" s="37">
        <f>NFM!N$62</f>
        <v>160.7208301360871</v>
      </c>
      <c r="O54" s="37">
        <f>NFM!O$62</f>
        <v>150.68866957064284</v>
      </c>
      <c r="P54" s="37">
        <f>NFM!P$62</f>
        <v>120.76142395377697</v>
      </c>
      <c r="Q54" s="37">
        <f>NFM!Q$62</f>
        <v>111.68682872662202</v>
      </c>
    </row>
    <row r="55" spans="1:17" x14ac:dyDescent="0.25">
      <c r="A55" s="57" t="s">
        <v>44</v>
      </c>
      <c r="B55" s="35">
        <f>NFM!B$63</f>
        <v>184.92592874423912</v>
      </c>
      <c r="C55" s="35">
        <f>NFM!C$63</f>
        <v>156.29775495399187</v>
      </c>
      <c r="D55" s="35">
        <f>NFM!D$63</f>
        <v>189.98516502890158</v>
      </c>
      <c r="E55" s="35">
        <f>NFM!E$63</f>
        <v>190.23210232783708</v>
      </c>
      <c r="F55" s="35">
        <f>NFM!F$63</f>
        <v>191.30314737758849</v>
      </c>
      <c r="G55" s="35">
        <f>NFM!G$63</f>
        <v>175.72817798681308</v>
      </c>
      <c r="H55" s="35">
        <f>NFM!H$63</f>
        <v>147.90661724104669</v>
      </c>
      <c r="I55" s="35">
        <f>NFM!I$63</f>
        <v>173.82883354430379</v>
      </c>
      <c r="J55" s="35">
        <f>NFM!J$63</f>
        <v>169.5599465714879</v>
      </c>
      <c r="K55" s="35">
        <f>NFM!K$63</f>
        <v>117.32782419791671</v>
      </c>
      <c r="L55" s="35">
        <f>NFM!L$63</f>
        <v>139.73207756236008</v>
      </c>
      <c r="M55" s="35">
        <f>NFM!M$63</f>
        <v>146.04130351078314</v>
      </c>
      <c r="N55" s="35">
        <f>NFM!N$63</f>
        <v>128.74500111449856</v>
      </c>
      <c r="O55" s="35">
        <f>NFM!O$63</f>
        <v>142.70634333096584</v>
      </c>
      <c r="P55" s="35">
        <f>NFM!P$63</f>
        <v>114.47420588494646</v>
      </c>
      <c r="Q55" s="35">
        <f>NFM!Q$63</f>
        <v>105.90185310687099</v>
      </c>
    </row>
    <row r="56" spans="1:17" x14ac:dyDescent="0.25">
      <c r="A56" s="57" t="s">
        <v>59</v>
      </c>
      <c r="B56" s="35">
        <f>NFM!B$64</f>
        <v>49.375740974512247</v>
      </c>
      <c r="C56" s="35">
        <f>NFM!C$64</f>
        <v>52.649419748768672</v>
      </c>
      <c r="D56" s="35">
        <f>NFM!D$64</f>
        <v>66.688670173410358</v>
      </c>
      <c r="E56" s="35">
        <f>NFM!E$64</f>
        <v>59.859701532492743</v>
      </c>
      <c r="F56" s="35">
        <f>NFM!F$64</f>
        <v>60.80889377975614</v>
      </c>
      <c r="G56" s="35">
        <f>NFM!G$64</f>
        <v>50.240974165410179</v>
      </c>
      <c r="H56" s="35">
        <f>NFM!H$64</f>
        <v>46.858388771116992</v>
      </c>
      <c r="I56" s="35">
        <f>NFM!I$64</f>
        <v>7.3920567088607596</v>
      </c>
      <c r="J56" s="35">
        <f>NFM!J$64</f>
        <v>21.4400034285121</v>
      </c>
      <c r="K56" s="35">
        <f>NFM!K$64</f>
        <v>22.059805802083304</v>
      </c>
      <c r="L56" s="35">
        <f>NFM!L$64</f>
        <v>27.530345499494402</v>
      </c>
      <c r="M56" s="35">
        <f>NFM!M$64</f>
        <v>19.4998792487945</v>
      </c>
      <c r="N56" s="35">
        <f>NFM!N$64</f>
        <v>31.975829021588549</v>
      </c>
      <c r="O56" s="35">
        <f>NFM!O$64</f>
        <v>7.9823262396770129</v>
      </c>
      <c r="P56" s="35">
        <f>NFM!P$64</f>
        <v>6.2872180688305175</v>
      </c>
      <c r="Q56" s="35">
        <f>NFM!Q$64</f>
        <v>5.7849756197510382</v>
      </c>
    </row>
    <row r="57" spans="1:17" x14ac:dyDescent="0.25">
      <c r="A57" s="60" t="s">
        <v>43</v>
      </c>
      <c r="B57" s="44">
        <f>NFM!B$65</f>
        <v>42.082303784823488</v>
      </c>
      <c r="C57" s="44">
        <f>NFM!C$65</f>
        <v>42.512989347485785</v>
      </c>
      <c r="D57" s="44">
        <f>NFM!D$65</f>
        <v>54.28147572254332</v>
      </c>
      <c r="E57" s="44">
        <f>NFM!E$65</f>
        <v>51.743131833171695</v>
      </c>
      <c r="F57" s="44">
        <f>NFM!F$65</f>
        <v>52.646626158312365</v>
      </c>
      <c r="G57" s="44">
        <f>NFM!G$65</f>
        <v>42.866152269570151</v>
      </c>
      <c r="H57" s="44">
        <f>NFM!H$65</f>
        <v>40.568672157544242</v>
      </c>
      <c r="I57" s="44">
        <f>NFM!I$65</f>
        <v>0</v>
      </c>
      <c r="J57" s="44">
        <f>NFM!J$65</f>
        <v>0</v>
      </c>
      <c r="K57" s="44">
        <f>NFM!K$65</f>
        <v>0</v>
      </c>
      <c r="L57" s="44">
        <f>NFM!L$65</f>
        <v>0</v>
      </c>
      <c r="M57" s="44">
        <f>NFM!M$65</f>
        <v>0</v>
      </c>
      <c r="N57" s="44">
        <f>NFM!N$65</f>
        <v>0</v>
      </c>
      <c r="O57" s="44">
        <f>NFM!O$65</f>
        <v>0</v>
      </c>
      <c r="P57" s="44">
        <f>NFM!P$65</f>
        <v>0</v>
      </c>
      <c r="Q57" s="44">
        <f>NFM!Q$65</f>
        <v>0</v>
      </c>
    </row>
    <row r="58" spans="1:17" x14ac:dyDescent="0.25">
      <c r="A58" s="59" t="s">
        <v>344</v>
      </c>
      <c r="B58" s="43">
        <f>NFM!B$66</f>
        <v>7.293437189688758</v>
      </c>
      <c r="C58" s="43">
        <f>NFM!C$66</f>
        <v>10.136430401282885</v>
      </c>
      <c r="D58" s="43">
        <f>NFM!D$66</f>
        <v>12.40719445086704</v>
      </c>
      <c r="E58" s="43">
        <f>NFM!E$66</f>
        <v>8.1165696993210474</v>
      </c>
      <c r="F58" s="43">
        <f>NFM!F$66</f>
        <v>8.1622676214437764</v>
      </c>
      <c r="G58" s="43">
        <f>NFM!G$66</f>
        <v>7.3748218958400251</v>
      </c>
      <c r="H58" s="43">
        <f>NFM!H$66</f>
        <v>6.2897166135727502</v>
      </c>
      <c r="I58" s="43">
        <f>NFM!I$66</f>
        <v>7.3920567088607596</v>
      </c>
      <c r="J58" s="43">
        <f>NFM!J$66</f>
        <v>21.4400034285121</v>
      </c>
      <c r="K58" s="43">
        <f>NFM!K$66</f>
        <v>22.059805802083304</v>
      </c>
      <c r="L58" s="43">
        <f>NFM!L$66</f>
        <v>27.530345499494402</v>
      </c>
      <c r="M58" s="43">
        <f>NFM!M$66</f>
        <v>19.4998792487945</v>
      </c>
      <c r="N58" s="43">
        <f>NFM!N$66</f>
        <v>31.975829021588549</v>
      </c>
      <c r="O58" s="43">
        <f>NFM!O$66</f>
        <v>7.9823262396770129</v>
      </c>
      <c r="P58" s="43">
        <f>NFM!P$66</f>
        <v>6.2872180688305175</v>
      </c>
      <c r="Q58" s="43">
        <f>NFM!Q$66</f>
        <v>5.7849756197510382</v>
      </c>
    </row>
    <row r="59" spans="1:17" x14ac:dyDescent="0.25">
      <c r="A59" s="57" t="s">
        <v>42</v>
      </c>
      <c r="B59" s="35">
        <f>NFM!B$67</f>
        <v>11.188795688727019</v>
      </c>
      <c r="C59" s="35">
        <f>NFM!C$67</f>
        <v>9.3778652972394596</v>
      </c>
      <c r="D59" s="35">
        <f>NFM!D$67</f>
        <v>11.631744797687858</v>
      </c>
      <c r="E59" s="35">
        <f>NFM!E$67</f>
        <v>11.413926139670259</v>
      </c>
      <c r="F59" s="35">
        <f>NFM!F$67</f>
        <v>11.478188842655392</v>
      </c>
      <c r="G59" s="35">
        <f>NFM!G$67</f>
        <v>10.370843291025054</v>
      </c>
      <c r="H59" s="35">
        <f>NFM!H$67</f>
        <v>8.8449139878366978</v>
      </c>
      <c r="I59" s="35">
        <f>NFM!I$67</f>
        <v>10.395079746835453</v>
      </c>
      <c r="J59" s="35">
        <f>NFM!J$67</f>
        <v>0</v>
      </c>
      <c r="K59" s="35">
        <f>NFM!K$67</f>
        <v>0</v>
      </c>
      <c r="L59" s="35">
        <f>NFM!L$67</f>
        <v>0</v>
      </c>
      <c r="M59" s="35">
        <f>NFM!M$67</f>
        <v>0</v>
      </c>
      <c r="N59" s="35">
        <f>NFM!N$67</f>
        <v>0</v>
      </c>
      <c r="O59" s="35">
        <f>NFM!O$67</f>
        <v>0</v>
      </c>
      <c r="P59" s="35">
        <f>NFM!P$67</f>
        <v>0</v>
      </c>
      <c r="Q59" s="35">
        <f>NFM!Q$67</f>
        <v>0</v>
      </c>
    </row>
    <row r="60" spans="1:17" x14ac:dyDescent="0.25">
      <c r="A60" s="58" t="s">
        <v>11</v>
      </c>
      <c r="B60" s="37">
        <f>CHI!B$51</f>
        <v>828.57731583875557</v>
      </c>
      <c r="C60" s="37">
        <f>CHI!C$51</f>
        <v>809.0410700000001</v>
      </c>
      <c r="D60" s="37">
        <f>CHI!D$51</f>
        <v>766.12772000000007</v>
      </c>
      <c r="E60" s="37">
        <f>CHI!E$51</f>
        <v>651.28260999999986</v>
      </c>
      <c r="F60" s="37">
        <f>CHI!F$51</f>
        <v>503.16259000000014</v>
      </c>
      <c r="G60" s="37">
        <f>CHI!G$51</f>
        <v>586.39338586305325</v>
      </c>
      <c r="H60" s="37">
        <f>CHI!H$51</f>
        <v>622.89687000000015</v>
      </c>
      <c r="I60" s="37">
        <f>CHI!I$51</f>
        <v>665.06813000000011</v>
      </c>
      <c r="J60" s="37">
        <f>CHI!J$51</f>
        <v>626.84933000000012</v>
      </c>
      <c r="K60" s="37">
        <f>CHI!K$51</f>
        <v>493.46016999999995</v>
      </c>
      <c r="L60" s="37">
        <f>CHI!L$51</f>
        <v>510.88542557889207</v>
      </c>
      <c r="M60" s="37">
        <f>CHI!M$51</f>
        <v>591.85160247849467</v>
      </c>
      <c r="N60" s="37">
        <f>CHI!N$51</f>
        <v>617.07053504057887</v>
      </c>
      <c r="O60" s="37">
        <f>CHI!O$51</f>
        <v>821.17252233843374</v>
      </c>
      <c r="P60" s="37">
        <f>CHI!P$51</f>
        <v>867.7079618272827</v>
      </c>
      <c r="Q60" s="37">
        <f>CHI!Q$51</f>
        <v>870.39160960593529</v>
      </c>
    </row>
    <row r="61" spans="1:17" x14ac:dyDescent="0.25">
      <c r="A61" s="57" t="s">
        <v>61</v>
      </c>
      <c r="B61" s="35">
        <f>CHI!B$52</f>
        <v>722.84207496818658</v>
      </c>
      <c r="C61" s="35">
        <f>CHI!C$52</f>
        <v>647.18629612255359</v>
      </c>
      <c r="D61" s="35">
        <f>CHI!D$52</f>
        <v>673.10873091504754</v>
      </c>
      <c r="E61" s="35">
        <f>CHI!E$52</f>
        <v>579.63723103916345</v>
      </c>
      <c r="F61" s="35">
        <f>CHI!F$52</f>
        <v>360.54257394774976</v>
      </c>
      <c r="G61" s="35">
        <f>CHI!G$52</f>
        <v>408.08760386525222</v>
      </c>
      <c r="H61" s="35">
        <f>CHI!H$52</f>
        <v>415.0258098768071</v>
      </c>
      <c r="I61" s="35">
        <f>CHI!I$52</f>
        <v>430.11228042081558</v>
      </c>
      <c r="J61" s="35">
        <f>CHI!J$52</f>
        <v>449.83550467662826</v>
      </c>
      <c r="K61" s="35">
        <f>CHI!K$52</f>
        <v>284.38023083274146</v>
      </c>
      <c r="L61" s="35">
        <f>CHI!L$52</f>
        <v>330.68653495383978</v>
      </c>
      <c r="M61" s="35">
        <f>CHI!M$52</f>
        <v>530.11928525519227</v>
      </c>
      <c r="N61" s="35">
        <f>CHI!N$52</f>
        <v>417.8106275353947</v>
      </c>
      <c r="O61" s="35">
        <f>CHI!O$52</f>
        <v>561.42031378769161</v>
      </c>
      <c r="P61" s="35">
        <f>CHI!P$52</f>
        <v>639.83095068991815</v>
      </c>
      <c r="Q61" s="35">
        <f>CHI!Q$52</f>
        <v>696.23767960296209</v>
      </c>
    </row>
    <row r="62" spans="1:17" x14ac:dyDescent="0.25">
      <c r="A62" s="57" t="s">
        <v>40</v>
      </c>
      <c r="B62" s="35">
        <f>CHI!B$53</f>
        <v>92.648669435718503</v>
      </c>
      <c r="C62" s="35">
        <f>CHI!C$53</f>
        <v>147.72258669141064</v>
      </c>
      <c r="D62" s="35">
        <f>CHI!D$53</f>
        <v>79.483453782713241</v>
      </c>
      <c r="E62" s="35">
        <f>CHI!E$53</f>
        <v>57.458773145484024</v>
      </c>
      <c r="F62" s="35">
        <f>CHI!F$53</f>
        <v>129.69324774503983</v>
      </c>
      <c r="G62" s="35">
        <f>CHI!G$53</f>
        <v>162.21030574853415</v>
      </c>
      <c r="H62" s="35">
        <f>CHI!H$53</f>
        <v>191.06392054406302</v>
      </c>
      <c r="I62" s="35">
        <f>CHI!I$53</f>
        <v>220.36749236680666</v>
      </c>
      <c r="J62" s="35">
        <f>CHI!J$53</f>
        <v>162.41021090454745</v>
      </c>
      <c r="K62" s="35">
        <f>CHI!K$53</f>
        <v>190.25557082199407</v>
      </c>
      <c r="L62" s="35">
        <f>CHI!L$53</f>
        <v>160.93289013380939</v>
      </c>
      <c r="M62" s="35">
        <f>CHI!M$53</f>
        <v>41.796579209989915</v>
      </c>
      <c r="N62" s="35">
        <f>CHI!N$53</f>
        <v>180.1695425426802</v>
      </c>
      <c r="O62" s="35">
        <f>CHI!O$53</f>
        <v>238.27103463401926</v>
      </c>
      <c r="P62" s="35">
        <f>CHI!P$53</f>
        <v>209.0833278311066</v>
      </c>
      <c r="Q62" s="35">
        <f>CHI!Q$53</f>
        <v>158.66620237121057</v>
      </c>
    </row>
    <row r="63" spans="1:17" x14ac:dyDescent="0.25">
      <c r="A63" s="57" t="s">
        <v>39</v>
      </c>
      <c r="B63" s="35">
        <f>CHI!B$54</f>
        <v>13.086571434850496</v>
      </c>
      <c r="C63" s="35">
        <f>CHI!C$54</f>
        <v>14.132187186035859</v>
      </c>
      <c r="D63" s="35">
        <f>CHI!D$54</f>
        <v>13.535535302239259</v>
      </c>
      <c r="E63" s="35">
        <f>CHI!E$54</f>
        <v>14.186605815352488</v>
      </c>
      <c r="F63" s="35">
        <f>CHI!F$54</f>
        <v>12.926768307210518</v>
      </c>
      <c r="G63" s="35">
        <f>CHI!G$54</f>
        <v>16.095476249266916</v>
      </c>
      <c r="H63" s="35">
        <f>CHI!H$54</f>
        <v>16.807139579129949</v>
      </c>
      <c r="I63" s="35">
        <f>CHI!I$54</f>
        <v>14.588357212377902</v>
      </c>
      <c r="J63" s="35">
        <f>CHI!J$54</f>
        <v>14.603614418824348</v>
      </c>
      <c r="K63" s="35">
        <f>CHI!K$54</f>
        <v>18.824368345264407</v>
      </c>
      <c r="L63" s="35">
        <f>CHI!L$54</f>
        <v>19.266000491242892</v>
      </c>
      <c r="M63" s="35">
        <f>CHI!M$54</f>
        <v>19.935738013312495</v>
      </c>
      <c r="N63" s="35">
        <f>CHI!N$54</f>
        <v>19.090364962503923</v>
      </c>
      <c r="O63" s="35">
        <f>CHI!O$54</f>
        <v>21.481173916722856</v>
      </c>
      <c r="P63" s="35">
        <f>CHI!P$54</f>
        <v>18.793683306257979</v>
      </c>
      <c r="Q63" s="35">
        <f>CHI!Q$54</f>
        <v>15.487727631762585</v>
      </c>
    </row>
    <row r="64" spans="1:17" x14ac:dyDescent="0.25">
      <c r="A64" s="58" t="s">
        <v>10</v>
      </c>
      <c r="B64" s="37">
        <f>NMM!B$50</f>
        <v>575.37106964612019</v>
      </c>
      <c r="C64" s="37">
        <f>NMM!C$50</f>
        <v>628.10969999999656</v>
      </c>
      <c r="D64" s="37">
        <f>NMM!D$50</f>
        <v>650.04693000000009</v>
      </c>
      <c r="E64" s="37">
        <f>NMM!E$50</f>
        <v>672.58865999999784</v>
      </c>
      <c r="F64" s="37">
        <f>NMM!F$50</f>
        <v>643.82872000000066</v>
      </c>
      <c r="G64" s="37">
        <f>NMM!G$50</f>
        <v>636.42835586440572</v>
      </c>
      <c r="H64" s="37">
        <f>NMM!H$50</f>
        <v>613.83475999999814</v>
      </c>
      <c r="I64" s="37">
        <f>NMM!I$50</f>
        <v>625.22580999999605</v>
      </c>
      <c r="J64" s="37">
        <f>NMM!J$50</f>
        <v>646.57832999999971</v>
      </c>
      <c r="K64" s="37">
        <f>NMM!K$50</f>
        <v>456.05551999999574</v>
      </c>
      <c r="L64" s="37">
        <f>NMM!L$50</f>
        <v>443.78620375752166</v>
      </c>
      <c r="M64" s="37">
        <f>NMM!M$50</f>
        <v>436.74736885831226</v>
      </c>
      <c r="N64" s="37">
        <f>NMM!N$50</f>
        <v>380.38418497875358</v>
      </c>
      <c r="O64" s="37">
        <f>NMM!O$50</f>
        <v>399.75300811419487</v>
      </c>
      <c r="P64" s="37">
        <f>NMM!P$50</f>
        <v>450.76713479239163</v>
      </c>
      <c r="Q64" s="37">
        <f>NMM!Q$50</f>
        <v>488.32159869495985</v>
      </c>
    </row>
    <row r="65" spans="1:17" x14ac:dyDescent="0.25">
      <c r="A65" s="57" t="s">
        <v>38</v>
      </c>
      <c r="B65" s="35">
        <f>NMM!B$51</f>
        <v>282.71000000000004</v>
      </c>
      <c r="C65" s="35">
        <f>NMM!C$51</f>
        <v>325.38245613185637</v>
      </c>
      <c r="D65" s="35">
        <f>NMM!D$51</f>
        <v>354.85618471593295</v>
      </c>
      <c r="E65" s="35">
        <f>NMM!E$51</f>
        <v>350.39630375199965</v>
      </c>
      <c r="F65" s="35">
        <f>NMM!F$51</f>
        <v>329.52364515914087</v>
      </c>
      <c r="G65" s="35">
        <f>NMM!G$51</f>
        <v>304.1662278506513</v>
      </c>
      <c r="H65" s="35">
        <f>NMM!H$51</f>
        <v>299.20198366476058</v>
      </c>
      <c r="I65" s="35">
        <f>NMM!I$51</f>
        <v>279.60982098503257</v>
      </c>
      <c r="J65" s="35">
        <f>NMM!J$51</f>
        <v>287.08995925444299</v>
      </c>
      <c r="K65" s="35">
        <f>NMM!K$51</f>
        <v>224.21913613296522</v>
      </c>
      <c r="L65" s="35">
        <f>NMM!L$51</f>
        <v>184.23585618517365</v>
      </c>
      <c r="M65" s="35">
        <f>NMM!M$51</f>
        <v>146.04922814009305</v>
      </c>
      <c r="N65" s="35">
        <f>NMM!N$51</f>
        <v>148.84365935439186</v>
      </c>
      <c r="O65" s="35">
        <f>NMM!O$51</f>
        <v>163.30185603443707</v>
      </c>
      <c r="P65" s="35">
        <f>NMM!P$51</f>
        <v>173.35159380585688</v>
      </c>
      <c r="Q65" s="35">
        <f>NMM!Q$51</f>
        <v>187.74982209533817</v>
      </c>
    </row>
    <row r="66" spans="1:17" x14ac:dyDescent="0.25">
      <c r="A66" s="57" t="s">
        <v>37</v>
      </c>
      <c r="B66" s="35">
        <f>NMM!B$52</f>
        <v>185.85156240588199</v>
      </c>
      <c r="C66" s="35">
        <f>NMM!C$52</f>
        <v>186.06879464325337</v>
      </c>
      <c r="D66" s="35">
        <f>NMM!D$52</f>
        <v>168.27079101839286</v>
      </c>
      <c r="E66" s="35">
        <f>NMM!E$52</f>
        <v>207.30401373313103</v>
      </c>
      <c r="F66" s="35">
        <f>NMM!F$52</f>
        <v>208.25485737545552</v>
      </c>
      <c r="G66" s="35">
        <f>NMM!G$52</f>
        <v>219.59343522273028</v>
      </c>
      <c r="H66" s="35">
        <f>NMM!H$52</f>
        <v>213.93540299596415</v>
      </c>
      <c r="I66" s="35">
        <f>NMM!I$52</f>
        <v>248.60728209675801</v>
      </c>
      <c r="J66" s="35">
        <f>NMM!J$52</f>
        <v>255.33828310567696</v>
      </c>
      <c r="K66" s="35">
        <f>NMM!K$52</f>
        <v>139.60384193840491</v>
      </c>
      <c r="L66" s="35">
        <f>NMM!L$52</f>
        <v>162.10016232688974</v>
      </c>
      <c r="M66" s="35">
        <f>NMM!M$52</f>
        <v>192.9053785361732</v>
      </c>
      <c r="N66" s="35">
        <f>NMM!N$52</f>
        <v>145.62032685580996</v>
      </c>
      <c r="O66" s="35">
        <f>NMM!O$52</f>
        <v>141.45580871264474</v>
      </c>
      <c r="P66" s="35">
        <f>NMM!P$52</f>
        <v>182.35400143925116</v>
      </c>
      <c r="Q66" s="35">
        <f>NMM!Q$52</f>
        <v>201.80484148644373</v>
      </c>
    </row>
    <row r="67" spans="1:17" x14ac:dyDescent="0.25">
      <c r="A67" s="57" t="s">
        <v>57</v>
      </c>
      <c r="B67" s="35">
        <f>NMM!B$53</f>
        <v>106.80950724023823</v>
      </c>
      <c r="C67" s="35">
        <f>NMM!C$53</f>
        <v>116.65844922488682</v>
      </c>
      <c r="D67" s="35">
        <f>NMM!D$53</f>
        <v>126.91995426567431</v>
      </c>
      <c r="E67" s="35">
        <f>NMM!E$53</f>
        <v>114.88834251486719</v>
      </c>
      <c r="F67" s="35">
        <f>NMM!F$53</f>
        <v>106.05021746540432</v>
      </c>
      <c r="G67" s="35">
        <f>NMM!G$53</f>
        <v>112.66869279102414</v>
      </c>
      <c r="H67" s="35">
        <f>NMM!H$53</f>
        <v>100.69737333927338</v>
      </c>
      <c r="I67" s="35">
        <f>NMM!I$53</f>
        <v>97.008706918205505</v>
      </c>
      <c r="J67" s="35">
        <f>NMM!J$53</f>
        <v>104.1500876398798</v>
      </c>
      <c r="K67" s="35">
        <f>NMM!K$53</f>
        <v>92.232541928625594</v>
      </c>
      <c r="L67" s="35">
        <f>NMM!L$53</f>
        <v>97.450185245458272</v>
      </c>
      <c r="M67" s="35">
        <f>NMM!M$53</f>
        <v>97.792762182045976</v>
      </c>
      <c r="N67" s="35">
        <f>NMM!N$53</f>
        <v>85.920198768551742</v>
      </c>
      <c r="O67" s="35">
        <f>NMM!O$53</f>
        <v>94.99534336711308</v>
      </c>
      <c r="P67" s="35">
        <f>NMM!P$53</f>
        <v>95.061539547283616</v>
      </c>
      <c r="Q67" s="35">
        <f>NMM!Q$53</f>
        <v>98.766935113177894</v>
      </c>
    </row>
    <row r="68" spans="1:17" x14ac:dyDescent="0.25">
      <c r="A68" s="58" t="s">
        <v>9</v>
      </c>
      <c r="B68" s="37">
        <f>PPA!B$51</f>
        <v>163.80469630825368</v>
      </c>
      <c r="C68" s="37">
        <f>PPA!C$51</f>
        <v>166.91231999999999</v>
      </c>
      <c r="D68" s="37">
        <f>PPA!D$51</f>
        <v>174.49305999999999</v>
      </c>
      <c r="E68" s="37">
        <f>PPA!E$51</f>
        <v>178.89796999999999</v>
      </c>
      <c r="F68" s="37">
        <f>PPA!F$51</f>
        <v>169.39163000000002</v>
      </c>
      <c r="G68" s="37">
        <f>PPA!G$51</f>
        <v>170.1535597282128</v>
      </c>
      <c r="H68" s="37">
        <f>PPA!H$51</f>
        <v>175.28524999999999</v>
      </c>
      <c r="I68" s="37">
        <f>PPA!I$51</f>
        <v>160.88972000000001</v>
      </c>
      <c r="J68" s="37">
        <f>PPA!J$51</f>
        <v>166.57900999999998</v>
      </c>
      <c r="K68" s="37">
        <f>PPA!K$51</f>
        <v>137.20639</v>
      </c>
      <c r="L68" s="37">
        <f>PPA!L$51</f>
        <v>158.49622481728369</v>
      </c>
      <c r="M68" s="37">
        <f>PPA!M$51</f>
        <v>156.56087680797793</v>
      </c>
      <c r="N68" s="37">
        <f>PPA!N$51</f>
        <v>170.60839192764792</v>
      </c>
      <c r="O68" s="37">
        <f>PPA!O$51</f>
        <v>194.99560341441526</v>
      </c>
      <c r="P68" s="37">
        <f>PPA!P$51</f>
        <v>199.79610559350911</v>
      </c>
      <c r="Q68" s="37">
        <f>PPA!Q$51</f>
        <v>189.64691187389258</v>
      </c>
    </row>
    <row r="69" spans="1:17" x14ac:dyDescent="0.25">
      <c r="A69" s="57" t="s">
        <v>35</v>
      </c>
      <c r="B69" s="35">
        <f>PPA!B$52</f>
        <v>0</v>
      </c>
      <c r="C69" s="35">
        <f>PPA!C$52</f>
        <v>0</v>
      </c>
      <c r="D69" s="35">
        <f>PPA!D$52</f>
        <v>0</v>
      </c>
      <c r="E69" s="35">
        <f>PPA!E$52</f>
        <v>0</v>
      </c>
      <c r="F69" s="35">
        <f>PPA!F$52</f>
        <v>0</v>
      </c>
      <c r="G69" s="35">
        <f>PPA!G$52</f>
        <v>0</v>
      </c>
      <c r="H69" s="35">
        <f>PPA!H$52</f>
        <v>0</v>
      </c>
      <c r="I69" s="35">
        <f>PPA!I$52</f>
        <v>0</v>
      </c>
      <c r="J69" s="35">
        <f>PPA!J$52</f>
        <v>0</v>
      </c>
      <c r="K69" s="35">
        <f>PPA!K$52</f>
        <v>0</v>
      </c>
      <c r="L69" s="35">
        <f>PPA!L$52</f>
        <v>0</v>
      </c>
      <c r="M69" s="35">
        <f>PPA!M$52</f>
        <v>0</v>
      </c>
      <c r="N69" s="35">
        <f>PPA!N$52</f>
        <v>0</v>
      </c>
      <c r="O69" s="35">
        <f>PPA!O$52</f>
        <v>0</v>
      </c>
      <c r="P69" s="35">
        <f>PPA!P$52</f>
        <v>0</v>
      </c>
      <c r="Q69" s="35">
        <f>PPA!Q$52</f>
        <v>0</v>
      </c>
    </row>
    <row r="70" spans="1:17" x14ac:dyDescent="0.25">
      <c r="A70" s="57" t="s">
        <v>56</v>
      </c>
      <c r="B70" s="35">
        <f>PPA!B$53</f>
        <v>152.54025673477955</v>
      </c>
      <c r="C70" s="35">
        <f>PPA!C$53</f>
        <v>153.20292856143979</v>
      </c>
      <c r="D70" s="35">
        <f>PPA!D$53</f>
        <v>159.7473650457903</v>
      </c>
      <c r="E70" s="35">
        <f>PPA!E$53</f>
        <v>163.46248422626104</v>
      </c>
      <c r="F70" s="35">
        <f>PPA!F$53</f>
        <v>154.7013395565117</v>
      </c>
      <c r="G70" s="35">
        <f>PPA!G$53</f>
        <v>155.65576055944169</v>
      </c>
      <c r="H70" s="35">
        <f>PPA!H$53</f>
        <v>160.3502092297276</v>
      </c>
      <c r="I70" s="35">
        <f>PPA!I$53</f>
        <v>146.15949901365272</v>
      </c>
      <c r="J70" s="35">
        <f>PPA!J$53</f>
        <v>149.18926279665703</v>
      </c>
      <c r="K70" s="35">
        <f>PPA!K$53</f>
        <v>125.73819867177122</v>
      </c>
      <c r="L70" s="35">
        <f>PPA!L$53</f>
        <v>148.27474656454379</v>
      </c>
      <c r="M70" s="35">
        <f>PPA!M$53</f>
        <v>146.33285652216853</v>
      </c>
      <c r="N70" s="35">
        <f>PPA!N$53</f>
        <v>158.32850112667961</v>
      </c>
      <c r="O70" s="35">
        <f>PPA!O$53</f>
        <v>181.1520772357436</v>
      </c>
      <c r="P70" s="35">
        <f>PPA!P$53</f>
        <v>186.18462324343568</v>
      </c>
      <c r="Q70" s="35">
        <f>PPA!Q$53</f>
        <v>176.41512944019777</v>
      </c>
    </row>
    <row r="71" spans="1:17" x14ac:dyDescent="0.25">
      <c r="A71" s="57" t="s">
        <v>55</v>
      </c>
      <c r="B71" s="35">
        <f>PPA!B$54</f>
        <v>11.264439573474133</v>
      </c>
      <c r="C71" s="35">
        <f>PPA!C$54</f>
        <v>13.709391438560214</v>
      </c>
      <c r="D71" s="35">
        <f>PPA!D$54</f>
        <v>14.745694954209693</v>
      </c>
      <c r="E71" s="35">
        <f>PPA!E$54</f>
        <v>15.43548577373895</v>
      </c>
      <c r="F71" s="35">
        <f>PPA!F$54</f>
        <v>14.69029044348833</v>
      </c>
      <c r="G71" s="35">
        <f>PPA!G$54</f>
        <v>14.497799168771113</v>
      </c>
      <c r="H71" s="35">
        <f>PPA!H$54</f>
        <v>14.935040770272391</v>
      </c>
      <c r="I71" s="35">
        <f>PPA!I$54</f>
        <v>14.730220986347284</v>
      </c>
      <c r="J71" s="35">
        <f>PPA!J$54</f>
        <v>17.389747203342964</v>
      </c>
      <c r="K71" s="35">
        <f>PPA!K$54</f>
        <v>11.468191328228773</v>
      </c>
      <c r="L71" s="35">
        <f>PPA!L$54</f>
        <v>10.221478252739892</v>
      </c>
      <c r="M71" s="35">
        <f>PPA!M$54</f>
        <v>10.228020285809411</v>
      </c>
      <c r="N71" s="35">
        <f>PPA!N$54</f>
        <v>12.279890800968294</v>
      </c>
      <c r="O71" s="35">
        <f>PPA!O$54</f>
        <v>13.843526178671638</v>
      </c>
      <c r="P71" s="35">
        <f>PPA!P$54</f>
        <v>13.611482350073421</v>
      </c>
      <c r="Q71" s="35">
        <f>PPA!Q$54</f>
        <v>13.231782433694793</v>
      </c>
    </row>
    <row r="72" spans="1:17" x14ac:dyDescent="0.25">
      <c r="A72" s="56" t="s">
        <v>54</v>
      </c>
      <c r="B72" s="36">
        <f>FBT!B$12</f>
        <v>473.42463410910682</v>
      </c>
      <c r="C72" s="36">
        <f>FBT!C$12</f>
        <v>591.00223000000005</v>
      </c>
      <c r="D72" s="36">
        <f>FBT!D$12</f>
        <v>595.01769000000002</v>
      </c>
      <c r="E72" s="36">
        <f>FBT!E$12</f>
        <v>555.30228</v>
      </c>
      <c r="F72" s="36">
        <f>FBT!F$12</f>
        <v>525.95431999999994</v>
      </c>
      <c r="G72" s="36">
        <f>FBT!G$12</f>
        <v>458.00907068025469</v>
      </c>
      <c r="H72" s="36">
        <f>FBT!H$12</f>
        <v>467.43760999999995</v>
      </c>
      <c r="I72" s="36">
        <f>FBT!I$12</f>
        <v>416.00265999999999</v>
      </c>
      <c r="J72" s="36">
        <f>FBT!J$12</f>
        <v>454.40793000000002</v>
      </c>
      <c r="K72" s="36">
        <f>FBT!K$12</f>
        <v>398.4332</v>
      </c>
      <c r="L72" s="36">
        <f>FBT!L$12</f>
        <v>411.59606586891709</v>
      </c>
      <c r="M72" s="36">
        <f>FBT!M$12</f>
        <v>416.29948609614644</v>
      </c>
      <c r="N72" s="36">
        <f>FBT!N$12</f>
        <v>470.04956124347325</v>
      </c>
      <c r="O72" s="36">
        <f>FBT!O$12</f>
        <v>550.4983743412555</v>
      </c>
      <c r="P72" s="36">
        <f>FBT!P$12</f>
        <v>566.57093686837572</v>
      </c>
      <c r="Q72" s="36">
        <f>FBT!Q$12</f>
        <v>589.36426191417024</v>
      </c>
    </row>
    <row r="73" spans="1:17" x14ac:dyDescent="0.25">
      <c r="A73" s="21" t="s">
        <v>53</v>
      </c>
      <c r="B73" s="35">
        <f>TRE!B$12</f>
        <v>86.033037252777078</v>
      </c>
      <c r="C73" s="35">
        <f>TRE!C$12</f>
        <v>112.31471000000001</v>
      </c>
      <c r="D73" s="35">
        <f>TRE!D$12</f>
        <v>125.20399000000002</v>
      </c>
      <c r="E73" s="35">
        <f>TRE!E$12</f>
        <v>140.17345999999998</v>
      </c>
      <c r="F73" s="35">
        <f>TRE!F$12</f>
        <v>139.60891000000001</v>
      </c>
      <c r="G73" s="35">
        <f>TRE!G$12</f>
        <v>140.25220476666712</v>
      </c>
      <c r="H73" s="35">
        <f>TRE!H$12</f>
        <v>150.30177</v>
      </c>
      <c r="I73" s="35">
        <f>TRE!I$12</f>
        <v>150.19474000000002</v>
      </c>
      <c r="J73" s="35">
        <f>TRE!J$12</f>
        <v>150.23266000000001</v>
      </c>
      <c r="K73" s="35">
        <f>TRE!K$12</f>
        <v>119.48405</v>
      </c>
      <c r="L73" s="35">
        <f>TRE!L$12</f>
        <v>137.71530573932793</v>
      </c>
      <c r="M73" s="35">
        <f>TRE!M$12</f>
        <v>138.0501719438403</v>
      </c>
      <c r="N73" s="35">
        <f>TRE!N$12</f>
        <v>175.91006222018487</v>
      </c>
      <c r="O73" s="35">
        <f>TRE!O$12</f>
        <v>208.87437627144772</v>
      </c>
      <c r="P73" s="35">
        <f>TRE!P$12</f>
        <v>195.39956908015557</v>
      </c>
      <c r="Q73" s="35">
        <f>TRE!Q$12</f>
        <v>210.16437409349066</v>
      </c>
    </row>
    <row r="74" spans="1:17" x14ac:dyDescent="0.25">
      <c r="A74" s="21" t="s">
        <v>52</v>
      </c>
      <c r="B74" s="35">
        <f>MAE!B$12</f>
        <v>172.88086610198849</v>
      </c>
      <c r="C74" s="35">
        <f>MAE!C$12</f>
        <v>196.99968000000001</v>
      </c>
      <c r="D74" s="35">
        <f>MAE!D$12</f>
        <v>203.79221999999999</v>
      </c>
      <c r="E74" s="35">
        <f>MAE!E$12</f>
        <v>221.74675999999999</v>
      </c>
      <c r="F74" s="35">
        <f>MAE!F$12</f>
        <v>225.91183000000001</v>
      </c>
      <c r="G74" s="35">
        <f>MAE!G$12</f>
        <v>277.32773769435198</v>
      </c>
      <c r="H74" s="35">
        <f>MAE!H$12</f>
        <v>271.48505</v>
      </c>
      <c r="I74" s="35">
        <f>MAE!I$12</f>
        <v>271.10205000000002</v>
      </c>
      <c r="J74" s="35">
        <f>MAE!J$12</f>
        <v>245.74467999999996</v>
      </c>
      <c r="K74" s="35">
        <f>MAE!K$12</f>
        <v>232.26548000000003</v>
      </c>
      <c r="L74" s="35">
        <f>MAE!L$12</f>
        <v>256.58621751304906</v>
      </c>
      <c r="M74" s="35">
        <f>MAE!M$12</f>
        <v>265.49532507339512</v>
      </c>
      <c r="N74" s="35">
        <f>MAE!N$12</f>
        <v>309.3046991365274</v>
      </c>
      <c r="O74" s="35">
        <f>MAE!O$12</f>
        <v>384.64331070063497</v>
      </c>
      <c r="P74" s="35">
        <f>MAE!P$12</f>
        <v>383.34807544853004</v>
      </c>
      <c r="Q74" s="35">
        <f>MAE!Q$12</f>
        <v>389.30235797109685</v>
      </c>
    </row>
    <row r="75" spans="1:17" x14ac:dyDescent="0.25">
      <c r="A75" s="21" t="s">
        <v>51</v>
      </c>
      <c r="B75" s="35">
        <f>TEL!B$12</f>
        <v>65.803692307765445</v>
      </c>
      <c r="C75" s="35">
        <f>TEL!C$12</f>
        <v>70.802520000000001</v>
      </c>
      <c r="D75" s="35">
        <f>TEL!D$12</f>
        <v>67.799129999999991</v>
      </c>
      <c r="E75" s="35">
        <f>TEL!E$12</f>
        <v>57.897970000000001</v>
      </c>
      <c r="F75" s="35">
        <f>TEL!F$12</f>
        <v>48.600450000000002</v>
      </c>
      <c r="G75" s="35">
        <f>TEL!G$12</f>
        <v>43.088301886039602</v>
      </c>
      <c r="H75" s="35">
        <f>TEL!H$12</f>
        <v>30.895849999999999</v>
      </c>
      <c r="I75" s="35">
        <f>TEL!I$12</f>
        <v>26.199749999999998</v>
      </c>
      <c r="J75" s="35">
        <f>TEL!J$12</f>
        <v>23.199670000000001</v>
      </c>
      <c r="K75" s="35">
        <f>TEL!K$12</f>
        <v>19.297249999999998</v>
      </c>
      <c r="L75" s="35">
        <f>TEL!L$12</f>
        <v>22.689861901280985</v>
      </c>
      <c r="M75" s="35">
        <f>TEL!M$12</f>
        <v>22.761528460122715</v>
      </c>
      <c r="N75" s="35">
        <f>TEL!N$12</f>
        <v>27.491109066497661</v>
      </c>
      <c r="O75" s="35">
        <f>TEL!O$12</f>
        <v>34.418100321373558</v>
      </c>
      <c r="P75" s="35">
        <f>TEL!P$12</f>
        <v>36.901864706056301</v>
      </c>
      <c r="Q75" s="35">
        <f>TEL!Q$12</f>
        <v>40.700208587095176</v>
      </c>
    </row>
    <row r="76" spans="1:17" x14ac:dyDescent="0.25">
      <c r="A76" s="21" t="s">
        <v>50</v>
      </c>
      <c r="B76" s="35">
        <f>WWP!B$12</f>
        <v>64.394269424422717</v>
      </c>
      <c r="C76" s="35">
        <f>WWP!C$12</f>
        <v>64.725020000000001</v>
      </c>
      <c r="D76" s="35">
        <f>WWP!D$12</f>
        <v>62.398180000000004</v>
      </c>
      <c r="E76" s="35">
        <f>WWP!E$12</f>
        <v>56.701360000000001</v>
      </c>
      <c r="F76" s="35">
        <f>WWP!F$12</f>
        <v>56.427809999999994</v>
      </c>
      <c r="G76" s="35">
        <f>WWP!G$12</f>
        <v>56.030192233814184</v>
      </c>
      <c r="H76" s="35">
        <f>WWP!H$12</f>
        <v>50.619329999999998</v>
      </c>
      <c r="I76" s="35">
        <f>WWP!I$12</f>
        <v>60.00018</v>
      </c>
      <c r="J76" s="35">
        <f>WWP!J$12</f>
        <v>54.77946</v>
      </c>
      <c r="K76" s="35">
        <f>WWP!K$12</f>
        <v>27.40447</v>
      </c>
      <c r="L76" s="35">
        <f>WWP!L$12</f>
        <v>34.655792689969289</v>
      </c>
      <c r="M76" s="35">
        <f>WWP!M$12</f>
        <v>39.647528228748236</v>
      </c>
      <c r="N76" s="35">
        <f>WWP!N$12</f>
        <v>48.938682937089212</v>
      </c>
      <c r="O76" s="35">
        <f>WWP!O$12</f>
        <v>62.626831018070092</v>
      </c>
      <c r="P76" s="35">
        <f>WWP!P$12</f>
        <v>55.388245678981129</v>
      </c>
      <c r="Q76" s="35">
        <f>WWP!Q$12</f>
        <v>61.408000514499591</v>
      </c>
    </row>
    <row r="77" spans="1:17" x14ac:dyDescent="0.25">
      <c r="A77" s="47" t="s">
        <v>49</v>
      </c>
      <c r="B77" s="34">
        <f>OIS!B$12</f>
        <v>133.48309552893949</v>
      </c>
      <c r="C77" s="34">
        <f>OIS!C$12</f>
        <v>142.43446</v>
      </c>
      <c r="D77" s="34">
        <f>OIS!D$12</f>
        <v>155.22845999999998</v>
      </c>
      <c r="E77" s="34">
        <f>OIS!E$12</f>
        <v>172.84719999999999</v>
      </c>
      <c r="F77" s="34">
        <f>OIS!F$12</f>
        <v>141.96222</v>
      </c>
      <c r="G77" s="34">
        <f>OIS!G$12</f>
        <v>128.69914911967436</v>
      </c>
      <c r="H77" s="34">
        <f>OIS!H$12</f>
        <v>148.41007999999999</v>
      </c>
      <c r="I77" s="34">
        <f>OIS!I$12</f>
        <v>128.02835999999999</v>
      </c>
      <c r="J77" s="34">
        <f>OIS!J$12</f>
        <v>154.85327000000001</v>
      </c>
      <c r="K77" s="34">
        <f>OIS!K$12</f>
        <v>167.39518999999999</v>
      </c>
      <c r="L77" s="34">
        <f>OIS!L$12</f>
        <v>174.21143084090301</v>
      </c>
      <c r="M77" s="34">
        <f>OIS!M$12</f>
        <v>246.62674203908921</v>
      </c>
      <c r="N77" s="34">
        <f>OIS!N$12</f>
        <v>338.0015339742572</v>
      </c>
      <c r="O77" s="34">
        <f>OIS!O$12</f>
        <v>457.46151442494903</v>
      </c>
      <c r="P77" s="34">
        <f>OIS!P$12</f>
        <v>462.75420661740986</v>
      </c>
      <c r="Q77" s="34">
        <f>OIS!Q$12</f>
        <v>491.19225272745598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1580.3013832224335</v>
      </c>
      <c r="C80" s="38">
        <v>1382.1197399999996</v>
      </c>
      <c r="D80" s="38">
        <v>1503.4726100000003</v>
      </c>
      <c r="E80" s="38">
        <v>1313.9702700000016</v>
      </c>
      <c r="F80" s="38">
        <v>1460.6914799999997</v>
      </c>
      <c r="G80" s="38">
        <v>2089.3846656388314</v>
      </c>
      <c r="H80" s="38">
        <v>2184.0843999999997</v>
      </c>
      <c r="I80" s="38">
        <v>2177.0239299999994</v>
      </c>
      <c r="J80" s="38">
        <v>1954.8619899999997</v>
      </c>
      <c r="K80" s="38">
        <v>1839.3576399999986</v>
      </c>
      <c r="L80" s="38">
        <v>1921.0950846661401</v>
      </c>
      <c r="M80" s="38">
        <v>1867.6018992096251</v>
      </c>
      <c r="N80" s="38">
        <v>1799.8550686389676</v>
      </c>
      <c r="O80" s="38">
        <v>1725.9102361033413</v>
      </c>
      <c r="P80" s="38">
        <v>1951.7387005466692</v>
      </c>
      <c r="Q80" s="38">
        <v>2077.1030768843038</v>
      </c>
    </row>
    <row r="81" spans="1:17" x14ac:dyDescent="0.25">
      <c r="A81" s="55" t="s">
        <v>33</v>
      </c>
      <c r="B81" s="54">
        <v>0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0.89570300739503905</v>
      </c>
      <c r="P81" s="54">
        <v>5.3983368110031442</v>
      </c>
      <c r="Q81" s="54">
        <v>13.519392796072236</v>
      </c>
    </row>
    <row r="82" spans="1:17" x14ac:dyDescent="0.25">
      <c r="A82" s="52" t="s">
        <v>32</v>
      </c>
      <c r="B82" s="51">
        <v>1253.8454158009492</v>
      </c>
      <c r="C82" s="51">
        <v>1050.9188500000005</v>
      </c>
      <c r="D82" s="51">
        <v>1295.3871100000001</v>
      </c>
      <c r="E82" s="51">
        <v>1094.967740000001</v>
      </c>
      <c r="F82" s="51">
        <v>1139.3858199999997</v>
      </c>
      <c r="G82" s="51">
        <v>1729.7975277450712</v>
      </c>
      <c r="H82" s="51">
        <v>1845.0963999999994</v>
      </c>
      <c r="I82" s="51">
        <v>1785.1249499999983</v>
      </c>
      <c r="J82" s="51">
        <v>1603.35661</v>
      </c>
      <c r="K82" s="51">
        <v>1516.0738699999995</v>
      </c>
      <c r="L82" s="51">
        <v>1559.2692416270222</v>
      </c>
      <c r="M82" s="51">
        <v>1458.3628582917345</v>
      </c>
      <c r="N82" s="51">
        <v>1346.0478650467257</v>
      </c>
      <c r="O82" s="51">
        <v>1331.589001658866</v>
      </c>
      <c r="P82" s="51">
        <v>1451.6208800713339</v>
      </c>
      <c r="Q82" s="51">
        <v>1620.6170846155787</v>
      </c>
    </row>
    <row r="83" spans="1:17" x14ac:dyDescent="0.25">
      <c r="A83" s="53" t="s">
        <v>31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3.4393809114359399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</row>
    <row r="84" spans="1:17" x14ac:dyDescent="0.25">
      <c r="A84" s="53" t="s">
        <v>30</v>
      </c>
      <c r="B84" s="51">
        <v>8.7894931166825927</v>
      </c>
      <c r="C84" s="51">
        <v>15.400330000000508</v>
      </c>
      <c r="D84" s="51">
        <v>2.1998499999999694</v>
      </c>
      <c r="E84" s="51">
        <v>3.2999900000009461</v>
      </c>
      <c r="F84" s="51">
        <v>66.213160000000016</v>
      </c>
      <c r="G84" s="51">
        <v>99.910050799810335</v>
      </c>
      <c r="H84" s="51">
        <v>114.49722999999997</v>
      </c>
      <c r="I84" s="51">
        <v>141.39935</v>
      </c>
      <c r="J84" s="51">
        <v>144.83784999999997</v>
      </c>
      <c r="K84" s="51">
        <v>151.54528000000002</v>
      </c>
      <c r="L84" s="51">
        <v>177.36462586042799</v>
      </c>
      <c r="M84" s="51">
        <v>127.97377298597851</v>
      </c>
      <c r="N84" s="51">
        <v>122.36292978506543</v>
      </c>
      <c r="O84" s="51">
        <v>204.3060685240041</v>
      </c>
      <c r="P84" s="51">
        <v>200.93582652820425</v>
      </c>
      <c r="Q84" s="51">
        <v>289.62453425050199</v>
      </c>
    </row>
    <row r="85" spans="1:17" x14ac:dyDescent="0.25">
      <c r="A85" s="53" t="s">
        <v>68</v>
      </c>
      <c r="B85" s="51">
        <v>135.25846400460682</v>
      </c>
      <c r="C85" s="51">
        <v>65.598220000000083</v>
      </c>
      <c r="D85" s="51">
        <v>99.39334000000008</v>
      </c>
      <c r="E85" s="51">
        <v>66.596950000000106</v>
      </c>
      <c r="F85" s="51">
        <v>99.388510000000224</v>
      </c>
      <c r="G85" s="51">
        <v>296.12406792232196</v>
      </c>
      <c r="H85" s="51">
        <v>129.0955100000001</v>
      </c>
      <c r="I85" s="51">
        <v>203.60019000000011</v>
      </c>
      <c r="J85" s="51">
        <v>60.197070000000167</v>
      </c>
      <c r="K85" s="51">
        <v>53.198460000000068</v>
      </c>
      <c r="L85" s="51">
        <v>177.74573017149532</v>
      </c>
      <c r="M85" s="51">
        <v>48.939639963521131</v>
      </c>
      <c r="N85" s="51">
        <v>16.981439236066308</v>
      </c>
      <c r="O85" s="51">
        <v>33.93924017117115</v>
      </c>
      <c r="P85" s="51">
        <v>5.9947411778985042</v>
      </c>
      <c r="Q85" s="51">
        <v>11.98997082939286</v>
      </c>
    </row>
    <row r="86" spans="1:17" x14ac:dyDescent="0.25">
      <c r="A86" s="53" t="s">
        <v>29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508.67010604757672</v>
      </c>
      <c r="C87" s="51">
        <f t="shared" si="5"/>
        <v>428.70857000000001</v>
      </c>
      <c r="D87" s="51">
        <f t="shared" si="5"/>
        <v>395.1</v>
      </c>
      <c r="E87" s="51">
        <f t="shared" si="5"/>
        <v>278.87311</v>
      </c>
      <c r="F87" s="51">
        <f t="shared" si="5"/>
        <v>292.69431999999949</v>
      </c>
      <c r="G87" s="51">
        <f t="shared" si="5"/>
        <v>366.29422014360705</v>
      </c>
      <c r="H87" s="51">
        <f t="shared" si="5"/>
        <v>541.20042999999941</v>
      </c>
      <c r="I87" s="51">
        <f t="shared" si="5"/>
        <v>328.63428999999837</v>
      </c>
      <c r="J87" s="51">
        <f t="shared" si="5"/>
        <v>347.05277000000001</v>
      </c>
      <c r="K87" s="51">
        <f t="shared" si="5"/>
        <v>344.27375999999936</v>
      </c>
      <c r="L87" s="51">
        <f t="shared" si="5"/>
        <v>275.2442020984181</v>
      </c>
      <c r="M87" s="51">
        <f t="shared" si="5"/>
        <v>280.30428044108567</v>
      </c>
      <c r="N87" s="51">
        <f t="shared" si="5"/>
        <v>313.89105124784783</v>
      </c>
      <c r="O87" s="51">
        <f t="shared" si="5"/>
        <v>193.51706061190248</v>
      </c>
      <c r="P87" s="51">
        <f t="shared" si="5"/>
        <v>368.94264456770304</v>
      </c>
      <c r="Q87" s="51">
        <f t="shared" si="5"/>
        <v>376.0389796503315</v>
      </c>
    </row>
    <row r="88" spans="1:17" x14ac:dyDescent="0.25">
      <c r="A88" s="53" t="s">
        <v>67</v>
      </c>
      <c r="B88" s="51">
        <v>601.12735263208299</v>
      </c>
      <c r="C88" s="51">
        <v>541.21172999999999</v>
      </c>
      <c r="D88" s="51">
        <v>798.69392000000005</v>
      </c>
      <c r="E88" s="51">
        <v>746.19768999999997</v>
      </c>
      <c r="F88" s="51">
        <v>681.08983000000001</v>
      </c>
      <c r="G88" s="51">
        <v>964.02980796789586</v>
      </c>
      <c r="H88" s="51">
        <v>1060.30323</v>
      </c>
      <c r="I88" s="51">
        <v>1111.4911199999999</v>
      </c>
      <c r="J88" s="51">
        <v>1051.26892</v>
      </c>
      <c r="K88" s="51">
        <v>967.05637000000002</v>
      </c>
      <c r="L88" s="51">
        <v>928.91468349668071</v>
      </c>
      <c r="M88" s="51">
        <v>1001.1451649011492</v>
      </c>
      <c r="N88" s="51">
        <v>892.81244477774612</v>
      </c>
      <c r="O88" s="51">
        <v>899.82663235178825</v>
      </c>
      <c r="P88" s="51">
        <v>875.74766779752815</v>
      </c>
      <c r="Q88" s="51">
        <v>942.96359988535244</v>
      </c>
    </row>
    <row r="89" spans="1:17" x14ac:dyDescent="0.25">
      <c r="A89" s="52" t="s">
        <v>27</v>
      </c>
      <c r="B89" s="51">
        <v>326.45596742148427</v>
      </c>
      <c r="C89" s="51">
        <v>331.20088999999916</v>
      </c>
      <c r="D89" s="51">
        <v>208.08550000000014</v>
      </c>
      <c r="E89" s="51">
        <v>219.00253000000066</v>
      </c>
      <c r="F89" s="51">
        <v>321.30565999999999</v>
      </c>
      <c r="G89" s="51">
        <v>359.58713789375997</v>
      </c>
      <c r="H89" s="51">
        <v>338.98800000000028</v>
      </c>
      <c r="I89" s="51">
        <v>391.89898000000085</v>
      </c>
      <c r="J89" s="51">
        <v>351.5053799999996</v>
      </c>
      <c r="K89" s="51">
        <v>323.28376999999909</v>
      </c>
      <c r="L89" s="51">
        <v>361.8258430391179</v>
      </c>
      <c r="M89" s="51">
        <v>409.23904091789063</v>
      </c>
      <c r="N89" s="51">
        <v>453.80720359224199</v>
      </c>
      <c r="O89" s="51">
        <v>393.42553143708028</v>
      </c>
      <c r="P89" s="51">
        <v>494.71948366433207</v>
      </c>
      <c r="Q89" s="51">
        <v>442.96659947265289</v>
      </c>
    </row>
    <row r="90" spans="1:17" x14ac:dyDescent="0.25">
      <c r="A90" s="53" t="s">
        <v>66</v>
      </c>
      <c r="B90" s="51">
        <v>326.45596742148427</v>
      </c>
      <c r="C90" s="51">
        <v>331.20088999999916</v>
      </c>
      <c r="D90" s="51">
        <v>208.08550000000014</v>
      </c>
      <c r="E90" s="51">
        <v>219.00253000000066</v>
      </c>
      <c r="F90" s="51">
        <v>321.30565999999999</v>
      </c>
      <c r="G90" s="51">
        <v>359.58713789375997</v>
      </c>
      <c r="H90" s="51">
        <v>338.98800000000028</v>
      </c>
      <c r="I90" s="51">
        <v>391.89898000000085</v>
      </c>
      <c r="J90" s="51">
        <v>351.5053799999996</v>
      </c>
      <c r="K90" s="51">
        <v>323.28376999999909</v>
      </c>
      <c r="L90" s="51">
        <v>361.8258430391179</v>
      </c>
      <c r="M90" s="51">
        <v>409.23904091789063</v>
      </c>
      <c r="N90" s="51">
        <v>453.80720359224199</v>
      </c>
      <c r="O90" s="51">
        <v>393.42553143708028</v>
      </c>
      <c r="P90" s="51">
        <v>494.71948366433207</v>
      </c>
      <c r="Q90" s="51">
        <v>442.96659947265289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1580.3013832224335</v>
      </c>
      <c r="C93" s="38">
        <f t="shared" si="6"/>
        <v>1382.1197399999996</v>
      </c>
      <c r="D93" s="38">
        <f t="shared" si="6"/>
        <v>1503.4726100000003</v>
      </c>
      <c r="E93" s="38">
        <f t="shared" si="6"/>
        <v>1313.9702700000016</v>
      </c>
      <c r="F93" s="38">
        <f t="shared" si="6"/>
        <v>1460.6914799999997</v>
      </c>
      <c r="G93" s="38">
        <f t="shared" si="6"/>
        <v>2089.3846656388314</v>
      </c>
      <c r="H93" s="38">
        <f t="shared" si="6"/>
        <v>2184.0843999999997</v>
      </c>
      <c r="I93" s="38">
        <f t="shared" si="6"/>
        <v>2177.0239299999994</v>
      </c>
      <c r="J93" s="38">
        <f t="shared" si="6"/>
        <v>1954.8619899999997</v>
      </c>
      <c r="K93" s="38">
        <f t="shared" si="6"/>
        <v>1839.3576399999986</v>
      </c>
      <c r="L93" s="38">
        <f t="shared" si="6"/>
        <v>1921.0950846661401</v>
      </c>
      <c r="M93" s="38">
        <f t="shared" si="6"/>
        <v>1867.6018992096251</v>
      </c>
      <c r="N93" s="38">
        <f t="shared" si="6"/>
        <v>1799.8550686389676</v>
      </c>
      <c r="O93" s="38">
        <f t="shared" si="6"/>
        <v>1725.9102361033413</v>
      </c>
      <c r="P93" s="38">
        <f t="shared" si="6"/>
        <v>1951.7387005466692</v>
      </c>
      <c r="Q93" s="38">
        <f t="shared" si="6"/>
        <v>2077.1030768843038</v>
      </c>
    </row>
    <row r="94" spans="1:17" x14ac:dyDescent="0.25">
      <c r="A94" s="49" t="s">
        <v>41</v>
      </c>
      <c r="B94" s="48">
        <f>CHI!B57</f>
        <v>1374.4401049191952</v>
      </c>
      <c r="C94" s="48">
        <f>CHI!C57</f>
        <v>1161.3149499999997</v>
      </c>
      <c r="D94" s="48">
        <f>CHI!D57</f>
        <v>1262.0726100000002</v>
      </c>
      <c r="E94" s="48">
        <f>CHI!E57</f>
        <v>1128.2968700000015</v>
      </c>
      <c r="F94" s="48">
        <f>CHI!F57</f>
        <v>1287.2966699999997</v>
      </c>
      <c r="G94" s="48">
        <f>CHI!G57</f>
        <v>1826.5107187349297</v>
      </c>
      <c r="H94" s="48">
        <f>CHI!H57</f>
        <v>1804.5840699999999</v>
      </c>
      <c r="I94" s="48">
        <f>CHI!I57</f>
        <v>1958.4255699999992</v>
      </c>
      <c r="J94" s="48">
        <f>CHI!J57</f>
        <v>1721.9688199999998</v>
      </c>
      <c r="K94" s="48">
        <f>CHI!K57</f>
        <v>1628.5556299999985</v>
      </c>
      <c r="L94" s="48">
        <f>CHI!L57</f>
        <v>1727.4398277034975</v>
      </c>
      <c r="M94" s="48">
        <f>CHI!M57</f>
        <v>1761.3156151277387</v>
      </c>
      <c r="N94" s="48">
        <f>CHI!N57</f>
        <v>1681.8651957049847</v>
      </c>
      <c r="O94" s="48">
        <f>CHI!O57</f>
        <v>1612.8375004225088</v>
      </c>
      <c r="P94" s="48">
        <f>CHI!P57</f>
        <v>1790.5683743789282</v>
      </c>
      <c r="Q94" s="48">
        <f>CHI!Q57</f>
        <v>1935.9899215694795</v>
      </c>
    </row>
    <row r="95" spans="1:17" x14ac:dyDescent="0.25">
      <c r="A95" s="47" t="s">
        <v>64</v>
      </c>
      <c r="B95" s="34">
        <v>205.86127830323835</v>
      </c>
      <c r="C95" s="34">
        <v>220.80478999999991</v>
      </c>
      <c r="D95" s="34">
        <v>241.40000000000009</v>
      </c>
      <c r="E95" s="34">
        <v>185.67340000000013</v>
      </c>
      <c r="F95" s="34">
        <v>173.39481000000001</v>
      </c>
      <c r="G95" s="34">
        <v>262.8739469039017</v>
      </c>
      <c r="H95" s="34">
        <v>379.50032999999985</v>
      </c>
      <c r="I95" s="34">
        <v>218.59836000000018</v>
      </c>
      <c r="J95" s="34">
        <v>232.89316999999983</v>
      </c>
      <c r="K95" s="34">
        <v>210.80201000000011</v>
      </c>
      <c r="L95" s="34">
        <v>193.65525696264262</v>
      </c>
      <c r="M95" s="34">
        <v>106.28628408188638</v>
      </c>
      <c r="N95" s="34">
        <v>117.98987293398295</v>
      </c>
      <c r="O95" s="34">
        <v>113.07273568083247</v>
      </c>
      <c r="P95" s="34">
        <v>161.170326167741</v>
      </c>
      <c r="Q95" s="34">
        <v>141.11315531482433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11131.550865206957</v>
      </c>
      <c r="C97" s="46">
        <f t="shared" si="7"/>
        <v>11084.493276043062</v>
      </c>
      <c r="D97" s="46">
        <f t="shared" si="7"/>
        <v>11118.951841434895</v>
      </c>
      <c r="E97" s="46">
        <f t="shared" si="7"/>
        <v>10880.095560871338</v>
      </c>
      <c r="F97" s="46">
        <f t="shared" si="7"/>
        <v>10984.774502871773</v>
      </c>
      <c r="G97" s="46">
        <f t="shared" si="7"/>
        <v>11671.939547713868</v>
      </c>
      <c r="H97" s="46">
        <f t="shared" si="7"/>
        <v>11490.969281079866</v>
      </c>
      <c r="I97" s="46">
        <f t="shared" si="7"/>
        <v>11616.939448269308</v>
      </c>
      <c r="J97" s="46">
        <f t="shared" si="7"/>
        <v>11060.906041096408</v>
      </c>
      <c r="K97" s="46">
        <f t="shared" si="7"/>
        <v>8955.7489022769678</v>
      </c>
      <c r="L97" s="46">
        <f t="shared" si="7"/>
        <v>9407.3750107865617</v>
      </c>
      <c r="M97" s="46">
        <f t="shared" si="7"/>
        <v>9876.1144716665076</v>
      </c>
      <c r="N97" s="46">
        <f t="shared" si="7"/>
        <v>8981.567865811985</v>
      </c>
      <c r="O97" s="46">
        <f t="shared" si="7"/>
        <v>8830.1711390986766</v>
      </c>
      <c r="P97" s="46">
        <f t="shared" si="7"/>
        <v>9765.3764725650162</v>
      </c>
      <c r="Q97" s="46">
        <f t="shared" si="7"/>
        <v>10580.189035802572</v>
      </c>
    </row>
    <row r="98" spans="1:17" x14ac:dyDescent="0.25">
      <c r="A98" s="29" t="s">
        <v>13</v>
      </c>
      <c r="B98" s="45">
        <f>ISI!B$53</f>
        <v>3034.9648667495471</v>
      </c>
      <c r="C98" s="45">
        <f>ISI!C$53</f>
        <v>2691.8829067157744</v>
      </c>
      <c r="D98" s="45">
        <f>ISI!D$53</f>
        <v>2815.9235146933706</v>
      </c>
      <c r="E98" s="45">
        <f>ISI!E$53</f>
        <v>2694.2020560211531</v>
      </c>
      <c r="F98" s="45">
        <f>ISI!F$53</f>
        <v>2811.0467414169075</v>
      </c>
      <c r="G98" s="45">
        <f>ISI!G$53</f>
        <v>2792.2458596592928</v>
      </c>
      <c r="H98" s="45">
        <f>ISI!H$53</f>
        <v>2803.6213054395557</v>
      </c>
      <c r="I98" s="45">
        <f>ISI!I$53</f>
        <v>2783.6896556759589</v>
      </c>
      <c r="J98" s="45">
        <f>ISI!J$53</f>
        <v>2676.912150737352</v>
      </c>
      <c r="K98" s="45">
        <f>ISI!K$53</f>
        <v>2264.6508910935886</v>
      </c>
      <c r="L98" s="45">
        <f>ISI!L$53</f>
        <v>2619.8347063698429</v>
      </c>
      <c r="M98" s="45">
        <f>ISI!M$53</f>
        <v>2630.8462899506935</v>
      </c>
      <c r="N98" s="45">
        <f>ISI!N$53</f>
        <v>2511.1761142741457</v>
      </c>
      <c r="O98" s="45">
        <f>ISI!O$53</f>
        <v>1485.5164085635838</v>
      </c>
      <c r="P98" s="45">
        <f>ISI!P$53</f>
        <v>1777.0738974950063</v>
      </c>
      <c r="Q98" s="45">
        <f>ISI!Q$53</f>
        <v>2389.9774715211324</v>
      </c>
    </row>
    <row r="99" spans="1:17" x14ac:dyDescent="0.25">
      <c r="A99" s="21" t="s">
        <v>46</v>
      </c>
      <c r="B99" s="35">
        <f>ISI!B$54</f>
        <v>3010.6292305845973</v>
      </c>
      <c r="C99" s="35">
        <f>ISI!C$54</f>
        <v>2645.6479568480231</v>
      </c>
      <c r="D99" s="35">
        <f>ISI!D$54</f>
        <v>2779.2494744417613</v>
      </c>
      <c r="E99" s="35">
        <f>ISI!E$54</f>
        <v>2662.2772581376876</v>
      </c>
      <c r="F99" s="35">
        <f>ISI!F$54</f>
        <v>2785.0022498868661</v>
      </c>
      <c r="G99" s="35">
        <f>ISI!G$54</f>
        <v>2765.777605411959</v>
      </c>
      <c r="H99" s="35">
        <f>ISI!H$54</f>
        <v>2764.6759515070548</v>
      </c>
      <c r="I99" s="35">
        <f>ISI!I$54</f>
        <v>2737.3129085665846</v>
      </c>
      <c r="J99" s="35">
        <f>ISI!J$54</f>
        <v>2627.7995740185297</v>
      </c>
      <c r="K99" s="35">
        <f>ISI!K$54</f>
        <v>2252.8404575112208</v>
      </c>
      <c r="L99" s="35">
        <f>ISI!L$54</f>
        <v>2611.5574772281366</v>
      </c>
      <c r="M99" s="35">
        <f>ISI!M$54</f>
        <v>2610.8475636992212</v>
      </c>
      <c r="N99" s="35">
        <f>ISI!N$54</f>
        <v>2505.0222822598512</v>
      </c>
      <c r="O99" s="35">
        <f>ISI!O$54</f>
        <v>1473.420778512211</v>
      </c>
      <c r="P99" s="35">
        <f>ISI!P$54</f>
        <v>1761.8561069152033</v>
      </c>
      <c r="Q99" s="35">
        <f>ISI!Q$54</f>
        <v>2375.9826978555848</v>
      </c>
    </row>
    <row r="100" spans="1:17" x14ac:dyDescent="0.25">
      <c r="A100" s="21" t="s">
        <v>45</v>
      </c>
      <c r="B100" s="35">
        <f>ISI!B$55</f>
        <v>24.335636164949801</v>
      </c>
      <c r="C100" s="35">
        <f>ISI!C$55</f>
        <v>46.234949867751517</v>
      </c>
      <c r="D100" s="35">
        <f>ISI!D$55</f>
        <v>36.674040251609412</v>
      </c>
      <c r="E100" s="35">
        <f>ISI!E$55</f>
        <v>31.924797883465633</v>
      </c>
      <c r="F100" s="35">
        <f>ISI!F$55</f>
        <v>26.044491530041505</v>
      </c>
      <c r="G100" s="35">
        <f>ISI!G$55</f>
        <v>26.468254247333842</v>
      </c>
      <c r="H100" s="35">
        <f>ISI!H$55</f>
        <v>38.945353932500709</v>
      </c>
      <c r="I100" s="35">
        <f>ISI!I$55</f>
        <v>46.376747109374094</v>
      </c>
      <c r="J100" s="35">
        <f>ISI!J$55</f>
        <v>49.112576718822538</v>
      </c>
      <c r="K100" s="35">
        <f>ISI!K$55</f>
        <v>11.810433582367681</v>
      </c>
      <c r="L100" s="35">
        <f>ISI!L$55</f>
        <v>8.2772291417063091</v>
      </c>
      <c r="M100" s="35">
        <f>ISI!M$55</f>
        <v>19.998726251472402</v>
      </c>
      <c r="N100" s="35">
        <f>ISI!N$55</f>
        <v>6.1538320142942959</v>
      </c>
      <c r="O100" s="35">
        <f>ISI!O$55</f>
        <v>12.095630051372742</v>
      </c>
      <c r="P100" s="35">
        <f>ISI!P$55</f>
        <v>15.217790579803076</v>
      </c>
      <c r="Q100" s="35">
        <f>ISI!Q$55</f>
        <v>13.994773665547537</v>
      </c>
    </row>
    <row r="101" spans="1:17" x14ac:dyDescent="0.25">
      <c r="A101" s="23" t="s">
        <v>12</v>
      </c>
      <c r="B101" s="37">
        <f>NFM!B$72</f>
        <v>309.20538600013077</v>
      </c>
      <c r="C101" s="37">
        <f>NFM!C$72</f>
        <v>338.34744743236803</v>
      </c>
      <c r="D101" s="37">
        <f>NFM!D$72</f>
        <v>344.44585885170335</v>
      </c>
      <c r="E101" s="37">
        <f>NFM!E$72</f>
        <v>335.92138462309629</v>
      </c>
      <c r="F101" s="37">
        <f>NFM!F$72</f>
        <v>331.24160371964399</v>
      </c>
      <c r="G101" s="37">
        <f>NFM!G$72</f>
        <v>288.08125087657595</v>
      </c>
      <c r="H101" s="37">
        <f>NFM!H$72</f>
        <v>244.6288702674492</v>
      </c>
      <c r="I101" s="37">
        <f>NFM!I$72</f>
        <v>222.510921395004</v>
      </c>
      <c r="J101" s="37">
        <f>NFM!J$72</f>
        <v>223.33544420565602</v>
      </c>
      <c r="K101" s="37">
        <f>NFM!K$72</f>
        <v>152.64862032301198</v>
      </c>
      <c r="L101" s="37">
        <f>NFM!L$72</f>
        <v>189.33518463627505</v>
      </c>
      <c r="M101" s="37">
        <f>NFM!M$72</f>
        <v>193.6222755263789</v>
      </c>
      <c r="N101" s="37">
        <f>NFM!N$72</f>
        <v>163.16786853023453</v>
      </c>
      <c r="O101" s="37">
        <f>NFM!O$72</f>
        <v>172.16951902167176</v>
      </c>
      <c r="P101" s="37">
        <f>NFM!P$72</f>
        <v>170.40497424490923</v>
      </c>
      <c r="Q101" s="37">
        <f>NFM!Q$72</f>
        <v>167.09710732334534</v>
      </c>
    </row>
    <row r="102" spans="1:17" x14ac:dyDescent="0.25">
      <c r="A102" s="21" t="s">
        <v>44</v>
      </c>
      <c r="B102" s="35">
        <f>NFM!B$73</f>
        <v>219.06667996973397</v>
      </c>
      <c r="C102" s="35">
        <f>NFM!C$73</f>
        <v>204.27828313329161</v>
      </c>
      <c r="D102" s="35">
        <f>NFM!D$73</f>
        <v>229.28437794054921</v>
      </c>
      <c r="E102" s="35">
        <f>NFM!E$73</f>
        <v>229.4023666894177</v>
      </c>
      <c r="F102" s="35">
        <f>NFM!F$73</f>
        <v>225.59168076946253</v>
      </c>
      <c r="G102" s="35">
        <f>NFM!G$73</f>
        <v>191.2953650625106</v>
      </c>
      <c r="H102" s="35">
        <f>NFM!H$73</f>
        <v>187.27792711009144</v>
      </c>
      <c r="I102" s="35">
        <f>NFM!I$73</f>
        <v>189.44433557617029</v>
      </c>
      <c r="J102" s="35">
        <f>NFM!J$73</f>
        <v>184.94898346704929</v>
      </c>
      <c r="K102" s="35">
        <f>NFM!K$73</f>
        <v>119.71904715930764</v>
      </c>
      <c r="L102" s="35">
        <f>NFM!L$73</f>
        <v>147.27869518958488</v>
      </c>
      <c r="M102" s="35">
        <f>NFM!M$73</f>
        <v>164.8568304276516</v>
      </c>
      <c r="N102" s="35">
        <f>NFM!N$73</f>
        <v>136.15990754369744</v>
      </c>
      <c r="O102" s="35">
        <f>NFM!O$73</f>
        <v>161.17711775487427</v>
      </c>
      <c r="P102" s="35">
        <f>NFM!P$73</f>
        <v>156.70809319707598</v>
      </c>
      <c r="Q102" s="35">
        <f>NFM!Q$73</f>
        <v>156.00804413293324</v>
      </c>
    </row>
    <row r="103" spans="1:17" x14ac:dyDescent="0.25">
      <c r="A103" s="21" t="s">
        <v>59</v>
      </c>
      <c r="B103" s="35">
        <f>NFM!B$74</f>
        <v>76.158947327749189</v>
      </c>
      <c r="C103" s="35">
        <f>NFM!C$74</f>
        <v>113.89072835187812</v>
      </c>
      <c r="D103" s="35">
        <f>NFM!D$74</f>
        <v>98.249043034741987</v>
      </c>
      <c r="E103" s="35">
        <f>NFM!E$74</f>
        <v>89.710706772172159</v>
      </c>
      <c r="F103" s="35">
        <f>NFM!F$74</f>
        <v>88.910221796148065</v>
      </c>
      <c r="G103" s="35">
        <f>NFM!G$74</f>
        <v>80.53977030839566</v>
      </c>
      <c r="H103" s="35">
        <f>NFM!H$74</f>
        <v>38.095478946914362</v>
      </c>
      <c r="I103" s="35">
        <f>NFM!I$74</f>
        <v>13.77646324582653</v>
      </c>
      <c r="J103" s="35">
        <f>NFM!J$74</f>
        <v>38.386460738606743</v>
      </c>
      <c r="K103" s="35">
        <f>NFM!K$74</f>
        <v>32.929573163704362</v>
      </c>
      <c r="L103" s="35">
        <f>NFM!L$74</f>
        <v>42.056489446690172</v>
      </c>
      <c r="M103" s="35">
        <f>NFM!M$74</f>
        <v>28.765445098727287</v>
      </c>
      <c r="N103" s="35">
        <f>NFM!N$74</f>
        <v>27.007960986537075</v>
      </c>
      <c r="O103" s="35">
        <f>NFM!O$74</f>
        <v>10.992401266797472</v>
      </c>
      <c r="P103" s="35">
        <f>NFM!P$74</f>
        <v>13.696881047833253</v>
      </c>
      <c r="Q103" s="35">
        <f>NFM!Q$74</f>
        <v>11.089063190412098</v>
      </c>
    </row>
    <row r="104" spans="1:17" x14ac:dyDescent="0.25">
      <c r="A104" s="27" t="s">
        <v>43</v>
      </c>
      <c r="B104" s="44">
        <f>NFM!B$75</f>
        <v>65.847713726815883</v>
      </c>
      <c r="C104" s="44">
        <f>NFM!C$75</f>
        <v>93.167012485131238</v>
      </c>
      <c r="D104" s="44">
        <f>NFM!D$75</f>
        <v>76.120444948164646</v>
      </c>
      <c r="E104" s="44">
        <f>NFM!E$75</f>
        <v>75.07057019608466</v>
      </c>
      <c r="F104" s="44">
        <f>NFM!F$75</f>
        <v>74.219385700141615</v>
      </c>
      <c r="G104" s="44">
        <f>NFM!G$75</f>
        <v>67.064119187271885</v>
      </c>
      <c r="H104" s="44">
        <f>NFM!H$75</f>
        <v>25.118731733024106</v>
      </c>
      <c r="I104" s="44">
        <f>NFM!I$75</f>
        <v>0</v>
      </c>
      <c r="J104" s="44">
        <f>NFM!J$75</f>
        <v>0</v>
      </c>
      <c r="K104" s="44">
        <f>NFM!K$75</f>
        <v>0</v>
      </c>
      <c r="L104" s="44">
        <f>NFM!L$75</f>
        <v>0</v>
      </c>
      <c r="M104" s="44">
        <f>NFM!M$75</f>
        <v>0</v>
      </c>
      <c r="N104" s="44">
        <f>NFM!N$75</f>
        <v>0</v>
      </c>
      <c r="O104" s="44">
        <f>NFM!O$75</f>
        <v>0</v>
      </c>
      <c r="P104" s="44">
        <f>NFM!P$75</f>
        <v>0</v>
      </c>
      <c r="Q104" s="44">
        <f>NFM!Q$75</f>
        <v>0</v>
      </c>
    </row>
    <row r="105" spans="1:17" x14ac:dyDescent="0.25">
      <c r="A105" s="25" t="s">
        <v>344</v>
      </c>
      <c r="B105" s="43">
        <f>NFM!B$76</f>
        <v>10.311233600933299</v>
      </c>
      <c r="C105" s="43">
        <f>NFM!C$76</f>
        <v>20.723715866746883</v>
      </c>
      <c r="D105" s="43">
        <f>NFM!D$76</f>
        <v>22.128598086577341</v>
      </c>
      <c r="E105" s="43">
        <f>NFM!E$76</f>
        <v>14.640136576087505</v>
      </c>
      <c r="F105" s="43">
        <f>NFM!F$76</f>
        <v>14.690836096006455</v>
      </c>
      <c r="G105" s="43">
        <f>NFM!G$76</f>
        <v>13.475651121123772</v>
      </c>
      <c r="H105" s="43">
        <f>NFM!H$76</f>
        <v>12.976747213890258</v>
      </c>
      <c r="I105" s="43">
        <f>NFM!I$76</f>
        <v>13.77646324582653</v>
      </c>
      <c r="J105" s="43">
        <f>NFM!J$76</f>
        <v>38.386460738606743</v>
      </c>
      <c r="K105" s="43">
        <f>NFM!K$76</f>
        <v>32.929573163704362</v>
      </c>
      <c r="L105" s="43">
        <f>NFM!L$76</f>
        <v>42.056489446690172</v>
      </c>
      <c r="M105" s="43">
        <f>NFM!M$76</f>
        <v>28.765445098727287</v>
      </c>
      <c r="N105" s="43">
        <f>NFM!N$76</f>
        <v>27.007960986537075</v>
      </c>
      <c r="O105" s="43">
        <f>NFM!O$76</f>
        <v>10.992401266797472</v>
      </c>
      <c r="P105" s="43">
        <f>NFM!P$76</f>
        <v>13.696881047833253</v>
      </c>
      <c r="Q105" s="43">
        <f>NFM!Q$76</f>
        <v>11.089063190412098</v>
      </c>
    </row>
    <row r="106" spans="1:17" x14ac:dyDescent="0.25">
      <c r="A106" s="21" t="s">
        <v>42</v>
      </c>
      <c r="B106" s="35">
        <f>NFM!B$77</f>
        <v>13.979758702647656</v>
      </c>
      <c r="C106" s="35">
        <f>NFM!C$77</f>
        <v>20.178435947198317</v>
      </c>
      <c r="D106" s="35">
        <f>NFM!D$77</f>
        <v>16.912437876412167</v>
      </c>
      <c r="E106" s="35">
        <f>NFM!E$77</f>
        <v>16.808311161506449</v>
      </c>
      <c r="F106" s="35">
        <f>NFM!F$77</f>
        <v>16.739701154033433</v>
      </c>
      <c r="G106" s="35">
        <f>NFM!G$77</f>
        <v>16.2461155056697</v>
      </c>
      <c r="H106" s="35">
        <f>NFM!H$77</f>
        <v>19.2554642104434</v>
      </c>
      <c r="I106" s="35">
        <f>NFM!I$77</f>
        <v>19.290122573007196</v>
      </c>
      <c r="J106" s="35">
        <f>NFM!J$77</f>
        <v>0</v>
      </c>
      <c r="K106" s="35">
        <f>NFM!K$77</f>
        <v>0</v>
      </c>
      <c r="L106" s="35">
        <f>NFM!L$77</f>
        <v>0</v>
      </c>
      <c r="M106" s="35">
        <f>NFM!M$77</f>
        <v>0</v>
      </c>
      <c r="N106" s="35">
        <f>NFM!N$77</f>
        <v>0</v>
      </c>
      <c r="O106" s="35">
        <f>NFM!O$77</f>
        <v>0</v>
      </c>
      <c r="P106" s="35">
        <f>NFM!P$77</f>
        <v>0</v>
      </c>
      <c r="Q106" s="35">
        <f>NFM!Q$77</f>
        <v>0</v>
      </c>
    </row>
    <row r="107" spans="1:17" x14ac:dyDescent="0.25">
      <c r="A107" s="23" t="s">
        <v>11</v>
      </c>
      <c r="B107" s="37">
        <f>CHI!B$78</f>
        <v>2533.9913068003348</v>
      </c>
      <c r="C107" s="37">
        <f>CHI!C$78</f>
        <v>2430.220866018492</v>
      </c>
      <c r="D107" s="37">
        <f>CHI!D$78</f>
        <v>2164.334884672332</v>
      </c>
      <c r="E107" s="37">
        <f>CHI!E$78</f>
        <v>2087.8901956520922</v>
      </c>
      <c r="F107" s="37">
        <f>CHI!F$78</f>
        <v>2151.1176729233403</v>
      </c>
      <c r="G107" s="37">
        <f>CHI!G$78</f>
        <v>2838.6725736332219</v>
      </c>
      <c r="H107" s="37">
        <f>CHI!H$78</f>
        <v>2784.7254093308761</v>
      </c>
      <c r="I107" s="37">
        <f>CHI!I$78</f>
        <v>3039.3601763644879</v>
      </c>
      <c r="J107" s="37">
        <f>CHI!J$78</f>
        <v>2637.7310444729483</v>
      </c>
      <c r="K107" s="37">
        <f>CHI!K$78</f>
        <v>2386.2230940973677</v>
      </c>
      <c r="L107" s="37">
        <f>CHI!L$78</f>
        <v>2680.1814212735981</v>
      </c>
      <c r="M107" s="37">
        <f>CHI!M$78</f>
        <v>3072.6505210792361</v>
      </c>
      <c r="N107" s="37">
        <f>CHI!N$78</f>
        <v>2630.0916772498522</v>
      </c>
      <c r="O107" s="37">
        <f>CHI!O$78</f>
        <v>2969.3506522695438</v>
      </c>
      <c r="P107" s="37">
        <f>CHI!P$78</f>
        <v>3343.7244489083328</v>
      </c>
      <c r="Q107" s="37">
        <f>CHI!Q$78</f>
        <v>3245.6510671573642</v>
      </c>
    </row>
    <row r="108" spans="1:17" x14ac:dyDescent="0.25">
      <c r="A108" s="21" t="s">
        <v>61</v>
      </c>
      <c r="B108" s="35">
        <f>CHI!B$79</f>
        <v>2445.3796405402827</v>
      </c>
      <c r="C108" s="35">
        <f>CHI!C$79</f>
        <v>2298.286779203911</v>
      </c>
      <c r="D108" s="35">
        <f>CHI!D$79</f>
        <v>2116.6770222549972</v>
      </c>
      <c r="E108" s="35">
        <f>CHI!E$79</f>
        <v>2022.6854058426165</v>
      </c>
      <c r="F108" s="35">
        <f>CHI!F$79</f>
        <v>2034.8946038137731</v>
      </c>
      <c r="G108" s="35">
        <f>CHI!G$79</f>
        <v>2647.7143122606258</v>
      </c>
      <c r="H108" s="35">
        <f>CHI!H$79</f>
        <v>2571.4283262563454</v>
      </c>
      <c r="I108" s="35">
        <f>CHI!I$79</f>
        <v>2800.2811262153223</v>
      </c>
      <c r="J108" s="35">
        <f>CHI!J$79</f>
        <v>2505.5506405230317</v>
      </c>
      <c r="K108" s="35">
        <f>CHI!K$79</f>
        <v>2183.0959001885608</v>
      </c>
      <c r="L108" s="35">
        <f>CHI!L$79</f>
        <v>2535.0441259854306</v>
      </c>
      <c r="M108" s="35">
        <f>CHI!M$79</f>
        <v>3037.4534916896937</v>
      </c>
      <c r="N108" s="35">
        <f>CHI!N$79</f>
        <v>2481.5086536704548</v>
      </c>
      <c r="O108" s="35">
        <f>CHI!O$79</f>
        <v>2681.3470493906962</v>
      </c>
      <c r="P108" s="35">
        <f>CHI!P$79</f>
        <v>3086.5081275684861</v>
      </c>
      <c r="Q108" s="35">
        <f>CHI!Q$79</f>
        <v>3071.3137340941421</v>
      </c>
    </row>
    <row r="109" spans="1:17" x14ac:dyDescent="0.25">
      <c r="A109" s="21" t="s">
        <v>40</v>
      </c>
      <c r="B109" s="35">
        <f>CHI!B$80</f>
        <v>79.235354136037131</v>
      </c>
      <c r="C109" s="35">
        <f>CHI!C$80</f>
        <v>122.04357602881544</v>
      </c>
      <c r="D109" s="35">
        <f>CHI!D$80</f>
        <v>40.625065257950943</v>
      </c>
      <c r="E109" s="35">
        <f>CHI!E$80</f>
        <v>54.309934990916716</v>
      </c>
      <c r="F109" s="35">
        <f>CHI!F$80</f>
        <v>107.17467632537026</v>
      </c>
      <c r="G109" s="35">
        <f>CHI!G$80</f>
        <v>177.23941005430652</v>
      </c>
      <c r="H109" s="35">
        <f>CHI!H$80</f>
        <v>199.44104156374075</v>
      </c>
      <c r="I109" s="35">
        <f>CHI!I$80</f>
        <v>227.16086561481379</v>
      </c>
      <c r="J109" s="35">
        <f>CHI!J$80</f>
        <v>122.55784209705803</v>
      </c>
      <c r="K109" s="35">
        <f>CHI!K$80</f>
        <v>188.19694292243534</v>
      </c>
      <c r="L109" s="35">
        <f>CHI!L$80</f>
        <v>131.73742610646005</v>
      </c>
      <c r="M109" s="35">
        <f>CHI!M$80</f>
        <v>24.864621943983416</v>
      </c>
      <c r="N109" s="35">
        <f>CHI!N$80</f>
        <v>137.29952082113806</v>
      </c>
      <c r="O109" s="35">
        <f>CHI!O$80</f>
        <v>269.21570962670768</v>
      </c>
      <c r="P109" s="35">
        <f>CHI!P$80</f>
        <v>242.82346314005144</v>
      </c>
      <c r="Q109" s="35">
        <f>CHI!Q$80</f>
        <v>163.4419965403919</v>
      </c>
    </row>
    <row r="110" spans="1:17" x14ac:dyDescent="0.25">
      <c r="A110" s="21" t="s">
        <v>39</v>
      </c>
      <c r="B110" s="35">
        <f>CHI!B$81</f>
        <v>9.3763121240150262</v>
      </c>
      <c r="C110" s="35">
        <f>CHI!C$81</f>
        <v>9.8905107857655494</v>
      </c>
      <c r="D110" s="35">
        <f>CHI!D$81</f>
        <v>7.0327971593836986</v>
      </c>
      <c r="E110" s="35">
        <f>CHI!E$81</f>
        <v>10.894854818558798</v>
      </c>
      <c r="F110" s="35">
        <f>CHI!F$81</f>
        <v>9.0483927841969987</v>
      </c>
      <c r="G110" s="35">
        <f>CHI!G$81</f>
        <v>13.718851318289751</v>
      </c>
      <c r="H110" s="35">
        <f>CHI!H$81</f>
        <v>13.856041510789876</v>
      </c>
      <c r="I110" s="35">
        <f>CHI!I$81</f>
        <v>11.91818453435193</v>
      </c>
      <c r="J110" s="35">
        <f>CHI!J$81</f>
        <v>9.622561852858615</v>
      </c>
      <c r="K110" s="35">
        <f>CHI!K$81</f>
        <v>14.930250986371496</v>
      </c>
      <c r="L110" s="35">
        <f>CHI!L$81</f>
        <v>13.399869181707228</v>
      </c>
      <c r="M110" s="35">
        <f>CHI!M$81</f>
        <v>10.332407445559245</v>
      </c>
      <c r="N110" s="35">
        <f>CHI!N$81</f>
        <v>11.283502758258992</v>
      </c>
      <c r="O110" s="35">
        <f>CHI!O$81</f>
        <v>18.787893252140034</v>
      </c>
      <c r="P110" s="35">
        <f>CHI!P$81</f>
        <v>14.392858199795269</v>
      </c>
      <c r="Q110" s="35">
        <f>CHI!Q$81</f>
        <v>10.895336522830352</v>
      </c>
    </row>
    <row r="111" spans="1:17" x14ac:dyDescent="0.25">
      <c r="A111" s="23" t="s">
        <v>10</v>
      </c>
      <c r="B111" s="37">
        <f>NMM!B$58</f>
        <v>3344.6361846696254</v>
      </c>
      <c r="C111" s="37">
        <f>NMM!C$58</f>
        <v>3459.3593465298754</v>
      </c>
      <c r="D111" s="37">
        <f>NMM!D$58</f>
        <v>3564.1933881543919</v>
      </c>
      <c r="E111" s="37">
        <f>NMM!E$58</f>
        <v>3703.6997311711239</v>
      </c>
      <c r="F111" s="37">
        <f>NMM!F$58</f>
        <v>3691.4050282825106</v>
      </c>
      <c r="G111" s="37">
        <f>NMM!G$58</f>
        <v>3810.6212828531184</v>
      </c>
      <c r="H111" s="37">
        <f>NMM!H$58</f>
        <v>3745.4954207641285</v>
      </c>
      <c r="I111" s="37">
        <f>NMM!I$58</f>
        <v>3848.4286142858082</v>
      </c>
      <c r="J111" s="37">
        <f>NMM!J$58</f>
        <v>3752.9079816321523</v>
      </c>
      <c r="K111" s="37">
        <f>NMM!K$58</f>
        <v>2658.3294367032067</v>
      </c>
      <c r="L111" s="37">
        <f>NMM!L$58</f>
        <v>2356.1889830227747</v>
      </c>
      <c r="M111" s="37">
        <f>NMM!M$58</f>
        <v>2151.5879259950325</v>
      </c>
      <c r="N111" s="37">
        <f>NMM!N$58</f>
        <v>2091.6020420569639</v>
      </c>
      <c r="O111" s="37">
        <f>NMM!O$58</f>
        <v>1953.6714537556188</v>
      </c>
      <c r="P111" s="37">
        <f>NMM!P$58</f>
        <v>2120.8935298499864</v>
      </c>
      <c r="Q111" s="37">
        <f>NMM!Q$58</f>
        <v>2353.9562004579593</v>
      </c>
    </row>
    <row r="112" spans="1:17" x14ac:dyDescent="0.25">
      <c r="A112" s="21" t="s">
        <v>38</v>
      </c>
      <c r="B112" s="35">
        <f>NMM!B$59</f>
        <v>2484.667865323735</v>
      </c>
      <c r="C112" s="35">
        <f>NMM!C$59</f>
        <v>2610.0347372952156</v>
      </c>
      <c r="D112" s="35">
        <f>NMM!D$59</f>
        <v>2634.2077152965253</v>
      </c>
      <c r="E112" s="35">
        <f>NMM!E$59</f>
        <v>2645.9579321427154</v>
      </c>
      <c r="F112" s="35">
        <f>NMM!F$59</f>
        <v>2603.4065511177655</v>
      </c>
      <c r="G112" s="35">
        <f>NMM!G$59</f>
        <v>2589.2144892480128</v>
      </c>
      <c r="H112" s="35">
        <f>NMM!H$59</f>
        <v>2569.8725363832955</v>
      </c>
      <c r="I112" s="35">
        <f>NMM!I$59</f>
        <v>2567.1935355284622</v>
      </c>
      <c r="J112" s="35">
        <f>NMM!J$59</f>
        <v>2547.1875889694734</v>
      </c>
      <c r="K112" s="35">
        <f>NMM!K$59</f>
        <v>1921.9590291812272</v>
      </c>
      <c r="L112" s="35">
        <f>NMM!L$59</f>
        <v>1533.8671692413122</v>
      </c>
      <c r="M112" s="35">
        <f>NMM!M$59</f>
        <v>1225.203150685383</v>
      </c>
      <c r="N112" s="35">
        <f>NMM!N$59</f>
        <v>1417.7218163862995</v>
      </c>
      <c r="O112" s="35">
        <f>NMM!O$59</f>
        <v>1254.4712949332252</v>
      </c>
      <c r="P112" s="35">
        <f>NMM!P$59</f>
        <v>1375.6818144430249</v>
      </c>
      <c r="Q112" s="35">
        <f>NMM!Q$59</f>
        <v>1567.7717992508542</v>
      </c>
    </row>
    <row r="113" spans="1:17" x14ac:dyDescent="0.25">
      <c r="A113" s="21" t="s">
        <v>37</v>
      </c>
      <c r="B113" s="35">
        <f>NMM!B$60</f>
        <v>593.37541978938543</v>
      </c>
      <c r="C113" s="35">
        <f>NMM!C$60</f>
        <v>569.19579066655103</v>
      </c>
      <c r="D113" s="35">
        <f>NMM!D$60</f>
        <v>627.58306898106105</v>
      </c>
      <c r="E113" s="35">
        <f>NMM!E$60</f>
        <v>776.80788554114156</v>
      </c>
      <c r="F113" s="35">
        <f>NMM!F$60</f>
        <v>832.03548565555116</v>
      </c>
      <c r="G113" s="35">
        <f>NMM!G$60</f>
        <v>933.73788444339698</v>
      </c>
      <c r="H113" s="35">
        <f>NMM!H$60</f>
        <v>916.40296738289385</v>
      </c>
      <c r="I113" s="35">
        <f>NMM!I$60</f>
        <v>1023.4966790686631</v>
      </c>
      <c r="J113" s="35">
        <f>NMM!J$60</f>
        <v>967.20839991556397</v>
      </c>
      <c r="K113" s="35">
        <f>NMM!K$60</f>
        <v>544.41020846600031</v>
      </c>
      <c r="L113" s="35">
        <f>NMM!L$60</f>
        <v>622.94625529620555</v>
      </c>
      <c r="M113" s="35">
        <f>NMM!M$60</f>
        <v>723.00814221443011</v>
      </c>
      <c r="N113" s="35">
        <f>NMM!N$60</f>
        <v>537.36793306652862</v>
      </c>
      <c r="O113" s="35">
        <f>NMM!O$60</f>
        <v>527.21246439753827</v>
      </c>
      <c r="P113" s="35">
        <f>NMM!P$60</f>
        <v>578.12663012422581</v>
      </c>
      <c r="Q113" s="35">
        <f>NMM!Q$60</f>
        <v>624.79351320635078</v>
      </c>
    </row>
    <row r="114" spans="1:17" x14ac:dyDescent="0.25">
      <c r="A114" s="21" t="s">
        <v>57</v>
      </c>
      <c r="B114" s="35">
        <f>NMM!B$61</f>
        <v>266.59289955650507</v>
      </c>
      <c r="C114" s="35">
        <f>NMM!C$61</f>
        <v>280.1288185681085</v>
      </c>
      <c r="D114" s="35">
        <f>NMM!D$61</f>
        <v>302.40260387680576</v>
      </c>
      <c r="E114" s="35">
        <f>NMM!E$61</f>
        <v>280.93391348726692</v>
      </c>
      <c r="F114" s="35">
        <f>NMM!F$61</f>
        <v>255.96299150919407</v>
      </c>
      <c r="G114" s="35">
        <f>NMM!G$61</f>
        <v>287.66890916170865</v>
      </c>
      <c r="H114" s="35">
        <f>NMM!H$61</f>
        <v>259.21991699793927</v>
      </c>
      <c r="I114" s="35">
        <f>NMM!I$61</f>
        <v>257.7383996886831</v>
      </c>
      <c r="J114" s="35">
        <f>NMM!J$61</f>
        <v>238.51199274711493</v>
      </c>
      <c r="K114" s="35">
        <f>NMM!K$61</f>
        <v>191.96019905597939</v>
      </c>
      <c r="L114" s="35">
        <f>NMM!L$61</f>
        <v>199.37555848525696</v>
      </c>
      <c r="M114" s="35">
        <f>NMM!M$61</f>
        <v>203.37663309521923</v>
      </c>
      <c r="N114" s="35">
        <f>NMM!N$61</f>
        <v>136.51229260413606</v>
      </c>
      <c r="O114" s="35">
        <f>NMM!O$61</f>
        <v>171.98769442485536</v>
      </c>
      <c r="P114" s="35">
        <f>NMM!P$61</f>
        <v>167.0850852827358</v>
      </c>
      <c r="Q114" s="35">
        <f>NMM!Q$61</f>
        <v>161.39088800075444</v>
      </c>
    </row>
    <row r="115" spans="1:17" x14ac:dyDescent="0.25">
      <c r="A115" s="23" t="s">
        <v>9</v>
      </c>
      <c r="B115" s="37">
        <f>PPA!B$56</f>
        <v>170.13458034074691</v>
      </c>
      <c r="C115" s="37">
        <f>PPA!C$56</f>
        <v>196.15820171727603</v>
      </c>
      <c r="D115" s="37">
        <f>PPA!D$56</f>
        <v>207.920269392156</v>
      </c>
      <c r="E115" s="37">
        <f>PPA!E$56</f>
        <v>209.50571869376401</v>
      </c>
      <c r="F115" s="37">
        <f>PPA!F$56</f>
        <v>183.65484259673997</v>
      </c>
      <c r="G115" s="37">
        <f>PPA!G$56</f>
        <v>168.39925230456095</v>
      </c>
      <c r="H115" s="37">
        <f>PPA!H$56</f>
        <v>195.80612863924802</v>
      </c>
      <c r="I115" s="37">
        <f>PPA!I$56</f>
        <v>195.52093722100804</v>
      </c>
      <c r="J115" s="37">
        <f>PPA!J$56</f>
        <v>179.70178042011599</v>
      </c>
      <c r="K115" s="37">
        <f>PPA!K$56</f>
        <v>135.55127493143999</v>
      </c>
      <c r="L115" s="37">
        <f>PPA!L$56</f>
        <v>158.89433889530156</v>
      </c>
      <c r="M115" s="37">
        <f>PPA!M$56</f>
        <v>159.84564584084632</v>
      </c>
      <c r="N115" s="37">
        <f>PPA!N$56</f>
        <v>156.21649347482827</v>
      </c>
      <c r="O115" s="37">
        <f>PPA!O$56</f>
        <v>192.9503277657644</v>
      </c>
      <c r="P115" s="37">
        <f>PPA!P$56</f>
        <v>195.73712541656798</v>
      </c>
      <c r="Q115" s="37">
        <f>PPA!Q$56</f>
        <v>154.79770924861162</v>
      </c>
    </row>
    <row r="116" spans="1:17" x14ac:dyDescent="0.25">
      <c r="A116" s="21" t="s">
        <v>35</v>
      </c>
      <c r="B116" s="35">
        <f>PPA!B$57</f>
        <v>0</v>
      </c>
      <c r="C116" s="35">
        <f>PPA!C$57</f>
        <v>0</v>
      </c>
      <c r="D116" s="35">
        <f>PPA!D$57</f>
        <v>0</v>
      </c>
      <c r="E116" s="35">
        <f>PPA!E$57</f>
        <v>0</v>
      </c>
      <c r="F116" s="35">
        <f>PPA!F$57</f>
        <v>0</v>
      </c>
      <c r="G116" s="35">
        <f>PPA!G$57</f>
        <v>0</v>
      </c>
      <c r="H116" s="35">
        <f>PPA!H$57</f>
        <v>0</v>
      </c>
      <c r="I116" s="35">
        <f>PPA!I$57</f>
        <v>0</v>
      </c>
      <c r="J116" s="35">
        <f>PPA!J$57</f>
        <v>0</v>
      </c>
      <c r="K116" s="35">
        <f>PPA!K$57</f>
        <v>0</v>
      </c>
      <c r="L116" s="35">
        <f>PPA!L$57</f>
        <v>0</v>
      </c>
      <c r="M116" s="35">
        <f>PPA!M$57</f>
        <v>0</v>
      </c>
      <c r="N116" s="35">
        <f>PPA!N$57</f>
        <v>0</v>
      </c>
      <c r="O116" s="35">
        <f>PPA!O$57</f>
        <v>0</v>
      </c>
      <c r="P116" s="35">
        <f>PPA!P$57</f>
        <v>0</v>
      </c>
      <c r="Q116" s="35">
        <f>PPA!Q$57</f>
        <v>0</v>
      </c>
    </row>
    <row r="117" spans="1:17" x14ac:dyDescent="0.25">
      <c r="A117" s="21" t="s">
        <v>56</v>
      </c>
      <c r="B117" s="35">
        <f>PPA!B$58</f>
        <v>167.09743314842689</v>
      </c>
      <c r="C117" s="35">
        <f>PPA!C$58</f>
        <v>192.16089257753646</v>
      </c>
      <c r="D117" s="35">
        <f>PPA!D$58</f>
        <v>203.42192497843951</v>
      </c>
      <c r="E117" s="35">
        <f>PPA!E$58</f>
        <v>204.83060224685681</v>
      </c>
      <c r="F117" s="35">
        <f>PPA!F$58</f>
        <v>179.56937911387749</v>
      </c>
      <c r="G117" s="35">
        <f>PPA!G$58</f>
        <v>164.7397329199855</v>
      </c>
      <c r="H117" s="35">
        <f>PPA!H$58</f>
        <v>191.62019789183526</v>
      </c>
      <c r="I117" s="35">
        <f>PPA!I$58</f>
        <v>191.22190291091709</v>
      </c>
      <c r="J117" s="35">
        <f>PPA!J$58</f>
        <v>174.57365220584657</v>
      </c>
      <c r="K117" s="35">
        <f>PPA!K$58</f>
        <v>132.37302459279437</v>
      </c>
      <c r="L117" s="35">
        <f>PPA!L$58</f>
        <v>156.1798466188371</v>
      </c>
      <c r="M117" s="35">
        <f>PPA!M$58</f>
        <v>157.13253315411399</v>
      </c>
      <c r="N117" s="35">
        <f>PPA!N$58</f>
        <v>153.48866417493741</v>
      </c>
      <c r="O117" s="35">
        <f>PPA!O$58</f>
        <v>189.61623249679621</v>
      </c>
      <c r="P117" s="35">
        <f>PPA!P$58</f>
        <v>192.47287347944655</v>
      </c>
      <c r="Q117" s="35">
        <f>PPA!Q$58</f>
        <v>151.89703345586742</v>
      </c>
    </row>
    <row r="118" spans="1:17" x14ac:dyDescent="0.25">
      <c r="A118" s="21" t="s">
        <v>55</v>
      </c>
      <c r="B118" s="35">
        <f>PPA!B$59</f>
        <v>3.037147192320008</v>
      </c>
      <c r="C118" s="35">
        <f>PPA!C$59</f>
        <v>3.9973091397395706</v>
      </c>
      <c r="D118" s="35">
        <f>PPA!D$59</f>
        <v>4.4983444137165058</v>
      </c>
      <c r="E118" s="35">
        <f>PPA!E$59</f>
        <v>4.6751164469072091</v>
      </c>
      <c r="F118" s="35">
        <f>PPA!F$59</f>
        <v>4.0854634828624814</v>
      </c>
      <c r="G118" s="35">
        <f>PPA!G$59</f>
        <v>3.6595193845754528</v>
      </c>
      <c r="H118" s="35">
        <f>PPA!H$59</f>
        <v>4.1859307474127547</v>
      </c>
      <c r="I118" s="35">
        <f>PPA!I$59</f>
        <v>4.2990343100909394</v>
      </c>
      <c r="J118" s="35">
        <f>PPA!J$59</f>
        <v>5.128128214269414</v>
      </c>
      <c r="K118" s="35">
        <f>PPA!K$59</f>
        <v>3.1782503386456264</v>
      </c>
      <c r="L118" s="35">
        <f>PPA!L$59</f>
        <v>2.7144922764644663</v>
      </c>
      <c r="M118" s="35">
        <f>PPA!M$59</f>
        <v>2.7131126867323316</v>
      </c>
      <c r="N118" s="35">
        <f>PPA!N$59</f>
        <v>2.7278292998908453</v>
      </c>
      <c r="O118" s="35">
        <f>PPA!O$59</f>
        <v>3.3340952689681753</v>
      </c>
      <c r="P118" s="35">
        <f>PPA!P$59</f>
        <v>3.2642519371214251</v>
      </c>
      <c r="Q118" s="35">
        <f>PPA!Q$59</f>
        <v>2.9006757927442037</v>
      </c>
    </row>
    <row r="119" spans="1:17" x14ac:dyDescent="0.25">
      <c r="A119" s="20" t="s">
        <v>54</v>
      </c>
      <c r="B119" s="36">
        <f>FBT!B$32</f>
        <v>809.11272650120566</v>
      </c>
      <c r="C119" s="36">
        <f>FBT!C$32</f>
        <v>1066.5626196094922</v>
      </c>
      <c r="D119" s="36">
        <f>FBT!D$32</f>
        <v>1060.9293322514161</v>
      </c>
      <c r="E119" s="36">
        <f>FBT!E$32</f>
        <v>882.42144393506419</v>
      </c>
      <c r="F119" s="36">
        <f>FBT!F$32</f>
        <v>915.24954058948811</v>
      </c>
      <c r="G119" s="36">
        <f>FBT!G$32</f>
        <v>754.26099261204911</v>
      </c>
      <c r="H119" s="36">
        <f>FBT!H$32</f>
        <v>748.06481071206008</v>
      </c>
      <c r="I119" s="36">
        <f>FBT!I$32</f>
        <v>631.55044683583219</v>
      </c>
      <c r="J119" s="36">
        <f>FBT!J$32</f>
        <v>704.41081046661611</v>
      </c>
      <c r="K119" s="36">
        <f>FBT!K$32</f>
        <v>555.92628349435211</v>
      </c>
      <c r="L119" s="36">
        <f>FBT!L$32</f>
        <v>584.02722483493562</v>
      </c>
      <c r="M119" s="36">
        <f>FBT!M$32</f>
        <v>601.71787784527214</v>
      </c>
      <c r="N119" s="36">
        <f>FBT!N$32</f>
        <v>519.0993215634719</v>
      </c>
      <c r="O119" s="36">
        <f>FBT!O$32</f>
        <v>665.3946723920144</v>
      </c>
      <c r="P119" s="36">
        <f>FBT!P$32</f>
        <v>710.30496196812544</v>
      </c>
      <c r="Q119" s="36">
        <f>FBT!Q$32</f>
        <v>729.71298158777518</v>
      </c>
    </row>
    <row r="120" spans="1:17" x14ac:dyDescent="0.25">
      <c r="A120" s="18" t="s">
        <v>53</v>
      </c>
      <c r="B120" s="35">
        <f>TRE!B$32</f>
        <v>114.57337853537419</v>
      </c>
      <c r="C120" s="35">
        <f>TRE!C$32</f>
        <v>107.09081772458401</v>
      </c>
      <c r="D120" s="35">
        <f>TRE!D$32</f>
        <v>133.81669558195208</v>
      </c>
      <c r="E120" s="35">
        <f>TRE!E$32</f>
        <v>149.716656743616</v>
      </c>
      <c r="F120" s="35">
        <f>TRE!F$32</f>
        <v>138.77095490442002</v>
      </c>
      <c r="G120" s="35">
        <f>TRE!G$32</f>
        <v>150.31459439452163</v>
      </c>
      <c r="H120" s="35">
        <f>TRE!H$32</f>
        <v>151.387569518904</v>
      </c>
      <c r="I120" s="35">
        <f>TRE!I$32</f>
        <v>143.52761966626801</v>
      </c>
      <c r="J120" s="35">
        <f>TRE!J$32</f>
        <v>139.68930662449202</v>
      </c>
      <c r="K120" s="35">
        <f>TRE!K$32</f>
        <v>104.45013400798801</v>
      </c>
      <c r="L120" s="35">
        <f>TRE!L$32</f>
        <v>114.28643419307052</v>
      </c>
      <c r="M120" s="35">
        <f>TRE!M$32</f>
        <v>115.14061549929791</v>
      </c>
      <c r="N120" s="35">
        <f>TRE!N$32</f>
        <v>116.00933753114063</v>
      </c>
      <c r="O120" s="35">
        <f>TRE!O$32</f>
        <v>171.79615155972556</v>
      </c>
      <c r="P120" s="35">
        <f>TRE!P$32</f>
        <v>146.8349379965116</v>
      </c>
      <c r="Q120" s="35">
        <f>TRE!Q$32</f>
        <v>166.64063943316916</v>
      </c>
    </row>
    <row r="121" spans="1:17" x14ac:dyDescent="0.25">
      <c r="A121" s="18" t="s">
        <v>52</v>
      </c>
      <c r="B121" s="35">
        <f>MAE!B$32</f>
        <v>290.92015650818121</v>
      </c>
      <c r="C121" s="35">
        <f>MAE!C$32</f>
        <v>303.83915028350407</v>
      </c>
      <c r="D121" s="35">
        <f>MAE!D$32</f>
        <v>296.25064151868003</v>
      </c>
      <c r="E121" s="35">
        <f>MAE!E$32</f>
        <v>332.93751503723996</v>
      </c>
      <c r="F121" s="35">
        <f>MAE!F$32</f>
        <v>318.27299599188007</v>
      </c>
      <c r="G121" s="35">
        <f>MAE!G$32</f>
        <v>389.35986197249599</v>
      </c>
      <c r="H121" s="35">
        <f>MAE!H$32</f>
        <v>371.33120410405206</v>
      </c>
      <c r="I121" s="35">
        <f>MAE!I$32</f>
        <v>370.81041324368408</v>
      </c>
      <c r="J121" s="35">
        <f>MAE!J$32</f>
        <v>300.34321402590001</v>
      </c>
      <c r="K121" s="35">
        <f>MAE!K$32</f>
        <v>273.49669340092805</v>
      </c>
      <c r="L121" s="35">
        <f>MAE!L$32</f>
        <v>278.63026537497325</v>
      </c>
      <c r="M121" s="35">
        <f>MAE!M$32</f>
        <v>301.80192734203672</v>
      </c>
      <c r="N121" s="35">
        <f>MAE!N$32</f>
        <v>217.05515860795063</v>
      </c>
      <c r="O121" s="35">
        <f>MAE!O$32</f>
        <v>410.26214960129539</v>
      </c>
      <c r="P121" s="35">
        <f>MAE!P$32</f>
        <v>384.62104510830397</v>
      </c>
      <c r="Q121" s="35">
        <f>MAE!Q$32</f>
        <v>397.10965885950975</v>
      </c>
    </row>
    <row r="122" spans="1:17" x14ac:dyDescent="0.25">
      <c r="A122" s="18" t="s">
        <v>51</v>
      </c>
      <c r="B122" s="35">
        <f>TEL!B$32</f>
        <v>62.516819551544174</v>
      </c>
      <c r="C122" s="35">
        <f>TEL!C$32</f>
        <v>76.850891638416002</v>
      </c>
      <c r="D122" s="35">
        <f>TEL!D$32</f>
        <v>87.262762535568001</v>
      </c>
      <c r="E122" s="35">
        <f>TEL!E$32</f>
        <v>73.907177637348013</v>
      </c>
      <c r="F122" s="35">
        <f>TEL!F$32</f>
        <v>55.899155348784006</v>
      </c>
      <c r="G122" s="35">
        <f>TEL!G$32</f>
        <v>54.667617309143182</v>
      </c>
      <c r="H122" s="35">
        <f>TEL!H$32</f>
        <v>36.172567341504006</v>
      </c>
      <c r="I122" s="35">
        <f>TEL!I$32</f>
        <v>29.598361160148002</v>
      </c>
      <c r="J122" s="35">
        <f>TEL!J$32</f>
        <v>26.310189367836003</v>
      </c>
      <c r="K122" s="35">
        <f>TEL!K$32</f>
        <v>22.426386702192005</v>
      </c>
      <c r="L122" s="35">
        <f>TEL!L$32</f>
        <v>23.873178088499497</v>
      </c>
      <c r="M122" s="35">
        <f>TEL!M$32</f>
        <v>24.010114718792401</v>
      </c>
      <c r="N122" s="35">
        <f>TEL!N$32</f>
        <v>15.652172299758059</v>
      </c>
      <c r="O122" s="35">
        <f>TEL!O$32</f>
        <v>40.559974666884656</v>
      </c>
      <c r="P122" s="35">
        <f>TEL!P$32</f>
        <v>45.666192044832044</v>
      </c>
      <c r="Q122" s="35">
        <f>TEL!Q$32</f>
        <v>49.791318724865135</v>
      </c>
    </row>
    <row r="123" spans="1:17" x14ac:dyDescent="0.25">
      <c r="A123" s="18" t="s">
        <v>50</v>
      </c>
      <c r="B123" s="35">
        <f>WWP!B$32</f>
        <v>57.054030330595872</v>
      </c>
      <c r="C123" s="35">
        <f>WWP!C$32</f>
        <v>56.695326322140005</v>
      </c>
      <c r="D123" s="35">
        <f>WWP!D$32</f>
        <v>54.960365555172011</v>
      </c>
      <c r="E123" s="35">
        <f>WWP!E$32</f>
        <v>53.31865194176401</v>
      </c>
      <c r="F123" s="35">
        <f>WWP!F$32</f>
        <v>49.796845530696004</v>
      </c>
      <c r="G123" s="35">
        <f>WWP!G$32</f>
        <v>42.822882928229852</v>
      </c>
      <c r="H123" s="35">
        <f>WWP!H$32</f>
        <v>27.716647694076002</v>
      </c>
      <c r="I123" s="35">
        <f>WWP!I$32</f>
        <v>25.370013785292002</v>
      </c>
      <c r="J123" s="35">
        <f>WWP!J$32</f>
        <v>30.773533662432001</v>
      </c>
      <c r="K123" s="35">
        <f>WWP!K$32</f>
        <v>31.112957998980004</v>
      </c>
      <c r="L123" s="35">
        <f>WWP!L$32</f>
        <v>43.469279219382898</v>
      </c>
      <c r="M123" s="35">
        <f>WWP!M$32</f>
        <v>59.435920022194196</v>
      </c>
      <c r="N123" s="35">
        <f>WWP!N$32</f>
        <v>40.048816366967095</v>
      </c>
      <c r="O123" s="35">
        <f>WWP!O$32</f>
        <v>21.278696506598706</v>
      </c>
      <c r="P123" s="35">
        <f>WWP!P$32</f>
        <v>16.684845492474754</v>
      </c>
      <c r="Q123" s="35">
        <f>WWP!Q$32</f>
        <v>21.032336604203969</v>
      </c>
    </row>
    <row r="124" spans="1:17" x14ac:dyDescent="0.25">
      <c r="A124" s="18" t="s">
        <v>49</v>
      </c>
      <c r="B124" s="35">
        <f>OIS!B$32</f>
        <v>146.93619921967067</v>
      </c>
      <c r="C124" s="35">
        <f>OIS!C$32</f>
        <v>165.18983205114</v>
      </c>
      <c r="D124" s="35">
        <f>OIS!D$32</f>
        <v>191.614408228152</v>
      </c>
      <c r="E124" s="35">
        <f>OIS!E$32</f>
        <v>206.14720941507605</v>
      </c>
      <c r="F124" s="35">
        <f>OIS!F$32</f>
        <v>173.11720156736402</v>
      </c>
      <c r="G124" s="35">
        <f>OIS!G$32</f>
        <v>219.5964591706566</v>
      </c>
      <c r="H124" s="35">
        <f>OIS!H$32</f>
        <v>231.06565726801202</v>
      </c>
      <c r="I124" s="35">
        <f>OIS!I$32</f>
        <v>178.463608635816</v>
      </c>
      <c r="J124" s="35">
        <f>OIS!J$32</f>
        <v>238.06091548090802</v>
      </c>
      <c r="K124" s="35">
        <f>OIS!K$32</f>
        <v>234.55103952391204</v>
      </c>
      <c r="L124" s="35">
        <f>OIS!L$32</f>
        <v>225.0117948779075</v>
      </c>
      <c r="M124" s="35">
        <f>OIS!M$32</f>
        <v>448.52450784672635</v>
      </c>
      <c r="N124" s="35">
        <f>OIS!N$32</f>
        <v>403.14482385667185</v>
      </c>
      <c r="O124" s="35">
        <f>OIS!O$32</f>
        <v>643.72171299597574</v>
      </c>
      <c r="P124" s="35">
        <f>OIS!P$32</f>
        <v>720.82976403996781</v>
      </c>
      <c r="Q124" s="35">
        <f>OIS!Q$32</f>
        <v>761.44860488463405</v>
      </c>
    </row>
    <row r="125" spans="1:17" x14ac:dyDescent="0.25">
      <c r="A125" s="42" t="s">
        <v>62</v>
      </c>
      <c r="B125" s="41">
        <f>Ind_Summary_emi!B42</f>
        <v>257.50522999999998</v>
      </c>
      <c r="C125" s="41">
        <f>Ind_Summary_emi!C42</f>
        <v>192.29587000000001</v>
      </c>
      <c r="D125" s="41">
        <f>Ind_Summary_emi!D42</f>
        <v>197.29972000000001</v>
      </c>
      <c r="E125" s="41">
        <f>Ind_Summary_emi!E42</f>
        <v>150.42782</v>
      </c>
      <c r="F125" s="41">
        <f>Ind_Summary_emi!F42</f>
        <v>165.20192</v>
      </c>
      <c r="G125" s="41">
        <f>Ind_Summary_emi!G42</f>
        <v>162.89691999999999</v>
      </c>
      <c r="H125" s="41">
        <f>Ind_Summary_emi!H42</f>
        <v>150.95368999999999</v>
      </c>
      <c r="I125" s="41">
        <f>Ind_Summary_emi!I42</f>
        <v>148.10867999999999</v>
      </c>
      <c r="J125" s="41">
        <f>Ind_Summary_emi!J42</f>
        <v>150.72967</v>
      </c>
      <c r="K125" s="41">
        <f>Ind_Summary_emi!K42</f>
        <v>136.38209000000001</v>
      </c>
      <c r="L125" s="41">
        <f>Ind_Summary_emi!L42</f>
        <v>133.6422</v>
      </c>
      <c r="M125" s="41">
        <f>Ind_Summary_emi!M42</f>
        <v>116.93085000000001</v>
      </c>
      <c r="N125" s="41">
        <f>Ind_Summary_emi!N42</f>
        <v>118.30404</v>
      </c>
      <c r="O125" s="41">
        <f>Ind_Summary_emi!O42</f>
        <v>103.49942</v>
      </c>
      <c r="P125" s="41">
        <f>Ind_Summary_emi!P42</f>
        <v>132.60075000000001</v>
      </c>
      <c r="Q125" s="41">
        <f>Ind_Summary_emi!Q42</f>
        <v>142.97394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244.24576089220901</v>
      </c>
      <c r="C127" s="38">
        <f t="shared" si="8"/>
        <v>244.27620081353848</v>
      </c>
      <c r="D127" s="38">
        <f t="shared" si="8"/>
        <v>251.72613290210606</v>
      </c>
      <c r="E127" s="38">
        <f t="shared" si="8"/>
        <v>231.51247973464785</v>
      </c>
      <c r="F127" s="38">
        <f t="shared" si="8"/>
        <v>205.9245464688502</v>
      </c>
      <c r="G127" s="38">
        <f t="shared" si="8"/>
        <v>199.98515423251322</v>
      </c>
      <c r="H127" s="38">
        <f t="shared" si="8"/>
        <v>188.55370145479532</v>
      </c>
      <c r="I127" s="38">
        <f t="shared" si="8"/>
        <v>186.62969368779966</v>
      </c>
      <c r="J127" s="38">
        <f t="shared" si="8"/>
        <v>193.41235189950524</v>
      </c>
      <c r="K127" s="38">
        <f t="shared" si="8"/>
        <v>175.03349803549696</v>
      </c>
      <c r="L127" s="38">
        <f t="shared" si="8"/>
        <v>175.10888120546727</v>
      </c>
      <c r="M127" s="38">
        <f t="shared" si="8"/>
        <v>176.72548537344593</v>
      </c>
      <c r="N127" s="38">
        <f t="shared" si="8"/>
        <v>188.9117152008314</v>
      </c>
      <c r="O127" s="38">
        <f t="shared" si="8"/>
        <v>200.96050849891569</v>
      </c>
      <c r="P127" s="38">
        <f t="shared" si="8"/>
        <v>193.0517953882815</v>
      </c>
      <c r="Q127" s="38">
        <f t="shared" si="8"/>
        <v>185.32159803686682</v>
      </c>
    </row>
    <row r="128" spans="1:17" x14ac:dyDescent="0.25">
      <c r="A128" s="18" t="s">
        <v>13</v>
      </c>
      <c r="B128" s="35">
        <f t="shared" ref="B128:Q128" si="9">IF(B51=0,"",B51/B4*1000)</f>
        <v>3008.4619618012857</v>
      </c>
      <c r="C128" s="35">
        <f t="shared" si="9"/>
        <v>2892.317749317227</v>
      </c>
      <c r="D128" s="35">
        <f t="shared" si="9"/>
        <v>3662.9868581751507</v>
      </c>
      <c r="E128" s="35">
        <f t="shared" si="9"/>
        <v>2614.5731114722039</v>
      </c>
      <c r="F128" s="35">
        <f t="shared" si="9"/>
        <v>2138.6223759319114</v>
      </c>
      <c r="G128" s="35">
        <f t="shared" si="9"/>
        <v>2304.5594284291174</v>
      </c>
      <c r="H128" s="35">
        <f t="shared" si="9"/>
        <v>1899.7497164836425</v>
      </c>
      <c r="I128" s="35">
        <f t="shared" si="9"/>
        <v>1768.336675959272</v>
      </c>
      <c r="J128" s="35">
        <f t="shared" si="9"/>
        <v>1636.4123208714666</v>
      </c>
      <c r="K128" s="35">
        <f t="shared" si="9"/>
        <v>3085.2463701415181</v>
      </c>
      <c r="L128" s="35">
        <f t="shared" si="9"/>
        <v>3176.6284698469667</v>
      </c>
      <c r="M128" s="35">
        <f t="shared" si="9"/>
        <v>2833.4244243316543</v>
      </c>
      <c r="N128" s="35">
        <f t="shared" si="9"/>
        <v>3641.9944854145633</v>
      </c>
      <c r="O128" s="35">
        <f t="shared" si="9"/>
        <v>2194.1130257179693</v>
      </c>
      <c r="P128" s="35">
        <f t="shared" si="9"/>
        <v>1924.2090521500595</v>
      </c>
      <c r="Q128" s="35">
        <f t="shared" si="9"/>
        <v>1809.5062077407802</v>
      </c>
    </row>
    <row r="129" spans="1:17" x14ac:dyDescent="0.25">
      <c r="A129" s="23" t="s">
        <v>12</v>
      </c>
      <c r="B129" s="37">
        <f t="shared" ref="B129:Q129" si="10">IF(B54=0,"",B54/B5*1000)</f>
        <v>716.78060331654206</v>
      </c>
      <c r="C129" s="37">
        <f t="shared" si="10"/>
        <v>697.93383491251291</v>
      </c>
      <c r="D129" s="37">
        <f t="shared" si="10"/>
        <v>1063.9500051082277</v>
      </c>
      <c r="E129" s="37">
        <f t="shared" si="10"/>
        <v>749.99350613476361</v>
      </c>
      <c r="F129" s="37">
        <f t="shared" si="10"/>
        <v>612.41577308420062</v>
      </c>
      <c r="G129" s="37">
        <f t="shared" si="10"/>
        <v>573.0503103067374</v>
      </c>
      <c r="H129" s="37">
        <f t="shared" si="10"/>
        <v>400.08743798504656</v>
      </c>
      <c r="I129" s="37">
        <f t="shared" si="10"/>
        <v>454.10954169550945</v>
      </c>
      <c r="J129" s="37">
        <f t="shared" si="10"/>
        <v>372.46380164746665</v>
      </c>
      <c r="K129" s="37">
        <f t="shared" si="10"/>
        <v>654.70165267492303</v>
      </c>
      <c r="L129" s="37">
        <f t="shared" si="10"/>
        <v>406.59726861082487</v>
      </c>
      <c r="M129" s="37">
        <f t="shared" si="10"/>
        <v>366.88342413983327</v>
      </c>
      <c r="N129" s="37">
        <f t="shared" si="10"/>
        <v>344.7745150387251</v>
      </c>
      <c r="O129" s="37">
        <f t="shared" si="10"/>
        <v>322.04715942110414</v>
      </c>
      <c r="P129" s="37">
        <f t="shared" si="10"/>
        <v>267.10323036435261</v>
      </c>
      <c r="Q129" s="37">
        <f t="shared" si="10"/>
        <v>246.95095027317541</v>
      </c>
    </row>
    <row r="130" spans="1:17" x14ac:dyDescent="0.25">
      <c r="A130" s="21" t="s">
        <v>44</v>
      </c>
      <c r="B130" s="35">
        <f t="shared" ref="B130:Q130" si="11">IF(B55=0,"",B55/B6*1000)</f>
        <v>1977.6065082566688</v>
      </c>
      <c r="C130" s="35">
        <f t="shared" si="11"/>
        <v>1830.0118557190651</v>
      </c>
      <c r="D130" s="35">
        <f t="shared" si="11"/>
        <v>2468.8780709991916</v>
      </c>
      <c r="E130" s="35">
        <f t="shared" si="11"/>
        <v>2420.1532467275952</v>
      </c>
      <c r="F130" s="35">
        <f t="shared" si="11"/>
        <v>2439.0235669361373</v>
      </c>
      <c r="G130" s="35">
        <f t="shared" si="11"/>
        <v>2338.1574784438435</v>
      </c>
      <c r="H130" s="35">
        <f t="shared" si="11"/>
        <v>1840.6352519084569</v>
      </c>
      <c r="I130" s="35">
        <f t="shared" si="11"/>
        <v>2319.4916835036638</v>
      </c>
      <c r="J130" s="35">
        <f t="shared" si="11"/>
        <v>2171.2809532306032</v>
      </c>
      <c r="K130" s="35">
        <f t="shared" si="11"/>
        <v>2498.0908907579519</v>
      </c>
      <c r="L130" s="35">
        <f t="shared" si="11"/>
        <v>2646.0989839618446</v>
      </c>
      <c r="M130" s="35">
        <f t="shared" si="11"/>
        <v>2325.7577413313775</v>
      </c>
      <c r="N130" s="35">
        <f t="shared" si="11"/>
        <v>3102.7489827691015</v>
      </c>
      <c r="O130" s="35">
        <f t="shared" si="11"/>
        <v>2621.9710213359485</v>
      </c>
      <c r="P130" s="35">
        <f t="shared" si="11"/>
        <v>2020.3650439583666</v>
      </c>
      <c r="Q130" s="35">
        <f t="shared" si="11"/>
        <v>1864.2004491757291</v>
      </c>
    </row>
    <row r="131" spans="1:17" x14ac:dyDescent="0.25">
      <c r="A131" s="21" t="s">
        <v>59</v>
      </c>
      <c r="B131" s="35">
        <f t="shared" ref="B131:Q131" si="12">IF(B56=0,"",B56/B7*1000)</f>
        <v>439.45127150372952</v>
      </c>
      <c r="C131" s="35">
        <f t="shared" si="12"/>
        <v>513.03828808791877</v>
      </c>
      <c r="D131" s="35">
        <f t="shared" si="12"/>
        <v>806.1002531860687</v>
      </c>
      <c r="E131" s="35">
        <f t="shared" si="12"/>
        <v>523.30673580415407</v>
      </c>
      <c r="F131" s="35">
        <f t="shared" si="12"/>
        <v>430.65515051783399</v>
      </c>
      <c r="G131" s="35">
        <f t="shared" si="12"/>
        <v>371.32916846879328</v>
      </c>
      <c r="H131" s="35">
        <f t="shared" si="12"/>
        <v>280.66536179398486</v>
      </c>
      <c r="I131" s="35">
        <f t="shared" si="12"/>
        <v>53.39980847977052</v>
      </c>
      <c r="J131" s="35">
        <f t="shared" si="12"/>
        <v>98.64065899589437</v>
      </c>
      <c r="K131" s="35">
        <f t="shared" si="12"/>
        <v>265.88406846321783</v>
      </c>
      <c r="L131" s="35">
        <f t="shared" si="12"/>
        <v>153.55871363992085</v>
      </c>
      <c r="M131" s="35">
        <f t="shared" si="12"/>
        <v>100.40713190784386</v>
      </c>
      <c r="N131" s="35">
        <f t="shared" si="12"/>
        <v>150.59202121716882</v>
      </c>
      <c r="O131" s="35">
        <f t="shared" si="12"/>
        <v>38.610311083184087</v>
      </c>
      <c r="P131" s="35">
        <f t="shared" si="12"/>
        <v>31.797386866103011</v>
      </c>
      <c r="Q131" s="35">
        <f t="shared" si="12"/>
        <v>29.257313071561345</v>
      </c>
    </row>
    <row r="132" spans="1:17" x14ac:dyDescent="0.25">
      <c r="A132" s="21" t="s">
        <v>42</v>
      </c>
      <c r="B132" s="35">
        <f t="shared" ref="B132:Q132" si="13">IF(B59=0,"",B59/B8*1000)</f>
        <v>461.10873913717228</v>
      </c>
      <c r="C132" s="35">
        <f t="shared" si="13"/>
        <v>423.1390330051351</v>
      </c>
      <c r="D132" s="35">
        <f t="shared" si="13"/>
        <v>1190.9555465549529</v>
      </c>
      <c r="E132" s="35">
        <f t="shared" si="13"/>
        <v>276.3717454101527</v>
      </c>
      <c r="F132" s="35">
        <f t="shared" si="13"/>
        <v>164.97701891697278</v>
      </c>
      <c r="G132" s="35">
        <f t="shared" si="13"/>
        <v>155.56168142197794</v>
      </c>
      <c r="H132" s="35">
        <f t="shared" si="13"/>
        <v>93.450661587183262</v>
      </c>
      <c r="I132" s="35">
        <f t="shared" si="13"/>
        <v>148.16225821363176</v>
      </c>
      <c r="J132" s="35" t="str">
        <f t="shared" si="13"/>
        <v/>
      </c>
      <c r="K132" s="35" t="str">
        <f t="shared" si="13"/>
        <v/>
      </c>
      <c r="L132" s="35" t="str">
        <f t="shared" si="13"/>
        <v/>
      </c>
      <c r="M132" s="35" t="str">
        <f t="shared" si="13"/>
        <v/>
      </c>
      <c r="N132" s="35" t="str">
        <f t="shared" si="13"/>
        <v/>
      </c>
      <c r="O132" s="35" t="str">
        <f t="shared" si="13"/>
        <v/>
      </c>
      <c r="P132" s="35" t="str">
        <f t="shared" si="13"/>
        <v/>
      </c>
      <c r="Q132" s="35" t="str">
        <f t="shared" si="13"/>
        <v/>
      </c>
    </row>
    <row r="133" spans="1:17" x14ac:dyDescent="0.25">
      <c r="A133" s="23" t="s">
        <v>11</v>
      </c>
      <c r="B133" s="37">
        <f t="shared" ref="B133:Q133" si="14">IF(B60=0,"",B60/B9*1000)</f>
        <v>555.94808993292634</v>
      </c>
      <c r="C133" s="37">
        <f t="shared" si="14"/>
        <v>478.44992397634104</v>
      </c>
      <c r="D133" s="37">
        <f t="shared" si="14"/>
        <v>477.81816252194614</v>
      </c>
      <c r="E133" s="37">
        <f t="shared" si="14"/>
        <v>382.43570443125424</v>
      </c>
      <c r="F133" s="37">
        <f t="shared" si="14"/>
        <v>288.62219486544967</v>
      </c>
      <c r="G133" s="37">
        <f t="shared" si="14"/>
        <v>332.27879611566522</v>
      </c>
      <c r="H133" s="37">
        <f t="shared" si="14"/>
        <v>310.49446116868666</v>
      </c>
      <c r="I133" s="37">
        <f t="shared" si="14"/>
        <v>334.37100955169979</v>
      </c>
      <c r="J133" s="37">
        <f t="shared" si="14"/>
        <v>343.054545505075</v>
      </c>
      <c r="K133" s="37">
        <f t="shared" si="14"/>
        <v>306.96017606767299</v>
      </c>
      <c r="L133" s="37">
        <f t="shared" si="14"/>
        <v>270.32405184342667</v>
      </c>
      <c r="M133" s="37">
        <f t="shared" si="14"/>
        <v>301.95815211715171</v>
      </c>
      <c r="N133" s="37">
        <f t="shared" si="14"/>
        <v>295.68172823918508</v>
      </c>
      <c r="O133" s="37">
        <f t="shared" si="14"/>
        <v>406.24332636750614</v>
      </c>
      <c r="P133" s="37">
        <f t="shared" si="14"/>
        <v>374.12779412334555</v>
      </c>
      <c r="Q133" s="37">
        <f t="shared" si="14"/>
        <v>319.4041737413437</v>
      </c>
    </row>
    <row r="134" spans="1:17" x14ac:dyDescent="0.25">
      <c r="A134" s="21" t="s">
        <v>61</v>
      </c>
      <c r="B134" s="35">
        <f t="shared" ref="B134:Q134" si="15">IF(B61=0,"",B61/B10*1000)</f>
        <v>1358.6140788849659</v>
      </c>
      <c r="C134" s="35">
        <f t="shared" si="15"/>
        <v>1265.1504921399462</v>
      </c>
      <c r="D134" s="35">
        <f t="shared" si="15"/>
        <v>1250.2120431784494</v>
      </c>
      <c r="E134" s="35">
        <f t="shared" si="15"/>
        <v>1110.3377719760715</v>
      </c>
      <c r="F134" s="35">
        <f t="shared" si="15"/>
        <v>945.76643096359555</v>
      </c>
      <c r="G134" s="35">
        <f t="shared" si="15"/>
        <v>1209.9494784614374</v>
      </c>
      <c r="H134" s="35">
        <f t="shared" si="15"/>
        <v>1134.8872547125204</v>
      </c>
      <c r="I134" s="35">
        <f t="shared" si="15"/>
        <v>1101.9392358286893</v>
      </c>
      <c r="J134" s="35">
        <f t="shared" si="15"/>
        <v>1119.9304625453221</v>
      </c>
      <c r="K134" s="35">
        <f t="shared" si="15"/>
        <v>1454.9672221760707</v>
      </c>
      <c r="L134" s="35">
        <f t="shared" si="15"/>
        <v>1267.8158143937769</v>
      </c>
      <c r="M134" s="35">
        <f t="shared" si="15"/>
        <v>1363.0049422605671</v>
      </c>
      <c r="N134" s="35">
        <f t="shared" si="15"/>
        <v>1214.8259549721693</v>
      </c>
      <c r="O134" s="35">
        <f t="shared" si="15"/>
        <v>1301.7145188222528</v>
      </c>
      <c r="P134" s="35">
        <f t="shared" si="15"/>
        <v>1103.1799382707691</v>
      </c>
      <c r="Q134" s="35">
        <f t="shared" si="15"/>
        <v>742.47181079661334</v>
      </c>
    </row>
    <row r="135" spans="1:17" x14ac:dyDescent="0.25">
      <c r="A135" s="21" t="s">
        <v>40</v>
      </c>
      <c r="B135" s="35">
        <f t="shared" ref="B135:Q135" si="16">IF(B62=0,"",B62/B11*1000)</f>
        <v>729.42964314240203</v>
      </c>
      <c r="C135" s="35">
        <f t="shared" si="16"/>
        <v>655.71545518020116</v>
      </c>
      <c r="D135" s="35">
        <f t="shared" si="16"/>
        <v>647.97299930532347</v>
      </c>
      <c r="E135" s="35">
        <f t="shared" si="16"/>
        <v>575.47749621752052</v>
      </c>
      <c r="F135" s="35">
        <f t="shared" si="16"/>
        <v>482.09734051498083</v>
      </c>
      <c r="G135" s="35">
        <f t="shared" si="16"/>
        <v>581.82835027235365</v>
      </c>
      <c r="H135" s="35">
        <f t="shared" si="16"/>
        <v>532.24604005003494</v>
      </c>
      <c r="I135" s="35">
        <f t="shared" si="16"/>
        <v>505.4876830413134</v>
      </c>
      <c r="J135" s="35">
        <f t="shared" si="16"/>
        <v>528.78645143070526</v>
      </c>
      <c r="K135" s="35">
        <f t="shared" si="16"/>
        <v>755.47436129050425</v>
      </c>
      <c r="L135" s="35">
        <f t="shared" si="16"/>
        <v>670.92183490914738</v>
      </c>
      <c r="M135" s="35">
        <f t="shared" si="16"/>
        <v>251.09624621237748</v>
      </c>
      <c r="N135" s="35">
        <f t="shared" si="16"/>
        <v>613.40635445557552</v>
      </c>
      <c r="O135" s="35">
        <f t="shared" si="16"/>
        <v>810.12071594373538</v>
      </c>
      <c r="P135" s="35">
        <f t="shared" si="16"/>
        <v>573.14464263677155</v>
      </c>
      <c r="Q135" s="35">
        <f t="shared" si="16"/>
        <v>484.9315565950601</v>
      </c>
    </row>
    <row r="136" spans="1:17" x14ac:dyDescent="0.25">
      <c r="A136" s="21" t="s">
        <v>39</v>
      </c>
      <c r="B136" s="35">
        <f t="shared" ref="B136:Q136" si="17">IF(B63=0,"",B63/B12*1000)</f>
        <v>15.74178214906706</v>
      </c>
      <c r="C136" s="35">
        <f t="shared" si="17"/>
        <v>14.811603652130746</v>
      </c>
      <c r="D136" s="35">
        <f t="shared" si="17"/>
        <v>14.363944329914281</v>
      </c>
      <c r="E136" s="35">
        <f t="shared" si="17"/>
        <v>13.122336325109243</v>
      </c>
      <c r="F136" s="35">
        <f t="shared" si="17"/>
        <v>11.825896804599772</v>
      </c>
      <c r="G136" s="35">
        <f t="shared" si="17"/>
        <v>14.011997000115603</v>
      </c>
      <c r="H136" s="35">
        <f t="shared" si="17"/>
        <v>13.115511887872669</v>
      </c>
      <c r="I136" s="35">
        <f t="shared" si="17"/>
        <v>12.546542661036607</v>
      </c>
      <c r="J136" s="35">
        <f t="shared" si="17"/>
        <v>13.056928664542641</v>
      </c>
      <c r="K136" s="35">
        <f t="shared" si="17"/>
        <v>16.223987465964608</v>
      </c>
      <c r="L136" s="35">
        <f t="shared" si="17"/>
        <v>13.868413828997186</v>
      </c>
      <c r="M136" s="35">
        <f t="shared" si="17"/>
        <v>14.192627687922048</v>
      </c>
      <c r="N136" s="35">
        <f t="shared" si="17"/>
        <v>13.172167197774103</v>
      </c>
      <c r="O136" s="35">
        <f t="shared" si="17"/>
        <v>16.575362915180712</v>
      </c>
      <c r="P136" s="35">
        <f t="shared" si="17"/>
        <v>13.673163527903153</v>
      </c>
      <c r="Q136" s="35">
        <f t="shared" si="17"/>
        <v>10.607122493617037</v>
      </c>
    </row>
    <row r="137" spans="1:17" x14ac:dyDescent="0.25">
      <c r="A137" s="23" t="s">
        <v>10</v>
      </c>
      <c r="B137" s="37">
        <f t="shared" ref="B137:Q137" si="18">IF(B64=0,"",B64/B13*1000)</f>
        <v>775.85344277534398</v>
      </c>
      <c r="C137" s="37">
        <f t="shared" si="18"/>
        <v>827.51752316967031</v>
      </c>
      <c r="D137" s="37">
        <f t="shared" si="18"/>
        <v>871.24995006474808</v>
      </c>
      <c r="E137" s="37">
        <f t="shared" si="18"/>
        <v>888.38105573833275</v>
      </c>
      <c r="F137" s="37">
        <f t="shared" si="18"/>
        <v>898.72381845881489</v>
      </c>
      <c r="G137" s="37">
        <f t="shared" si="18"/>
        <v>839.77275999748895</v>
      </c>
      <c r="H137" s="37">
        <f t="shared" si="18"/>
        <v>719.72264810573847</v>
      </c>
      <c r="I137" s="37">
        <f t="shared" si="18"/>
        <v>641.06770197729918</v>
      </c>
      <c r="J137" s="37">
        <f t="shared" si="18"/>
        <v>708.26190268199969</v>
      </c>
      <c r="K137" s="37">
        <f t="shared" si="18"/>
        <v>715.15943268823537</v>
      </c>
      <c r="L137" s="37">
        <f t="shared" si="18"/>
        <v>722.30827434492471</v>
      </c>
      <c r="M137" s="37">
        <f t="shared" si="18"/>
        <v>755.16571576212948</v>
      </c>
      <c r="N137" s="37">
        <f t="shared" si="18"/>
        <v>691.93067835062573</v>
      </c>
      <c r="O137" s="37">
        <f t="shared" si="18"/>
        <v>674.25502307317754</v>
      </c>
      <c r="P137" s="37">
        <f t="shared" si="18"/>
        <v>705.08233865371562</v>
      </c>
      <c r="Q137" s="37">
        <f t="shared" si="18"/>
        <v>686.24849573163237</v>
      </c>
    </row>
    <row r="138" spans="1:17" x14ac:dyDescent="0.25">
      <c r="A138" s="21" t="s">
        <v>38</v>
      </c>
      <c r="B138" s="35">
        <f t="shared" ref="B138:Q138" si="19">IF(B65=0,"",B65/B14*1000)</f>
        <v>786.50983261760086</v>
      </c>
      <c r="C138" s="35">
        <f t="shared" si="19"/>
        <v>840.3032648837534</v>
      </c>
      <c r="D138" s="35">
        <f t="shared" si="19"/>
        <v>881.69841197445407</v>
      </c>
      <c r="E138" s="35">
        <f t="shared" si="19"/>
        <v>916.11472975918991</v>
      </c>
      <c r="F138" s="35">
        <f t="shared" si="19"/>
        <v>929.40207305145861</v>
      </c>
      <c r="G138" s="35">
        <f t="shared" si="19"/>
        <v>902.85458331646214</v>
      </c>
      <c r="H138" s="35">
        <f t="shared" si="19"/>
        <v>743.57427322875935</v>
      </c>
      <c r="I138" s="35">
        <f t="shared" si="19"/>
        <v>691.4152818705669</v>
      </c>
      <c r="J138" s="35">
        <f t="shared" si="19"/>
        <v>764.59928368618114</v>
      </c>
      <c r="K138" s="35">
        <f t="shared" si="19"/>
        <v>729.32283438415755</v>
      </c>
      <c r="L138" s="35">
        <f t="shared" si="19"/>
        <v>745.87987096818381</v>
      </c>
      <c r="M138" s="35">
        <f t="shared" si="19"/>
        <v>787.68447409682551</v>
      </c>
      <c r="N138" s="35">
        <f t="shared" si="19"/>
        <v>851.53624078247719</v>
      </c>
      <c r="O138" s="35">
        <f t="shared" si="19"/>
        <v>902.28065051616363</v>
      </c>
      <c r="P138" s="35">
        <f t="shared" si="19"/>
        <v>857.90556844409571</v>
      </c>
      <c r="Q138" s="35">
        <f t="shared" si="19"/>
        <v>828.50916083832828</v>
      </c>
    </row>
    <row r="139" spans="1:17" x14ac:dyDescent="0.25">
      <c r="A139" s="21" t="s">
        <v>37</v>
      </c>
      <c r="B139" s="35">
        <f t="shared" ref="B139:Q139" si="20">IF(B66=0,"",B66/B15*1000)</f>
        <v>710.96996846664774</v>
      </c>
      <c r="C139" s="35">
        <f t="shared" si="20"/>
        <v>759.59684286272955</v>
      </c>
      <c r="D139" s="35">
        <f t="shared" si="20"/>
        <v>797.01621793118647</v>
      </c>
      <c r="E139" s="35">
        <f t="shared" si="20"/>
        <v>801.52496380979221</v>
      </c>
      <c r="F139" s="35">
        <f t="shared" si="20"/>
        <v>801.65459561869045</v>
      </c>
      <c r="G139" s="35">
        <f t="shared" si="20"/>
        <v>729.51196664376221</v>
      </c>
      <c r="H139" s="35">
        <f t="shared" si="20"/>
        <v>648.09722058987029</v>
      </c>
      <c r="I139" s="35">
        <f t="shared" si="20"/>
        <v>563.4987221960431</v>
      </c>
      <c r="J139" s="35">
        <f t="shared" si="20"/>
        <v>623.14318275341247</v>
      </c>
      <c r="K139" s="35">
        <f t="shared" si="20"/>
        <v>585.07434439812528</v>
      </c>
      <c r="L139" s="35">
        <f t="shared" si="20"/>
        <v>618.74780411700976</v>
      </c>
      <c r="M139" s="35">
        <f t="shared" si="20"/>
        <v>686.22421781813182</v>
      </c>
      <c r="N139" s="35">
        <f t="shared" si="20"/>
        <v>527.16374288341706</v>
      </c>
      <c r="O139" s="35">
        <f t="shared" si="20"/>
        <v>485.13998845764871</v>
      </c>
      <c r="P139" s="35">
        <f t="shared" si="20"/>
        <v>580.03402838527757</v>
      </c>
      <c r="Q139" s="35">
        <f t="shared" si="20"/>
        <v>561.72513202456821</v>
      </c>
    </row>
    <row r="140" spans="1:17" x14ac:dyDescent="0.25">
      <c r="A140" s="21" t="s">
        <v>57</v>
      </c>
      <c r="B140" s="35">
        <f t="shared" ref="B140:Q140" si="21">IF(B67=0,"",B67/B16*1000)</f>
        <v>884.60060270497559</v>
      </c>
      <c r="C140" s="35">
        <f t="shared" si="21"/>
        <v>919.64718657905894</v>
      </c>
      <c r="D140" s="35">
        <f t="shared" si="21"/>
        <v>957.7881220028903</v>
      </c>
      <c r="E140" s="35">
        <f t="shared" si="21"/>
        <v>990.61343274280978</v>
      </c>
      <c r="F140" s="35">
        <f t="shared" si="21"/>
        <v>1039.246233090028</v>
      </c>
      <c r="G140" s="35">
        <f t="shared" si="21"/>
        <v>939.29926445593344</v>
      </c>
      <c r="H140" s="35">
        <f t="shared" si="21"/>
        <v>836.38706663700293</v>
      </c>
      <c r="I140" s="35">
        <f t="shared" si="21"/>
        <v>747.9413552463883</v>
      </c>
      <c r="J140" s="35">
        <f t="shared" si="21"/>
        <v>815.76137806382974</v>
      </c>
      <c r="K140" s="35">
        <f t="shared" si="21"/>
        <v>1006.3091147544077</v>
      </c>
      <c r="L140" s="35">
        <f t="shared" si="21"/>
        <v>924.44956571364105</v>
      </c>
      <c r="M140" s="35">
        <f t="shared" si="21"/>
        <v>874.56148385315987</v>
      </c>
      <c r="N140" s="35">
        <f t="shared" si="21"/>
        <v>870.38339247901445</v>
      </c>
      <c r="O140" s="35">
        <f t="shared" si="21"/>
        <v>789.54971017513299</v>
      </c>
      <c r="P140" s="35">
        <f t="shared" si="21"/>
        <v>773.72228406953036</v>
      </c>
      <c r="Q140" s="35">
        <f t="shared" si="21"/>
        <v>785.66909342029476</v>
      </c>
    </row>
    <row r="141" spans="1:17" x14ac:dyDescent="0.25">
      <c r="A141" s="23" t="s">
        <v>9</v>
      </c>
      <c r="B141" s="37">
        <f t="shared" ref="B141:Q141" si="22">IF(B68=0,"",B68/B17*1000)</f>
        <v>293.68235490019589</v>
      </c>
      <c r="C141" s="37">
        <f t="shared" si="22"/>
        <v>255.883142452426</v>
      </c>
      <c r="D141" s="37">
        <f t="shared" si="22"/>
        <v>261.50564328030026</v>
      </c>
      <c r="E141" s="37">
        <f t="shared" si="22"/>
        <v>278.32485143297436</v>
      </c>
      <c r="F141" s="37">
        <f t="shared" si="22"/>
        <v>270.44767458101268</v>
      </c>
      <c r="G141" s="37">
        <f t="shared" si="22"/>
        <v>276.97018482045519</v>
      </c>
      <c r="H141" s="37">
        <f t="shared" si="22"/>
        <v>294.52479090993495</v>
      </c>
      <c r="I141" s="37">
        <f t="shared" si="22"/>
        <v>256.45847172285482</v>
      </c>
      <c r="J141" s="37">
        <f t="shared" si="22"/>
        <v>289.44250321639669</v>
      </c>
      <c r="K141" s="37">
        <f t="shared" si="22"/>
        <v>259.87283747299148</v>
      </c>
      <c r="L141" s="37">
        <f t="shared" si="22"/>
        <v>288.43716982217234</v>
      </c>
      <c r="M141" s="37">
        <f t="shared" si="22"/>
        <v>286.69448185760973</v>
      </c>
      <c r="N141" s="37">
        <f t="shared" si="22"/>
        <v>310.45505576442446</v>
      </c>
      <c r="O141" s="37">
        <f t="shared" si="22"/>
        <v>338.96730071875612</v>
      </c>
      <c r="P141" s="37">
        <f t="shared" si="22"/>
        <v>336.98716424453465</v>
      </c>
      <c r="Q141" s="37">
        <f t="shared" si="22"/>
        <v>305.94432756629362</v>
      </c>
    </row>
    <row r="142" spans="1:17" x14ac:dyDescent="0.25">
      <c r="A142" s="21" t="s">
        <v>35</v>
      </c>
      <c r="B142" s="35" t="str">
        <f t="shared" ref="B142:Q142" si="23">IF(B69=0,"",B69/B18*1000)</f>
        <v/>
      </c>
      <c r="C142" s="35" t="str">
        <f t="shared" si="23"/>
        <v/>
      </c>
      <c r="D142" s="35" t="str">
        <f t="shared" si="23"/>
        <v/>
      </c>
      <c r="E142" s="35" t="str">
        <f t="shared" si="23"/>
        <v/>
      </c>
      <c r="F142" s="35" t="str">
        <f t="shared" si="23"/>
        <v/>
      </c>
      <c r="G142" s="35" t="str">
        <f t="shared" si="23"/>
        <v/>
      </c>
      <c r="H142" s="35" t="str">
        <f t="shared" si="23"/>
        <v/>
      </c>
      <c r="I142" s="35" t="str">
        <f t="shared" si="23"/>
        <v/>
      </c>
      <c r="J142" s="35" t="str">
        <f t="shared" si="23"/>
        <v/>
      </c>
      <c r="K142" s="35" t="str">
        <f t="shared" si="23"/>
        <v/>
      </c>
      <c r="L142" s="35" t="str">
        <f t="shared" si="23"/>
        <v/>
      </c>
      <c r="M142" s="35" t="str">
        <f t="shared" si="23"/>
        <v/>
      </c>
      <c r="N142" s="35" t="str">
        <f t="shared" si="23"/>
        <v/>
      </c>
      <c r="O142" s="35" t="str">
        <f t="shared" si="23"/>
        <v/>
      </c>
      <c r="P142" s="35" t="str">
        <f t="shared" si="23"/>
        <v/>
      </c>
      <c r="Q142" s="35" t="str">
        <f t="shared" si="23"/>
        <v/>
      </c>
    </row>
    <row r="143" spans="1:17" x14ac:dyDescent="0.25">
      <c r="A143" s="21" t="s">
        <v>56</v>
      </c>
      <c r="B143" s="35">
        <f t="shared" ref="B143:Q143" si="24">IF(B70=0,"",B70/B19*1000)</f>
        <v>633.22519294768642</v>
      </c>
      <c r="C143" s="35">
        <f t="shared" si="24"/>
        <v>510.82573548845897</v>
      </c>
      <c r="D143" s="35">
        <f t="shared" si="24"/>
        <v>539.14735702954226</v>
      </c>
      <c r="E143" s="35">
        <f t="shared" si="24"/>
        <v>557.0221798802487</v>
      </c>
      <c r="F143" s="35">
        <f t="shared" si="24"/>
        <v>577.78070942402599</v>
      </c>
      <c r="G143" s="35">
        <f t="shared" si="24"/>
        <v>613.80055610789316</v>
      </c>
      <c r="H143" s="35">
        <f t="shared" si="24"/>
        <v>645.1226158970303</v>
      </c>
      <c r="I143" s="35">
        <f t="shared" si="24"/>
        <v>532.87630113612943</v>
      </c>
      <c r="J143" s="35">
        <f t="shared" si="24"/>
        <v>566.19555997113491</v>
      </c>
      <c r="K143" s="35">
        <f t="shared" si="24"/>
        <v>475.09035293595372</v>
      </c>
      <c r="L143" s="35">
        <f t="shared" si="24"/>
        <v>506.74896296836556</v>
      </c>
      <c r="M143" s="35">
        <f t="shared" si="24"/>
        <v>505.60628415577571</v>
      </c>
      <c r="N143" s="35">
        <f t="shared" si="24"/>
        <v>528.20059044876893</v>
      </c>
      <c r="O143" s="35">
        <f t="shared" si="24"/>
        <v>570.1781606806951</v>
      </c>
      <c r="P143" s="35">
        <f t="shared" si="24"/>
        <v>530.60743462224002</v>
      </c>
      <c r="Q143" s="35">
        <f t="shared" si="24"/>
        <v>487.15395509222725</v>
      </c>
    </row>
    <row r="144" spans="1:17" x14ac:dyDescent="0.25">
      <c r="A144" s="21" t="s">
        <v>55</v>
      </c>
      <c r="B144" s="35">
        <f t="shared" ref="B144:Q144" si="25">IF(B71=0,"",B71/B20*1000)</f>
        <v>35.54939316798918</v>
      </c>
      <c r="C144" s="35">
        <f t="shared" si="25"/>
        <v>38.904395891043272</v>
      </c>
      <c r="D144" s="35">
        <f t="shared" si="25"/>
        <v>39.749367732674244</v>
      </c>
      <c r="E144" s="35">
        <f t="shared" si="25"/>
        <v>44.188626406719578</v>
      </c>
      <c r="F144" s="35">
        <f t="shared" si="25"/>
        <v>40.967164672963612</v>
      </c>
      <c r="G144" s="35">
        <f t="shared" si="25"/>
        <v>40.188438667899817</v>
      </c>
      <c r="H144" s="35">
        <f t="shared" si="25"/>
        <v>43.091593079585017</v>
      </c>
      <c r="I144" s="35">
        <f t="shared" si="25"/>
        <v>41.720653831550607</v>
      </c>
      <c r="J144" s="35">
        <f t="shared" si="25"/>
        <v>55.732345648952219</v>
      </c>
      <c r="K144" s="35">
        <f t="shared" si="25"/>
        <v>43.553381206162236</v>
      </c>
      <c r="L144" s="35">
        <f t="shared" si="25"/>
        <v>39.787770543946642</v>
      </c>
      <c r="M144" s="35">
        <f t="shared" si="25"/>
        <v>39.849060993255286</v>
      </c>
      <c r="N144" s="35">
        <f t="shared" si="25"/>
        <v>49.160414143211071</v>
      </c>
      <c r="O144" s="35">
        <f t="shared" si="25"/>
        <v>53.750328499869951</v>
      </c>
      <c r="P144" s="35">
        <f t="shared" si="25"/>
        <v>56.245846436660784</v>
      </c>
      <c r="Q144" s="35">
        <f t="shared" si="25"/>
        <v>51.337777263383025</v>
      </c>
    </row>
    <row r="145" spans="1:17" x14ac:dyDescent="0.25">
      <c r="A145" s="20" t="s">
        <v>54</v>
      </c>
      <c r="B145" s="36">
        <f t="shared" ref="B145:Q145" si="26">IF(B72=0,"",B72/B21*1000)</f>
        <v>212.73513517813689</v>
      </c>
      <c r="C145" s="36">
        <f t="shared" si="26"/>
        <v>240.21869334098122</v>
      </c>
      <c r="D145" s="36">
        <f t="shared" si="26"/>
        <v>227.10361047643977</v>
      </c>
      <c r="E145" s="36">
        <f t="shared" si="26"/>
        <v>231.68193213662616</v>
      </c>
      <c r="F145" s="36">
        <f t="shared" si="26"/>
        <v>228.27032820685244</v>
      </c>
      <c r="G145" s="36">
        <f t="shared" si="26"/>
        <v>203.58113181126765</v>
      </c>
      <c r="H145" s="36">
        <f t="shared" si="26"/>
        <v>212.40804453605864</v>
      </c>
      <c r="I145" s="36">
        <f t="shared" si="26"/>
        <v>200.53761636882186</v>
      </c>
      <c r="J145" s="36">
        <f t="shared" si="26"/>
        <v>231.50422216581808</v>
      </c>
      <c r="K145" s="36">
        <f t="shared" si="26"/>
        <v>184.13094325425354</v>
      </c>
      <c r="L145" s="36">
        <f t="shared" si="26"/>
        <v>209.06997809159193</v>
      </c>
      <c r="M145" s="36">
        <f t="shared" si="26"/>
        <v>220.29998566771883</v>
      </c>
      <c r="N145" s="36">
        <f t="shared" si="26"/>
        <v>253.07223116473608</v>
      </c>
      <c r="O145" s="36">
        <f t="shared" si="26"/>
        <v>273.1900481518062</v>
      </c>
      <c r="P145" s="36">
        <f t="shared" si="26"/>
        <v>269.64161522128728</v>
      </c>
      <c r="Q145" s="36">
        <f t="shared" si="26"/>
        <v>282.37185651591608</v>
      </c>
    </row>
    <row r="146" spans="1:17" x14ac:dyDescent="0.25">
      <c r="A146" s="18" t="s">
        <v>53</v>
      </c>
      <c r="B146" s="35">
        <f t="shared" ref="B146:Q146" si="27">IF(B73=0,"",B73/B22*1000)</f>
        <v>41.721881533319298</v>
      </c>
      <c r="C146" s="35">
        <f t="shared" si="27"/>
        <v>59.571441417629536</v>
      </c>
      <c r="D146" s="35">
        <f t="shared" si="27"/>
        <v>66.011423820199994</v>
      </c>
      <c r="E146" s="35">
        <f t="shared" si="27"/>
        <v>64.352919719701944</v>
      </c>
      <c r="F146" s="35">
        <f t="shared" si="27"/>
        <v>64.062212321656872</v>
      </c>
      <c r="G146" s="35">
        <f t="shared" si="27"/>
        <v>57.367547825402454</v>
      </c>
      <c r="H146" s="35">
        <f t="shared" si="27"/>
        <v>47.936569450616851</v>
      </c>
      <c r="I146" s="35">
        <f t="shared" si="27"/>
        <v>44.044892241716092</v>
      </c>
      <c r="J146" s="35">
        <f t="shared" si="27"/>
        <v>46.834011256643009</v>
      </c>
      <c r="K146" s="35">
        <f t="shared" si="27"/>
        <v>48.051255458355932</v>
      </c>
      <c r="L146" s="35">
        <f t="shared" si="27"/>
        <v>44.490310053410845</v>
      </c>
      <c r="M146" s="35">
        <f t="shared" si="27"/>
        <v>45.652637601296668</v>
      </c>
      <c r="N146" s="35">
        <f t="shared" si="27"/>
        <v>63.730231210514049</v>
      </c>
      <c r="O146" s="35">
        <f t="shared" si="27"/>
        <v>59.741097478514043</v>
      </c>
      <c r="P146" s="35">
        <f t="shared" si="27"/>
        <v>48.495563541856669</v>
      </c>
      <c r="Q146" s="35">
        <f t="shared" si="27"/>
        <v>44.187490046487099</v>
      </c>
    </row>
    <row r="147" spans="1:17" x14ac:dyDescent="0.25">
      <c r="A147" s="18" t="s">
        <v>52</v>
      </c>
      <c r="B147" s="35">
        <f t="shared" ref="B147:Q147" si="28">IF(B74=0,"",B74/B23*1000)</f>
        <v>40.409196888863647</v>
      </c>
      <c r="C147" s="35">
        <f t="shared" si="28"/>
        <v>46.576439518771664</v>
      </c>
      <c r="D147" s="35">
        <f t="shared" si="28"/>
        <v>47.369952487592528</v>
      </c>
      <c r="E147" s="35">
        <f t="shared" si="28"/>
        <v>44.64773531835548</v>
      </c>
      <c r="F147" s="35">
        <f t="shared" si="28"/>
        <v>39.65955775660629</v>
      </c>
      <c r="G147" s="35">
        <f t="shared" si="28"/>
        <v>44.278123213272565</v>
      </c>
      <c r="H147" s="35">
        <f t="shared" si="28"/>
        <v>43.938165693204787</v>
      </c>
      <c r="I147" s="35">
        <f t="shared" si="28"/>
        <v>45.82270126071429</v>
      </c>
      <c r="J147" s="35">
        <f t="shared" si="28"/>
        <v>42.27070090720354</v>
      </c>
      <c r="K147" s="35">
        <f t="shared" si="28"/>
        <v>42.36889691449111</v>
      </c>
      <c r="L147" s="35">
        <f t="shared" si="28"/>
        <v>44.781789188447753</v>
      </c>
      <c r="M147" s="35">
        <f t="shared" si="28"/>
        <v>41.057058640334184</v>
      </c>
      <c r="N147" s="35">
        <f t="shared" si="28"/>
        <v>48.094964293937615</v>
      </c>
      <c r="O147" s="35">
        <f t="shared" si="28"/>
        <v>60.377468458322596</v>
      </c>
      <c r="P147" s="35">
        <f t="shared" si="28"/>
        <v>57.778301230922935</v>
      </c>
      <c r="Q147" s="35">
        <f t="shared" si="28"/>
        <v>54.092828260271453</v>
      </c>
    </row>
    <row r="148" spans="1:17" x14ac:dyDescent="0.25">
      <c r="A148" s="18" t="s">
        <v>51</v>
      </c>
      <c r="B148" s="35">
        <f t="shared" ref="B148:Q148" si="29">IF(B75=0,"",B75/B24*1000)</f>
        <v>59.827490007500792</v>
      </c>
      <c r="C148" s="35">
        <f t="shared" si="29"/>
        <v>63.113511599413776</v>
      </c>
      <c r="D148" s="35">
        <f t="shared" si="29"/>
        <v>70.007883526912167</v>
      </c>
      <c r="E148" s="35">
        <f t="shared" si="29"/>
        <v>71.831544243115189</v>
      </c>
      <c r="F148" s="35">
        <f t="shared" si="29"/>
        <v>65.351543267590614</v>
      </c>
      <c r="G148" s="35">
        <f t="shared" si="29"/>
        <v>69.391918909795535</v>
      </c>
      <c r="H148" s="35">
        <f t="shared" si="29"/>
        <v>48.8983435315725</v>
      </c>
      <c r="I148" s="35">
        <f t="shared" si="29"/>
        <v>47.352034069830871</v>
      </c>
      <c r="J148" s="35">
        <f t="shared" si="29"/>
        <v>47.384244537978411</v>
      </c>
      <c r="K148" s="35">
        <f t="shared" si="29"/>
        <v>44.334937604241119</v>
      </c>
      <c r="L148" s="35">
        <f t="shared" si="29"/>
        <v>53.93359139833845</v>
      </c>
      <c r="M148" s="35">
        <f t="shared" si="29"/>
        <v>51.187608195234581</v>
      </c>
      <c r="N148" s="35">
        <f t="shared" si="29"/>
        <v>63.84316314552396</v>
      </c>
      <c r="O148" s="35">
        <f t="shared" si="29"/>
        <v>78.44939672155742</v>
      </c>
      <c r="P148" s="35">
        <f t="shared" si="29"/>
        <v>82.692055078874375</v>
      </c>
      <c r="Q148" s="35">
        <f t="shared" si="29"/>
        <v>93.960599164594427</v>
      </c>
    </row>
    <row r="149" spans="1:17" x14ac:dyDescent="0.25">
      <c r="A149" s="18" t="s">
        <v>50</v>
      </c>
      <c r="B149" s="35">
        <f t="shared" ref="B149:Q149" si="30">IF(B76=0,"",B76/B25*1000)</f>
        <v>188.78558272595421</v>
      </c>
      <c r="C149" s="35">
        <f t="shared" si="30"/>
        <v>178.53929553136808</v>
      </c>
      <c r="D149" s="35">
        <f t="shared" si="30"/>
        <v>197.47645980747455</v>
      </c>
      <c r="E149" s="35">
        <f t="shared" si="30"/>
        <v>183.94246069841273</v>
      </c>
      <c r="F149" s="35">
        <f t="shared" si="30"/>
        <v>175.9204722002118</v>
      </c>
      <c r="G149" s="35">
        <f t="shared" si="30"/>
        <v>193.08994855899138</v>
      </c>
      <c r="H149" s="35">
        <f t="shared" si="30"/>
        <v>175.61879666641107</v>
      </c>
      <c r="I149" s="35">
        <f t="shared" si="30"/>
        <v>202.55359678940218</v>
      </c>
      <c r="J149" s="35">
        <f t="shared" si="30"/>
        <v>189.44881841076773</v>
      </c>
      <c r="K149" s="35">
        <f t="shared" si="30"/>
        <v>122.56382280844157</v>
      </c>
      <c r="L149" s="35">
        <f t="shared" si="30"/>
        <v>154.78245953536975</v>
      </c>
      <c r="M149" s="35">
        <f t="shared" si="30"/>
        <v>187.76653200141573</v>
      </c>
      <c r="N149" s="35">
        <f t="shared" si="30"/>
        <v>235.57313097856778</v>
      </c>
      <c r="O149" s="35">
        <f t="shared" si="30"/>
        <v>292.49862890917433</v>
      </c>
      <c r="P149" s="35">
        <f t="shared" si="30"/>
        <v>241.78311244827836</v>
      </c>
      <c r="Q149" s="35">
        <f t="shared" si="30"/>
        <v>256.01841980432835</v>
      </c>
    </row>
    <row r="150" spans="1:17" x14ac:dyDescent="0.25">
      <c r="A150" s="16" t="s">
        <v>49</v>
      </c>
      <c r="B150" s="34">
        <f t="shared" ref="B150:Q150" si="31">IF(B77=0,"",B77/B26*1000)</f>
        <v>132.26322213423572</v>
      </c>
      <c r="C150" s="34">
        <f t="shared" si="31"/>
        <v>126.67243044328013</v>
      </c>
      <c r="D150" s="34">
        <f t="shared" si="31"/>
        <v>134.92563964852249</v>
      </c>
      <c r="E150" s="34">
        <f t="shared" si="31"/>
        <v>148.09364291206541</v>
      </c>
      <c r="F150" s="34">
        <f t="shared" si="31"/>
        <v>118.43509747727487</v>
      </c>
      <c r="G150" s="34">
        <f t="shared" si="31"/>
        <v>106.40511664845596</v>
      </c>
      <c r="H150" s="34">
        <f t="shared" si="31"/>
        <v>117.85537000667019</v>
      </c>
      <c r="I150" s="34">
        <f t="shared" si="31"/>
        <v>94.758911133154598</v>
      </c>
      <c r="J150" s="34">
        <f t="shared" si="31"/>
        <v>114.08492627263716</v>
      </c>
      <c r="K150" s="34">
        <f t="shared" si="31"/>
        <v>122.19760160307364</v>
      </c>
      <c r="L150" s="34">
        <f t="shared" si="31"/>
        <v>115.7935731744121</v>
      </c>
      <c r="M150" s="34">
        <f t="shared" si="31"/>
        <v>153.70674061074564</v>
      </c>
      <c r="N150" s="34">
        <f t="shared" si="31"/>
        <v>192.36813229601555</v>
      </c>
      <c r="O150" s="34">
        <f t="shared" si="31"/>
        <v>251.57613241264593</v>
      </c>
      <c r="P150" s="34">
        <f t="shared" si="31"/>
        <v>239.55060645661766</v>
      </c>
      <c r="Q150" s="34">
        <f t="shared" si="31"/>
        <v>232.02697225365046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3.1689026069417343</v>
      </c>
      <c r="C152" s="30">
        <f t="shared" si="32"/>
        <v>3.0633745846590155</v>
      </c>
      <c r="D152" s="30">
        <f t="shared" si="32"/>
        <v>3.0058642184385178</v>
      </c>
      <c r="E152" s="30">
        <f t="shared" si="32"/>
        <v>3.0295141308667177</v>
      </c>
      <c r="F152" s="30">
        <f t="shared" si="32"/>
        <v>3.2820752988639712</v>
      </c>
      <c r="G152" s="30">
        <f t="shared" si="32"/>
        <v>3.4515567713202637</v>
      </c>
      <c r="H152" s="30">
        <f t="shared" si="32"/>
        <v>3.3848103899410891</v>
      </c>
      <c r="I152" s="30">
        <f t="shared" si="32"/>
        <v>3.4600224454584194</v>
      </c>
      <c r="J152" s="30">
        <f t="shared" si="32"/>
        <v>3.2981314199131613</v>
      </c>
      <c r="K152" s="30">
        <f t="shared" si="32"/>
        <v>3.3429364084809627</v>
      </c>
      <c r="L152" s="30">
        <f t="shared" si="32"/>
        <v>3.2376747530286605</v>
      </c>
      <c r="M152" s="30">
        <f t="shared" si="32"/>
        <v>3.2144183395882555</v>
      </c>
      <c r="N152" s="30">
        <f t="shared" si="32"/>
        <v>2.7560994472519438</v>
      </c>
      <c r="O152" s="30">
        <f t="shared" si="32"/>
        <v>2.415807925904816</v>
      </c>
      <c r="P152" s="30">
        <f t="shared" si="32"/>
        <v>2.5798193356255816</v>
      </c>
      <c r="Q152" s="30">
        <f t="shared" si="32"/>
        <v>2.6364412927747827</v>
      </c>
    </row>
    <row r="153" spans="1:17" x14ac:dyDescent="0.25">
      <c r="A153" s="29" t="s">
        <v>13</v>
      </c>
      <c r="B153" s="28">
        <f>ISI!B64</f>
        <v>4.314196991957413</v>
      </c>
      <c r="C153" s="28">
        <f>ISI!C64</f>
        <v>4.3577276057261107</v>
      </c>
      <c r="D153" s="28">
        <f>ISI!D64</f>
        <v>4.4649461284597241</v>
      </c>
      <c r="E153" s="28">
        <f>ISI!E64</f>
        <v>4.328574330171473</v>
      </c>
      <c r="F153" s="28">
        <f>ISI!F64</f>
        <v>4.4729107484993493</v>
      </c>
      <c r="G153" s="28">
        <f>ISI!G64</f>
        <v>4.3028924015959866</v>
      </c>
      <c r="H153" s="28">
        <f>ISI!H64</f>
        <v>4.2473510620456674</v>
      </c>
      <c r="I153" s="28">
        <f>ISI!I64</f>
        <v>4.197691156746596</v>
      </c>
      <c r="J153" s="28">
        <f>ISI!J64</f>
        <v>4.1861785436958705</v>
      </c>
      <c r="K153" s="28">
        <f>ISI!K64</f>
        <v>4.6348151093819974</v>
      </c>
      <c r="L153" s="28">
        <f>ISI!L64</f>
        <v>4.457691309616945</v>
      </c>
      <c r="M153" s="28">
        <f>ISI!M64</f>
        <v>4.4375479650186245</v>
      </c>
      <c r="N153" s="28">
        <f>ISI!N64</f>
        <v>4.4817049822259598</v>
      </c>
      <c r="O153" s="28">
        <f>ISI!O64</f>
        <v>3.8087191732469212</v>
      </c>
      <c r="P153" s="28">
        <f>ISI!P64</f>
        <v>3.9853715213150909</v>
      </c>
      <c r="Q153" s="28">
        <f>ISI!Q64</f>
        <v>4.1864903120298473</v>
      </c>
    </row>
    <row r="154" spans="1:17" x14ac:dyDescent="0.25">
      <c r="A154" s="21" t="s">
        <v>46</v>
      </c>
      <c r="B154" s="17">
        <f>ISI!B65</f>
        <v>4.4360545481979052</v>
      </c>
      <c r="C154" s="17">
        <f>ISI!C65</f>
        <v>4.6277192196370649</v>
      </c>
      <c r="D154" s="17">
        <f>ISI!D65</f>
        <v>4.6937277367392563</v>
      </c>
      <c r="E154" s="17">
        <f>ISI!E65</f>
        <v>4.5213181887436038</v>
      </c>
      <c r="F154" s="17">
        <f>ISI!F65</f>
        <v>4.632735217262625</v>
      </c>
      <c r="G154" s="17">
        <f>ISI!G65</f>
        <v>4.4790166537254104</v>
      </c>
      <c r="H154" s="17">
        <f>ISI!H65</f>
        <v>4.4801626432974011</v>
      </c>
      <c r="I154" s="17">
        <f>ISI!I65</f>
        <v>4.4472843638911677</v>
      </c>
      <c r="J154" s="17">
        <f>ISI!J65</f>
        <v>4.4694915788136722</v>
      </c>
      <c r="K154" s="17">
        <f>ISI!K65</f>
        <v>4.7374691333111345</v>
      </c>
      <c r="L154" s="17">
        <f>ISI!L65</f>
        <v>4.5123878064587739</v>
      </c>
      <c r="M154" s="17">
        <f>ISI!M65</f>
        <v>4.5353582489093949</v>
      </c>
      <c r="N154" s="17">
        <f>ISI!N65</f>
        <v>4.513733200064828</v>
      </c>
      <c r="O154" s="17">
        <f>ISI!O65</f>
        <v>3.9491121294658691</v>
      </c>
      <c r="P154" s="17">
        <f>ISI!P65</f>
        <v>4.1338340362714678</v>
      </c>
      <c r="Q154" s="17">
        <f>ISI!Q65</f>
        <v>4.2855108677740228</v>
      </c>
    </row>
    <row r="155" spans="1:17" x14ac:dyDescent="0.25">
      <c r="A155" s="21" t="s">
        <v>45</v>
      </c>
      <c r="B155" s="17">
        <f>ISI!B66</f>
        <v>0.98086356166743116</v>
      </c>
      <c r="C155" s="17">
        <f>ISI!C66</f>
        <v>1.0044433227974081</v>
      </c>
      <c r="D155" s="17">
        <f>ISI!D66</f>
        <v>0.95124576180606868</v>
      </c>
      <c r="E155" s="17">
        <f>ISI!E66</f>
        <v>0.95028903755970606</v>
      </c>
      <c r="F155" s="17">
        <f>ISI!F66</f>
        <v>0.95390395134929795</v>
      </c>
      <c r="G155" s="17">
        <f>ISI!G66</f>
        <v>0.84223013244000022</v>
      </c>
      <c r="H155" s="17">
        <f>ISI!H66</f>
        <v>0.90582692012657207</v>
      </c>
      <c r="I155" s="17">
        <f>ISI!I66</f>
        <v>0.97336709472467875</v>
      </c>
      <c r="J155" s="17">
        <f>ISI!J66</f>
        <v>0.95321837057269698</v>
      </c>
      <c r="K155" s="17">
        <f>ISI!K66</f>
        <v>0.9028965239138782</v>
      </c>
      <c r="L155" s="17">
        <f>ISI!L66</f>
        <v>0.92398133288238082</v>
      </c>
      <c r="M155" s="17">
        <f>ISI!M66</f>
        <v>1.1630386121906395</v>
      </c>
      <c r="N155" s="17">
        <f>ISI!N66</f>
        <v>1.1525724601428782</v>
      </c>
      <c r="O155" s="17">
        <f>ISI!O66</f>
        <v>0.71450627003593836</v>
      </c>
      <c r="P155" s="17">
        <f>ISI!P66</f>
        <v>0.77266099191827742</v>
      </c>
      <c r="Q155" s="17">
        <f>ISI!Q66</f>
        <v>0.85042246044069048</v>
      </c>
    </row>
    <row r="156" spans="1:17" x14ac:dyDescent="0.25">
      <c r="A156" s="23" t="s">
        <v>12</v>
      </c>
      <c r="B156" s="22">
        <f>NFM!B95</f>
        <v>1.2595413246982725</v>
      </c>
      <c r="C156" s="22">
        <f>NFM!C95</f>
        <v>1.5497418318685205</v>
      </c>
      <c r="D156" s="22">
        <f>NFM!D95</f>
        <v>1.2837819431549042</v>
      </c>
      <c r="E156" s="22">
        <f>NFM!E95</f>
        <v>1.2845660575892397</v>
      </c>
      <c r="F156" s="22">
        <f>NFM!F95</f>
        <v>1.2566535706564086</v>
      </c>
      <c r="G156" s="22">
        <f>NFM!G95</f>
        <v>1.2189272083901352</v>
      </c>
      <c r="H156" s="22">
        <f>NFM!H95</f>
        <v>1.2014585058893437</v>
      </c>
      <c r="I156" s="22">
        <f>NFM!I95</f>
        <v>1.161233697770619</v>
      </c>
      <c r="J156" s="22">
        <f>NFM!J95</f>
        <v>1.1692958254997239</v>
      </c>
      <c r="K156" s="22">
        <f>NFM!K95</f>
        <v>1.0951374976603876</v>
      </c>
      <c r="L156" s="22">
        <f>NFM!L95</f>
        <v>1.131964856005093</v>
      </c>
      <c r="M156" s="22">
        <f>NFM!M95</f>
        <v>1.1696320655602939</v>
      </c>
      <c r="N156" s="22">
        <f>NFM!N95</f>
        <v>1.0152253966836498</v>
      </c>
      <c r="O156" s="22">
        <f>NFM!O95</f>
        <v>1.1425511918861204</v>
      </c>
      <c r="P156" s="22">
        <f>NFM!P95</f>
        <v>1.4110878181606568</v>
      </c>
      <c r="Q156" s="22">
        <f>NFM!Q95</f>
        <v>1.4961218724577821</v>
      </c>
    </row>
    <row r="157" spans="1:17" x14ac:dyDescent="0.25">
      <c r="A157" s="21" t="s">
        <v>44</v>
      </c>
      <c r="B157" s="17">
        <f>NFM!B96</f>
        <v>1.1846185197356129</v>
      </c>
      <c r="C157" s="17">
        <f>NFM!C96</f>
        <v>1.3069815570506651</v>
      </c>
      <c r="D157" s="17">
        <f>NFM!D96</f>
        <v>1.2068541136128668</v>
      </c>
      <c r="E157" s="17">
        <f>NFM!E96</f>
        <v>1.2059077510171046</v>
      </c>
      <c r="F157" s="17">
        <f>NFM!F96</f>
        <v>1.1792366401802912</v>
      </c>
      <c r="G157" s="17">
        <f>NFM!G96</f>
        <v>1.0885867437655088</v>
      </c>
      <c r="H157" s="17">
        <f>NFM!H96</f>
        <v>1.2661903206459009</v>
      </c>
      <c r="I157" s="17">
        <f>NFM!I96</f>
        <v>1.089832634284384</v>
      </c>
      <c r="J157" s="17">
        <f>NFM!J96</f>
        <v>1.0907586797868756</v>
      </c>
      <c r="K157" s="17">
        <f>NFM!K96</f>
        <v>1.0203806980802546</v>
      </c>
      <c r="L157" s="17">
        <f>NFM!L96</f>
        <v>1.0540077680005644</v>
      </c>
      <c r="M157" s="17">
        <f>NFM!M96</f>
        <v>1.1288370239415124</v>
      </c>
      <c r="N157" s="17">
        <f>NFM!N96</f>
        <v>1.0575937423978463</v>
      </c>
      <c r="O157" s="17">
        <f>NFM!O96</f>
        <v>1.1294320490089977</v>
      </c>
      <c r="P157" s="17">
        <f>NFM!P96</f>
        <v>1.3689380239473088</v>
      </c>
      <c r="Q157" s="17">
        <f>NFM!Q96</f>
        <v>1.4731380004795338</v>
      </c>
    </row>
    <row r="158" spans="1:17" x14ac:dyDescent="0.25">
      <c r="A158" s="21" t="s">
        <v>59</v>
      </c>
      <c r="B158" s="17">
        <f>NFM!B97</f>
        <v>1.5424365452472386</v>
      </c>
      <c r="C158" s="17">
        <f>NFM!C97</f>
        <v>2.1631905706718015</v>
      </c>
      <c r="D158" s="17">
        <f>NFM!D97</f>
        <v>1.4732493957259198</v>
      </c>
      <c r="E158" s="17">
        <f>NFM!E97</f>
        <v>1.4986828279368525</v>
      </c>
      <c r="F158" s="17">
        <f>NFM!F97</f>
        <v>1.4621252956544841</v>
      </c>
      <c r="G158" s="17">
        <f>NFM!G97</f>
        <v>1.6030694397610934</v>
      </c>
      <c r="H158" s="17">
        <f>NFM!H97</f>
        <v>0.81299165306332521</v>
      </c>
      <c r="I158" s="17">
        <f>NFM!I97</f>
        <v>1.8636847346304672</v>
      </c>
      <c r="J158" s="17">
        <f>NFM!J97</f>
        <v>1.7904129944101739</v>
      </c>
      <c r="K158" s="17">
        <f>NFM!K97</f>
        <v>1.4927408454608666</v>
      </c>
      <c r="L158" s="17">
        <f>NFM!L97</f>
        <v>1.5276411786209709</v>
      </c>
      <c r="M158" s="17">
        <f>NFM!M97</f>
        <v>1.4751601654407984</v>
      </c>
      <c r="N158" s="17">
        <f>NFM!N97</f>
        <v>0.84463677136572735</v>
      </c>
      <c r="O158" s="17">
        <f>NFM!O97</f>
        <v>1.3770924586066851</v>
      </c>
      <c r="P158" s="17">
        <f>NFM!P97</f>
        <v>2.1785280704254313</v>
      </c>
      <c r="Q158" s="17">
        <f>NFM!Q97</f>
        <v>1.9168729341834851</v>
      </c>
    </row>
    <row r="159" spans="1:17" x14ac:dyDescent="0.25">
      <c r="A159" s="27" t="s">
        <v>43</v>
      </c>
      <c r="B159" s="26">
        <f>NFM!B98</f>
        <v>1.5647364284880982</v>
      </c>
      <c r="C159" s="26">
        <f>NFM!C98</f>
        <v>2.1914952092316491</v>
      </c>
      <c r="D159" s="26">
        <f>NFM!D98</f>
        <v>1.4023282148269141</v>
      </c>
      <c r="E159" s="26">
        <f>NFM!E98</f>
        <v>1.4508315893619357</v>
      </c>
      <c r="F159" s="26">
        <f>NFM!F98</f>
        <v>1.4097652806270689</v>
      </c>
      <c r="G159" s="26">
        <f>NFM!G98</f>
        <v>1.5645005589848426</v>
      </c>
      <c r="H159" s="26">
        <f>NFM!H98</f>
        <v>0.61916573545907816</v>
      </c>
      <c r="I159" s="26" t="str">
        <f>NFM!I98</f>
        <v/>
      </c>
      <c r="J159" s="26" t="str">
        <f>NFM!J98</f>
        <v/>
      </c>
      <c r="K159" s="26" t="str">
        <f>NFM!K98</f>
        <v/>
      </c>
      <c r="L159" s="26" t="str">
        <f>NFM!L98</f>
        <v/>
      </c>
      <c r="M159" s="26" t="str">
        <f>NFM!M98</f>
        <v/>
      </c>
      <c r="N159" s="26" t="str">
        <f>NFM!N98</f>
        <v/>
      </c>
      <c r="O159" s="26" t="str">
        <f>NFM!O98</f>
        <v/>
      </c>
      <c r="P159" s="26" t="str">
        <f>NFM!P98</f>
        <v/>
      </c>
      <c r="Q159" s="26" t="str">
        <f>NFM!Q98</f>
        <v/>
      </c>
    </row>
    <row r="160" spans="1:17" x14ac:dyDescent="0.25">
      <c r="A160" s="25" t="s">
        <v>344</v>
      </c>
      <c r="B160" s="24">
        <f>NFM!B99</f>
        <v>1.4137687530251184</v>
      </c>
      <c r="C160" s="24">
        <f>NFM!C99</f>
        <v>2.0444786819750718</v>
      </c>
      <c r="D160" s="24">
        <f>NFM!D99</f>
        <v>1.7835295621590705</v>
      </c>
      <c r="E160" s="24">
        <f>NFM!E99</f>
        <v>1.803734473851947</v>
      </c>
      <c r="F160" s="24">
        <f>NFM!F99</f>
        <v>1.7998473925813128</v>
      </c>
      <c r="G160" s="24">
        <f>NFM!G99</f>
        <v>1.8272510592730504</v>
      </c>
      <c r="H160" s="24">
        <f>NFM!H99</f>
        <v>2.0631688216107196</v>
      </c>
      <c r="I160" s="24">
        <f>NFM!I99</f>
        <v>1.8636847346304672</v>
      </c>
      <c r="J160" s="24">
        <f>NFM!J99</f>
        <v>1.7904129944101739</v>
      </c>
      <c r="K160" s="24">
        <f>NFM!K99</f>
        <v>1.4927408454608666</v>
      </c>
      <c r="L160" s="24">
        <f>NFM!L99</f>
        <v>1.5276411786209709</v>
      </c>
      <c r="M160" s="24">
        <f>NFM!M99</f>
        <v>1.4751601654407984</v>
      </c>
      <c r="N160" s="24">
        <f>NFM!N99</f>
        <v>0.84463677136572735</v>
      </c>
      <c r="O160" s="24">
        <f>NFM!O99</f>
        <v>1.3770924586066851</v>
      </c>
      <c r="P160" s="24">
        <f>NFM!P99</f>
        <v>2.1785280704254313</v>
      </c>
      <c r="Q160" s="24">
        <f>NFM!Q99</f>
        <v>1.9168729341834851</v>
      </c>
    </row>
    <row r="161" spans="1:17" x14ac:dyDescent="0.25">
      <c r="A161" s="21" t="s">
        <v>42</v>
      </c>
      <c r="B161" s="17">
        <f>NFM!B100</f>
        <v>1.2494426649270751</v>
      </c>
      <c r="C161" s="17">
        <f>NFM!C100</f>
        <v>2.1517088705825405</v>
      </c>
      <c r="D161" s="17">
        <f>NFM!D100</f>
        <v>1.4539897642676958</v>
      </c>
      <c r="E161" s="17">
        <f>NFM!E100</f>
        <v>1.4726143270795713</v>
      </c>
      <c r="F161" s="17">
        <f>NFM!F100</f>
        <v>1.4583922066018937</v>
      </c>
      <c r="G161" s="17">
        <f>NFM!G100</f>
        <v>1.5665182714436652</v>
      </c>
      <c r="H161" s="17">
        <f>NFM!H100</f>
        <v>2.1770097749874138</v>
      </c>
      <c r="I161" s="17">
        <f>NFM!I100</f>
        <v>1.8556974109678801</v>
      </c>
      <c r="J161" s="17" t="str">
        <f>NFM!J100</f>
        <v/>
      </c>
      <c r="K161" s="17" t="str">
        <f>NFM!K100</f>
        <v/>
      </c>
      <c r="L161" s="17" t="str">
        <f>NFM!L100</f>
        <v/>
      </c>
      <c r="M161" s="17" t="str">
        <f>NFM!M100</f>
        <v/>
      </c>
      <c r="N161" s="17" t="str">
        <f>NFM!N100</f>
        <v/>
      </c>
      <c r="O161" s="17" t="str">
        <f>NFM!O100</f>
        <v/>
      </c>
      <c r="P161" s="17" t="str">
        <f>NFM!P100</f>
        <v/>
      </c>
      <c r="Q161" s="17" t="str">
        <f>NFM!Q100</f>
        <v/>
      </c>
    </row>
    <row r="162" spans="1:17" x14ac:dyDescent="0.25">
      <c r="A162" s="23" t="s">
        <v>11</v>
      </c>
      <c r="B162" s="22">
        <f>CHI!B99</f>
        <v>3.0582436404685009</v>
      </c>
      <c r="C162" s="22">
        <f>CHI!C99</f>
        <v>3.0038287994681059</v>
      </c>
      <c r="D162" s="22">
        <f>CHI!D99</f>
        <v>2.8250314251419226</v>
      </c>
      <c r="E162" s="22">
        <f>CHI!E99</f>
        <v>3.2058129045578121</v>
      </c>
      <c r="F162" s="22">
        <f>CHI!F99</f>
        <v>4.2751939744235354</v>
      </c>
      <c r="G162" s="22">
        <f>CHI!G99</f>
        <v>4.840901418857694</v>
      </c>
      <c r="H162" s="22">
        <f>CHI!H99</f>
        <v>4.4706042740765026</v>
      </c>
      <c r="I162" s="22">
        <f>CHI!I99</f>
        <v>4.5699982291505794</v>
      </c>
      <c r="J162" s="22">
        <f>CHI!J99</f>
        <v>4.2079187425676086</v>
      </c>
      <c r="K162" s="22">
        <f>CHI!K99</f>
        <v>4.8356954404189665</v>
      </c>
      <c r="L162" s="22">
        <f>CHI!L99</f>
        <v>5.2461496983137534</v>
      </c>
      <c r="M162" s="22">
        <f>CHI!M99</f>
        <v>5.1915894258153719</v>
      </c>
      <c r="N162" s="22">
        <f>CHI!N99</f>
        <v>4.2622221089796417</v>
      </c>
      <c r="O162" s="22">
        <f>CHI!O99</f>
        <v>3.615988810504513</v>
      </c>
      <c r="P162" s="22">
        <f>CHI!P99</f>
        <v>3.8535136197976954</v>
      </c>
      <c r="Q162" s="22">
        <f>CHI!Q99</f>
        <v>3.7289549110277083</v>
      </c>
    </row>
    <row r="163" spans="1:17" x14ac:dyDescent="0.25">
      <c r="A163" s="21" t="s">
        <v>58</v>
      </c>
      <c r="B163" s="17">
        <f>CHI!B100</f>
        <v>3.3830067800742061</v>
      </c>
      <c r="C163" s="17">
        <f>CHI!C100</f>
        <v>3.5511981526393428</v>
      </c>
      <c r="D163" s="17">
        <f>CHI!D100</f>
        <v>3.1446286833592434</v>
      </c>
      <c r="E163" s="17">
        <f>CHI!E100</f>
        <v>3.4895712309859421</v>
      </c>
      <c r="F163" s="17">
        <f>CHI!F100</f>
        <v>5.6439786889319548</v>
      </c>
      <c r="G163" s="17">
        <f>CHI!G100</f>
        <v>6.4881027680882051</v>
      </c>
      <c r="H163" s="17">
        <f>CHI!H100</f>
        <v>6.1958275005104557</v>
      </c>
      <c r="I163" s="17">
        <f>CHI!I100</f>
        <v>6.5105816636427312</v>
      </c>
      <c r="J163" s="17">
        <f>CHI!J100</f>
        <v>5.5699263719171936</v>
      </c>
      <c r="K163" s="17">
        <f>CHI!K100</f>
        <v>7.6766795420197509</v>
      </c>
      <c r="L163" s="17">
        <f>CHI!L100</f>
        <v>7.6660034746782024</v>
      </c>
      <c r="M163" s="17">
        <f>CHI!M100</f>
        <v>5.7297547479856439</v>
      </c>
      <c r="N163" s="17">
        <f>CHI!N100</f>
        <v>5.9393143451341111</v>
      </c>
      <c r="O163" s="17">
        <f>CHI!O100</f>
        <v>4.7760064670632536</v>
      </c>
      <c r="P163" s="17">
        <f>CHI!P100</f>
        <v>4.8239431434824462</v>
      </c>
      <c r="Q163" s="17">
        <f>CHI!Q100</f>
        <v>4.4113006579098037</v>
      </c>
    </row>
    <row r="164" spans="1:17" x14ac:dyDescent="0.25">
      <c r="A164" s="21" t="s">
        <v>40</v>
      </c>
      <c r="B164" s="17">
        <f>CHI!B101</f>
        <v>0.85522387551406986</v>
      </c>
      <c r="C164" s="17">
        <f>CHI!C101</f>
        <v>0.82616733677810483</v>
      </c>
      <c r="D164" s="17">
        <f>CHI!D101</f>
        <v>0.51111348745625895</v>
      </c>
      <c r="E164" s="17">
        <f>CHI!E101</f>
        <v>0.94519830511183145</v>
      </c>
      <c r="F164" s="17">
        <f>CHI!F101</f>
        <v>0.82637051804008965</v>
      </c>
      <c r="G164" s="17">
        <f>CHI!G101</f>
        <v>1.0926519695306609</v>
      </c>
      <c r="H164" s="17">
        <f>CHI!H101</f>
        <v>1.0438445992096441</v>
      </c>
      <c r="I164" s="17">
        <f>CHI!I101</f>
        <v>1.0308274744838473</v>
      </c>
      <c r="J164" s="17">
        <f>CHI!J101</f>
        <v>0.75461906868089923</v>
      </c>
      <c r="K164" s="17">
        <f>CHI!K101</f>
        <v>0.98917967084661707</v>
      </c>
      <c r="L164" s="17">
        <f>CHI!L101</f>
        <v>0.81858609509172142</v>
      </c>
      <c r="M164" s="17">
        <f>CHI!M101</f>
        <v>0.59489609948845901</v>
      </c>
      <c r="N164" s="17">
        <f>CHI!N101</f>
        <v>0.76205733157485978</v>
      </c>
      <c r="O164" s="17">
        <f>CHI!O101</f>
        <v>1.1298717447557944</v>
      </c>
      <c r="P164" s="17">
        <f>CHI!P101</f>
        <v>1.1613717155688255</v>
      </c>
      <c r="Q164" s="17">
        <f>CHI!Q101</f>
        <v>1.0300996311615755</v>
      </c>
    </row>
    <row r="165" spans="1:17" x14ac:dyDescent="0.25">
      <c r="A165" s="21" t="s">
        <v>39</v>
      </c>
      <c r="B165" s="17">
        <f>CHI!B102</f>
        <v>0.71648347091471354</v>
      </c>
      <c r="C165" s="17">
        <f>CHI!C102</f>
        <v>0.69985704658217751</v>
      </c>
      <c r="D165" s="17">
        <f>CHI!D102</f>
        <v>0.51958027535270246</v>
      </c>
      <c r="E165" s="17">
        <f>CHI!E102</f>
        <v>0.76796768447380015</v>
      </c>
      <c r="F165" s="17">
        <f>CHI!F102</f>
        <v>0.6999733088083453</v>
      </c>
      <c r="G165" s="17">
        <f>CHI!G102</f>
        <v>0.85234205598076596</v>
      </c>
      <c r="H165" s="17">
        <f>CHI!H102</f>
        <v>0.82441402033665734</v>
      </c>
      <c r="I165" s="17">
        <f>CHI!I102</f>
        <v>0.81696549932569584</v>
      </c>
      <c r="J165" s="17">
        <f>CHI!J102</f>
        <v>0.65891645567243562</v>
      </c>
      <c r="K165" s="17">
        <f>CHI!K102</f>
        <v>0.79313423497301339</v>
      </c>
      <c r="L165" s="17">
        <f>CHI!L102</f>
        <v>0.69551898889434594</v>
      </c>
      <c r="M165" s="17">
        <f>CHI!M102</f>
        <v>0.51828567563736894</v>
      </c>
      <c r="N165" s="17">
        <f>CHI!N102</f>
        <v>0.59105746696940198</v>
      </c>
      <c r="O165" s="17">
        <f>CHI!O102</f>
        <v>0.87462134634615418</v>
      </c>
      <c r="P165" s="17">
        <f>CHI!P102</f>
        <v>0.7658348800100665</v>
      </c>
      <c r="Q165" s="17">
        <f>CHI!Q102</f>
        <v>0.70348192981428392</v>
      </c>
    </row>
    <row r="166" spans="1:17" x14ac:dyDescent="0.25">
      <c r="A166" s="23" t="s">
        <v>10</v>
      </c>
      <c r="B166" s="22">
        <f>NMM!B75</f>
        <v>5.8130072245841822</v>
      </c>
      <c r="C166" s="22">
        <f>NMM!C75</f>
        <v>5.5075719202074005</v>
      </c>
      <c r="D166" s="22">
        <f>NMM!D75</f>
        <v>5.4829785722615307</v>
      </c>
      <c r="E166" s="22">
        <f>NMM!E75</f>
        <v>5.506634220046374</v>
      </c>
      <c r="F166" s="22">
        <f>NMM!F75</f>
        <v>5.7335202882569556</v>
      </c>
      <c r="G166" s="22">
        <f>NMM!G75</f>
        <v>5.9875102165702225</v>
      </c>
      <c r="H166" s="22">
        <f>NMM!H75</f>
        <v>6.101797527341299</v>
      </c>
      <c r="I166" s="22">
        <f>NMM!I75</f>
        <v>6.1552619113498093</v>
      </c>
      <c r="J166" s="22">
        <f>NMM!J75</f>
        <v>5.8042588306851455</v>
      </c>
      <c r="K166" s="22">
        <f>NMM!K75</f>
        <v>5.8289601158719266</v>
      </c>
      <c r="L166" s="22">
        <f>NMM!L75</f>
        <v>5.3092884886303544</v>
      </c>
      <c r="M166" s="22">
        <f>NMM!M75</f>
        <v>4.9263901271332937</v>
      </c>
      <c r="N166" s="22">
        <f>NMM!N75</f>
        <v>5.4986566861968527</v>
      </c>
      <c r="O166" s="22">
        <f>NMM!O75</f>
        <v>4.887196379013929</v>
      </c>
      <c r="P166" s="22">
        <f>NMM!P75</f>
        <v>4.7050757833682786</v>
      </c>
      <c r="Q166" s="22">
        <f>NMM!Q75</f>
        <v>4.8205039604000941</v>
      </c>
    </row>
    <row r="167" spans="1:17" x14ac:dyDescent="0.25">
      <c r="A167" s="21" t="s">
        <v>38</v>
      </c>
      <c r="B167" s="17">
        <f>NMM!B76</f>
        <v>8.7887512480058536</v>
      </c>
      <c r="C167" s="17">
        <f>NMM!C76</f>
        <v>8.0214365836538466</v>
      </c>
      <c r="D167" s="17">
        <f>NMM!D76</f>
        <v>7.4233107065760828</v>
      </c>
      <c r="E167" s="17">
        <f>NMM!E76</f>
        <v>7.5513294626973231</v>
      </c>
      <c r="F167" s="17">
        <f>NMM!F76</f>
        <v>7.9005151507730824</v>
      </c>
      <c r="G167" s="17">
        <f>NMM!G76</f>
        <v>8.5124982728830219</v>
      </c>
      <c r="H167" s="17">
        <f>NMM!H76</f>
        <v>8.5890892329868276</v>
      </c>
      <c r="I167" s="17">
        <f>NMM!I76</f>
        <v>9.1813425096605723</v>
      </c>
      <c r="J167" s="17">
        <f>NMM!J76</f>
        <v>8.8724370423277108</v>
      </c>
      <c r="K167" s="17">
        <f>NMM!K76</f>
        <v>8.5717885740201822</v>
      </c>
      <c r="L167" s="17">
        <f>NMM!L76</f>
        <v>8.3255626836267833</v>
      </c>
      <c r="M167" s="17">
        <f>NMM!M76</f>
        <v>8.3889738158023412</v>
      </c>
      <c r="N167" s="17">
        <f>NMM!N76</f>
        <v>9.5249056797962108</v>
      </c>
      <c r="O167" s="17">
        <f>NMM!O76</f>
        <v>7.6819169444631576</v>
      </c>
      <c r="P167" s="17">
        <f>NMM!P76</f>
        <v>7.9357898259862782</v>
      </c>
      <c r="Q167" s="17">
        <f>NMM!Q76</f>
        <v>8.3503237539940223</v>
      </c>
    </row>
    <row r="168" spans="1:17" x14ac:dyDescent="0.25">
      <c r="A168" s="21" t="s">
        <v>37</v>
      </c>
      <c r="B168" s="17">
        <f>NMM!B77</f>
        <v>3.1927383989030473</v>
      </c>
      <c r="C168" s="17">
        <f>NMM!C77</f>
        <v>3.0590609874044743</v>
      </c>
      <c r="D168" s="17">
        <f>NMM!D77</f>
        <v>3.7296019421009499</v>
      </c>
      <c r="E168" s="17">
        <f>NMM!E77</f>
        <v>3.7471917284783052</v>
      </c>
      <c r="F168" s="17">
        <f>NMM!F77</f>
        <v>3.9952752898123429</v>
      </c>
      <c r="G168" s="17">
        <f>NMM!G77</f>
        <v>4.2521211232763898</v>
      </c>
      <c r="H168" s="17">
        <f>NMM!H77</f>
        <v>4.283549868556265</v>
      </c>
      <c r="I168" s="17">
        <f>NMM!I77</f>
        <v>4.1169215577133329</v>
      </c>
      <c r="J168" s="17">
        <f>NMM!J77</f>
        <v>3.7879490225727923</v>
      </c>
      <c r="K168" s="17">
        <f>NMM!K77</f>
        <v>3.8996792703326992</v>
      </c>
      <c r="L168" s="17">
        <f>NMM!L77</f>
        <v>3.8429711997448694</v>
      </c>
      <c r="M168" s="17">
        <f>NMM!M77</f>
        <v>3.7479936935965381</v>
      </c>
      <c r="N168" s="17">
        <f>NMM!N77</f>
        <v>3.6901986465022736</v>
      </c>
      <c r="O168" s="17">
        <f>NMM!O77</f>
        <v>3.7270471194896273</v>
      </c>
      <c r="P168" s="17">
        <f>NMM!P77</f>
        <v>3.1703534090905108</v>
      </c>
      <c r="Q168" s="17">
        <f>NMM!Q77</f>
        <v>3.0960283638602464</v>
      </c>
    </row>
    <row r="169" spans="1:17" x14ac:dyDescent="0.25">
      <c r="A169" s="21" t="s">
        <v>57</v>
      </c>
      <c r="B169" s="17">
        <f>NMM!B78</f>
        <v>2.4959660094384541</v>
      </c>
      <c r="C169" s="17">
        <f>NMM!C78</f>
        <v>2.4012732933565215</v>
      </c>
      <c r="D169" s="17">
        <f>NMM!D78</f>
        <v>2.3826245890681905</v>
      </c>
      <c r="E169" s="17">
        <f>NMM!E78</f>
        <v>2.4452778004949676</v>
      </c>
      <c r="F169" s="17">
        <f>NMM!F78</f>
        <v>2.4136017598709243</v>
      </c>
      <c r="G169" s="17">
        <f>NMM!G78</f>
        <v>2.5532284260657194</v>
      </c>
      <c r="H169" s="17">
        <f>NMM!H78</f>
        <v>2.5742470573146505</v>
      </c>
      <c r="I169" s="17">
        <f>NMM!I78</f>
        <v>2.6568584189664488</v>
      </c>
      <c r="J169" s="17">
        <f>NMM!J78</f>
        <v>2.29007961636882</v>
      </c>
      <c r="K169" s="17">
        <f>NMM!K78</f>
        <v>2.0812632400886049</v>
      </c>
      <c r="L169" s="17">
        <f>NMM!L78</f>
        <v>2.0459228269609575</v>
      </c>
      <c r="M169" s="17">
        <f>NMM!M78</f>
        <v>2.079669584509984</v>
      </c>
      <c r="N169" s="17">
        <f>NMM!N78</f>
        <v>1.5888265455701192</v>
      </c>
      <c r="O169" s="17">
        <f>NMM!O78</f>
        <v>1.8104855283295567</v>
      </c>
      <c r="P169" s="17">
        <f>NMM!P78</f>
        <v>1.7576517914442957</v>
      </c>
      <c r="Q169" s="17">
        <f>NMM!Q78</f>
        <v>1.6340578738807194</v>
      </c>
    </row>
    <row r="170" spans="1:17" x14ac:dyDescent="0.25">
      <c r="A170" s="23" t="s">
        <v>9</v>
      </c>
      <c r="B170" s="22">
        <f>PPA!B73</f>
        <v>1.0386428727329124</v>
      </c>
      <c r="C170" s="22">
        <f>PPA!C73</f>
        <v>1.1752170344122952</v>
      </c>
      <c r="D170" s="22">
        <f>PPA!D73</f>
        <v>1.1915675580000489</v>
      </c>
      <c r="E170" s="22">
        <f>PPA!E73</f>
        <v>1.1710905310650759</v>
      </c>
      <c r="F170" s="22">
        <f>PPA!F73</f>
        <v>1.0842025818910883</v>
      </c>
      <c r="G170" s="22">
        <f>PPA!G73</f>
        <v>0.98968985764121531</v>
      </c>
      <c r="H170" s="22">
        <f>PPA!H73</f>
        <v>1.117071337372928</v>
      </c>
      <c r="I170" s="22">
        <f>PPA!I73</f>
        <v>1.2152481663900467</v>
      </c>
      <c r="J170" s="22">
        <f>PPA!J73</f>
        <v>1.0787780550509696</v>
      </c>
      <c r="K170" s="22">
        <f>PPA!K73</f>
        <v>0.98793704091653456</v>
      </c>
      <c r="L170" s="22">
        <f>PPA!L73</f>
        <v>1.0025118205716055</v>
      </c>
      <c r="M170" s="22">
        <f>PPA!M73</f>
        <v>1.0209807782112588</v>
      </c>
      <c r="N170" s="22">
        <f>PPA!N73</f>
        <v>0.91564366623346993</v>
      </c>
      <c r="O170" s="22">
        <f>PPA!O73</f>
        <v>0.98951117044262726</v>
      </c>
      <c r="P170" s="22">
        <f>PPA!P73</f>
        <v>0.97968438791695345</v>
      </c>
      <c r="Q170" s="22">
        <f>PPA!Q73</f>
        <v>0.81624165518469272</v>
      </c>
    </row>
    <row r="171" spans="1:17" x14ac:dyDescent="0.25">
      <c r="A171" s="21" t="s">
        <v>35</v>
      </c>
      <c r="B171" s="17" t="str">
        <f>PPA!B74</f>
        <v/>
      </c>
      <c r="C171" s="17" t="str">
        <f>PPA!C74</f>
        <v/>
      </c>
      <c r="D171" s="17" t="str">
        <f>PPA!D74</f>
        <v/>
      </c>
      <c r="E171" s="17" t="str">
        <f>PPA!E74</f>
        <v/>
      </c>
      <c r="F171" s="17" t="str">
        <f>PPA!F74</f>
        <v/>
      </c>
      <c r="G171" s="17" t="str">
        <f>PPA!G74</f>
        <v/>
      </c>
      <c r="H171" s="17" t="str">
        <f>PPA!H74</f>
        <v/>
      </c>
      <c r="I171" s="17" t="str">
        <f>PPA!I74</f>
        <v/>
      </c>
      <c r="J171" s="17" t="str">
        <f>PPA!J74</f>
        <v/>
      </c>
      <c r="K171" s="17" t="str">
        <f>PPA!K74</f>
        <v/>
      </c>
      <c r="L171" s="17" t="str">
        <f>PPA!L74</f>
        <v/>
      </c>
      <c r="M171" s="17" t="str">
        <f>PPA!M74</f>
        <v/>
      </c>
      <c r="N171" s="17" t="str">
        <f>PPA!N74</f>
        <v/>
      </c>
      <c r="O171" s="17" t="str">
        <f>PPA!O74</f>
        <v/>
      </c>
      <c r="P171" s="17" t="str">
        <f>PPA!P74</f>
        <v/>
      </c>
      <c r="Q171" s="17" t="str">
        <f>PPA!Q74</f>
        <v/>
      </c>
    </row>
    <row r="172" spans="1:17" x14ac:dyDescent="0.25">
      <c r="A172" s="21" t="s">
        <v>56</v>
      </c>
      <c r="B172" s="17">
        <f>PPA!B75</f>
        <v>1.0954317025895517</v>
      </c>
      <c r="C172" s="17">
        <f>PPA!C75</f>
        <v>1.2542899432922598</v>
      </c>
      <c r="D172" s="17">
        <f>PPA!D75</f>
        <v>1.2733976859031775</v>
      </c>
      <c r="E172" s="17">
        <f>PPA!E75</f>
        <v>1.2530740812878811</v>
      </c>
      <c r="F172" s="17">
        <f>PPA!F75</f>
        <v>1.1607487021680352</v>
      </c>
      <c r="G172" s="17">
        <f>PPA!G75</f>
        <v>1.0583593715253141</v>
      </c>
      <c r="H172" s="17">
        <f>PPA!H75</f>
        <v>1.1950105884633324</v>
      </c>
      <c r="I172" s="17">
        <f>PPA!I75</f>
        <v>1.3083097862360291</v>
      </c>
      <c r="J172" s="17">
        <f>PPA!J75</f>
        <v>1.1701489030332439</v>
      </c>
      <c r="K172" s="17">
        <f>PPA!K75</f>
        <v>1.0527669872092156</v>
      </c>
      <c r="L172" s="17">
        <f>PPA!L75</f>
        <v>1.0533138665716906</v>
      </c>
      <c r="M172" s="17">
        <f>PPA!M75</f>
        <v>1.0738021308994905</v>
      </c>
      <c r="N172" s="17">
        <f>PPA!N75</f>
        <v>0.96943167580504142</v>
      </c>
      <c r="O172" s="17">
        <f>PPA!O75</f>
        <v>1.0467240309369332</v>
      </c>
      <c r="P172" s="17">
        <f>PPA!P75</f>
        <v>1.0337742726894745</v>
      </c>
      <c r="Q172" s="17">
        <f>PPA!Q75</f>
        <v>0.86102044613672635</v>
      </c>
    </row>
    <row r="173" spans="1:17" x14ac:dyDescent="0.25">
      <c r="A173" s="21" t="s">
        <v>55</v>
      </c>
      <c r="B173" s="17">
        <f>PPA!B76</f>
        <v>0.26962257398690126</v>
      </c>
      <c r="C173" s="17">
        <f>PPA!C76</f>
        <v>0.29157451354816488</v>
      </c>
      <c r="D173" s="17">
        <f>PPA!D76</f>
        <v>0.30506154017734449</v>
      </c>
      <c r="E173" s="17">
        <f>PPA!E76</f>
        <v>0.3028810699862251</v>
      </c>
      <c r="F173" s="17">
        <f>PPA!F76</f>
        <v>0.27810637907934749</v>
      </c>
      <c r="G173" s="17">
        <f>PPA!G76</f>
        <v>0.25241895973136502</v>
      </c>
      <c r="H173" s="17">
        <f>PPA!H76</f>
        <v>0.28027581657123324</v>
      </c>
      <c r="I173" s="17">
        <f>PPA!I76</f>
        <v>0.29185131126515362</v>
      </c>
      <c r="J173" s="17">
        <f>PPA!J76</f>
        <v>0.29489377587292326</v>
      </c>
      <c r="K173" s="17">
        <f>PPA!K76</f>
        <v>0.27713614533290992</v>
      </c>
      <c r="L173" s="17">
        <f>PPA!L76</f>
        <v>0.26556748538175873</v>
      </c>
      <c r="M173" s="17">
        <f>PPA!M76</f>
        <v>0.26526274009219225</v>
      </c>
      <c r="N173" s="17">
        <f>PPA!N76</f>
        <v>0.2221379118188698</v>
      </c>
      <c r="O173" s="17">
        <f>PPA!O76</f>
        <v>0.24084147535365155</v>
      </c>
      <c r="P173" s="17">
        <f>PPA!P76</f>
        <v>0.23981605038806206</v>
      </c>
      <c r="Q173" s="17">
        <f>PPA!Q76</f>
        <v>0.21922033613231276</v>
      </c>
    </row>
    <row r="174" spans="1:17" x14ac:dyDescent="0.25">
      <c r="A174" s="20" t="s">
        <v>54</v>
      </c>
      <c r="B174" s="19">
        <f>FBT!B$37</f>
        <v>1.7090634246859557</v>
      </c>
      <c r="C174" s="19">
        <f>FBT!C$37</f>
        <v>1.8046676737742464</v>
      </c>
      <c r="D174" s="19">
        <f>FBT!D$37</f>
        <v>1.7830214968086344</v>
      </c>
      <c r="E174" s="19">
        <f>FBT!E$37</f>
        <v>1.5890830556918734</v>
      </c>
      <c r="F174" s="19">
        <f>FBT!F$37</f>
        <v>1.7401692614474356</v>
      </c>
      <c r="G174" s="19">
        <f>FBT!G$37</f>
        <v>1.6468254471287835</v>
      </c>
      <c r="H174" s="19">
        <f>FBT!H$37</f>
        <v>1.6003522068154938</v>
      </c>
      <c r="I174" s="19">
        <f>FBT!I$37</f>
        <v>1.5181404052460439</v>
      </c>
      <c r="J174" s="19">
        <f>FBT!J$37</f>
        <v>1.550172794006073</v>
      </c>
      <c r="K174" s="19">
        <f>FBT!K$37</f>
        <v>1.3952810245088816</v>
      </c>
      <c r="L174" s="19">
        <f>FBT!L$37</f>
        <v>1.4189329618639588</v>
      </c>
      <c r="M174" s="19">
        <f>FBT!M$37</f>
        <v>1.4453966385783681</v>
      </c>
      <c r="N174" s="19">
        <f>FBT!N$37</f>
        <v>1.1043501884997871</v>
      </c>
      <c r="O174" s="19">
        <f>FBT!O$37</f>
        <v>1.208713237688027</v>
      </c>
      <c r="P174" s="19">
        <f>FBT!P$37</f>
        <v>1.2536911368843151</v>
      </c>
      <c r="Q174" s="19">
        <f>FBT!Q$37</f>
        <v>1.2381357824747847</v>
      </c>
    </row>
    <row r="175" spans="1:17" x14ac:dyDescent="0.25">
      <c r="A175" s="18" t="s">
        <v>53</v>
      </c>
      <c r="B175" s="17">
        <f>TRE!B$37</f>
        <v>1.3317369953909868</v>
      </c>
      <c r="C175" s="17">
        <f>TRE!C$37</f>
        <v>0.95348879701139777</v>
      </c>
      <c r="D175" s="17">
        <f>TRE!D$37</f>
        <v>1.0687893858810096</v>
      </c>
      <c r="E175" s="17">
        <f>TRE!E$37</f>
        <v>1.0680813382477399</v>
      </c>
      <c r="F175" s="17">
        <f>TRE!F$37</f>
        <v>0.99399783942457554</v>
      </c>
      <c r="G175" s="17">
        <f>TRE!G$37</f>
        <v>1.071744965753622</v>
      </c>
      <c r="H175" s="17">
        <f>TRE!H$37</f>
        <v>1.0072241299547171</v>
      </c>
      <c r="I175" s="17">
        <f>TRE!I$37</f>
        <v>0.95561016095682172</v>
      </c>
      <c r="J175" s="17">
        <f>TRE!J$37</f>
        <v>0.92981983161645421</v>
      </c>
      <c r="K175" s="17">
        <f>TRE!K$37</f>
        <v>0.87417637758335121</v>
      </c>
      <c r="L175" s="17">
        <f>TRE!L$37</f>
        <v>0.82987459948275932</v>
      </c>
      <c r="M175" s="17">
        <f>TRE!M$37</f>
        <v>0.83404905534009666</v>
      </c>
      <c r="N175" s="17">
        <f>TRE!N$37</f>
        <v>0.65948096468713024</v>
      </c>
      <c r="O175" s="17">
        <f>TRE!O$37</f>
        <v>0.82248552755204274</v>
      </c>
      <c r="P175" s="17">
        <f>TRE!P$37</f>
        <v>0.75145988646616668</v>
      </c>
      <c r="Q175" s="17">
        <f>TRE!Q$37</f>
        <v>0.79290621996209421</v>
      </c>
    </row>
    <row r="176" spans="1:17" x14ac:dyDescent="0.25">
      <c r="A176" s="18" t="s">
        <v>52</v>
      </c>
      <c r="B176" s="17">
        <f>MAE!B$37</f>
        <v>1.6827782221808005</v>
      </c>
      <c r="C176" s="17">
        <f>MAE!C$37</f>
        <v>1.5423332174118458</v>
      </c>
      <c r="D176" s="17">
        <f>MAE!D$37</f>
        <v>1.4536896527192258</v>
      </c>
      <c r="E176" s="17">
        <f>MAE!E$37</f>
        <v>1.5014312499413294</v>
      </c>
      <c r="F176" s="17">
        <f>MAE!F$37</f>
        <v>1.4088372264165185</v>
      </c>
      <c r="G176" s="17">
        <f>MAE!G$37</f>
        <v>1.403970137316797</v>
      </c>
      <c r="H176" s="17">
        <f>MAE!H$37</f>
        <v>1.3677777251603802</v>
      </c>
      <c r="I176" s="17">
        <f>MAE!I$37</f>
        <v>1.3677890419629215</v>
      </c>
      <c r="J176" s="17">
        <f>MAE!J$37</f>
        <v>1.2221758535155269</v>
      </c>
      <c r="K176" s="17">
        <f>MAE!K$37</f>
        <v>1.1775176121777891</v>
      </c>
      <c r="L176" s="17">
        <f>MAE!L$37</f>
        <v>1.0859128291284901</v>
      </c>
      <c r="M176" s="17">
        <f>MAE!M$37</f>
        <v>1.136750439046732</v>
      </c>
      <c r="N176" s="17">
        <f>MAE!N$37</f>
        <v>0.70175189453601627</v>
      </c>
      <c r="O176" s="17">
        <f>MAE!O$37</f>
        <v>1.066604145159824</v>
      </c>
      <c r="P176" s="17">
        <f>MAE!P$37</f>
        <v>1.0033206627117783</v>
      </c>
      <c r="Q176" s="17">
        <f>MAE!Q$37</f>
        <v>1.0200545944008705</v>
      </c>
    </row>
    <row r="177" spans="1:17" x14ac:dyDescent="0.25">
      <c r="A177" s="18" t="s">
        <v>51</v>
      </c>
      <c r="B177" s="17">
        <f>TEL!B$37</f>
        <v>0.95005032938199752</v>
      </c>
      <c r="C177" s="17">
        <f>TEL!C$37</f>
        <v>1.0854259373595176</v>
      </c>
      <c r="D177" s="17">
        <f>TEL!D$37</f>
        <v>1.2870779099314109</v>
      </c>
      <c r="E177" s="17">
        <f>TEL!E$37</f>
        <v>1.2765072357001119</v>
      </c>
      <c r="F177" s="17">
        <f>TEL!F$37</f>
        <v>1.1501777318684088</v>
      </c>
      <c r="G177" s="17">
        <f>TEL!G$37</f>
        <v>1.2687345501275189</v>
      </c>
      <c r="H177" s="17">
        <f>TEL!H$37</f>
        <v>1.1707904893862446</v>
      </c>
      <c r="I177" s="17">
        <f>TEL!I$37</f>
        <v>1.1297192209905822</v>
      </c>
      <c r="J177" s="17">
        <f>TEL!J$37</f>
        <v>1.1340760177983567</v>
      </c>
      <c r="K177" s="17">
        <f>TEL!K$37</f>
        <v>1.1621545402682769</v>
      </c>
      <c r="L177" s="17">
        <f>TEL!L$37</f>
        <v>1.0521517580127584</v>
      </c>
      <c r="M177" s="17">
        <f>TEL!M$37</f>
        <v>1.0548551148863821</v>
      </c>
      <c r="N177" s="17">
        <f>TEL!N$37</f>
        <v>0.56935397774958263</v>
      </c>
      <c r="O177" s="17">
        <f>TEL!O$37</f>
        <v>1.1784489640091207</v>
      </c>
      <c r="P177" s="17">
        <f>TEL!P$37</f>
        <v>1.2375036440187628</v>
      </c>
      <c r="Q177" s="17">
        <f>TEL!Q$37</f>
        <v>1.2233676546967989</v>
      </c>
    </row>
    <row r="178" spans="1:17" x14ac:dyDescent="0.25">
      <c r="A178" s="18" t="s">
        <v>50</v>
      </c>
      <c r="B178" s="17">
        <f>WWP!B$37</f>
        <v>0.88601098887468821</v>
      </c>
      <c r="C178" s="17">
        <f>WWP!C$37</f>
        <v>0.87594142608437975</v>
      </c>
      <c r="D178" s="17">
        <f>WWP!D$37</f>
        <v>0.88080077904791465</v>
      </c>
      <c r="E178" s="17">
        <f>WWP!E$37</f>
        <v>0.9403416768445062</v>
      </c>
      <c r="F178" s="17">
        <f>WWP!F$37</f>
        <v>0.88248765157988607</v>
      </c>
      <c r="G178" s="17">
        <f>WWP!G$37</f>
        <v>0.76428227748228694</v>
      </c>
      <c r="H178" s="17">
        <f>WWP!H$37</f>
        <v>0.5475506628411716</v>
      </c>
      <c r="I178" s="17">
        <f>WWP!I$37</f>
        <v>0.42283229459131627</v>
      </c>
      <c r="J178" s="17">
        <f>WWP!J$37</f>
        <v>0.56177139501616113</v>
      </c>
      <c r="K178" s="17">
        <f>WWP!K$37</f>
        <v>1.1353242007227289</v>
      </c>
      <c r="L178" s="17">
        <f>WWP!L$37</f>
        <v>1.2543149599335113</v>
      </c>
      <c r="M178" s="17">
        <f>WWP!M$37</f>
        <v>1.4991078303614773</v>
      </c>
      <c r="N178" s="17">
        <f>WWP!N$37</f>
        <v>0.81834683655974028</v>
      </c>
      <c r="O178" s="17">
        <f>WWP!O$37</f>
        <v>0.33976965081402627</v>
      </c>
      <c r="P178" s="17">
        <f>WWP!P$37</f>
        <v>0.30123440971892634</v>
      </c>
      <c r="Q178" s="17">
        <f>WWP!Q$37</f>
        <v>0.34250157028379125</v>
      </c>
    </row>
    <row r="179" spans="1:17" x14ac:dyDescent="0.25">
      <c r="A179" s="16" t="s">
        <v>49</v>
      </c>
      <c r="B179" s="15">
        <f>OIS!B$37</f>
        <v>1.1007850742254814</v>
      </c>
      <c r="C179" s="15">
        <f>OIS!C$37</f>
        <v>1.1597602999382313</v>
      </c>
      <c r="D179" s="15">
        <f>OIS!D$37</f>
        <v>1.2344025588358734</v>
      </c>
      <c r="E179" s="15">
        <f>OIS!E$37</f>
        <v>1.1926557642534914</v>
      </c>
      <c r="F179" s="15">
        <f>OIS!F$37</f>
        <v>1.2194596672788296</v>
      </c>
      <c r="G179" s="15">
        <f>OIS!G$37</f>
        <v>1.7062774748142191</v>
      </c>
      <c r="H179" s="15">
        <f>OIS!H$37</f>
        <v>1.5569404535595697</v>
      </c>
      <c r="I179" s="15">
        <f>OIS!I$37</f>
        <v>1.3939380980574618</v>
      </c>
      <c r="J179" s="15">
        <f>OIS!J$37</f>
        <v>1.5373321821418948</v>
      </c>
      <c r="K179" s="15">
        <f>OIS!K$37</f>
        <v>1.4011814767432209</v>
      </c>
      <c r="L179" s="15">
        <f>OIS!L$37</f>
        <v>1.2916017840608718</v>
      </c>
      <c r="M179" s="15">
        <f>OIS!M$37</f>
        <v>1.818636957770124</v>
      </c>
      <c r="N179" s="15">
        <f>OIS!N$37</f>
        <v>1.192730752184622</v>
      </c>
      <c r="O179" s="15">
        <f>OIS!O$37</f>
        <v>1.4071603680260725</v>
      </c>
      <c r="P179" s="15">
        <f>OIS!P$37</f>
        <v>1.5576946762062098</v>
      </c>
      <c r="Q179" s="15">
        <f>OIS!Q$37</f>
        <v>1.5502048345765198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809.11272650120566</v>
      </c>
      <c r="C5" s="96">
        <v>1066.562619609492</v>
      </c>
      <c r="D5" s="96">
        <v>1060.9293322514163</v>
      </c>
      <c r="E5" s="96">
        <v>882.42144393506419</v>
      </c>
      <c r="F5" s="96">
        <v>915.24954058948799</v>
      </c>
      <c r="G5" s="96">
        <v>754.26099261204922</v>
      </c>
      <c r="H5" s="96">
        <v>748.06481071206008</v>
      </c>
      <c r="I5" s="96">
        <v>631.55044683583208</v>
      </c>
      <c r="J5" s="96">
        <v>704.41081046661623</v>
      </c>
      <c r="K5" s="96">
        <v>555.92628349435211</v>
      </c>
      <c r="L5" s="96">
        <v>584.02722483493574</v>
      </c>
      <c r="M5" s="96">
        <v>601.71787784527214</v>
      </c>
      <c r="N5" s="96">
        <v>519.09932156347213</v>
      </c>
      <c r="O5" s="96">
        <v>665.3946723920144</v>
      </c>
      <c r="P5" s="96">
        <v>710.30496196812544</v>
      </c>
      <c r="Q5" s="96">
        <v>729.71298158777518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7.1043754937193739</v>
      </c>
      <c r="C10" s="158">
        <v>9.3201197966284131</v>
      </c>
      <c r="D10" s="158">
        <v>8.5830124157008125</v>
      </c>
      <c r="E10" s="158">
        <v>8.1291304250745196</v>
      </c>
      <c r="F10" s="158">
        <v>7.7578791440190971</v>
      </c>
      <c r="G10" s="158">
        <v>6.8717434899187477</v>
      </c>
      <c r="H10" s="158">
        <v>6.2388350543338627</v>
      </c>
      <c r="I10" s="158">
        <v>6.2636838243806761</v>
      </c>
      <c r="J10" s="158">
        <v>6.7318321171630364</v>
      </c>
      <c r="K10" s="158">
        <v>5.3178412729142925</v>
      </c>
      <c r="L10" s="158">
        <v>5.4901865938613508</v>
      </c>
      <c r="M10" s="158">
        <v>10.125193395719553</v>
      </c>
      <c r="N10" s="158">
        <v>8.1783631310903875</v>
      </c>
      <c r="O10" s="158">
        <v>9.4835447816588072</v>
      </c>
      <c r="P10" s="158">
        <v>8.7937287213088808</v>
      </c>
      <c r="Q10" s="158">
        <v>10.571856686342636</v>
      </c>
    </row>
    <row r="11" spans="1:17" x14ac:dyDescent="0.25">
      <c r="A11" s="92" t="s">
        <v>125</v>
      </c>
      <c r="B11" s="91">
        <v>0.78912379463408167</v>
      </c>
      <c r="C11" s="91">
        <v>1.4343294968785181</v>
      </c>
      <c r="D11" s="91">
        <v>0.64355525921893553</v>
      </c>
      <c r="E11" s="91">
        <v>0.71977170634211862</v>
      </c>
      <c r="F11" s="91">
        <v>0.74038780635154289</v>
      </c>
      <c r="G11" s="91">
        <v>0.75987199635558922</v>
      </c>
      <c r="H11" s="91">
        <v>0</v>
      </c>
      <c r="I11" s="91">
        <v>0.71134502583142933</v>
      </c>
      <c r="J11" s="91">
        <v>0.66690267630934075</v>
      </c>
      <c r="K11" s="91">
        <v>0</v>
      </c>
      <c r="L11" s="91">
        <v>0</v>
      </c>
      <c r="M11" s="91">
        <v>4.5688928940166393</v>
      </c>
      <c r="N11" s="91">
        <v>1.9475960409354858</v>
      </c>
      <c r="O11" s="91">
        <v>2.5221935048640467</v>
      </c>
      <c r="P11" s="91">
        <v>2.2566727360719714</v>
      </c>
      <c r="Q11" s="91">
        <v>3.112182612346452</v>
      </c>
    </row>
    <row r="12" spans="1:17" x14ac:dyDescent="0.25">
      <c r="A12" s="92" t="s">
        <v>26</v>
      </c>
      <c r="B12" s="91">
        <v>6.3152516990852927</v>
      </c>
      <c r="C12" s="91">
        <v>7.8857902997498952</v>
      </c>
      <c r="D12" s="91">
        <v>7.9394571564818763</v>
      </c>
      <c r="E12" s="91">
        <v>7.4093587187324008</v>
      </c>
      <c r="F12" s="91">
        <v>7.0174913376675541</v>
      </c>
      <c r="G12" s="91">
        <v>6.1118714935631582</v>
      </c>
      <c r="H12" s="91">
        <v>6.2388350543338627</v>
      </c>
      <c r="I12" s="91">
        <v>5.5523387985492469</v>
      </c>
      <c r="J12" s="91">
        <v>6.064929440853696</v>
      </c>
      <c r="K12" s="91">
        <v>5.3178412729142925</v>
      </c>
      <c r="L12" s="91">
        <v>5.4901865938613508</v>
      </c>
      <c r="M12" s="91">
        <v>5.5563005017029132</v>
      </c>
      <c r="N12" s="91">
        <v>6.2307670901549015</v>
      </c>
      <c r="O12" s="91">
        <v>6.961351276794761</v>
      </c>
      <c r="P12" s="91">
        <v>6.5370559852369086</v>
      </c>
      <c r="Q12" s="91">
        <v>7.4596740739961849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40.695826741759639</v>
      </c>
      <c r="C15" s="204">
        <v>50.817412209473247</v>
      </c>
      <c r="D15" s="204">
        <v>51.64588937236406</v>
      </c>
      <c r="E15" s="204">
        <v>47.580077734035164</v>
      </c>
      <c r="F15" s="204">
        <v>45.28630223806077</v>
      </c>
      <c r="G15" s="204">
        <v>39.405025388633995</v>
      </c>
      <c r="H15" s="204">
        <v>40.115803416378689</v>
      </c>
      <c r="I15" s="204">
        <v>35.736746323350353</v>
      </c>
      <c r="J15" s="204">
        <v>39.005448052827433</v>
      </c>
      <c r="K15" s="204">
        <v>34.239418850097245</v>
      </c>
      <c r="L15" s="204">
        <v>35.337515946028425</v>
      </c>
      <c r="M15" s="204">
        <v>35.562972464850283</v>
      </c>
      <c r="N15" s="204">
        <v>39.976756207933946</v>
      </c>
      <c r="O15" s="204">
        <v>46.688263229279599</v>
      </c>
      <c r="P15" s="204">
        <v>47.132066233929777</v>
      </c>
      <c r="Q15" s="204">
        <v>49.841221239905359</v>
      </c>
    </row>
    <row r="16" spans="1:17" x14ac:dyDescent="0.25">
      <c r="A16" s="152" t="s">
        <v>277</v>
      </c>
      <c r="B16" s="264">
        <v>40.695826741759639</v>
      </c>
      <c r="C16" s="264">
        <v>50.817412209473247</v>
      </c>
      <c r="D16" s="264">
        <v>51.64588937236406</v>
      </c>
      <c r="E16" s="264">
        <v>47.580077734035164</v>
      </c>
      <c r="F16" s="264">
        <v>45.28630223806077</v>
      </c>
      <c r="G16" s="264">
        <v>39.405025388633995</v>
      </c>
      <c r="H16" s="264">
        <v>40.115803416378689</v>
      </c>
      <c r="I16" s="264">
        <v>35.736746323350353</v>
      </c>
      <c r="J16" s="264">
        <v>39.005448052827433</v>
      </c>
      <c r="K16" s="264">
        <v>34.239418850097245</v>
      </c>
      <c r="L16" s="264">
        <v>35.337515946028425</v>
      </c>
      <c r="M16" s="264">
        <v>35.562972464850283</v>
      </c>
      <c r="N16" s="264">
        <v>39.976756207933946</v>
      </c>
      <c r="O16" s="264">
        <v>46.688263229279599</v>
      </c>
      <c r="P16" s="264">
        <v>47.132066233929777</v>
      </c>
      <c r="Q16" s="264">
        <v>49.841221239905359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3.5103912818256382</v>
      </c>
      <c r="C18" s="83">
        <v>4.4013060527586516</v>
      </c>
      <c r="D18" s="83">
        <v>8.7727695706737663</v>
      </c>
      <c r="E18" s="83">
        <v>2.6320655847010852</v>
      </c>
      <c r="F18" s="83">
        <v>4.4936830516952782</v>
      </c>
      <c r="G18" s="83">
        <v>3.5855200537488243</v>
      </c>
      <c r="H18" s="83">
        <v>2.6937075746106478</v>
      </c>
      <c r="I18" s="83">
        <v>2.7139222197629973</v>
      </c>
      <c r="J18" s="83">
        <v>2.6894767593530857</v>
      </c>
      <c r="K18" s="83">
        <v>2.707280794050146</v>
      </c>
      <c r="L18" s="83">
        <v>2.6777367142237218</v>
      </c>
      <c r="M18" s="83">
        <v>0.91955732199843532</v>
      </c>
      <c r="N18" s="83">
        <v>1.8054382619708211</v>
      </c>
      <c r="O18" s="83">
        <v>4.5370439021587643</v>
      </c>
      <c r="P18" s="83">
        <v>7.2934201342830187</v>
      </c>
      <c r="Q18" s="83">
        <v>7.2638431173924474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37.185435459933998</v>
      </c>
      <c r="C21" s="83">
        <v>46.416106156714598</v>
      </c>
      <c r="D21" s="83">
        <v>42.873119801690294</v>
      </c>
      <c r="E21" s="83">
        <v>44.948012149334076</v>
      </c>
      <c r="F21" s="83">
        <v>40.792619186365492</v>
      </c>
      <c r="G21" s="83">
        <v>35.819505334885172</v>
      </c>
      <c r="H21" s="83">
        <v>37.422095841768041</v>
      </c>
      <c r="I21" s="83">
        <v>33.022824103587354</v>
      </c>
      <c r="J21" s="83">
        <v>36.315971293474348</v>
      </c>
      <c r="K21" s="83">
        <v>31.532138056047096</v>
      </c>
      <c r="L21" s="83">
        <v>32.659779231804706</v>
      </c>
      <c r="M21" s="83">
        <v>34.64341514285185</v>
      </c>
      <c r="N21" s="83">
        <v>38.171317945963125</v>
      </c>
      <c r="O21" s="83">
        <v>42.151219327120835</v>
      </c>
      <c r="P21" s="83">
        <v>39.838646099646759</v>
      </c>
      <c r="Q21" s="83">
        <v>42.577378122512911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45.586004285768794</v>
      </c>
      <c r="C24" s="204">
        <v>56.580532192953804</v>
      </c>
      <c r="D24" s="204">
        <v>58.120523727906516</v>
      </c>
      <c r="E24" s="204">
        <v>53.454243332423943</v>
      </c>
      <c r="F24" s="204">
        <v>50.83239335971227</v>
      </c>
      <c r="G24" s="204">
        <v>44.142814514637919</v>
      </c>
      <c r="H24" s="204">
        <v>45.530588552063705</v>
      </c>
      <c r="I24" s="204">
        <v>40.017327068143224</v>
      </c>
      <c r="J24" s="204">
        <v>43.761564846032506</v>
      </c>
      <c r="K24" s="204">
        <v>38.861016336745188</v>
      </c>
      <c r="L24" s="204">
        <v>40.107333319260135</v>
      </c>
      <c r="M24" s="204">
        <v>36.89423065463204</v>
      </c>
      <c r="N24" s="204">
        <v>43.900586495524898</v>
      </c>
      <c r="O24" s="204">
        <v>50.463392484522153</v>
      </c>
      <c r="P24" s="204">
        <v>50.214667741916209</v>
      </c>
      <c r="Q24" s="204">
        <v>53.761669549613643</v>
      </c>
    </row>
    <row r="25" spans="1:17" x14ac:dyDescent="0.25">
      <c r="A25" s="152" t="s">
        <v>274</v>
      </c>
      <c r="B25" s="264">
        <v>45.586004285768794</v>
      </c>
      <c r="C25" s="264">
        <v>56.580532192953804</v>
      </c>
      <c r="D25" s="264">
        <v>58.120523727906516</v>
      </c>
      <c r="E25" s="264">
        <v>53.454243332423943</v>
      </c>
      <c r="F25" s="264">
        <v>50.83239335971227</v>
      </c>
      <c r="G25" s="264">
        <v>44.142814514637919</v>
      </c>
      <c r="H25" s="264">
        <v>45.530588552063705</v>
      </c>
      <c r="I25" s="264">
        <v>40.017327068143224</v>
      </c>
      <c r="J25" s="264">
        <v>43.761564846032506</v>
      </c>
      <c r="K25" s="264">
        <v>38.861016336745188</v>
      </c>
      <c r="L25" s="264">
        <v>40.107333319260135</v>
      </c>
      <c r="M25" s="264">
        <v>36.89423065463204</v>
      </c>
      <c r="N25" s="264">
        <v>43.900586495524898</v>
      </c>
      <c r="O25" s="264">
        <v>50.463392484522153</v>
      </c>
      <c r="P25" s="264">
        <v>50.214667741916209</v>
      </c>
      <c r="Q25" s="264">
        <v>53.761669549613643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3.9322143037782569</v>
      </c>
      <c r="C27" s="83">
        <v>4.9004510064904512</v>
      </c>
      <c r="D27" s="83">
        <v>9.872575885286988</v>
      </c>
      <c r="E27" s="83">
        <v>2.9570164853023764</v>
      </c>
      <c r="F27" s="83">
        <v>5.0440122780805829</v>
      </c>
      <c r="G27" s="83">
        <v>4.0166183148000663</v>
      </c>
      <c r="H27" s="83">
        <v>3.0573011335752089</v>
      </c>
      <c r="I27" s="83">
        <v>3.0389983498524433</v>
      </c>
      <c r="J27" s="83">
        <v>3.0174172450711247</v>
      </c>
      <c r="K27" s="83">
        <v>3.0727064506073059</v>
      </c>
      <c r="L27" s="83">
        <v>3.0391745447704999</v>
      </c>
      <c r="M27" s="83">
        <v>0.95397987250638661</v>
      </c>
      <c r="N27" s="83">
        <v>1.9826470704556556</v>
      </c>
      <c r="O27" s="83">
        <v>4.9039011374182246</v>
      </c>
      <c r="P27" s="83">
        <v>7.7704352473640252</v>
      </c>
      <c r="Q27" s="83">
        <v>7.8352079588455448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41.653789981990535</v>
      </c>
      <c r="C30" s="83">
        <v>51.680081186463354</v>
      </c>
      <c r="D30" s="83">
        <v>48.247947842619524</v>
      </c>
      <c r="E30" s="83">
        <v>50.497226847121567</v>
      </c>
      <c r="F30" s="83">
        <v>45.788381081631691</v>
      </c>
      <c r="G30" s="83">
        <v>40.126196199837857</v>
      </c>
      <c r="H30" s="83">
        <v>42.473287418488496</v>
      </c>
      <c r="I30" s="83">
        <v>36.978328718290783</v>
      </c>
      <c r="J30" s="83">
        <v>40.744147600961384</v>
      </c>
      <c r="K30" s="83">
        <v>35.788309886137881</v>
      </c>
      <c r="L30" s="83">
        <v>37.068158774489639</v>
      </c>
      <c r="M30" s="83">
        <v>35.940250782125652</v>
      </c>
      <c r="N30" s="83">
        <v>41.917939425069243</v>
      </c>
      <c r="O30" s="83">
        <v>45.559491347103929</v>
      </c>
      <c r="P30" s="83">
        <v>42.444232494552182</v>
      </c>
      <c r="Q30" s="83">
        <v>45.926461590768099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576.1308442173713</v>
      </c>
      <c r="C33" s="204">
        <v>770.84381515261316</v>
      </c>
      <c r="D33" s="204">
        <v>762.82675409862941</v>
      </c>
      <c r="E33" s="204">
        <v>611.35916170088103</v>
      </c>
      <c r="F33" s="204">
        <v>652.78535738755966</v>
      </c>
      <c r="G33" s="204">
        <v>528.50740188555221</v>
      </c>
      <c r="H33" s="204">
        <v>520.05816811168597</v>
      </c>
      <c r="I33" s="204">
        <v>430.08151117448165</v>
      </c>
      <c r="J33" s="204">
        <v>483.88374794634984</v>
      </c>
      <c r="K33" s="204">
        <v>366.08602994941248</v>
      </c>
      <c r="L33" s="204">
        <v>385.86571666140264</v>
      </c>
      <c r="M33" s="204">
        <v>399.86444016807695</v>
      </c>
      <c r="N33" s="204">
        <v>295.52020370485286</v>
      </c>
      <c r="O33" s="204">
        <v>407.7687562138546</v>
      </c>
      <c r="P33" s="204">
        <v>451.66872713228395</v>
      </c>
      <c r="Q33" s="204">
        <v>455.08143383952648</v>
      </c>
    </row>
    <row r="34" spans="1:17" x14ac:dyDescent="0.25">
      <c r="A34" s="150" t="s">
        <v>33</v>
      </c>
      <c r="B34" s="87">
        <v>14.02894532774455</v>
      </c>
      <c r="C34" s="87">
        <v>30.28479673827675</v>
      </c>
      <c r="D34" s="87">
        <v>29.471560783345598</v>
      </c>
      <c r="E34" s="87">
        <v>20.365606987430951</v>
      </c>
      <c r="F34" s="87">
        <v>31.109393597123912</v>
      </c>
      <c r="G34" s="87">
        <v>23.742274910916738</v>
      </c>
      <c r="H34" s="87">
        <v>14.450753002971755</v>
      </c>
      <c r="I34" s="87">
        <v>10.088674134031162</v>
      </c>
      <c r="J34" s="87">
        <v>2.880718727002388</v>
      </c>
      <c r="K34" s="87">
        <v>8.190961635135201</v>
      </c>
      <c r="L34" s="87">
        <v>11.115354811202138</v>
      </c>
      <c r="M34" s="87">
        <v>11.115406524465985</v>
      </c>
      <c r="N34" s="87">
        <v>10.703031151468668</v>
      </c>
      <c r="O34" s="87">
        <v>8.813852522761497</v>
      </c>
      <c r="P34" s="87">
        <v>8.3333543798264511</v>
      </c>
      <c r="Q34" s="87">
        <v>5.5089199621381537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1.3855683119674311E-13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2.2095942612250266</v>
      </c>
      <c r="C37" s="87">
        <v>4.4563029402394605</v>
      </c>
      <c r="D37" s="87">
        <v>2.2739903599694404</v>
      </c>
      <c r="E37" s="87">
        <v>2.2079563918660807</v>
      </c>
      <c r="F37" s="87">
        <v>2.1857901559776911</v>
      </c>
      <c r="G37" s="87">
        <v>2.2309186326465658</v>
      </c>
      <c r="H37" s="87">
        <v>0</v>
      </c>
      <c r="I37" s="87">
        <v>2.1970586169972797</v>
      </c>
      <c r="J37" s="87">
        <v>2.1992382948411753</v>
      </c>
      <c r="K37" s="87">
        <v>0</v>
      </c>
      <c r="L37" s="87">
        <v>0</v>
      </c>
      <c r="M37" s="87">
        <v>12.851823920629394</v>
      </c>
      <c r="N37" s="87">
        <v>3.7519064613866631</v>
      </c>
      <c r="O37" s="87">
        <v>6.124385446899252</v>
      </c>
      <c r="P37" s="87">
        <v>6.4107144786822152</v>
      </c>
      <c r="Q37" s="87">
        <v>8.4328844157207179</v>
      </c>
    </row>
    <row r="38" spans="1:17" x14ac:dyDescent="0.25">
      <c r="A38" s="150" t="s">
        <v>29</v>
      </c>
      <c r="B38" s="87">
        <v>157.20923337636634</v>
      </c>
      <c r="C38" s="87">
        <v>174.2367498250741</v>
      </c>
      <c r="D38" s="87">
        <v>128.38548664072025</v>
      </c>
      <c r="E38" s="87">
        <v>51.189186144535803</v>
      </c>
      <c r="F38" s="87">
        <v>150.85055489585153</v>
      </c>
      <c r="G38" s="87">
        <v>93.883757190722363</v>
      </c>
      <c r="H38" s="87">
        <v>53.797482936021019</v>
      </c>
      <c r="I38" s="87">
        <v>19.86864595489477</v>
      </c>
      <c r="J38" s="87">
        <v>8.4837185866693314</v>
      </c>
      <c r="K38" s="87">
        <v>22.497882239063639</v>
      </c>
      <c r="L38" s="87">
        <v>8.4633918752754553</v>
      </c>
      <c r="M38" s="87">
        <v>8.4638621950394999</v>
      </c>
      <c r="N38" s="87">
        <v>5.4330010445729142</v>
      </c>
      <c r="O38" s="87">
        <v>5.5646150649452917</v>
      </c>
      <c r="P38" s="87">
        <v>5.6078823257330885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402.68307125203535</v>
      </c>
      <c r="C40" s="87">
        <v>561.86596564902288</v>
      </c>
      <c r="D40" s="87">
        <v>602.69571631459394</v>
      </c>
      <c r="E40" s="87">
        <v>537.59641217704814</v>
      </c>
      <c r="F40" s="87">
        <v>468.63961873860649</v>
      </c>
      <c r="G40" s="87">
        <v>408.65045115126651</v>
      </c>
      <c r="H40" s="87">
        <v>451.80993217269321</v>
      </c>
      <c r="I40" s="87">
        <v>397.92713246855845</v>
      </c>
      <c r="J40" s="87">
        <v>470.32007233783696</v>
      </c>
      <c r="K40" s="87">
        <v>335.39718607521365</v>
      </c>
      <c r="L40" s="87">
        <v>366.28696997492506</v>
      </c>
      <c r="M40" s="87">
        <v>367.43334752794209</v>
      </c>
      <c r="N40" s="87">
        <v>275.6322650474246</v>
      </c>
      <c r="O40" s="87">
        <v>387.26590317924854</v>
      </c>
      <c r="P40" s="87">
        <v>431.31677594804216</v>
      </c>
      <c r="Q40" s="87">
        <v>441.1396294616676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89.472578608070933</v>
      </c>
      <c r="C44" s="204">
        <v>115.74804667832268</v>
      </c>
      <c r="D44" s="204">
        <v>116.2172537929069</v>
      </c>
      <c r="E44" s="204">
        <v>103.33071268689432</v>
      </c>
      <c r="F44" s="204">
        <v>102.41017492389456</v>
      </c>
      <c r="G44" s="204">
        <v>86.795274012852218</v>
      </c>
      <c r="H44" s="204">
        <v>86.843112837878948</v>
      </c>
      <c r="I44" s="204">
        <v>75.841005964710661</v>
      </c>
      <c r="J44" s="204">
        <v>83.308963066911645</v>
      </c>
      <c r="K44" s="204">
        <v>70.078665986062006</v>
      </c>
      <c r="L44" s="204">
        <v>74.23041343232417</v>
      </c>
      <c r="M44" s="204">
        <v>75.633824567232935</v>
      </c>
      <c r="N44" s="204">
        <v>82.920959819206402</v>
      </c>
      <c r="O44" s="204">
        <v>94.897227375055522</v>
      </c>
      <c r="P44" s="204">
        <v>96.352464278404256</v>
      </c>
      <c r="Q44" s="204">
        <v>101.01994741023896</v>
      </c>
    </row>
    <row r="45" spans="1:17" x14ac:dyDescent="0.25">
      <c r="A45" s="299" t="s">
        <v>271</v>
      </c>
      <c r="B45" s="298">
        <v>48.326294255839557</v>
      </c>
      <c r="C45" s="298">
        <v>60.345676998749489</v>
      </c>
      <c r="D45" s="298">
        <v>61.329493629682332</v>
      </c>
      <c r="E45" s="298">
        <v>56.501342309166766</v>
      </c>
      <c r="F45" s="298">
        <v>53.777483907697174</v>
      </c>
      <c r="G45" s="298">
        <v>46.793467649002878</v>
      </c>
      <c r="H45" s="298">
        <v>47.637516556949691</v>
      </c>
      <c r="I45" s="298">
        <v>42.437386258978542</v>
      </c>
      <c r="J45" s="298">
        <v>46.318969562732576</v>
      </c>
      <c r="K45" s="298">
        <v>40.659309884490476</v>
      </c>
      <c r="L45" s="298">
        <v>41.963300185908757</v>
      </c>
      <c r="M45" s="298">
        <v>42.231029802009722</v>
      </c>
      <c r="N45" s="298">
        <v>47.472397996921565</v>
      </c>
      <c r="O45" s="298">
        <v>55.442312584769518</v>
      </c>
      <c r="P45" s="298">
        <v>55.969328652791624</v>
      </c>
      <c r="Q45" s="298">
        <v>59.186450222387613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4.1685896471679449</v>
      </c>
      <c r="C47" s="83">
        <v>5.2265509376508996</v>
      </c>
      <c r="D47" s="83">
        <v>10.417663865175101</v>
      </c>
      <c r="E47" s="83">
        <v>3.1255778818325393</v>
      </c>
      <c r="F47" s="83">
        <v>5.3362486238881432</v>
      </c>
      <c r="G47" s="83">
        <v>4.2578050638267291</v>
      </c>
      <c r="H47" s="83">
        <v>3.198777744850144</v>
      </c>
      <c r="I47" s="83">
        <v>3.2227826359685596</v>
      </c>
      <c r="J47" s="83">
        <v>3.193753651731789</v>
      </c>
      <c r="K47" s="83">
        <v>3.2148959429345485</v>
      </c>
      <c r="L47" s="83">
        <v>3.1798123481406697</v>
      </c>
      <c r="M47" s="83">
        <v>1.091974319873142</v>
      </c>
      <c r="N47" s="83">
        <v>2.1439579360903505</v>
      </c>
      <c r="O47" s="83">
        <v>5.387739633813533</v>
      </c>
      <c r="P47" s="83">
        <v>8.6609364094610868</v>
      </c>
      <c r="Q47" s="83">
        <v>8.6258137019035317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44.157704608671615</v>
      </c>
      <c r="C50" s="83">
        <v>55.119126061098591</v>
      </c>
      <c r="D50" s="83">
        <v>50.911829764507232</v>
      </c>
      <c r="E50" s="83">
        <v>53.375764427334225</v>
      </c>
      <c r="F50" s="83">
        <v>48.441235283809029</v>
      </c>
      <c r="G50" s="83">
        <v>42.535662585176148</v>
      </c>
      <c r="H50" s="83">
        <v>44.438738812099551</v>
      </c>
      <c r="I50" s="83">
        <v>39.214603623009985</v>
      </c>
      <c r="J50" s="83">
        <v>43.125215911000787</v>
      </c>
      <c r="K50" s="83">
        <v>37.444413941555929</v>
      </c>
      <c r="L50" s="83">
        <v>38.783487837768085</v>
      </c>
      <c r="M50" s="83">
        <v>41.139055482136577</v>
      </c>
      <c r="N50" s="83">
        <v>45.328440060831213</v>
      </c>
      <c r="O50" s="83">
        <v>50.054572950955986</v>
      </c>
      <c r="P50" s="83">
        <v>47.308392243330537</v>
      </c>
      <c r="Q50" s="83">
        <v>50.560636520484081</v>
      </c>
    </row>
    <row r="51" spans="1:17" x14ac:dyDescent="0.25">
      <c r="A51" s="299" t="s">
        <v>270</v>
      </c>
      <c r="B51" s="298">
        <v>41.146284352231376</v>
      </c>
      <c r="C51" s="298">
        <v>55.402369679573191</v>
      </c>
      <c r="D51" s="298">
        <v>54.88776016322457</v>
      </c>
      <c r="E51" s="298">
        <v>46.829370377727543</v>
      </c>
      <c r="F51" s="298">
        <v>48.632691016197384</v>
      </c>
      <c r="G51" s="298">
        <v>40.00180636384934</v>
      </c>
      <c r="H51" s="298">
        <v>39.205596280929257</v>
      </c>
      <c r="I51" s="298">
        <v>33.403619705732126</v>
      </c>
      <c r="J51" s="298">
        <v>36.989993504179076</v>
      </c>
      <c r="K51" s="298">
        <v>29.419356101571534</v>
      </c>
      <c r="L51" s="298">
        <v>32.267113246415413</v>
      </c>
      <c r="M51" s="298">
        <v>33.402794765223213</v>
      </c>
      <c r="N51" s="298">
        <v>35.448561822284837</v>
      </c>
      <c r="O51" s="298">
        <v>39.454914790286004</v>
      </c>
      <c r="P51" s="298">
        <v>40.383135625612624</v>
      </c>
      <c r="Q51" s="298">
        <v>41.833497187851336</v>
      </c>
    </row>
    <row r="52" spans="1:17" x14ac:dyDescent="0.25">
      <c r="A52" s="150" t="s">
        <v>33</v>
      </c>
      <c r="B52" s="87">
        <v>1.0019233988442662</v>
      </c>
      <c r="C52" s="87">
        <v>2.176640029514354</v>
      </c>
      <c r="D52" s="87">
        <v>2.1205705636577834</v>
      </c>
      <c r="E52" s="87">
        <v>1.5599807974224158</v>
      </c>
      <c r="F52" s="87">
        <v>2.3176584912457918</v>
      </c>
      <c r="G52" s="87">
        <v>1.797011508704345</v>
      </c>
      <c r="H52" s="87">
        <v>1.0893981153051828</v>
      </c>
      <c r="I52" s="87">
        <v>0.78356828962013925</v>
      </c>
      <c r="J52" s="87">
        <v>0.22021356875784107</v>
      </c>
      <c r="K52" s="87">
        <v>0.65824095279366945</v>
      </c>
      <c r="L52" s="87">
        <v>0.92949540988082269</v>
      </c>
      <c r="M52" s="87">
        <v>0.92852878518704007</v>
      </c>
      <c r="N52" s="87">
        <v>1.2838616673315699</v>
      </c>
      <c r="O52" s="87">
        <v>0.85281129306857595</v>
      </c>
      <c r="P52" s="87">
        <v>0.74507478583582165</v>
      </c>
      <c r="Q52" s="87">
        <v>0.50640911847322212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9.9695954275876548E-15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0.15780546153352829</v>
      </c>
      <c r="C55" s="87">
        <v>0.32028504094624649</v>
      </c>
      <c r="D55" s="87">
        <v>0.16362068690022577</v>
      </c>
      <c r="E55" s="87">
        <v>0.16912678198017528</v>
      </c>
      <c r="F55" s="87">
        <v>0.16284197566459499</v>
      </c>
      <c r="G55" s="87">
        <v>0.16885435253744369</v>
      </c>
      <c r="H55" s="87">
        <v>0</v>
      </c>
      <c r="I55" s="87">
        <v>0.17064139844785173</v>
      </c>
      <c r="J55" s="87">
        <v>0.16811850074645723</v>
      </c>
      <c r="K55" s="87">
        <v>0</v>
      </c>
      <c r="L55" s="87">
        <v>0</v>
      </c>
      <c r="M55" s="87">
        <v>1.0735809280743389</v>
      </c>
      <c r="N55" s="87">
        <v>0.45005277636018026</v>
      </c>
      <c r="O55" s="87">
        <v>0.592583669709974</v>
      </c>
      <c r="P55" s="87">
        <v>0.57317395847483754</v>
      </c>
      <c r="Q55" s="87">
        <v>0.77519542714398304</v>
      </c>
    </row>
    <row r="56" spans="1:17" x14ac:dyDescent="0.25">
      <c r="A56" s="150" t="s">
        <v>29</v>
      </c>
      <c r="B56" s="87">
        <v>11.227615886608758</v>
      </c>
      <c r="C56" s="87">
        <v>12.522807650295434</v>
      </c>
      <c r="D56" s="87">
        <v>9.2377355163707477</v>
      </c>
      <c r="E56" s="87">
        <v>3.9210295804314135</v>
      </c>
      <c r="F56" s="87">
        <v>11.238408372441963</v>
      </c>
      <c r="G56" s="87">
        <v>7.1058983515753651</v>
      </c>
      <c r="H56" s="87">
        <v>4.0556278628948741</v>
      </c>
      <c r="I56" s="87">
        <v>1.5431602528849115</v>
      </c>
      <c r="J56" s="87">
        <v>0.6485291079604012</v>
      </c>
      <c r="K56" s="87">
        <v>1.8079717743222692</v>
      </c>
      <c r="L56" s="87">
        <v>0.70773124508477947</v>
      </c>
      <c r="M56" s="87">
        <v>0.70703124214596424</v>
      </c>
      <c r="N56" s="87">
        <v>0.65170526750661684</v>
      </c>
      <c r="O56" s="87">
        <v>0.53842137211958063</v>
      </c>
      <c r="P56" s="87">
        <v>0.50139374043097951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28.758939605244827</v>
      </c>
      <c r="C58" s="87">
        <v>40.382636958817159</v>
      </c>
      <c r="D58" s="87">
        <v>43.365833396295805</v>
      </c>
      <c r="E58" s="87">
        <v>41.17923321789354</v>
      </c>
      <c r="F58" s="87">
        <v>34.913782176845032</v>
      </c>
      <c r="G58" s="87">
        <v>30.930042151032186</v>
      </c>
      <c r="H58" s="87">
        <v>34.060570302729197</v>
      </c>
      <c r="I58" s="87">
        <v>30.906249764779226</v>
      </c>
      <c r="J58" s="87">
        <v>35.953132326714375</v>
      </c>
      <c r="K58" s="87">
        <v>26.953143374455596</v>
      </c>
      <c r="L58" s="87">
        <v>30.629886591449807</v>
      </c>
      <c r="M58" s="87">
        <v>30.693653809815871</v>
      </c>
      <c r="N58" s="87">
        <v>33.062942111086471</v>
      </c>
      <c r="O58" s="87">
        <v>37.471098455387875</v>
      </c>
      <c r="P58" s="87">
        <v>38.563493140870982</v>
      </c>
      <c r="Q58" s="87">
        <v>40.551892642234129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50.12309715451569</v>
      </c>
      <c r="C65" s="204">
        <v>63.25269357950075</v>
      </c>
      <c r="D65" s="204">
        <v>63.535898843908555</v>
      </c>
      <c r="E65" s="204">
        <v>58.568118055755242</v>
      </c>
      <c r="F65" s="204">
        <v>56.177433536241566</v>
      </c>
      <c r="G65" s="204">
        <v>48.538733320454043</v>
      </c>
      <c r="H65" s="204">
        <v>49.278302739718953</v>
      </c>
      <c r="I65" s="204">
        <v>43.610172480765542</v>
      </c>
      <c r="J65" s="204">
        <v>47.7192544373316</v>
      </c>
      <c r="K65" s="204">
        <v>41.343311099120868</v>
      </c>
      <c r="L65" s="204">
        <v>42.996058882058925</v>
      </c>
      <c r="M65" s="204">
        <v>43.637216594760368</v>
      </c>
      <c r="N65" s="204">
        <v>48.602452204863553</v>
      </c>
      <c r="O65" s="204">
        <v>56.093488307643689</v>
      </c>
      <c r="P65" s="204">
        <v>56.143307860282462</v>
      </c>
      <c r="Q65" s="204">
        <v>59.436852862148058</v>
      </c>
    </row>
    <row r="66" spans="1:17" x14ac:dyDescent="0.25">
      <c r="A66" s="299" t="s">
        <v>266</v>
      </c>
      <c r="B66" s="298">
        <v>43.327527656985787</v>
      </c>
      <c r="C66" s="298">
        <v>54.102641286505168</v>
      </c>
      <c r="D66" s="298">
        <v>54.470837572277155</v>
      </c>
      <c r="E66" s="298">
        <v>50.833950902211093</v>
      </c>
      <c r="F66" s="298">
        <v>48.145436556311473</v>
      </c>
      <c r="G66" s="298">
        <v>41.932181612279443</v>
      </c>
      <c r="H66" s="298">
        <v>42.803250170246635</v>
      </c>
      <c r="I66" s="298">
        <v>38.093353094690116</v>
      </c>
      <c r="J66" s="298">
        <v>41.610122700939542</v>
      </c>
      <c r="K66" s="298">
        <v>36.484518085166307</v>
      </c>
      <c r="L66" s="298">
        <v>37.666940736818859</v>
      </c>
      <c r="M66" s="298">
        <v>38.120533452835488</v>
      </c>
      <c r="N66" s="298">
        <v>42.747897674771259</v>
      </c>
      <c r="O66" s="298">
        <v>49.577259207069538</v>
      </c>
      <c r="P66" s="298">
        <v>49.473777209038033</v>
      </c>
      <c r="Q66" s="298">
        <v>52.527785811738958</v>
      </c>
    </row>
    <row r="67" spans="1:17" x14ac:dyDescent="0.25">
      <c r="A67" s="299" t="s">
        <v>265</v>
      </c>
      <c r="B67" s="298">
        <v>6.7955694975299004</v>
      </c>
      <c r="C67" s="298">
        <v>9.1500522929955821</v>
      </c>
      <c r="D67" s="298">
        <v>9.0650612716314001</v>
      </c>
      <c r="E67" s="298">
        <v>7.7341671535441501</v>
      </c>
      <c r="F67" s="298">
        <v>8.0319969799300956</v>
      </c>
      <c r="G67" s="298">
        <v>6.6065517081746004</v>
      </c>
      <c r="H67" s="298">
        <v>6.4750525694723216</v>
      </c>
      <c r="I67" s="298">
        <v>5.5168193860754258</v>
      </c>
      <c r="J67" s="298">
        <v>6.1091317363920554</v>
      </c>
      <c r="K67" s="298">
        <v>4.8587930139545623</v>
      </c>
      <c r="L67" s="298">
        <v>5.3291181452400638</v>
      </c>
      <c r="M67" s="298">
        <v>5.5166831419248794</v>
      </c>
      <c r="N67" s="298">
        <v>5.8545545300922921</v>
      </c>
      <c r="O67" s="298">
        <v>6.5162291005741508</v>
      </c>
      <c r="P67" s="298">
        <v>6.669530651244429</v>
      </c>
      <c r="Q67" s="298">
        <v>6.9090670504091012</v>
      </c>
    </row>
    <row r="68" spans="1:17" x14ac:dyDescent="0.25">
      <c r="A68" s="150" t="s">
        <v>33</v>
      </c>
      <c r="B68" s="87">
        <v>0.16547399589626235</v>
      </c>
      <c r="C68" s="87">
        <v>0.35948588856889518</v>
      </c>
      <c r="D68" s="87">
        <v>0.3502256611166189</v>
      </c>
      <c r="E68" s="87">
        <v>0.25764071022663909</v>
      </c>
      <c r="F68" s="87">
        <v>0.38277598079027902</v>
      </c>
      <c r="G68" s="87">
        <v>0.2967878336406623</v>
      </c>
      <c r="H68" s="87">
        <v>0.17992099941906398</v>
      </c>
      <c r="I68" s="87">
        <v>0.12941126646069873</v>
      </c>
      <c r="J68" s="87">
        <v>3.6369665799770669E-2</v>
      </c>
      <c r="K68" s="87">
        <v>0.10871266291113117</v>
      </c>
      <c r="L68" s="87">
        <v>0.15351205473156238</v>
      </c>
      <c r="M68" s="87">
        <v>0.15335241054040291</v>
      </c>
      <c r="N68" s="87">
        <v>0.21203788684489466</v>
      </c>
      <c r="O68" s="87">
        <v>0.1408471870926436</v>
      </c>
      <c r="P68" s="87">
        <v>0.12305382047771594</v>
      </c>
      <c r="Q68" s="87">
        <v>8.3636673710514739E-2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1.6465418362072392E-15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2.6062571574162502E-2</v>
      </c>
      <c r="C71" s="87">
        <v>5.2897103323775431E-2</v>
      </c>
      <c r="D71" s="87">
        <v>2.7022992879398747E-2</v>
      </c>
      <c r="E71" s="87">
        <v>2.7932359359625653E-2</v>
      </c>
      <c r="F71" s="87">
        <v>2.6894383786170883E-2</v>
      </c>
      <c r="G71" s="87">
        <v>2.7887365911483223E-2</v>
      </c>
      <c r="H71" s="87">
        <v>0</v>
      </c>
      <c r="I71" s="87">
        <v>2.8182507863439225E-2</v>
      </c>
      <c r="J71" s="87">
        <v>2.7765835327026964E-2</v>
      </c>
      <c r="K71" s="87">
        <v>0</v>
      </c>
      <c r="L71" s="87">
        <v>0</v>
      </c>
      <c r="M71" s="87">
        <v>0.17730869075560107</v>
      </c>
      <c r="N71" s="87">
        <v>7.4329066827294968E-2</v>
      </c>
      <c r="O71" s="87">
        <v>9.7868946710787247E-2</v>
      </c>
      <c r="P71" s="87">
        <v>9.4663309951554517E-2</v>
      </c>
      <c r="Q71" s="87">
        <v>0.12802843518575535</v>
      </c>
    </row>
    <row r="72" spans="1:17" x14ac:dyDescent="0.25">
      <c r="A72" s="150" t="s">
        <v>29</v>
      </c>
      <c r="B72" s="87">
        <v>1.854311883811276</v>
      </c>
      <c r="C72" s="87">
        <v>2.0682210078385062</v>
      </c>
      <c r="D72" s="87">
        <v>1.5256705359810538</v>
      </c>
      <c r="E72" s="87">
        <v>0.64758287255279645</v>
      </c>
      <c r="F72" s="87">
        <v>1.856094331210483</v>
      </c>
      <c r="G72" s="87">
        <v>1.1735841243194745</v>
      </c>
      <c r="H72" s="87">
        <v>0.66981263150013159</v>
      </c>
      <c r="I72" s="87">
        <v>0.25486269074832119</v>
      </c>
      <c r="J72" s="87">
        <v>0.10710869021826946</v>
      </c>
      <c r="K72" s="87">
        <v>0.29859799093409867</v>
      </c>
      <c r="L72" s="87">
        <v>0.11688629817399704</v>
      </c>
      <c r="M72" s="87">
        <v>0.11677068825455761</v>
      </c>
      <c r="N72" s="87">
        <v>0.10763325308637156</v>
      </c>
      <c r="O72" s="87">
        <v>8.8923700178424395E-2</v>
      </c>
      <c r="P72" s="87">
        <v>8.2808352257459972E-2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4.7497210462481991</v>
      </c>
      <c r="C74" s="87">
        <v>6.6694482932644057</v>
      </c>
      <c r="D74" s="87">
        <v>7.1621420816543262</v>
      </c>
      <c r="E74" s="87">
        <v>6.8010112114050889</v>
      </c>
      <c r="F74" s="87">
        <v>5.7662322841431637</v>
      </c>
      <c r="G74" s="87">
        <v>5.1082923843029802</v>
      </c>
      <c r="H74" s="87">
        <v>5.6253189385531259</v>
      </c>
      <c r="I74" s="87">
        <v>5.1043629210029664</v>
      </c>
      <c r="J74" s="87">
        <v>5.9378875450469879</v>
      </c>
      <c r="K74" s="87">
        <v>4.4514823601093321</v>
      </c>
      <c r="L74" s="87">
        <v>5.0587197923345046</v>
      </c>
      <c r="M74" s="87">
        <v>5.0692513523743177</v>
      </c>
      <c r="N74" s="87">
        <v>5.4605543233337306</v>
      </c>
      <c r="O74" s="87">
        <v>6.1885892665922952</v>
      </c>
      <c r="P74" s="87">
        <v>6.3690051685576989</v>
      </c>
      <c r="Q74" s="87">
        <v>6.6974019415128314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</v>
      </c>
      <c r="D83" s="77">
        <f t="shared" si="0"/>
        <v>0.99999999999999989</v>
      </c>
      <c r="E83" s="77">
        <f t="shared" si="0"/>
        <v>0.99999999999999989</v>
      </c>
      <c r="F83" s="77">
        <f t="shared" si="0"/>
        <v>0.99999999999999989</v>
      </c>
      <c r="G83" s="77">
        <f t="shared" si="0"/>
        <v>0.99999999999999967</v>
      </c>
      <c r="H83" s="77">
        <f t="shared" si="0"/>
        <v>1.0000000000000002</v>
      </c>
      <c r="I83" s="77">
        <f t="shared" si="0"/>
        <v>1.0000000000000002</v>
      </c>
      <c r="J83" s="77">
        <f t="shared" si="0"/>
        <v>0.99999999999999989</v>
      </c>
      <c r="K83" s="77">
        <f t="shared" si="0"/>
        <v>0.99999999999999989</v>
      </c>
      <c r="L83" s="77">
        <f t="shared" si="0"/>
        <v>0.99999999999999989</v>
      </c>
      <c r="M83" s="77">
        <f t="shared" si="0"/>
        <v>0.99999999999999978</v>
      </c>
      <c r="N83" s="77">
        <f t="shared" si="0"/>
        <v>0.99999999999999989</v>
      </c>
      <c r="O83" s="77">
        <f t="shared" si="0"/>
        <v>0.99999999999999989</v>
      </c>
      <c r="P83" s="77">
        <f t="shared" si="0"/>
        <v>1.0000000000000002</v>
      </c>
      <c r="Q83" s="77">
        <f t="shared" si="0"/>
        <v>0.99999999999999989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8.7804520445999776E-3</v>
      </c>
      <c r="C88" s="201">
        <f t="shared" si="5"/>
        <v>8.738464695153908E-3</v>
      </c>
      <c r="D88" s="201">
        <f t="shared" si="5"/>
        <v>8.0900887125881001E-3</v>
      </c>
      <c r="E88" s="201">
        <f t="shared" si="5"/>
        <v>9.2122992714496268E-3</v>
      </c>
      <c r="F88" s="201">
        <f t="shared" si="5"/>
        <v>8.476244783496371E-3</v>
      </c>
      <c r="G88" s="201">
        <f t="shared" si="5"/>
        <v>9.1105645886863443E-3</v>
      </c>
      <c r="H88" s="201">
        <f t="shared" si="5"/>
        <v>8.3399659561519887E-3</v>
      </c>
      <c r="I88" s="201">
        <f t="shared" si="5"/>
        <v>9.9179469443220654E-3</v>
      </c>
      <c r="J88" s="201">
        <f t="shared" si="5"/>
        <v>9.5566848451739857E-3</v>
      </c>
      <c r="K88" s="201">
        <f t="shared" si="5"/>
        <v>9.5657309805326357E-3</v>
      </c>
      <c r="L88" s="201">
        <f t="shared" si="5"/>
        <v>9.4005662071884547E-3</v>
      </c>
      <c r="M88" s="201">
        <f t="shared" si="5"/>
        <v>1.6827144029653015E-2</v>
      </c>
      <c r="N88" s="201">
        <f t="shared" si="5"/>
        <v>1.5754910074738733E-2</v>
      </c>
      <c r="O88" s="201">
        <f t="shared" si="5"/>
        <v>1.4252510840771532E-2</v>
      </c>
      <c r="P88" s="201">
        <f t="shared" si="5"/>
        <v>1.2380215811731151E-2</v>
      </c>
      <c r="Q88" s="201">
        <f t="shared" si="5"/>
        <v>1.4487691672059115E-2</v>
      </c>
    </row>
    <row r="89" spans="1:17" x14ac:dyDescent="0.25">
      <c r="A89" s="127" t="s">
        <v>263</v>
      </c>
      <c r="B89" s="200">
        <f t="shared" ref="B89:Q89" si="6">IF(B$15=0,0,B$15/B$5)</f>
        <v>5.0296856555127979E-2</v>
      </c>
      <c r="C89" s="200">
        <f t="shared" si="6"/>
        <v>4.7645971530559904E-2</v>
      </c>
      <c r="D89" s="200">
        <f t="shared" si="6"/>
        <v>4.8679858122845407E-2</v>
      </c>
      <c r="E89" s="200">
        <f t="shared" si="6"/>
        <v>5.3919901948276429E-2</v>
      </c>
      <c r="F89" s="200">
        <f t="shared" si="6"/>
        <v>4.9479732280327683E-2</v>
      </c>
      <c r="G89" s="200">
        <f t="shared" si="6"/>
        <v>5.2243223200728071E-2</v>
      </c>
      <c r="H89" s="200">
        <f t="shared" si="6"/>
        <v>5.3626106778360126E-2</v>
      </c>
      <c r="I89" s="200">
        <f t="shared" si="6"/>
        <v>5.6585735157653867E-2</v>
      </c>
      <c r="J89" s="200">
        <f t="shared" si="6"/>
        <v>5.5373153667232083E-2</v>
      </c>
      <c r="K89" s="200">
        <f t="shared" si="6"/>
        <v>6.15898543865935E-2</v>
      </c>
      <c r="L89" s="200">
        <f t="shared" si="6"/>
        <v>6.0506624423229426E-2</v>
      </c>
      <c r="M89" s="200">
        <f t="shared" si="6"/>
        <v>5.9102402927099118E-2</v>
      </c>
      <c r="N89" s="200">
        <f t="shared" si="6"/>
        <v>7.7011767396513234E-2</v>
      </c>
      <c r="O89" s="200">
        <f t="shared" si="6"/>
        <v>7.0166271487327764E-2</v>
      </c>
      <c r="P89" s="200">
        <f t="shared" si="6"/>
        <v>6.6354690953214543E-2</v>
      </c>
      <c r="Q89" s="200">
        <f t="shared" si="6"/>
        <v>6.8302500431685273E-2</v>
      </c>
    </row>
    <row r="90" spans="1:17" x14ac:dyDescent="0.25">
      <c r="A90" s="142" t="s">
        <v>277</v>
      </c>
      <c r="B90" s="199">
        <f t="shared" ref="B90:Q90" si="7">IF(B$16=0,0,B$16/B$5)</f>
        <v>5.0296856555127979E-2</v>
      </c>
      <c r="C90" s="199">
        <f t="shared" si="7"/>
        <v>4.7645971530559904E-2</v>
      </c>
      <c r="D90" s="199">
        <f t="shared" si="7"/>
        <v>4.8679858122845407E-2</v>
      </c>
      <c r="E90" s="199">
        <f t="shared" si="7"/>
        <v>5.3919901948276429E-2</v>
      </c>
      <c r="F90" s="199">
        <f t="shared" si="7"/>
        <v>4.9479732280327683E-2</v>
      </c>
      <c r="G90" s="199">
        <f t="shared" si="7"/>
        <v>5.2243223200728071E-2</v>
      </c>
      <c r="H90" s="199">
        <f t="shared" si="7"/>
        <v>5.3626106778360126E-2</v>
      </c>
      <c r="I90" s="199">
        <f t="shared" si="7"/>
        <v>5.6585735157653867E-2</v>
      </c>
      <c r="J90" s="199">
        <f t="shared" si="7"/>
        <v>5.5373153667232083E-2</v>
      </c>
      <c r="K90" s="199">
        <f t="shared" si="7"/>
        <v>6.15898543865935E-2</v>
      </c>
      <c r="L90" s="199">
        <f t="shared" si="7"/>
        <v>6.0506624423229426E-2</v>
      </c>
      <c r="M90" s="199">
        <f t="shared" si="7"/>
        <v>5.9102402927099118E-2</v>
      </c>
      <c r="N90" s="199">
        <f t="shared" si="7"/>
        <v>7.7011767396513234E-2</v>
      </c>
      <c r="O90" s="199">
        <f t="shared" si="7"/>
        <v>7.0166271487327764E-2</v>
      </c>
      <c r="P90" s="199">
        <f t="shared" si="7"/>
        <v>6.6354690953214543E-2</v>
      </c>
      <c r="Q90" s="199">
        <f t="shared" si="7"/>
        <v>6.8302500431685273E-2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5.634073324108179E-2</v>
      </c>
      <c r="C93" s="200">
        <f t="shared" si="10"/>
        <v>5.3049423590027962E-2</v>
      </c>
      <c r="D93" s="200">
        <f t="shared" si="10"/>
        <v>5.4782653246628552E-2</v>
      </c>
      <c r="E93" s="200">
        <f t="shared" si="10"/>
        <v>6.0576772810563687E-2</v>
      </c>
      <c r="F93" s="200">
        <f t="shared" si="10"/>
        <v>5.5539381453250956E-2</v>
      </c>
      <c r="G93" s="200">
        <f t="shared" si="10"/>
        <v>5.8524588898292103E-2</v>
      </c>
      <c r="H93" s="200">
        <f t="shared" si="10"/>
        <v>6.0864497166661972E-2</v>
      </c>
      <c r="I93" s="200">
        <f t="shared" si="10"/>
        <v>6.3363627195002992E-2</v>
      </c>
      <c r="J93" s="200">
        <f t="shared" si="10"/>
        <v>6.212506139285958E-2</v>
      </c>
      <c r="K93" s="200">
        <f t="shared" si="10"/>
        <v>6.9903182293304889E-2</v>
      </c>
      <c r="L93" s="200">
        <f t="shared" si="10"/>
        <v>6.8673739191859956E-2</v>
      </c>
      <c r="M93" s="200">
        <f t="shared" si="10"/>
        <v>6.1314832104953927E-2</v>
      </c>
      <c r="N93" s="200">
        <f t="shared" si="10"/>
        <v>8.4570687480964121E-2</v>
      </c>
      <c r="O93" s="200">
        <f t="shared" si="10"/>
        <v>7.5839790395544171E-2</v>
      </c>
      <c r="P93" s="200">
        <f t="shared" si="10"/>
        <v>7.0694519158053651E-2</v>
      </c>
      <c r="Q93" s="200">
        <f t="shared" si="10"/>
        <v>7.3675089941026076E-2</v>
      </c>
    </row>
    <row r="94" spans="1:17" x14ac:dyDescent="0.25">
      <c r="A94" s="142" t="s">
        <v>274</v>
      </c>
      <c r="B94" s="199">
        <f t="shared" ref="B94:Q94" si="11">IF(B$25=0,0,B$25/B$5)</f>
        <v>5.634073324108179E-2</v>
      </c>
      <c r="C94" s="199">
        <f t="shared" si="11"/>
        <v>5.3049423590027962E-2</v>
      </c>
      <c r="D94" s="199">
        <f t="shared" si="11"/>
        <v>5.4782653246628552E-2</v>
      </c>
      <c r="E94" s="199">
        <f t="shared" si="11"/>
        <v>6.0576772810563687E-2</v>
      </c>
      <c r="F94" s="199">
        <f t="shared" si="11"/>
        <v>5.5539381453250956E-2</v>
      </c>
      <c r="G94" s="199">
        <f t="shared" si="11"/>
        <v>5.8524588898292103E-2</v>
      </c>
      <c r="H94" s="199">
        <f t="shared" si="11"/>
        <v>6.0864497166661972E-2</v>
      </c>
      <c r="I94" s="199">
        <f t="shared" si="11"/>
        <v>6.3363627195002992E-2</v>
      </c>
      <c r="J94" s="199">
        <f t="shared" si="11"/>
        <v>6.212506139285958E-2</v>
      </c>
      <c r="K94" s="199">
        <f t="shared" si="11"/>
        <v>6.9903182293304889E-2</v>
      </c>
      <c r="L94" s="199">
        <f t="shared" si="11"/>
        <v>6.8673739191859956E-2</v>
      </c>
      <c r="M94" s="199">
        <f t="shared" si="11"/>
        <v>6.1314832104953927E-2</v>
      </c>
      <c r="N94" s="199">
        <f t="shared" si="11"/>
        <v>8.4570687480964121E-2</v>
      </c>
      <c r="O94" s="199">
        <f t="shared" si="11"/>
        <v>7.5839790395544171E-2</v>
      </c>
      <c r="P94" s="199">
        <f t="shared" si="11"/>
        <v>7.0694519158053651E-2</v>
      </c>
      <c r="Q94" s="199">
        <f t="shared" si="11"/>
        <v>7.3675089941026076E-2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0.71205262919135759</v>
      </c>
      <c r="C97" s="200">
        <f t="shared" si="14"/>
        <v>0.72273657540599689</v>
      </c>
      <c r="D97" s="200">
        <f t="shared" si="14"/>
        <v>0.71901749806447679</v>
      </c>
      <c r="E97" s="200">
        <f t="shared" si="14"/>
        <v>0.69281992850784557</v>
      </c>
      <c r="F97" s="200">
        <f t="shared" si="14"/>
        <v>0.71323210604084863</v>
      </c>
      <c r="G97" s="200">
        <f t="shared" si="14"/>
        <v>0.70069565715615312</v>
      </c>
      <c r="H97" s="200">
        <f t="shared" si="14"/>
        <v>0.69520469438558197</v>
      </c>
      <c r="I97" s="200">
        <f t="shared" si="14"/>
        <v>0.68099312308186666</v>
      </c>
      <c r="J97" s="200">
        <f t="shared" si="14"/>
        <v>0.68693401741778393</v>
      </c>
      <c r="K97" s="200">
        <f t="shared" si="14"/>
        <v>0.65851541979330019</v>
      </c>
      <c r="L97" s="200">
        <f t="shared" si="14"/>
        <v>0.66069816654602065</v>
      </c>
      <c r="M97" s="200">
        <f t="shared" si="14"/>
        <v>0.66453807488648275</v>
      </c>
      <c r="N97" s="200">
        <f t="shared" si="14"/>
        <v>0.56929414358465613</v>
      </c>
      <c r="O97" s="200">
        <f t="shared" si="14"/>
        <v>0.61282239418595674</v>
      </c>
      <c r="P97" s="200">
        <f t="shared" si="14"/>
        <v>0.63588001114449821</v>
      </c>
      <c r="Q97" s="200">
        <f t="shared" si="14"/>
        <v>0.6236444264008012</v>
      </c>
    </row>
    <row r="98" spans="1:17" x14ac:dyDescent="0.25">
      <c r="A98" s="127" t="s">
        <v>260</v>
      </c>
      <c r="B98" s="200">
        <f t="shared" ref="B98:Q98" si="15">IF(B$44=0,0,B$44/B$5)</f>
        <v>0.1105811040631773</v>
      </c>
      <c r="C98" s="200">
        <f t="shared" si="15"/>
        <v>0.10852437967561841</v>
      </c>
      <c r="D98" s="200">
        <f t="shared" si="15"/>
        <v>0.10954287930401573</v>
      </c>
      <c r="E98" s="200">
        <f t="shared" si="15"/>
        <v>0.11709904988947463</v>
      </c>
      <c r="F98" s="200">
        <f t="shared" si="15"/>
        <v>0.11189317271651934</v>
      </c>
      <c r="G98" s="200">
        <f t="shared" si="15"/>
        <v>0.11507326358251033</v>
      </c>
      <c r="H98" s="200">
        <f t="shared" si="15"/>
        <v>0.11609035954413581</v>
      </c>
      <c r="I98" s="200">
        <f t="shared" si="15"/>
        <v>0.12008701180513154</v>
      </c>
      <c r="J98" s="200">
        <f t="shared" si="15"/>
        <v>0.11826758168536067</v>
      </c>
      <c r="K98" s="200">
        <f t="shared" si="15"/>
        <v>0.12605747932184963</v>
      </c>
      <c r="L98" s="200">
        <f t="shared" si="15"/>
        <v>0.12710094714044196</v>
      </c>
      <c r="M98" s="200">
        <f t="shared" si="15"/>
        <v>0.12569648892280658</v>
      </c>
      <c r="N98" s="200">
        <f t="shared" si="15"/>
        <v>0.15974006586920064</v>
      </c>
      <c r="O98" s="200">
        <f t="shared" si="15"/>
        <v>0.14261795489571824</v>
      </c>
      <c r="P98" s="200">
        <f t="shared" si="15"/>
        <v>0.13564943149408554</v>
      </c>
      <c r="Q98" s="200">
        <f t="shared" si="15"/>
        <v>0.13843792005787078</v>
      </c>
    </row>
    <row r="99" spans="1:17" x14ac:dyDescent="0.25">
      <c r="A99" s="142" t="s">
        <v>271</v>
      </c>
      <c r="B99" s="199">
        <f t="shared" ref="B99:Q99" si="16">IF(B$45=0,0,B$45/B$5)</f>
        <v>5.9727517159214462E-2</v>
      </c>
      <c r="C99" s="199">
        <f t="shared" si="16"/>
        <v>5.6579591192539892E-2</v>
      </c>
      <c r="D99" s="199">
        <f t="shared" si="16"/>
        <v>5.7807331520878927E-2</v>
      </c>
      <c r="E99" s="199">
        <f t="shared" si="16"/>
        <v>6.4029883563578263E-2</v>
      </c>
      <c r="F99" s="199">
        <f t="shared" si="16"/>
        <v>5.8757182082889131E-2</v>
      </c>
      <c r="G99" s="199">
        <f t="shared" si="16"/>
        <v>6.2038827550864595E-2</v>
      </c>
      <c r="H99" s="199">
        <f t="shared" si="16"/>
        <v>6.3681001799302653E-2</v>
      </c>
      <c r="I99" s="199">
        <f t="shared" si="16"/>
        <v>6.7195560499713966E-2</v>
      </c>
      <c r="J99" s="199">
        <f t="shared" si="16"/>
        <v>6.5755619979838101E-2</v>
      </c>
      <c r="K99" s="199">
        <f t="shared" si="16"/>
        <v>7.3137952084079777E-2</v>
      </c>
      <c r="L99" s="199">
        <f t="shared" si="16"/>
        <v>7.1851616502584939E-2</v>
      </c>
      <c r="M99" s="199">
        <f t="shared" si="16"/>
        <v>7.0184103475930223E-2</v>
      </c>
      <c r="N99" s="199">
        <f t="shared" si="16"/>
        <v>9.145147378335948E-2</v>
      </c>
      <c r="O99" s="199">
        <f t="shared" si="16"/>
        <v>8.3322447391201718E-2</v>
      </c>
      <c r="P99" s="199">
        <f t="shared" si="16"/>
        <v>7.8796195506942293E-2</v>
      </c>
      <c r="Q99" s="199">
        <f t="shared" si="16"/>
        <v>8.110921926262625E-2</v>
      </c>
    </row>
    <row r="100" spans="1:17" x14ac:dyDescent="0.25">
      <c r="A100" s="142" t="s">
        <v>270</v>
      </c>
      <c r="B100" s="199">
        <f t="shared" ref="B100:Q100" si="17">IF(B$51=0,0,B$51/B$5)</f>
        <v>5.0853586903962834E-2</v>
      </c>
      <c r="C100" s="199">
        <f t="shared" si="17"/>
        <v>5.1944788483078513E-2</v>
      </c>
      <c r="D100" s="199">
        <f t="shared" si="17"/>
        <v>5.1735547783136805E-2</v>
      </c>
      <c r="E100" s="199">
        <f t="shared" si="17"/>
        <v>5.3069166325896353E-2</v>
      </c>
      <c r="F100" s="199">
        <f t="shared" si="17"/>
        <v>5.3135990633630205E-2</v>
      </c>
      <c r="G100" s="199">
        <f t="shared" si="17"/>
        <v>5.3034436031645732E-2</v>
      </c>
      <c r="H100" s="199">
        <f t="shared" si="17"/>
        <v>5.2409357744833157E-2</v>
      </c>
      <c r="I100" s="199">
        <f t="shared" si="17"/>
        <v>5.2891451305417579E-2</v>
      </c>
      <c r="J100" s="199">
        <f t="shared" si="17"/>
        <v>5.2511961705522581E-2</v>
      </c>
      <c r="K100" s="199">
        <f t="shared" si="17"/>
        <v>5.291952723776986E-2</v>
      </c>
      <c r="L100" s="199">
        <f t="shared" si="17"/>
        <v>5.5249330637856996E-2</v>
      </c>
      <c r="M100" s="199">
        <f t="shared" si="17"/>
        <v>5.551238544687636E-2</v>
      </c>
      <c r="N100" s="199">
        <f t="shared" si="17"/>
        <v>6.8288592085841163E-2</v>
      </c>
      <c r="O100" s="199">
        <f t="shared" si="17"/>
        <v>5.9295507504516523E-2</v>
      </c>
      <c r="P100" s="199">
        <f t="shared" si="17"/>
        <v>5.6853235987143216E-2</v>
      </c>
      <c r="Q100" s="199">
        <f t="shared" si="17"/>
        <v>5.7328700795244519E-2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6.1948224904655486E-2</v>
      </c>
      <c r="C104" s="200">
        <f t="shared" si="21"/>
        <v>5.9305185102643009E-2</v>
      </c>
      <c r="D104" s="200">
        <f t="shared" si="21"/>
        <v>5.9887022549445341E-2</v>
      </c>
      <c r="E104" s="200">
        <f t="shared" si="21"/>
        <v>6.6372047572390097E-2</v>
      </c>
      <c r="F104" s="200">
        <f t="shared" si="21"/>
        <v>6.1379362725556975E-2</v>
      </c>
      <c r="G104" s="200">
        <f t="shared" si="21"/>
        <v>6.4352702573629877E-2</v>
      </c>
      <c r="H104" s="200">
        <f t="shared" si="21"/>
        <v>6.5874376169108184E-2</v>
      </c>
      <c r="I104" s="200">
        <f t="shared" si="21"/>
        <v>6.9052555816022973E-2</v>
      </c>
      <c r="J104" s="200">
        <f t="shared" si="21"/>
        <v>6.7743500991589531E-2</v>
      </c>
      <c r="K104" s="200">
        <f t="shared" si="21"/>
        <v>7.4368333224419117E-2</v>
      </c>
      <c r="L104" s="200">
        <f t="shared" si="21"/>
        <v>7.3619956491259381E-2</v>
      </c>
      <c r="M104" s="200">
        <f t="shared" si="21"/>
        <v>7.2521057129004557E-2</v>
      </c>
      <c r="N104" s="200">
        <f t="shared" si="21"/>
        <v>9.3628425593927034E-2</v>
      </c>
      <c r="O104" s="200">
        <f t="shared" si="21"/>
        <v>8.4301078194681509E-2</v>
      </c>
      <c r="P104" s="200">
        <f t="shared" si="21"/>
        <v>7.9041131438417095E-2</v>
      </c>
      <c r="Q104" s="200">
        <f t="shared" si="21"/>
        <v>8.1452371496557457E-2</v>
      </c>
    </row>
    <row r="105" spans="1:17" x14ac:dyDescent="0.25">
      <c r="A105" s="142" t="s">
        <v>266</v>
      </c>
      <c r="B105" s="199">
        <f t="shared" ref="B105:Q105" si="22">IF(B$66=0,0,B$66/B$5)</f>
        <v>5.3549432900832299E-2</v>
      </c>
      <c r="C105" s="199">
        <f t="shared" si="22"/>
        <v>5.072617424592861E-2</v>
      </c>
      <c r="D105" s="199">
        <f t="shared" si="22"/>
        <v>5.1342569119739251E-2</v>
      </c>
      <c r="E105" s="199">
        <f t="shared" si="22"/>
        <v>5.7607338592682557E-2</v>
      </c>
      <c r="F105" s="199">
        <f t="shared" si="22"/>
        <v>5.2603617288135729E-2</v>
      </c>
      <c r="G105" s="199">
        <f t="shared" si="22"/>
        <v>5.5593729522013177E-2</v>
      </c>
      <c r="H105" s="199">
        <f t="shared" si="22"/>
        <v>5.7218638756050461E-2</v>
      </c>
      <c r="I105" s="199">
        <f t="shared" si="22"/>
        <v>6.0317197597664379E-2</v>
      </c>
      <c r="J105" s="199">
        <f t="shared" si="22"/>
        <v>5.9070817884490076E-2</v>
      </c>
      <c r="K105" s="199">
        <f t="shared" si="22"/>
        <v>6.5628338087988541E-2</v>
      </c>
      <c r="L105" s="199">
        <f t="shared" si="22"/>
        <v>6.4495179565412744E-2</v>
      </c>
      <c r="M105" s="199">
        <f t="shared" si="22"/>
        <v>6.3352835035155694E-2</v>
      </c>
      <c r="N105" s="199">
        <f t="shared" si="22"/>
        <v>8.2350132044131982E-2</v>
      </c>
      <c r="O105" s="199">
        <f t="shared" si="22"/>
        <v>7.4508049529229334E-2</v>
      </c>
      <c r="P105" s="199">
        <f t="shared" si="22"/>
        <v>6.965145938436812E-2</v>
      </c>
      <c r="Q105" s="199">
        <f t="shared" si="22"/>
        <v>7.1984173417669328E-2</v>
      </c>
    </row>
    <row r="106" spans="1:17" x14ac:dyDescent="0.25">
      <c r="A106" s="142" t="s">
        <v>265</v>
      </c>
      <c r="B106" s="199">
        <f t="shared" ref="B106:Q106" si="23">IF(B$67=0,0,B$67/B$5)</f>
        <v>8.3987920038231835E-3</v>
      </c>
      <c r="C106" s="199">
        <f t="shared" si="23"/>
        <v>8.5790108567143988E-3</v>
      </c>
      <c r="D106" s="199">
        <f t="shared" si="23"/>
        <v>8.5444534297060837E-3</v>
      </c>
      <c r="E106" s="199">
        <f t="shared" si="23"/>
        <v>8.7647089797075386E-3</v>
      </c>
      <c r="F106" s="199">
        <f t="shared" si="23"/>
        <v>8.7757454374212517E-3</v>
      </c>
      <c r="G106" s="199">
        <f t="shared" si="23"/>
        <v>8.7589730516166985E-3</v>
      </c>
      <c r="H106" s="199">
        <f t="shared" si="23"/>
        <v>8.6557374130577219E-3</v>
      </c>
      <c r="I106" s="199">
        <f t="shared" si="23"/>
        <v>8.7353582183585902E-3</v>
      </c>
      <c r="J106" s="199">
        <f t="shared" si="23"/>
        <v>8.6726831070994513E-3</v>
      </c>
      <c r="K106" s="199">
        <f t="shared" si="23"/>
        <v>8.7399951364305756E-3</v>
      </c>
      <c r="L106" s="199">
        <f t="shared" si="23"/>
        <v>9.1247769258466296E-3</v>
      </c>
      <c r="M106" s="199">
        <f t="shared" si="23"/>
        <v>9.1682220938488698E-3</v>
      </c>
      <c r="N106" s="199">
        <f t="shared" si="23"/>
        <v>1.1278293549795046E-2</v>
      </c>
      <c r="O106" s="199">
        <f t="shared" si="23"/>
        <v>9.7930286654521678E-3</v>
      </c>
      <c r="P106" s="199">
        <f t="shared" si="23"/>
        <v>9.389672054048977E-3</v>
      </c>
      <c r="Q106" s="199">
        <f t="shared" si="23"/>
        <v>9.4681980788881293E-3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1.7090634246859557</v>
      </c>
      <c r="C112" s="230">
        <f>IF(C$5=0,0,C$5/FBT_fec!C$5)</f>
        <v>1.804667673774246</v>
      </c>
      <c r="D112" s="230">
        <f>IF(D$5=0,0,D$5/FBT_fec!D$5)</f>
        <v>1.7830214968086349</v>
      </c>
      <c r="E112" s="230">
        <f>IF(E$5=0,0,E$5/FBT_fec!E$5)</f>
        <v>1.5890830556918734</v>
      </c>
      <c r="F112" s="230">
        <f>IF(F$5=0,0,F$5/FBT_fec!F$5)</f>
        <v>1.7401692614474358</v>
      </c>
      <c r="G112" s="230">
        <f>IF(G$5=0,0,G$5/FBT_fec!G$5)</f>
        <v>1.6468254471287838</v>
      </c>
      <c r="H112" s="230">
        <f>IF(H$5=0,0,H$5/FBT_fec!H$5)</f>
        <v>1.6003522068154934</v>
      </c>
      <c r="I112" s="230">
        <f>IF(I$5=0,0,I$5/FBT_fec!I$5)</f>
        <v>1.5181404052460437</v>
      </c>
      <c r="J112" s="230">
        <f>IF(J$5=0,0,J$5/FBT_fec!J$5)</f>
        <v>1.5501727940060734</v>
      </c>
      <c r="K112" s="230">
        <f>IF(K$5=0,0,K$5/FBT_fec!K$5)</f>
        <v>1.3952810245088814</v>
      </c>
      <c r="L112" s="230">
        <f>IF(L$5=0,0,L$5/FBT_fec!L$5)</f>
        <v>1.418932961863959</v>
      </c>
      <c r="M112" s="230">
        <f>IF(M$5=0,0,M$5/FBT_fec!M$5)</f>
        <v>1.4453966385783679</v>
      </c>
      <c r="N112" s="230">
        <f>IF(N$5=0,0,N$5/FBT_fec!N$5)</f>
        <v>1.1043501884997875</v>
      </c>
      <c r="O112" s="230">
        <f>IF(O$5=0,0,O$5/FBT_fec!O$5)</f>
        <v>1.2087132376880267</v>
      </c>
      <c r="P112" s="230">
        <f>IF(P$5=0,0,P$5/FBT_fec!P$5)</f>
        <v>1.2536911368843149</v>
      </c>
      <c r="Q112" s="230">
        <f>IF(Q$5=0,0,Q$5/FBT_fec!Q$5)</f>
        <v>1.2381357824747847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0.79224870120567348</v>
      </c>
      <c r="C117" s="273">
        <f>IF(C$10=0,0,C$10/FBT_fec!C$10)</f>
        <v>0.83256635317882999</v>
      </c>
      <c r="D117" s="273">
        <f>IF(D$10=0,0,D$10/FBT_fec!D$10)</f>
        <v>0.76154635489062716</v>
      </c>
      <c r="E117" s="273">
        <f>IF(E$10=0,0,E$10/FBT_fec!E$10)</f>
        <v>0.77286050685775753</v>
      </c>
      <c r="F117" s="273">
        <f>IF(F$10=0,0,F$10/FBT_fec!F$10)</f>
        <v>0.77872024159220066</v>
      </c>
      <c r="G117" s="273">
        <f>IF(G$10=0,0,G$10/FBT_fec!G$10)</f>
        <v>0.79209877407072127</v>
      </c>
      <c r="H117" s="273">
        <f>IF(H$10=0,0,H$10/FBT_fec!H$10)</f>
        <v>0.70463844000000009</v>
      </c>
      <c r="I117" s="273">
        <f>IF(I$10=0,0,I$10/FBT_fec!I$10)</f>
        <v>0.79491409994974693</v>
      </c>
      <c r="J117" s="273">
        <f>IF(J$10=0,0,J$10/FBT_fec!J$10)</f>
        <v>0.78212083547536948</v>
      </c>
      <c r="K117" s="273">
        <f>IF(K$10=0,0,K$10/FBT_fec!K$10)</f>
        <v>0.70463844000000009</v>
      </c>
      <c r="L117" s="273">
        <f>IF(L$10=0,0,L$10/FBT_fec!L$10)</f>
        <v>0.7042102961369805</v>
      </c>
      <c r="M117" s="273">
        <f>IF(M$10=0,0,M$10/FBT_fec!M$10)</f>
        <v>1.2840559067803285</v>
      </c>
      <c r="N117" s="273">
        <f>IF(N$10=0,0,N$10/FBT_fec!N$10)</f>
        <v>0.91856357309479109</v>
      </c>
      <c r="O117" s="273">
        <f>IF(O$10=0,0,O$10/FBT_fec!O$10)</f>
        <v>0.90949672395434822</v>
      </c>
      <c r="P117" s="273">
        <f>IF(P$10=0,0,P$10/FBT_fec!P$10)</f>
        <v>0.81941753155953101</v>
      </c>
      <c r="Q117" s="273">
        <f>IF(Q$10=0,0,Q$10/FBT_fec!Q$10)</f>
        <v>0.94700865964842251</v>
      </c>
    </row>
    <row r="118" spans="1:17" x14ac:dyDescent="0.25">
      <c r="A118" s="127" t="s">
        <v>263</v>
      </c>
      <c r="B118" s="296">
        <f>IF(B$15=0,0,B$15/FBT_fec!B$15)</f>
        <v>1.4221674031877038</v>
      </c>
      <c r="C118" s="296">
        <f>IF(C$15=0,0,C$15/FBT_fec!C$15)</f>
        <v>1.4225748376595753</v>
      </c>
      <c r="D118" s="296">
        <f>IF(D$15=0,0,D$15/FBT_fec!D$15)</f>
        <v>1.4360103819398513</v>
      </c>
      <c r="E118" s="296">
        <f>IF(E$15=0,0,E$15/FBT_fec!E$15)</f>
        <v>1.4175793797401841</v>
      </c>
      <c r="F118" s="296">
        <f>IF(F$15=0,0,F$15/FBT_fec!F$15)</f>
        <v>1.4245264937599349</v>
      </c>
      <c r="G118" s="296">
        <f>IF(G$15=0,0,G$15/FBT_fec!G$15)</f>
        <v>1.42340743257848</v>
      </c>
      <c r="H118" s="296">
        <f>IF(H$15=0,0,H$15/FBT_fec!H$15)</f>
        <v>1.4198535066005922</v>
      </c>
      <c r="I118" s="296">
        <f>IF(I$15=0,0,I$15/FBT_fec!I$15)</f>
        <v>1.4212503951106246</v>
      </c>
      <c r="J118" s="296">
        <f>IF(J$15=0,0,J$15/FBT_fec!J$15)</f>
        <v>1.4201396922021872</v>
      </c>
      <c r="K118" s="296">
        <f>IF(K$15=0,0,K$15/FBT_fec!K$15)</f>
        <v>1.4217477904394709</v>
      </c>
      <c r="L118" s="296">
        <f>IF(L$15=0,0,L$15/FBT_fec!L$15)</f>
        <v>1.4204190857279357</v>
      </c>
      <c r="M118" s="296">
        <f>IF(M$15=0,0,M$15/FBT_fec!M$15)</f>
        <v>1.4133309692887288</v>
      </c>
      <c r="N118" s="296">
        <f>IF(N$15=0,0,N$15/FBT_fec!N$15)</f>
        <v>1.407069653920453</v>
      </c>
      <c r="O118" s="296">
        <f>IF(O$15=0,0,O$15/FBT_fec!O$15)</f>
        <v>1.4031476546107879</v>
      </c>
      <c r="P118" s="296">
        <f>IF(P$15=0,0,P$15/FBT_fec!P$15)</f>
        <v>1.3763024502760255</v>
      </c>
      <c r="Q118" s="296">
        <f>IF(Q$15=0,0,Q$15/FBT_fec!Q$15)</f>
        <v>1.3991251857374394</v>
      </c>
    </row>
    <row r="119" spans="1:17" x14ac:dyDescent="0.25">
      <c r="A119" s="127" t="s">
        <v>262</v>
      </c>
      <c r="B119" s="296">
        <f>IF(B$24=0,0,B$24/FBT_fec!B$24)</f>
        <v>1.9116730493724956</v>
      </c>
      <c r="C119" s="296">
        <f>IF(C$24=0,0,C$24/FBT_fec!C$24)</f>
        <v>1.9006880807066093</v>
      </c>
      <c r="D119" s="296">
        <f>IF(D$24=0,0,D$24/FBT_fec!D$24)</f>
        <v>1.9392445708575423</v>
      </c>
      <c r="E119" s="296">
        <f>IF(E$24=0,0,E$24/FBT_fec!E$24)</f>
        <v>1.9111099447436413</v>
      </c>
      <c r="F119" s="296">
        <f>IF(F$24=0,0,F$24/FBT_fec!F$24)</f>
        <v>1.9187812871489813</v>
      </c>
      <c r="G119" s="296">
        <f>IF(G$24=0,0,G$24/FBT_fec!G$24)</f>
        <v>1.913457778200822</v>
      </c>
      <c r="H119" s="296">
        <f>IF(H$24=0,0,H$24/FBT_fec!H$24)</f>
        <v>1.9338044453625605</v>
      </c>
      <c r="I119" s="296">
        <f>IF(I$24=0,0,I$24/FBT_fec!I$24)</f>
        <v>1.9097869087105275</v>
      </c>
      <c r="J119" s="296">
        <f>IF(J$24=0,0,J$24/FBT_fec!J$24)</f>
        <v>1.9119647638933057</v>
      </c>
      <c r="K119" s="296">
        <f>IF(K$24=0,0,K$24/FBT_fec!K$24)</f>
        <v>1.9363844118811981</v>
      </c>
      <c r="L119" s="296">
        <f>IF(L$24=0,0,L$24/FBT_fec!L$24)</f>
        <v>1.934574749781703</v>
      </c>
      <c r="M119" s="296">
        <f>IF(M$24=0,0,M$24/FBT_fec!M$24)</f>
        <v>1.7594848290190872</v>
      </c>
      <c r="N119" s="296">
        <f>IF(N$24=0,0,N$24/FBT_fec!N$24)</f>
        <v>1.854212964929969</v>
      </c>
      <c r="O119" s="296">
        <f>IF(O$24=0,0,O$24/FBT_fec!O$24)</f>
        <v>1.8199243898356547</v>
      </c>
      <c r="P119" s="296">
        <f>IF(P$24=0,0,P$24/FBT_fec!P$24)</f>
        <v>1.7595809165670042</v>
      </c>
      <c r="Q119" s="296">
        <f>IF(Q$24=0,0,Q$24/FBT_fec!Q$24)</f>
        <v>1.8110143537317758</v>
      </c>
    </row>
    <row r="120" spans="1:17" x14ac:dyDescent="0.25">
      <c r="A120" s="127" t="s">
        <v>261</v>
      </c>
      <c r="B120" s="296">
        <f>IF(B$33=0,0,B$33/FBT_fec!B$33)</f>
        <v>2.0710449024514062</v>
      </c>
      <c r="C120" s="296">
        <f>IF(C$33=0,0,C$33/FBT_fec!C$33)</f>
        <v>2.2338240653232373</v>
      </c>
      <c r="D120" s="296">
        <f>IF(D$33=0,0,D$33/FBT_fec!D$33)</f>
        <v>2.1981401309116979</v>
      </c>
      <c r="E120" s="296">
        <f>IF(E$33=0,0,E$33/FBT_fec!E$33)</f>
        <v>2.0095490271355727</v>
      </c>
      <c r="F120" s="296">
        <f>IF(F$33=0,0,F$33/FBT_fec!F$33)</f>
        <v>2.2033831237966157</v>
      </c>
      <c r="G120" s="296">
        <f>IF(G$33=0,0,G$33/FBT_fec!G$33)</f>
        <v>2.0812069533417721</v>
      </c>
      <c r="H120" s="296">
        <f>IF(H$33=0,0,H$33/FBT_fec!H$33)</f>
        <v>1.9986380663225163</v>
      </c>
      <c r="I120" s="296">
        <f>IF(I$33=0,0,I$33/FBT_fec!I$33)</f>
        <v>1.9134061572548053</v>
      </c>
      <c r="J120" s="296">
        <f>IF(J$33=0,0,J$33/FBT_fec!J$33)</f>
        <v>1.9397604373631441</v>
      </c>
      <c r="K120" s="296">
        <f>IF(K$33=0,0,K$33/FBT_fec!K$33)</f>
        <v>1.759492369635322</v>
      </c>
      <c r="L120" s="296">
        <f>IF(L$33=0,0,L$33/FBT_fec!L$33)</f>
        <v>1.8680936421623853</v>
      </c>
      <c r="M120" s="296">
        <f>IF(M$33=0,0,M$33/FBT_fec!M$33)</f>
        <v>1.9119946576379345</v>
      </c>
      <c r="N120" s="296">
        <f>IF(N$33=0,0,N$33/FBT_fec!N$33)</f>
        <v>1.7970688349124031</v>
      </c>
      <c r="O120" s="296">
        <f>IF(O$33=0,0,O$33/FBT_fec!O$33)</f>
        <v>1.7078700124759629</v>
      </c>
      <c r="P120" s="296">
        <f>IF(P$33=0,0,P$33/FBT_fec!P$33)</f>
        <v>1.6984606465196901</v>
      </c>
      <c r="Q120" s="296">
        <f>IF(Q$33=0,0,Q$33/FBT_fec!Q$33)</f>
        <v>1.6914147706464413</v>
      </c>
    </row>
    <row r="121" spans="1:17" x14ac:dyDescent="0.25">
      <c r="A121" s="127" t="s">
        <v>260</v>
      </c>
      <c r="B121" s="296">
        <f>IF(B$44=0,0,B$44/FBT_fec!B$44)</f>
        <v>1.9747787421157186</v>
      </c>
      <c r="C121" s="296">
        <f>IF(C$44=0,0,C$44/FBT_fec!C$44)</f>
        <v>2.0464629808889212</v>
      </c>
      <c r="D121" s="296">
        <f>IF(D$44=0,0,D$44/FBT_fec!D$44)</f>
        <v>2.040892233859668</v>
      </c>
      <c r="E121" s="296">
        <f>IF(E$44=0,0,E$44/FBT_fec!E$44)</f>
        <v>1.9443717832040865</v>
      </c>
      <c r="F121" s="296">
        <f>IF(F$44=0,0,F$44/FBT_fec!F$44)</f>
        <v>2.0345783701047671</v>
      </c>
      <c r="G121" s="296">
        <f>IF(G$44=0,0,G$44/FBT_fec!G$44)</f>
        <v>1.9801648234742271</v>
      </c>
      <c r="H121" s="296">
        <f>IF(H$44=0,0,H$44/FBT_fec!H$44)</f>
        <v>1.9412929220328674</v>
      </c>
      <c r="I121" s="296">
        <f>IF(I$44=0,0,I$44/FBT_fec!I$44)</f>
        <v>1.9049663962892007</v>
      </c>
      <c r="J121" s="296">
        <f>IF(J$44=0,0,J$44/FBT_fec!J$44)</f>
        <v>1.9156897209353791</v>
      </c>
      <c r="K121" s="296">
        <f>IF(K$44=0,0,K$44/FBT_fec!K$44)</f>
        <v>1.8378482469146913</v>
      </c>
      <c r="L121" s="296">
        <f>IF(L$44=0,0,L$44/FBT_fec!L$44)</f>
        <v>1.8844733763841583</v>
      </c>
      <c r="M121" s="296">
        <f>IF(M$44=0,0,M$44/FBT_fec!M$44)</f>
        <v>1.898407884340781</v>
      </c>
      <c r="N121" s="296">
        <f>IF(N$44=0,0,N$44/FBT_fec!N$44)</f>
        <v>1.8433169245494285</v>
      </c>
      <c r="O121" s="296">
        <f>IF(O$44=0,0,O$44/FBT_fec!O$44)</f>
        <v>1.8012617414288004</v>
      </c>
      <c r="P121" s="296">
        <f>IF(P$44=0,0,P$44/FBT_fec!P$44)</f>
        <v>1.7770018312059035</v>
      </c>
      <c r="Q121" s="296">
        <f>IF(Q$44=0,0,Q$44/FBT_fec!Q$44)</f>
        <v>1.7910292662315441</v>
      </c>
    </row>
    <row r="122" spans="1:17" x14ac:dyDescent="0.25">
      <c r="A122" s="127" t="s">
        <v>259</v>
      </c>
      <c r="B122" s="296">
        <f>IF(B$65=0,0,B$65/FBT_fec!B$65)</f>
        <v>1.2220572229558542</v>
      </c>
      <c r="C122" s="296">
        <f>IF(C$65=0,0,C$65/FBT_fec!C$65)</f>
        <v>1.2353624621146073</v>
      </c>
      <c r="D122" s="296">
        <f>IF(D$65=0,0,D$65/FBT_fec!D$65)</f>
        <v>1.2325194927421153</v>
      </c>
      <c r="E122" s="296">
        <f>IF(E$65=0,0,E$65/FBT_fec!E$65)</f>
        <v>1.2174084404800676</v>
      </c>
      <c r="F122" s="296">
        <f>IF(F$65=0,0,F$65/FBT_fec!F$65)</f>
        <v>1.2328730630876101</v>
      </c>
      <c r="G122" s="296">
        <f>IF(G$65=0,0,G$65/FBT_fec!G$65)</f>
        <v>1.2232602271824815</v>
      </c>
      <c r="H122" s="296">
        <f>IF(H$65=0,0,H$65/FBT_fec!H$65)</f>
        <v>1.2168487053058012</v>
      </c>
      <c r="I122" s="296">
        <f>IF(I$65=0,0,I$65/FBT_fec!I$65)</f>
        <v>1.2100301525803845</v>
      </c>
      <c r="J122" s="296">
        <f>IF(J$65=0,0,J$65/FBT_fec!J$65)</f>
        <v>1.2121384949890519</v>
      </c>
      <c r="K122" s="296">
        <f>IF(K$65=0,0,K$65/FBT_fec!K$65)</f>
        <v>1.197717049570826</v>
      </c>
      <c r="L122" s="296">
        <f>IF(L$65=0,0,L$65/FBT_fec!L$65)</f>
        <v>1.2057629355784618</v>
      </c>
      <c r="M122" s="296">
        <f>IF(M$65=0,0,M$65/FBT_fec!M$65)</f>
        <v>1.209917232611035</v>
      </c>
      <c r="N122" s="296">
        <f>IF(N$65=0,0,N$65/FBT_fec!N$65)</f>
        <v>1.1934906638412066</v>
      </c>
      <c r="O122" s="296">
        <f>IF(O$65=0,0,O$65/FBT_fec!O$65)</f>
        <v>1.1761450998382441</v>
      </c>
      <c r="P122" s="296">
        <f>IF(P$65=0,0,P$65/FBT_fec!P$65)</f>
        <v>1.1437950159007029</v>
      </c>
      <c r="Q122" s="296">
        <f>IF(Q$65=0,0,Q$65/FBT_fec!Q$65)</f>
        <v>1.1640630506930592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2062.0603407847429</v>
      </c>
      <c r="C3" s="46">
        <v>1885.378418370143</v>
      </c>
      <c r="D3" s="46">
        <v>1896.7018548339001</v>
      </c>
      <c r="E3" s="46">
        <v>2178.1989163901949</v>
      </c>
      <c r="F3" s="46">
        <v>2179.2708203554157</v>
      </c>
      <c r="G3" s="46">
        <v>2444.8004156204006</v>
      </c>
      <c r="H3" s="46">
        <v>3135.4302513207049</v>
      </c>
      <c r="I3" s="46">
        <v>3410.0376310546758</v>
      </c>
      <c r="J3" s="46">
        <v>3207.7683710829015</v>
      </c>
      <c r="K3" s="46">
        <v>2486.5957998444383</v>
      </c>
      <c r="L3" s="46">
        <v>3095.4</v>
      </c>
      <c r="M3" s="46">
        <v>3023.9254333887438</v>
      </c>
      <c r="N3" s="46">
        <v>2760.2294684781195</v>
      </c>
      <c r="O3" s="46">
        <v>3496.3263998718744</v>
      </c>
      <c r="P3" s="46">
        <v>4029.2256612608617</v>
      </c>
      <c r="Q3" s="46">
        <v>4756.1962417957866</v>
      </c>
    </row>
    <row r="5" spans="1:17" x14ac:dyDescent="0.25">
      <c r="A5" s="31" t="s">
        <v>257</v>
      </c>
      <c r="B5" s="46">
        <v>1791.7186793360038</v>
      </c>
      <c r="C5" s="46">
        <v>2396.2305171256735</v>
      </c>
      <c r="D5" s="46">
        <v>2652.3808119109985</v>
      </c>
      <c r="E5" s="46">
        <v>3002.7104990581024</v>
      </c>
      <c r="F5" s="46">
        <v>2983.3094245728839</v>
      </c>
      <c r="G5" s="46">
        <v>3001.756434031829</v>
      </c>
      <c r="H5" s="46">
        <v>3293.4516951445835</v>
      </c>
      <c r="I5" s="46">
        <v>3305.3693948433975</v>
      </c>
      <c r="J5" s="46">
        <v>3297.3820100716375</v>
      </c>
      <c r="K5" s="46">
        <v>2621.080297837384</v>
      </c>
      <c r="L5" s="46">
        <v>3031.6230784888016</v>
      </c>
      <c r="M5" s="46">
        <v>3059.8376275941237</v>
      </c>
      <c r="N5" s="46">
        <v>4105.1959863112552</v>
      </c>
      <c r="O5" s="46">
        <v>4975.8710258759129</v>
      </c>
      <c r="P5" s="46">
        <v>4741.2632228448419</v>
      </c>
      <c r="Q5" s="46">
        <v>5273.2439257336446</v>
      </c>
    </row>
    <row r="6" spans="1:17" x14ac:dyDescent="0.25">
      <c r="A6" s="294" t="s">
        <v>256</v>
      </c>
      <c r="B6" s="293">
        <v>2239.6483491700046</v>
      </c>
      <c r="C6" s="293">
        <v>2593.7660802119244</v>
      </c>
      <c r="D6" s="293">
        <v>2817.1147554097865</v>
      </c>
      <c r="E6" s="293">
        <v>3283.240932475589</v>
      </c>
      <c r="F6" s="293">
        <v>3282.2808308064054</v>
      </c>
      <c r="G6" s="293">
        <v>3187.9062900550507</v>
      </c>
      <c r="H6" s="293">
        <v>3581.6281601600899</v>
      </c>
      <c r="I6" s="293">
        <v>3496.9173225966997</v>
      </c>
      <c r="J6" s="293">
        <v>3521.1821127223729</v>
      </c>
      <c r="K6" s="293">
        <v>3540.1619442357901</v>
      </c>
      <c r="L6" s="293">
        <v>3232.0399626760332</v>
      </c>
      <c r="M6" s="293">
        <v>3245.4930053358007</v>
      </c>
      <c r="N6" s="293">
        <v>4415.7930948190733</v>
      </c>
      <c r="O6" s="293">
        <v>5308.2934733110778</v>
      </c>
      <c r="P6" s="293">
        <v>5079.0930501980301</v>
      </c>
      <c r="Q6" s="293">
        <v>5566.8877191645224</v>
      </c>
    </row>
    <row r="7" spans="1:17" x14ac:dyDescent="0.25">
      <c r="A7" s="292" t="s">
        <v>255</v>
      </c>
      <c r="B7" s="291"/>
      <c r="C7" s="291">
        <v>354.1177310419198</v>
      </c>
      <c r="D7" s="291">
        <v>223.34867519786212</v>
      </c>
      <c r="E7" s="291">
        <v>576.63863086779645</v>
      </c>
      <c r="F7" s="291">
        <v>144.11750183169744</v>
      </c>
      <c r="G7" s="291">
        <v>134.08630462487855</v>
      </c>
      <c r="H7" s="291">
        <v>842.02752326892187</v>
      </c>
      <c r="I7" s="291">
        <v>227.25677309191897</v>
      </c>
      <c r="J7" s="291">
        <v>24.264790125673244</v>
      </c>
      <c r="K7" s="291">
        <v>18.979831513417139</v>
      </c>
      <c r="L7" s="291">
        <v>108.54866171720694</v>
      </c>
      <c r="M7" s="291">
        <v>105.45863677116041</v>
      </c>
      <c r="N7" s="291">
        <v>1170.3000894832726</v>
      </c>
      <c r="O7" s="291">
        <v>1067.6634260356975</v>
      </c>
      <c r="P7" s="291">
        <v>567.1791546475082</v>
      </c>
      <c r="Q7" s="291">
        <v>767.46802291825588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0</v>
      </c>
      <c r="E8" s="289">
        <f t="shared" si="0"/>
        <v>110.51245380199407</v>
      </c>
      <c r="F8" s="289">
        <f t="shared" si="0"/>
        <v>145.0776035008812</v>
      </c>
      <c r="G8" s="289">
        <f t="shared" si="0"/>
        <v>228.46084537623346</v>
      </c>
      <c r="H8" s="289">
        <f t="shared" si="0"/>
        <v>448.30565316388265</v>
      </c>
      <c r="I8" s="289">
        <f t="shared" si="0"/>
        <v>311.96761065530927</v>
      </c>
      <c r="J8" s="289">
        <f t="shared" si="0"/>
        <v>0</v>
      </c>
      <c r="K8" s="289">
        <f t="shared" si="0"/>
        <v>0</v>
      </c>
      <c r="L8" s="289">
        <f t="shared" si="0"/>
        <v>416.6706432769638</v>
      </c>
      <c r="M8" s="289">
        <f t="shared" si="0"/>
        <v>92.005594111392838</v>
      </c>
      <c r="N8" s="289">
        <f t="shared" si="0"/>
        <v>0</v>
      </c>
      <c r="O8" s="289">
        <f t="shared" si="0"/>
        <v>175.16304754369321</v>
      </c>
      <c r="P8" s="289">
        <f t="shared" si="0"/>
        <v>796.37957776055555</v>
      </c>
      <c r="Q8" s="289">
        <f t="shared" si="0"/>
        <v>279.6733539517636</v>
      </c>
    </row>
    <row r="9" spans="1:17" x14ac:dyDescent="0.25">
      <c r="A9" s="288" t="s">
        <v>253</v>
      </c>
      <c r="B9" s="287">
        <f>B6-B5</f>
        <v>447.92966983400083</v>
      </c>
      <c r="C9" s="287">
        <f t="shared" ref="C9:Q9" si="1">C6-C5</f>
        <v>197.53556308625093</v>
      </c>
      <c r="D9" s="287">
        <f t="shared" si="1"/>
        <v>164.73394349878799</v>
      </c>
      <c r="E9" s="287">
        <f t="shared" si="1"/>
        <v>280.53043341748662</v>
      </c>
      <c r="F9" s="287">
        <f t="shared" si="1"/>
        <v>298.97140623352152</v>
      </c>
      <c r="G9" s="287">
        <f t="shared" si="1"/>
        <v>186.14985602322167</v>
      </c>
      <c r="H9" s="287">
        <f t="shared" si="1"/>
        <v>288.17646501550644</v>
      </c>
      <c r="I9" s="287">
        <f t="shared" si="1"/>
        <v>191.54792775330225</v>
      </c>
      <c r="J9" s="287">
        <f t="shared" si="1"/>
        <v>223.80010265073543</v>
      </c>
      <c r="K9" s="287">
        <f t="shared" si="1"/>
        <v>919.08164639840606</v>
      </c>
      <c r="L9" s="287">
        <f t="shared" si="1"/>
        <v>200.41688418723152</v>
      </c>
      <c r="M9" s="287">
        <f t="shared" si="1"/>
        <v>185.65537774167706</v>
      </c>
      <c r="N9" s="287">
        <f t="shared" si="1"/>
        <v>310.59710850781812</v>
      </c>
      <c r="O9" s="287">
        <f t="shared" si="1"/>
        <v>332.42244743516494</v>
      </c>
      <c r="P9" s="287">
        <f t="shared" si="1"/>
        <v>337.82982735318819</v>
      </c>
      <c r="Q9" s="287">
        <f t="shared" si="1"/>
        <v>293.64379343087785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86.033037252777078</v>
      </c>
      <c r="C12" s="38">
        <v>112.31471000000001</v>
      </c>
      <c r="D12" s="38">
        <v>125.20399000000002</v>
      </c>
      <c r="E12" s="38">
        <v>140.17345999999998</v>
      </c>
      <c r="F12" s="38">
        <v>139.60891000000001</v>
      </c>
      <c r="G12" s="38">
        <v>140.25220476666712</v>
      </c>
      <c r="H12" s="38">
        <v>150.30177</v>
      </c>
      <c r="I12" s="38">
        <v>150.19474000000002</v>
      </c>
      <c r="J12" s="38">
        <v>150.23266000000001</v>
      </c>
      <c r="K12" s="38">
        <v>119.48405</v>
      </c>
      <c r="L12" s="38">
        <v>137.71530573932793</v>
      </c>
      <c r="M12" s="38">
        <v>138.0501719438403</v>
      </c>
      <c r="N12" s="38">
        <v>175.91006222018487</v>
      </c>
      <c r="O12" s="38">
        <v>208.87437627144772</v>
      </c>
      <c r="P12" s="38">
        <v>195.39956908015557</v>
      </c>
      <c r="Q12" s="38">
        <v>210.16437409349066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3.1009400000000142</v>
      </c>
      <c r="E13" s="54">
        <v>2.7029899999999998</v>
      </c>
      <c r="F13" s="54">
        <v>1.4013199999999999</v>
      </c>
      <c r="G13" s="54">
        <v>1.361402386805459</v>
      </c>
      <c r="H13" s="54">
        <v>1.40096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1.0260733606286772</v>
      </c>
      <c r="C14" s="51">
        <v>1.00844</v>
      </c>
      <c r="D14" s="51">
        <v>1.0999099999999999</v>
      </c>
      <c r="E14" s="51">
        <v>3.8033700000000001</v>
      </c>
      <c r="F14" s="51">
        <v>2.1080899999999998</v>
      </c>
      <c r="G14" s="51">
        <v>2.1497399744065264</v>
      </c>
      <c r="H14" s="51">
        <v>1.1015999999999999</v>
      </c>
      <c r="I14" s="51">
        <v>2.1021299999999998</v>
      </c>
      <c r="J14" s="51">
        <v>2.10581</v>
      </c>
      <c r="K14" s="51">
        <v>1.10246</v>
      </c>
      <c r="L14" s="51">
        <v>1.1227229378004511</v>
      </c>
      <c r="M14" s="51">
        <v>1.0031247053294037</v>
      </c>
      <c r="N14" s="51">
        <v>1.122640411399755</v>
      </c>
      <c r="O14" s="51">
        <v>2.125788829487286</v>
      </c>
      <c r="P14" s="51">
        <v>2.1256320558342958</v>
      </c>
      <c r="Q14" s="51">
        <v>2.1257388137839808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1.0999099999999999</v>
      </c>
      <c r="E16" s="51">
        <v>0</v>
      </c>
      <c r="F16" s="51">
        <v>1.10477</v>
      </c>
      <c r="G16" s="51">
        <v>1.1223053974077402</v>
      </c>
      <c r="H16" s="51">
        <v>1.1015999999999999</v>
      </c>
      <c r="I16" s="51">
        <v>1.0999099999999999</v>
      </c>
      <c r="J16" s="51">
        <v>1.1051299999999999</v>
      </c>
      <c r="K16" s="51">
        <v>1.10246</v>
      </c>
      <c r="L16" s="51">
        <v>1.1227229378004511</v>
      </c>
      <c r="M16" s="51">
        <v>0</v>
      </c>
      <c r="N16" s="51">
        <v>1.122640411399755</v>
      </c>
      <c r="O16" s="51">
        <v>1.1225896946505121</v>
      </c>
      <c r="P16" s="51">
        <v>1.122584796300296</v>
      </c>
      <c r="Q16" s="51">
        <v>1.1225864202062215</v>
      </c>
    </row>
    <row r="17" spans="1:17" x14ac:dyDescent="0.25">
      <c r="A17" s="53" t="s">
        <v>76</v>
      </c>
      <c r="B17" s="51">
        <v>1.0260733606286772</v>
      </c>
      <c r="C17" s="51">
        <v>1.00844</v>
      </c>
      <c r="D17" s="51">
        <v>0</v>
      </c>
      <c r="E17" s="51">
        <v>0</v>
      </c>
      <c r="F17" s="51">
        <v>1.00332</v>
      </c>
      <c r="G17" s="51">
        <v>1.0274345769987863</v>
      </c>
      <c r="H17" s="51">
        <v>0</v>
      </c>
      <c r="I17" s="51">
        <v>1.0022200000000001</v>
      </c>
      <c r="J17" s="51">
        <v>1.00068</v>
      </c>
      <c r="K17" s="51">
        <v>0</v>
      </c>
      <c r="L17" s="51">
        <v>0</v>
      </c>
      <c r="M17" s="51">
        <v>1.0031247053294037</v>
      </c>
      <c r="N17" s="51">
        <v>0</v>
      </c>
      <c r="O17" s="51">
        <v>1.0031991348367739</v>
      </c>
      <c r="P17" s="51">
        <v>1.0030472595339999</v>
      </c>
      <c r="Q17" s="51">
        <v>1.0031523935777591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3.8033700000000001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47.424351097499276</v>
      </c>
      <c r="C20" s="51">
        <v>44.261940000000003</v>
      </c>
      <c r="D20" s="51">
        <v>49.898710000000001</v>
      </c>
      <c r="E20" s="51">
        <v>53.339039999999997</v>
      </c>
      <c r="F20" s="51">
        <v>53.841160000000002</v>
      </c>
      <c r="G20" s="51">
        <v>58.780427438780158</v>
      </c>
      <c r="H20" s="51">
        <v>60.542180000000002</v>
      </c>
      <c r="I20" s="51">
        <v>58.54598</v>
      </c>
      <c r="J20" s="51">
        <v>56.907980000000002</v>
      </c>
      <c r="K20" s="51">
        <v>43.229649999999999</v>
      </c>
      <c r="L20" s="51">
        <v>47.394666084583157</v>
      </c>
      <c r="M20" s="51">
        <v>47.696164243355568</v>
      </c>
      <c r="N20" s="51">
        <v>48.128285454891</v>
      </c>
      <c r="O20" s="51">
        <v>70.554511943310715</v>
      </c>
      <c r="P20" s="51">
        <v>59.927474859606782</v>
      </c>
      <c r="Q20" s="51">
        <v>68.359616729417638</v>
      </c>
    </row>
    <row r="21" spans="1:17" x14ac:dyDescent="0.25">
      <c r="A21" s="53" t="s">
        <v>66</v>
      </c>
      <c r="B21" s="51">
        <v>47.424351097499276</v>
      </c>
      <c r="C21" s="51">
        <v>44.261940000000003</v>
      </c>
      <c r="D21" s="51">
        <v>49.898710000000001</v>
      </c>
      <c r="E21" s="51">
        <v>53.339039999999997</v>
      </c>
      <c r="F21" s="51">
        <v>53.841160000000002</v>
      </c>
      <c r="G21" s="51">
        <v>58.780427438780158</v>
      </c>
      <c r="H21" s="51">
        <v>60.542180000000002</v>
      </c>
      <c r="I21" s="51">
        <v>58.54598</v>
      </c>
      <c r="J21" s="51">
        <v>56.907980000000002</v>
      </c>
      <c r="K21" s="51">
        <v>43.229649999999999</v>
      </c>
      <c r="L21" s="51">
        <v>47.394666084583157</v>
      </c>
      <c r="M21" s="51">
        <v>47.696164243355568</v>
      </c>
      <c r="N21" s="51">
        <v>48.128285454891</v>
      </c>
      <c r="O21" s="51">
        <v>70.554511943310715</v>
      </c>
      <c r="P21" s="51">
        <v>59.927474859606782</v>
      </c>
      <c r="Q21" s="51">
        <v>68.359616729417638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0.37808000000000003</v>
      </c>
      <c r="F23" s="51">
        <v>0.40094999999999997</v>
      </c>
      <c r="G23" s="51">
        <v>0.42992654099387106</v>
      </c>
      <c r="H23" s="51">
        <v>0.43087999999999999</v>
      </c>
      <c r="I23" s="51">
        <v>0.40026</v>
      </c>
      <c r="J23" s="51">
        <v>0.43293999999999999</v>
      </c>
      <c r="K23" s="51">
        <v>0.40022000000000002</v>
      </c>
      <c r="L23" s="51">
        <v>0.50160620903117048</v>
      </c>
      <c r="M23" s="51">
        <v>0.52544442687204607</v>
      </c>
      <c r="N23" s="51">
        <v>7.1646581089267802E-2</v>
      </c>
      <c r="O23" s="51">
        <v>0</v>
      </c>
      <c r="P23" s="51">
        <v>7.1654677108771644E-2</v>
      </c>
      <c r="Q23" s="51">
        <v>0.14330892811665888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7.1654677108771644E-2</v>
      </c>
      <c r="Q24" s="51">
        <v>0.14330892811665888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0.37808000000000003</v>
      </c>
      <c r="F28" s="51">
        <v>0.40094999999999997</v>
      </c>
      <c r="G28" s="51">
        <v>0.42992654099387106</v>
      </c>
      <c r="H28" s="51">
        <v>0.43087999999999999</v>
      </c>
      <c r="I28" s="51">
        <v>0.40026</v>
      </c>
      <c r="J28" s="51">
        <v>0.43293999999999999</v>
      </c>
      <c r="K28" s="51">
        <v>0.40022000000000002</v>
      </c>
      <c r="L28" s="51">
        <v>0.50160620903117048</v>
      </c>
      <c r="M28" s="51">
        <v>0.52544442687204607</v>
      </c>
      <c r="N28" s="51">
        <v>7.1646581089267802E-2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12.471379809151061</v>
      </c>
      <c r="C29" s="51">
        <v>22.086089999999999</v>
      </c>
      <c r="D29" s="51">
        <v>19.90587</v>
      </c>
      <c r="E29" s="51">
        <v>22.31549</v>
      </c>
      <c r="F29" s="51">
        <v>17.608720000000002</v>
      </c>
      <c r="G29" s="51">
        <v>12.706489260126787</v>
      </c>
      <c r="H29" s="51">
        <v>10.31101</v>
      </c>
      <c r="I29" s="51">
        <v>8.7074200000000008</v>
      </c>
      <c r="J29" s="51">
        <v>8.3988600000000009</v>
      </c>
      <c r="K29" s="51">
        <v>8.0071999999999992</v>
      </c>
      <c r="L29" s="51">
        <v>8.9823247198526115</v>
      </c>
      <c r="M29" s="51">
        <v>8.3357341240496758</v>
      </c>
      <c r="N29" s="51">
        <v>9.3867880165909501</v>
      </c>
      <c r="O29" s="51">
        <v>9.3627758084005528</v>
      </c>
      <c r="P29" s="51">
        <v>7.2132160299681329</v>
      </c>
      <c r="Q29" s="51">
        <v>5.4934977616181992</v>
      </c>
    </row>
    <row r="30" spans="1:17" x14ac:dyDescent="0.25">
      <c r="A30" s="63" t="s">
        <v>21</v>
      </c>
      <c r="B30" s="62">
        <v>25.111232985498059</v>
      </c>
      <c r="C30" s="62">
        <v>44.958240000000004</v>
      </c>
      <c r="D30" s="62">
        <v>51.198560000000001</v>
      </c>
      <c r="E30" s="62">
        <v>57.63449</v>
      </c>
      <c r="F30" s="62">
        <v>64.248670000000004</v>
      </c>
      <c r="G30" s="62">
        <v>64.824219165554311</v>
      </c>
      <c r="H30" s="62">
        <v>76.515140000000002</v>
      </c>
      <c r="I30" s="62">
        <v>80.438950000000006</v>
      </c>
      <c r="J30" s="62">
        <v>82.387069999999994</v>
      </c>
      <c r="K30" s="62">
        <v>66.744519999999994</v>
      </c>
      <c r="L30" s="62">
        <v>79.713985788060526</v>
      </c>
      <c r="M30" s="62">
        <v>80.48970444423361</v>
      </c>
      <c r="N30" s="62">
        <v>117.2007017562139</v>
      </c>
      <c r="O30" s="62">
        <v>126.83129969024915</v>
      </c>
      <c r="P30" s="62">
        <v>126.06159145763759</v>
      </c>
      <c r="Q30" s="62">
        <v>134.04221186055418</v>
      </c>
    </row>
    <row r="32" spans="1:17" x14ac:dyDescent="0.25">
      <c r="A32" s="31" t="s">
        <v>63</v>
      </c>
      <c r="B32" s="70">
        <v>114.57337853537419</v>
      </c>
      <c r="C32" s="70">
        <v>107.09081772458401</v>
      </c>
      <c r="D32" s="70">
        <v>133.81669558195208</v>
      </c>
      <c r="E32" s="70">
        <v>149.716656743616</v>
      </c>
      <c r="F32" s="70">
        <v>138.77095490442002</v>
      </c>
      <c r="G32" s="70">
        <v>150.31459439452163</v>
      </c>
      <c r="H32" s="70">
        <v>151.387569518904</v>
      </c>
      <c r="I32" s="70">
        <v>143.52761966626801</v>
      </c>
      <c r="J32" s="70">
        <v>139.68930662449202</v>
      </c>
      <c r="K32" s="70">
        <v>104.45013400798801</v>
      </c>
      <c r="L32" s="70">
        <v>114.28643419307052</v>
      </c>
      <c r="M32" s="70">
        <v>115.14061549929791</v>
      </c>
      <c r="N32" s="70">
        <v>116.00933753114063</v>
      </c>
      <c r="O32" s="70">
        <v>171.79615155972556</v>
      </c>
      <c r="P32" s="70">
        <v>146.8349379965116</v>
      </c>
      <c r="Q32" s="70">
        <v>166.64063943316916</v>
      </c>
    </row>
    <row r="34" spans="1:17" x14ac:dyDescent="0.25">
      <c r="A34" s="184" t="s">
        <v>252</v>
      </c>
      <c r="B34" s="190">
        <f t="shared" ref="B34:Q34" si="2">IF(B$12=0,"",B$12/B$3*1000)</f>
        <v>41.721881533319298</v>
      </c>
      <c r="C34" s="190">
        <f t="shared" si="2"/>
        <v>59.571441417629536</v>
      </c>
      <c r="D34" s="190">
        <f t="shared" si="2"/>
        <v>66.011423820199994</v>
      </c>
      <c r="E34" s="190">
        <f t="shared" si="2"/>
        <v>64.352919719701944</v>
      </c>
      <c r="F34" s="190">
        <f t="shared" si="2"/>
        <v>64.062212321656872</v>
      </c>
      <c r="G34" s="190">
        <f t="shared" si="2"/>
        <v>57.367547825402454</v>
      </c>
      <c r="H34" s="190">
        <f t="shared" si="2"/>
        <v>47.936569450616851</v>
      </c>
      <c r="I34" s="190">
        <f t="shared" si="2"/>
        <v>44.044892241716092</v>
      </c>
      <c r="J34" s="190">
        <f t="shared" si="2"/>
        <v>46.834011256643009</v>
      </c>
      <c r="K34" s="190">
        <f t="shared" si="2"/>
        <v>48.051255458355932</v>
      </c>
      <c r="L34" s="190">
        <f t="shared" si="2"/>
        <v>44.490310053410845</v>
      </c>
      <c r="M34" s="190">
        <f t="shared" si="2"/>
        <v>45.652637601296668</v>
      </c>
      <c r="N34" s="190">
        <f t="shared" si="2"/>
        <v>63.730231210514049</v>
      </c>
      <c r="O34" s="190">
        <f t="shared" si="2"/>
        <v>59.741097478514043</v>
      </c>
      <c r="P34" s="190">
        <f t="shared" si="2"/>
        <v>48.495563541856669</v>
      </c>
      <c r="Q34" s="190">
        <f t="shared" si="2"/>
        <v>44.187490046487099</v>
      </c>
    </row>
    <row r="35" spans="1:17" x14ac:dyDescent="0.25">
      <c r="A35" s="286" t="s">
        <v>251</v>
      </c>
      <c r="B35" s="285">
        <f t="shared" ref="B35:Q35" si="3">IF(B$12=0,"",B$12/B$5*1000)</f>
        <v>48.017045446364499</v>
      </c>
      <c r="C35" s="285">
        <f t="shared" si="3"/>
        <v>46.871412911777682</v>
      </c>
      <c r="D35" s="285">
        <f t="shared" si="3"/>
        <v>47.204379340156862</v>
      </c>
      <c r="E35" s="285">
        <f t="shared" si="3"/>
        <v>46.682309214947608</v>
      </c>
      <c r="F35" s="285">
        <f t="shared" si="3"/>
        <v>46.796657715110328</v>
      </c>
      <c r="G35" s="285">
        <f t="shared" si="3"/>
        <v>46.723379410995868</v>
      </c>
      <c r="H35" s="285">
        <f t="shared" si="3"/>
        <v>45.636549101838803</v>
      </c>
      <c r="I35" s="285">
        <f t="shared" si="3"/>
        <v>45.43962324886111</v>
      </c>
      <c r="J35" s="285">
        <f t="shared" si="3"/>
        <v>45.56119355935229</v>
      </c>
      <c r="K35" s="285">
        <f t="shared" si="3"/>
        <v>45.585802960170497</v>
      </c>
      <c r="L35" s="285">
        <f t="shared" si="3"/>
        <v>45.426262491700001</v>
      </c>
      <c r="M35" s="285">
        <f t="shared" si="3"/>
        <v>45.116829304562089</v>
      </c>
      <c r="N35" s="285">
        <f t="shared" si="3"/>
        <v>42.850588085625056</v>
      </c>
      <c r="O35" s="285">
        <f t="shared" si="3"/>
        <v>41.977449814362728</v>
      </c>
      <c r="P35" s="285">
        <f t="shared" si="3"/>
        <v>41.212554523161941</v>
      </c>
      <c r="Q35" s="285">
        <f t="shared" si="3"/>
        <v>39.854855389465293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17.035318416505646</v>
      </c>
      <c r="D36" s="285">
        <f>IF(TRE_ued!D$5=0,"",TRE_ued!D$5/D$5*1000)</f>
        <v>17.035318416505646</v>
      </c>
      <c r="E36" s="285">
        <f>IF(TRE_ued!E$5=0,"",TRE_ued!E$5/E$5*1000)</f>
        <v>17.035318416505646</v>
      </c>
      <c r="F36" s="285">
        <f>IF(TRE_ued!F$5=0,"",TRE_ued!F$5/F$5*1000)</f>
        <v>17.035318416505646</v>
      </c>
      <c r="G36" s="285">
        <f>IF(TRE_ued!G$5=0,"",TRE_ued!G$5/G$5*1000)</f>
        <v>17.035318416505646</v>
      </c>
      <c r="H36" s="285">
        <f>IF(TRE_ued!H$5=0,"",TRE_ued!H$5/H$5*1000)</f>
        <v>17.035318416505646</v>
      </c>
      <c r="I36" s="285">
        <f>IF(TRE_ued!I$5=0,"",TRE_ued!I$5/I$5*1000)</f>
        <v>17.035318416505643</v>
      </c>
      <c r="J36" s="285">
        <f>IF(TRE_ued!J$5=0,"",TRE_ued!J$5/J$5*1000)</f>
        <v>17.035318416505646</v>
      </c>
      <c r="K36" s="285">
        <f>IF(TRE_ued!K$5=0,"",TRE_ued!K$5/K$5*1000)</f>
        <v>17.035318416505646</v>
      </c>
      <c r="L36" s="285">
        <f>IF(TRE_ued!L$5=0,"",TRE_ued!L$5/L$5*1000)</f>
        <v>17.035318416505646</v>
      </c>
      <c r="M36" s="285">
        <f>IF(TRE_ued!M$5=0,"",TRE_ued!M$5/M$5*1000)</f>
        <v>17.035318416505646</v>
      </c>
      <c r="N36" s="285">
        <f>IF(TRE_ued!N$5=0,"",TRE_ued!N$5/N$5*1000)</f>
        <v>17.035318416505643</v>
      </c>
      <c r="O36" s="285">
        <f>IF(TRE_ued!O$5=0,"",TRE_ued!O$5/O$5*1000)</f>
        <v>17.035318416505646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1.3317369953909868</v>
      </c>
      <c r="C37" s="283">
        <f t="shared" si="4"/>
        <v>0.95348879701139777</v>
      </c>
      <c r="D37" s="283">
        <f t="shared" si="4"/>
        <v>1.0687893858810096</v>
      </c>
      <c r="E37" s="283">
        <f t="shared" si="4"/>
        <v>1.0680813382477399</v>
      </c>
      <c r="F37" s="283">
        <f t="shared" si="4"/>
        <v>0.99399783942457554</v>
      </c>
      <c r="G37" s="283">
        <f t="shared" si="4"/>
        <v>1.071744965753622</v>
      </c>
      <c r="H37" s="283">
        <f t="shared" si="4"/>
        <v>1.0072241299547171</v>
      </c>
      <c r="I37" s="283">
        <f t="shared" si="4"/>
        <v>0.95561016095682172</v>
      </c>
      <c r="J37" s="283">
        <f t="shared" si="4"/>
        <v>0.92981983161645421</v>
      </c>
      <c r="K37" s="283">
        <f t="shared" si="4"/>
        <v>0.87417637758335121</v>
      </c>
      <c r="L37" s="283">
        <f t="shared" si="4"/>
        <v>0.82987459948275932</v>
      </c>
      <c r="M37" s="283">
        <f t="shared" si="4"/>
        <v>0.83404905534009666</v>
      </c>
      <c r="N37" s="283">
        <f t="shared" si="4"/>
        <v>0.65948096468713024</v>
      </c>
      <c r="O37" s="283">
        <f t="shared" si="4"/>
        <v>0.82248552755204274</v>
      </c>
      <c r="P37" s="283">
        <f t="shared" si="4"/>
        <v>0.75145988646616668</v>
      </c>
      <c r="Q37" s="283">
        <f t="shared" si="4"/>
        <v>0.79290621996209421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86.033037252777092</v>
      </c>
      <c r="C5" s="96">
        <v>112.31470999999999</v>
      </c>
      <c r="D5" s="96">
        <v>125.20399000000005</v>
      </c>
      <c r="E5" s="96">
        <v>140.17346000000001</v>
      </c>
      <c r="F5" s="96">
        <v>139.60890999999998</v>
      </c>
      <c r="G5" s="96">
        <v>140.25220476666709</v>
      </c>
      <c r="H5" s="96">
        <v>150.30176999999998</v>
      </c>
      <c r="I5" s="96">
        <v>150.19474000000002</v>
      </c>
      <c r="J5" s="96">
        <v>150.23266000000004</v>
      </c>
      <c r="K5" s="96">
        <v>119.48405000000001</v>
      </c>
      <c r="L5" s="96">
        <v>137.71530573932793</v>
      </c>
      <c r="M5" s="96">
        <v>138.0501719438403</v>
      </c>
      <c r="N5" s="96">
        <v>175.9100622201849</v>
      </c>
      <c r="O5" s="96">
        <v>208.87437627144774</v>
      </c>
      <c r="P5" s="96">
        <v>195.39956908015557</v>
      </c>
      <c r="Q5" s="96">
        <v>210.16437409349064</v>
      </c>
    </row>
    <row r="6" spans="1:17" x14ac:dyDescent="0.25">
      <c r="A6" s="132" t="s">
        <v>83</v>
      </c>
      <c r="B6" s="160">
        <v>0.79460139690294507</v>
      </c>
      <c r="C6" s="160">
        <v>1.0373390072994129</v>
      </c>
      <c r="D6" s="160">
        <v>1.156384437056603</v>
      </c>
      <c r="E6" s="160">
        <v>1.2946425080572608</v>
      </c>
      <c r="F6" s="160">
        <v>1.2894283225194016</v>
      </c>
      <c r="G6" s="160">
        <v>1.2953697949645993</v>
      </c>
      <c r="H6" s="160">
        <v>1.3881876103953317</v>
      </c>
      <c r="I6" s="160">
        <v>1.3871990809858605</v>
      </c>
      <c r="J6" s="160">
        <v>1.3875493102225898</v>
      </c>
      <c r="K6" s="160">
        <v>1.1035550536088585</v>
      </c>
      <c r="L6" s="160">
        <v>1.2719389877387348</v>
      </c>
      <c r="M6" s="160">
        <v>1.2750318130344327</v>
      </c>
      <c r="N6" s="160">
        <v>1.6247058761712023</v>
      </c>
      <c r="O6" s="160">
        <v>1.9291643822230196</v>
      </c>
      <c r="P6" s="160">
        <v>1.8047110215246214</v>
      </c>
      <c r="Q6" s="160">
        <v>1.9410788060784205</v>
      </c>
    </row>
    <row r="7" spans="1:17" x14ac:dyDescent="0.25">
      <c r="A7" s="76" t="s">
        <v>82</v>
      </c>
      <c r="B7" s="159">
        <v>1.3884414594886669</v>
      </c>
      <c r="C7" s="159">
        <v>1.8125874065827274</v>
      </c>
      <c r="D7" s="159">
        <v>2.0206006455246137</v>
      </c>
      <c r="E7" s="159">
        <v>2.262184965202934</v>
      </c>
      <c r="F7" s="159">
        <v>2.2530739928255294</v>
      </c>
      <c r="G7" s="159">
        <v>2.2634557851373414</v>
      </c>
      <c r="H7" s="159">
        <v>2.4256403768401626</v>
      </c>
      <c r="I7" s="159">
        <v>2.4239130765593133</v>
      </c>
      <c r="J7" s="159">
        <v>2.4245250472838746</v>
      </c>
      <c r="K7" s="159">
        <v>1.9282895741573025</v>
      </c>
      <c r="L7" s="159">
        <v>2.2225141201610707</v>
      </c>
      <c r="M7" s="159">
        <v>2.227918347845844</v>
      </c>
      <c r="N7" s="159">
        <v>2.8389189935271268</v>
      </c>
      <c r="O7" s="159">
        <v>3.3709125366343216</v>
      </c>
      <c r="P7" s="159">
        <v>3.1534497855746739</v>
      </c>
      <c r="Q7" s="159">
        <v>3.3917311258178238</v>
      </c>
    </row>
    <row r="8" spans="1:17" x14ac:dyDescent="0.25">
      <c r="A8" s="76" t="s">
        <v>81</v>
      </c>
      <c r="B8" s="159">
        <v>2.5018915768368957</v>
      </c>
      <c r="C8" s="159">
        <v>3.2661781552389426</v>
      </c>
      <c r="D8" s="159">
        <v>3.6410060364021337</v>
      </c>
      <c r="E8" s="159">
        <v>4.0763270723510718</v>
      </c>
      <c r="F8" s="159">
        <v>4.059909624649519</v>
      </c>
      <c r="G8" s="159">
        <v>4.0786170167112328</v>
      </c>
      <c r="H8" s="159">
        <v>4.3708643139242209</v>
      </c>
      <c r="I8" s="159">
        <v>4.3677518182595376</v>
      </c>
      <c r="J8" s="159">
        <v>4.368854554273784</v>
      </c>
      <c r="K8" s="159">
        <v>3.4746668001856351</v>
      </c>
      <c r="L8" s="159">
        <v>4.0048424934529505</v>
      </c>
      <c r="M8" s="159">
        <v>4.01458060061724</v>
      </c>
      <c r="N8" s="159">
        <v>5.1155685885694853</v>
      </c>
      <c r="O8" s="159">
        <v>6.074190326155513</v>
      </c>
      <c r="P8" s="159">
        <v>5.6823349681685231</v>
      </c>
      <c r="Q8" s="159">
        <v>6.1117042253292055</v>
      </c>
    </row>
    <row r="9" spans="1:17" x14ac:dyDescent="0.25">
      <c r="A9" s="76" t="s">
        <v>80</v>
      </c>
      <c r="B9" s="159">
        <v>1.0172914203725909</v>
      </c>
      <c r="C9" s="159">
        <v>1.3280571570306559</v>
      </c>
      <c r="D9" s="159">
        <v>1.4804655152321071</v>
      </c>
      <c r="E9" s="159">
        <v>1.6574709294868886</v>
      </c>
      <c r="F9" s="159">
        <v>1.6507954488841998</v>
      </c>
      <c r="G9" s="159">
        <v>1.6584020412793778</v>
      </c>
      <c r="H9" s="159">
        <v>1.7772323978121436</v>
      </c>
      <c r="I9" s="159">
        <v>1.7759668293259054</v>
      </c>
      <c r="J9" s="159">
        <v>1.7764152116205718</v>
      </c>
      <c r="K9" s="159">
        <v>1.412830498814525</v>
      </c>
      <c r="L9" s="159">
        <v>1.6284046623971109</v>
      </c>
      <c r="M9" s="159">
        <v>1.6323642635887121</v>
      </c>
      <c r="N9" s="159">
        <v>2.0800357951796742</v>
      </c>
      <c r="O9" s="159">
        <v>2.469819940127258</v>
      </c>
      <c r="P9" s="159">
        <v>2.3104880580433913</v>
      </c>
      <c r="Q9" s="159">
        <v>2.4850734259806968</v>
      </c>
    </row>
    <row r="10" spans="1:17" x14ac:dyDescent="0.25">
      <c r="A10" s="129" t="s">
        <v>79</v>
      </c>
      <c r="B10" s="158">
        <v>0.4234513577868686</v>
      </c>
      <c r="C10" s="158">
        <v>0.55280875774734084</v>
      </c>
      <c r="D10" s="158">
        <v>0.61624930676409606</v>
      </c>
      <c r="E10" s="158">
        <v>0.68992847234121468</v>
      </c>
      <c r="F10" s="158">
        <v>0.68714977857807136</v>
      </c>
      <c r="G10" s="158">
        <v>0.6903160511066353</v>
      </c>
      <c r="H10" s="158">
        <v>0.73977963136731195</v>
      </c>
      <c r="I10" s="158">
        <v>0.73925283375245199</v>
      </c>
      <c r="J10" s="158">
        <v>0.73943947455928627</v>
      </c>
      <c r="K10" s="158">
        <v>0.58809597826608062</v>
      </c>
      <c r="L10" s="158">
        <v>0.67782952997477453</v>
      </c>
      <c r="M10" s="158">
        <v>0.6794777287773005</v>
      </c>
      <c r="N10" s="158">
        <v>0.86582267782374922</v>
      </c>
      <c r="O10" s="158">
        <v>1.0280717857159551</v>
      </c>
      <c r="P10" s="158">
        <v>0.96174929399333808</v>
      </c>
      <c r="Q10" s="158">
        <v>1.0344211062412927</v>
      </c>
    </row>
    <row r="11" spans="1:17" x14ac:dyDescent="0.25">
      <c r="A11" s="92" t="s">
        <v>125</v>
      </c>
      <c r="B11" s="91">
        <v>8.4690271557373728E-2</v>
      </c>
      <c r="C11" s="91">
        <v>0.11056175154946818</v>
      </c>
      <c r="D11" s="91">
        <v>0</v>
      </c>
      <c r="E11" s="91">
        <v>0</v>
      </c>
      <c r="F11" s="91">
        <v>5.7239955715614299E-2</v>
      </c>
      <c r="G11" s="91">
        <v>5.2077902022552851E-2</v>
      </c>
      <c r="H11" s="91">
        <v>0</v>
      </c>
      <c r="I11" s="91">
        <v>6.7798566750490383E-2</v>
      </c>
      <c r="J11" s="91">
        <v>6.1299894911857257E-2</v>
      </c>
      <c r="K11" s="91">
        <v>0</v>
      </c>
      <c r="L11" s="91">
        <v>0</v>
      </c>
      <c r="M11" s="91">
        <v>3.0806660381050868E-2</v>
      </c>
      <c r="N11" s="91">
        <v>0</v>
      </c>
      <c r="O11" s="91">
        <v>0.20561435714319104</v>
      </c>
      <c r="P11" s="91">
        <v>0.19234985879866762</v>
      </c>
      <c r="Q11" s="91">
        <v>0.20688422124825856</v>
      </c>
    </row>
    <row r="12" spans="1:17" x14ac:dyDescent="0.25">
      <c r="A12" s="92" t="s">
        <v>26</v>
      </c>
      <c r="B12" s="91">
        <v>0.12703540733606059</v>
      </c>
      <c r="C12" s="91">
        <v>0.16584262732420224</v>
      </c>
      <c r="D12" s="91">
        <v>0.18487479202922882</v>
      </c>
      <c r="E12" s="91">
        <v>9.3554541702364394E-2</v>
      </c>
      <c r="F12" s="91">
        <v>8.5859933573421449E-2</v>
      </c>
      <c r="G12" s="91">
        <v>7.8116853033829273E-2</v>
      </c>
      <c r="H12" s="91">
        <v>9.2669889410193551E-2</v>
      </c>
      <c r="I12" s="91">
        <v>0.10169785012573555</v>
      </c>
      <c r="J12" s="91">
        <v>9.1949842367785875E-2</v>
      </c>
      <c r="K12" s="91">
        <v>5.6362793479824175E-2</v>
      </c>
      <c r="L12" s="91">
        <v>5.2866996283081211E-2</v>
      </c>
      <c r="M12" s="91">
        <v>4.62099905715763E-2</v>
      </c>
      <c r="N12" s="91">
        <v>0.23825282902034442</v>
      </c>
      <c r="O12" s="91">
        <v>0.30842153571478653</v>
      </c>
      <c r="P12" s="91">
        <v>0.28852478819800143</v>
      </c>
      <c r="Q12" s="91">
        <v>0.31032633187238778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0.37808000000000003</v>
      </c>
      <c r="F13" s="91">
        <v>0.40094999999999997</v>
      </c>
      <c r="G13" s="91">
        <v>0.42992654099387106</v>
      </c>
      <c r="H13" s="91">
        <v>0.43087999999999999</v>
      </c>
      <c r="I13" s="91">
        <v>0.40026</v>
      </c>
      <c r="J13" s="91">
        <v>0.43293999999999999</v>
      </c>
      <c r="K13" s="91">
        <v>0.40022000000000002</v>
      </c>
      <c r="L13" s="91">
        <v>0.50160620903117048</v>
      </c>
      <c r="M13" s="91">
        <v>0.52544442687204607</v>
      </c>
      <c r="N13" s="91">
        <v>7.1646581089267802E-2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0.21172567889343427</v>
      </c>
      <c r="C14" s="157">
        <v>0.27640437887367042</v>
      </c>
      <c r="D14" s="157">
        <v>0.43137451473486721</v>
      </c>
      <c r="E14" s="157">
        <v>0.21829393063885022</v>
      </c>
      <c r="F14" s="157">
        <v>0.14309988928903566</v>
      </c>
      <c r="G14" s="157">
        <v>0.13019475505638212</v>
      </c>
      <c r="H14" s="157">
        <v>0.21622974195711836</v>
      </c>
      <c r="I14" s="157">
        <v>0.16949641687622602</v>
      </c>
      <c r="J14" s="157">
        <v>0.15324973727964308</v>
      </c>
      <c r="K14" s="157">
        <v>0.1315131847862564</v>
      </c>
      <c r="L14" s="157">
        <v>0.12335632466052282</v>
      </c>
      <c r="M14" s="157">
        <v>7.7016650952627219E-2</v>
      </c>
      <c r="N14" s="157">
        <v>0.55592326771413703</v>
      </c>
      <c r="O14" s="157">
        <v>0.51403589285797757</v>
      </c>
      <c r="P14" s="157">
        <v>0.48087464699666904</v>
      </c>
      <c r="Q14" s="157">
        <v>0.51721055312064634</v>
      </c>
    </row>
    <row r="15" spans="1:17" x14ac:dyDescent="0.25">
      <c r="A15" s="156" t="s">
        <v>283</v>
      </c>
      <c r="B15" s="204">
        <v>7.9037942671997152</v>
      </c>
      <c r="C15" s="204">
        <v>10.318272949169231</v>
      </c>
      <c r="D15" s="204">
        <v>11.502401984077199</v>
      </c>
      <c r="E15" s="204">
        <v>12.877636602627163</v>
      </c>
      <c r="F15" s="204">
        <v>12.825771793525547</v>
      </c>
      <c r="G15" s="204">
        <v>12.884870828631843</v>
      </c>
      <c r="H15" s="204">
        <v>13.808117276919965</v>
      </c>
      <c r="I15" s="204">
        <v>13.79828450653976</v>
      </c>
      <c r="J15" s="204">
        <v>13.801768190112751</v>
      </c>
      <c r="K15" s="204">
        <v>10.976915142924589</v>
      </c>
      <c r="L15" s="204">
        <v>12.651807709753047</v>
      </c>
      <c r="M15" s="204">
        <v>12.682571631056062</v>
      </c>
      <c r="N15" s="204">
        <v>16.160732966262479</v>
      </c>
      <c r="O15" s="204">
        <v>19.189141177110947</v>
      </c>
      <c r="P15" s="204">
        <v>17.951220173377948</v>
      </c>
      <c r="Q15" s="204">
        <v>19.30765236439597</v>
      </c>
    </row>
    <row r="16" spans="1:17" x14ac:dyDescent="0.25">
      <c r="A16" s="152" t="s">
        <v>289</v>
      </c>
      <c r="B16" s="264">
        <v>5.9429083849146602</v>
      </c>
      <c r="C16" s="264">
        <v>6.190963769501538</v>
      </c>
      <c r="D16" s="264">
        <v>6.9014411904463193</v>
      </c>
      <c r="E16" s="264">
        <v>7.7265819615762972</v>
      </c>
      <c r="F16" s="264">
        <v>7.6954630761153284</v>
      </c>
      <c r="G16" s="264">
        <v>7.7309224971791055</v>
      </c>
      <c r="H16" s="264">
        <v>8.2848703661519778</v>
      </c>
      <c r="I16" s="264">
        <v>8.2789707039238554</v>
      </c>
      <c r="J16" s="264">
        <v>8.2810609140676501</v>
      </c>
      <c r="K16" s="264">
        <v>6.5861490857547533</v>
      </c>
      <c r="L16" s="264">
        <v>7.5910846258518268</v>
      </c>
      <c r="M16" s="264">
        <v>7.6095429786336366</v>
      </c>
      <c r="N16" s="264">
        <v>9.6964397797574868</v>
      </c>
      <c r="O16" s="264">
        <v>11.513484706266567</v>
      </c>
      <c r="P16" s="264">
        <v>10.770732104026768</v>
      </c>
      <c r="Q16" s="264">
        <v>11.584591418637583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0.2336979435540858</v>
      </c>
      <c r="E18" s="83">
        <v>0</v>
      </c>
      <c r="F18" s="83">
        <v>0.23694108569831776</v>
      </c>
      <c r="G18" s="83">
        <v>0.24079253100317705</v>
      </c>
      <c r="H18" s="83">
        <v>0.23588158758247127</v>
      </c>
      <c r="I18" s="83">
        <v>0.23580379228266482</v>
      </c>
      <c r="J18" s="83">
        <v>0.23702283510232383</v>
      </c>
      <c r="K18" s="83">
        <v>0.23637606318841933</v>
      </c>
      <c r="L18" s="83">
        <v>0.24091264313549865</v>
      </c>
      <c r="M18" s="83">
        <v>0</v>
      </c>
      <c r="N18" s="83">
        <v>0.42544232959224365</v>
      </c>
      <c r="O18" s="83">
        <v>0.23942517719689341</v>
      </c>
      <c r="P18" s="83">
        <v>0.23942413248004435</v>
      </c>
      <c r="Q18" s="83">
        <v>0.23942447882561116</v>
      </c>
    </row>
    <row r="19" spans="1:17" x14ac:dyDescent="0.25">
      <c r="A19" s="154" t="s">
        <v>125</v>
      </c>
      <c r="B19" s="83">
        <v>0.11975780428892364</v>
      </c>
      <c r="C19" s="83">
        <v>0.12926833210232297</v>
      </c>
      <c r="D19" s="83">
        <v>0</v>
      </c>
      <c r="E19" s="83">
        <v>0</v>
      </c>
      <c r="F19" s="83">
        <v>0.13856139719301006</v>
      </c>
      <c r="G19" s="83">
        <v>0.13049374629184718</v>
      </c>
      <c r="H19" s="83">
        <v>0</v>
      </c>
      <c r="I19" s="83">
        <v>0.13508989431066973</v>
      </c>
      <c r="J19" s="83">
        <v>0.14065658015640159</v>
      </c>
      <c r="K19" s="83">
        <v>0</v>
      </c>
      <c r="L19" s="83">
        <v>0</v>
      </c>
      <c r="M19" s="83">
        <v>0.16726355681758626</v>
      </c>
      <c r="N19" s="83">
        <v>0</v>
      </c>
      <c r="O19" s="83">
        <v>0.13320183734033963</v>
      </c>
      <c r="P19" s="83">
        <v>0.15461885939540887</v>
      </c>
      <c r="Q19" s="83">
        <v>0.14018065675415131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5.8231505806257369</v>
      </c>
      <c r="C21" s="83">
        <v>6.0616954373992149</v>
      </c>
      <c r="D21" s="83">
        <v>6.6677432468922335</v>
      </c>
      <c r="E21" s="83">
        <v>7.7265819615762972</v>
      </c>
      <c r="F21" s="83">
        <v>7.3199605932240006</v>
      </c>
      <c r="G21" s="83">
        <v>7.3596362198840817</v>
      </c>
      <c r="H21" s="83">
        <v>8.0489887785695071</v>
      </c>
      <c r="I21" s="83">
        <v>7.9080770173305206</v>
      </c>
      <c r="J21" s="83">
        <v>7.9033814988089253</v>
      </c>
      <c r="K21" s="83">
        <v>6.3497730225663336</v>
      </c>
      <c r="L21" s="83">
        <v>7.3501719827163283</v>
      </c>
      <c r="M21" s="83">
        <v>7.4422794218160506</v>
      </c>
      <c r="N21" s="83">
        <v>9.2709974501652432</v>
      </c>
      <c r="O21" s="83">
        <v>11.140857691729334</v>
      </c>
      <c r="P21" s="83">
        <v>10.376689112151315</v>
      </c>
      <c r="Q21" s="83">
        <v>11.204986283057821</v>
      </c>
    </row>
    <row r="22" spans="1:17" x14ac:dyDescent="0.25">
      <c r="A22" s="152" t="s">
        <v>288</v>
      </c>
      <c r="B22" s="264">
        <v>1.960885882285055</v>
      </c>
      <c r="C22" s="264">
        <v>4.1273091796676935</v>
      </c>
      <c r="D22" s="264">
        <v>4.6009607936308798</v>
      </c>
      <c r="E22" s="264">
        <v>5.151054641050866</v>
      </c>
      <c r="F22" s="264">
        <v>5.1303087174102195</v>
      </c>
      <c r="G22" s="264">
        <v>5.1539483314527388</v>
      </c>
      <c r="H22" s="264">
        <v>5.5232469107679867</v>
      </c>
      <c r="I22" s="264">
        <v>5.5193138026159048</v>
      </c>
      <c r="J22" s="264">
        <v>5.5207072760451013</v>
      </c>
      <c r="K22" s="264">
        <v>4.3907660571698361</v>
      </c>
      <c r="L22" s="264">
        <v>5.0607230839012196</v>
      </c>
      <c r="M22" s="264">
        <v>5.0730286524224253</v>
      </c>
      <c r="N22" s="264">
        <v>6.4642931865049924</v>
      </c>
      <c r="O22" s="264">
        <v>7.6756564708443795</v>
      </c>
      <c r="P22" s="264">
        <v>7.1804880693511794</v>
      </c>
      <c r="Q22" s="264">
        <v>7.7230609457583883</v>
      </c>
    </row>
    <row r="23" spans="1:17" x14ac:dyDescent="0.25">
      <c r="A23" s="156" t="s">
        <v>282</v>
      </c>
      <c r="B23" s="204">
        <v>3.9518971335998581</v>
      </c>
      <c r="C23" s="204">
        <v>5.1591364745846162</v>
      </c>
      <c r="D23" s="204">
        <v>5.7512009920385996</v>
      </c>
      <c r="E23" s="204">
        <v>6.4388183013135816</v>
      </c>
      <c r="F23" s="204">
        <v>6.4128858967627753</v>
      </c>
      <c r="G23" s="204">
        <v>6.4424354143159217</v>
      </c>
      <c r="H23" s="204">
        <v>6.9040586384599827</v>
      </c>
      <c r="I23" s="204">
        <v>6.8991422532698792</v>
      </c>
      <c r="J23" s="204">
        <v>6.9008840950563766</v>
      </c>
      <c r="K23" s="204">
        <v>5.4884575714622956</v>
      </c>
      <c r="L23" s="204">
        <v>6.3259038548765236</v>
      </c>
      <c r="M23" s="204">
        <v>6.3412858155280309</v>
      </c>
      <c r="N23" s="204">
        <v>8.0803664831312396</v>
      </c>
      <c r="O23" s="204">
        <v>9.5945705885554737</v>
      </c>
      <c r="P23" s="204">
        <v>8.9756100866889739</v>
      </c>
      <c r="Q23" s="204">
        <v>9.6538261821979852</v>
      </c>
    </row>
    <row r="24" spans="1:17" x14ac:dyDescent="0.25">
      <c r="A24" s="152" t="s">
        <v>287</v>
      </c>
      <c r="B24" s="151">
        <v>2.7663279935199006</v>
      </c>
      <c r="C24" s="151">
        <v>3.6113955322092313</v>
      </c>
      <c r="D24" s="151">
        <v>4.0258406944270195</v>
      </c>
      <c r="E24" s="151">
        <v>4.5071728109195073</v>
      </c>
      <c r="F24" s="151">
        <v>4.4890201277339425</v>
      </c>
      <c r="G24" s="151">
        <v>4.5097047900211455</v>
      </c>
      <c r="H24" s="151">
        <v>4.8328410469219882</v>
      </c>
      <c r="I24" s="151">
        <v>4.8293995772889158</v>
      </c>
      <c r="J24" s="151">
        <v>4.8306188665394636</v>
      </c>
      <c r="K24" s="151">
        <v>3.8419203000236068</v>
      </c>
      <c r="L24" s="151">
        <v>4.4281326984135667</v>
      </c>
      <c r="M24" s="151">
        <v>4.4389000708696216</v>
      </c>
      <c r="N24" s="151">
        <v>5.656256538191867</v>
      </c>
      <c r="O24" s="151">
        <v>6.7161994119888311</v>
      </c>
      <c r="P24" s="151">
        <v>6.2829270606822814</v>
      </c>
      <c r="Q24" s="151">
        <v>6.7576783275385894</v>
      </c>
    </row>
    <row r="25" spans="1:17" x14ac:dyDescent="0.25">
      <c r="A25" s="152" t="s">
        <v>286</v>
      </c>
      <c r="B25" s="151">
        <v>1.1855691400799573</v>
      </c>
      <c r="C25" s="151">
        <v>1.5477409423753847</v>
      </c>
      <c r="D25" s="151">
        <v>1.7253602976115798</v>
      </c>
      <c r="E25" s="151">
        <v>1.9316454903940745</v>
      </c>
      <c r="F25" s="151">
        <v>1.9238657690288323</v>
      </c>
      <c r="G25" s="151">
        <v>1.9327306242947766</v>
      </c>
      <c r="H25" s="151">
        <v>2.0712175915379949</v>
      </c>
      <c r="I25" s="151">
        <v>2.0697426759809638</v>
      </c>
      <c r="J25" s="151">
        <v>2.0702652285169125</v>
      </c>
      <c r="K25" s="151">
        <v>1.6465372714386886</v>
      </c>
      <c r="L25" s="151">
        <v>1.8977711564629569</v>
      </c>
      <c r="M25" s="151">
        <v>1.9023857446584092</v>
      </c>
      <c r="N25" s="151">
        <v>2.4241099449393717</v>
      </c>
      <c r="O25" s="151">
        <v>2.8783711765666418</v>
      </c>
      <c r="P25" s="151">
        <v>2.6926830260066921</v>
      </c>
      <c r="Q25" s="151">
        <v>2.8961478546593953</v>
      </c>
    </row>
    <row r="26" spans="1:17" x14ac:dyDescent="0.25">
      <c r="A26" s="156" t="s">
        <v>281</v>
      </c>
      <c r="B26" s="204">
        <v>25.292141655039092</v>
      </c>
      <c r="C26" s="204">
        <v>33.018473437341548</v>
      </c>
      <c r="D26" s="204">
        <v>36.807686349047046</v>
      </c>
      <c r="E26" s="204">
        <v>41.208437128406928</v>
      </c>
      <c r="F26" s="204">
        <v>41.042469739281756</v>
      </c>
      <c r="G26" s="204">
        <v>41.231586651621903</v>
      </c>
      <c r="H26" s="204">
        <v>44.185975286143893</v>
      </c>
      <c r="I26" s="204">
        <v>44.154510420927238</v>
      </c>
      <c r="J26" s="204">
        <v>44.16565820836081</v>
      </c>
      <c r="K26" s="204">
        <v>35.126128457358689</v>
      </c>
      <c r="L26" s="204">
        <v>40.48578467120975</v>
      </c>
      <c r="M26" s="204">
        <v>40.584229219379409</v>
      </c>
      <c r="N26" s="204">
        <v>51.714345492039932</v>
      </c>
      <c r="O26" s="204">
        <v>61.405251766755043</v>
      </c>
      <c r="P26" s="204">
        <v>57.443904554809436</v>
      </c>
      <c r="Q26" s="204">
        <v>61.784487566067114</v>
      </c>
    </row>
    <row r="27" spans="1:17" x14ac:dyDescent="0.25">
      <c r="A27" s="152" t="s">
        <v>285</v>
      </c>
      <c r="B27" s="264">
        <v>25.292141655039092</v>
      </c>
      <c r="C27" s="264">
        <v>22.836527027265408</v>
      </c>
      <c r="D27" s="264">
        <v>25.580505652303707</v>
      </c>
      <c r="E27" s="264">
        <v>28.374271448182508</v>
      </c>
      <c r="F27" s="264">
        <v>28.185678928208205</v>
      </c>
      <c r="G27" s="264">
        <v>28.301989360085095</v>
      </c>
      <c r="H27" s="264">
        <v>30.406632810890535</v>
      </c>
      <c r="I27" s="264">
        <v>30.338400877772823</v>
      </c>
      <c r="J27" s="264">
        <v>30.32977100857288</v>
      </c>
      <c r="K27" s="264">
        <v>24.131707126671234</v>
      </c>
      <c r="L27" s="264">
        <v>27.785576064532574</v>
      </c>
      <c r="M27" s="264">
        <v>27.806499375740906</v>
      </c>
      <c r="N27" s="264">
        <v>15.890142434318358</v>
      </c>
      <c r="O27" s="264">
        <v>42.469640343870523</v>
      </c>
      <c r="P27" s="264">
        <v>39.729858541369929</v>
      </c>
      <c r="Q27" s="264">
        <v>42.731930743126313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0.86621205644591415</v>
      </c>
      <c r="E29" s="83">
        <v>0</v>
      </c>
      <c r="F29" s="83">
        <v>0.8678289143016823</v>
      </c>
      <c r="G29" s="83">
        <v>0.88151286640456306</v>
      </c>
      <c r="H29" s="83">
        <v>0.86571841241752867</v>
      </c>
      <c r="I29" s="83">
        <v>0.86410620771733515</v>
      </c>
      <c r="J29" s="83">
        <v>0.86810716489767437</v>
      </c>
      <c r="K29" s="83">
        <v>0.86608393681158069</v>
      </c>
      <c r="L29" s="83">
        <v>0.88181029466495242</v>
      </c>
      <c r="M29" s="83">
        <v>0</v>
      </c>
      <c r="N29" s="83">
        <v>0.69719808180751142</v>
      </c>
      <c r="O29" s="83">
        <v>0.88316451745361868</v>
      </c>
      <c r="P29" s="83">
        <v>0.8831606638202516</v>
      </c>
      <c r="Q29" s="83">
        <v>0.88316194138061033</v>
      </c>
    </row>
    <row r="30" spans="1:17" x14ac:dyDescent="0.25">
      <c r="A30" s="154" t="s">
        <v>125</v>
      </c>
      <c r="B30" s="83">
        <v>0.5096715537564861</v>
      </c>
      <c r="C30" s="83">
        <v>0.47683040472096011</v>
      </c>
      <c r="D30" s="83">
        <v>0</v>
      </c>
      <c r="E30" s="83">
        <v>0</v>
      </c>
      <c r="F30" s="83">
        <v>0.50749994048409908</v>
      </c>
      <c r="G30" s="83">
        <v>0.47772211148890786</v>
      </c>
      <c r="H30" s="83">
        <v>0</v>
      </c>
      <c r="I30" s="83">
        <v>0.49503875719606061</v>
      </c>
      <c r="J30" s="83">
        <v>0.51516127115373922</v>
      </c>
      <c r="K30" s="83">
        <v>0</v>
      </c>
      <c r="L30" s="83">
        <v>0</v>
      </c>
      <c r="M30" s="83">
        <v>0.61120805826206759</v>
      </c>
      <c r="N30" s="83">
        <v>0</v>
      </c>
      <c r="O30" s="83">
        <v>0.49133987400946932</v>
      </c>
      <c r="P30" s="83">
        <v>0.57034056295123448</v>
      </c>
      <c r="Q30" s="83">
        <v>0.5170825538401973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24.782470101282605</v>
      </c>
      <c r="C32" s="83">
        <v>22.359696622544448</v>
      </c>
      <c r="D32" s="83">
        <v>24.714293595857793</v>
      </c>
      <c r="E32" s="83">
        <v>28.374271448182508</v>
      </c>
      <c r="F32" s="83">
        <v>26.810350073422423</v>
      </c>
      <c r="G32" s="83">
        <v>26.942754382191623</v>
      </c>
      <c r="H32" s="83">
        <v>29.540914398473006</v>
      </c>
      <c r="I32" s="83">
        <v>28.979255912859429</v>
      </c>
      <c r="J32" s="83">
        <v>28.946502572521467</v>
      </c>
      <c r="K32" s="83">
        <v>23.265623189859653</v>
      </c>
      <c r="L32" s="83">
        <v>26.903765769867622</v>
      </c>
      <c r="M32" s="83">
        <v>27.195291317478837</v>
      </c>
      <c r="N32" s="83">
        <v>15.192944352510846</v>
      </c>
      <c r="O32" s="83">
        <v>41.095135952407432</v>
      </c>
      <c r="P32" s="83">
        <v>38.276357314598442</v>
      </c>
      <c r="Q32" s="83">
        <v>41.331686247905502</v>
      </c>
    </row>
    <row r="33" spans="1:17" x14ac:dyDescent="0.25">
      <c r="A33" s="152" t="s">
        <v>284</v>
      </c>
      <c r="B33" s="264">
        <v>0</v>
      </c>
      <c r="C33" s="264">
        <v>10.18194641007614</v>
      </c>
      <c r="D33" s="264">
        <v>11.227180696743336</v>
      </c>
      <c r="E33" s="264">
        <v>12.83416568022442</v>
      </c>
      <c r="F33" s="264">
        <v>12.856790811073555</v>
      </c>
      <c r="G33" s="264">
        <v>12.929597291536808</v>
      </c>
      <c r="H33" s="264">
        <v>13.779342475253358</v>
      </c>
      <c r="I33" s="264">
        <v>13.816109543154411</v>
      </c>
      <c r="J33" s="264">
        <v>13.835887199787933</v>
      </c>
      <c r="K33" s="264">
        <v>10.994421330687453</v>
      </c>
      <c r="L33" s="264">
        <v>12.700208606677176</v>
      </c>
      <c r="M33" s="264">
        <v>12.7777298436385</v>
      </c>
      <c r="N33" s="264">
        <v>35.824203057721576</v>
      </c>
      <c r="O33" s="264">
        <v>18.93561142288452</v>
      </c>
      <c r="P33" s="264">
        <v>17.714046013439507</v>
      </c>
      <c r="Q33" s="264">
        <v>19.052556822940797</v>
      </c>
    </row>
    <row r="34" spans="1:17" x14ac:dyDescent="0.25">
      <c r="A34" s="156" t="s">
        <v>280</v>
      </c>
      <c r="B34" s="204">
        <v>26.708700554911928</v>
      </c>
      <c r="C34" s="204">
        <v>34.441179292150153</v>
      </c>
      <c r="D34" s="204">
        <v>37.312767670793747</v>
      </c>
      <c r="E34" s="204">
        <v>41.459309237619323</v>
      </c>
      <c r="F34" s="204">
        <v>34.44602797865349</v>
      </c>
      <c r="G34" s="204">
        <v>34.325247657777211</v>
      </c>
      <c r="H34" s="204">
        <v>29.738735886625307</v>
      </c>
      <c r="I34" s="204">
        <v>25.739262424138175</v>
      </c>
      <c r="J34" s="204">
        <v>23.817949473540352</v>
      </c>
      <c r="K34" s="204">
        <v>17.723170694070575</v>
      </c>
      <c r="L34" s="204">
        <v>17.642053357155177</v>
      </c>
      <c r="M34" s="204">
        <v>17.103063996537855</v>
      </c>
      <c r="N34" s="204">
        <v>27.156622301593643</v>
      </c>
      <c r="O34" s="204">
        <v>20.829716226214657</v>
      </c>
      <c r="P34" s="204">
        <v>12.073585269442333</v>
      </c>
      <c r="Q34" s="204">
        <v>14.530751190513342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3.1009400000000142</v>
      </c>
      <c r="E35" s="87">
        <v>2.7029899999999998</v>
      </c>
      <c r="F35" s="87">
        <v>1.4013199999999999</v>
      </c>
      <c r="G35" s="87">
        <v>1.361402386805459</v>
      </c>
      <c r="H35" s="87">
        <v>1.40096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1.7763568394002505E-15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0.31195373102589358</v>
      </c>
      <c r="C38" s="87">
        <v>0.29177951162724886</v>
      </c>
      <c r="D38" s="87">
        <v>0</v>
      </c>
      <c r="E38" s="87">
        <v>0</v>
      </c>
      <c r="F38" s="87">
        <v>0.30001870660727659</v>
      </c>
      <c r="G38" s="87">
        <v>0.36714081719547842</v>
      </c>
      <c r="H38" s="87">
        <v>0</v>
      </c>
      <c r="I38" s="87">
        <v>0.30429278174277929</v>
      </c>
      <c r="J38" s="87">
        <v>0.28356225377800193</v>
      </c>
      <c r="K38" s="87">
        <v>0</v>
      </c>
      <c r="L38" s="87">
        <v>0</v>
      </c>
      <c r="M38" s="87">
        <v>0.19384642986869899</v>
      </c>
      <c r="N38" s="87">
        <v>0</v>
      </c>
      <c r="O38" s="87">
        <v>0.17304306634377395</v>
      </c>
      <c r="P38" s="87">
        <v>8.5737978388688935E-2</v>
      </c>
      <c r="Q38" s="87">
        <v>0.13900496173515195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3.8033700000000001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13.925367014734974</v>
      </c>
      <c r="C41" s="87">
        <v>12.063309780522905</v>
      </c>
      <c r="D41" s="87">
        <v>14.305957670793733</v>
      </c>
      <c r="E41" s="87">
        <v>12.637459237619321</v>
      </c>
      <c r="F41" s="87">
        <v>15.135969272046211</v>
      </c>
      <c r="G41" s="87">
        <v>19.890215193649485</v>
      </c>
      <c r="H41" s="87">
        <v>18.026765886625306</v>
      </c>
      <c r="I41" s="87">
        <v>16.727549642395395</v>
      </c>
      <c r="J41" s="87">
        <v>15.135527219762348</v>
      </c>
      <c r="K41" s="87">
        <v>9.7159706940705757</v>
      </c>
      <c r="L41" s="87">
        <v>8.6597286373025657</v>
      </c>
      <c r="M41" s="87">
        <v>8.5734834426194819</v>
      </c>
      <c r="N41" s="87">
        <v>17.769834285002695</v>
      </c>
      <c r="O41" s="87">
        <v>11.293897351470331</v>
      </c>
      <c r="P41" s="87">
        <v>4.7029765839767395</v>
      </c>
      <c r="Q41" s="87">
        <v>8.7549395390433329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7.1654677108771644E-2</v>
      </c>
      <c r="Q43" s="87">
        <v>0.14330892811665888</v>
      </c>
    </row>
    <row r="44" spans="1:17" x14ac:dyDescent="0.25">
      <c r="A44" s="88" t="s">
        <v>22</v>
      </c>
      <c r="B44" s="87">
        <v>12.471379809151061</v>
      </c>
      <c r="C44" s="87">
        <v>22.086089999999999</v>
      </c>
      <c r="D44" s="87">
        <v>19.90587</v>
      </c>
      <c r="E44" s="87">
        <v>22.31549</v>
      </c>
      <c r="F44" s="87">
        <v>17.608720000000002</v>
      </c>
      <c r="G44" s="87">
        <v>12.706489260126787</v>
      </c>
      <c r="H44" s="87">
        <v>10.31101</v>
      </c>
      <c r="I44" s="87">
        <v>8.707419999999999</v>
      </c>
      <c r="J44" s="87">
        <v>8.3988600000000009</v>
      </c>
      <c r="K44" s="87">
        <v>8.0071999999999992</v>
      </c>
      <c r="L44" s="87">
        <v>8.9823247198526115</v>
      </c>
      <c r="M44" s="87">
        <v>8.3357341240496758</v>
      </c>
      <c r="N44" s="87">
        <v>9.3867880165909501</v>
      </c>
      <c r="O44" s="87">
        <v>9.3627758084005528</v>
      </c>
      <c r="P44" s="87">
        <v>7.2132160299681329</v>
      </c>
      <c r="Q44" s="87">
        <v>5.4934977616181992</v>
      </c>
    </row>
    <row r="45" spans="1:17" x14ac:dyDescent="0.25">
      <c r="A45" s="156" t="s">
        <v>279</v>
      </c>
      <c r="B45" s="204">
        <v>7.1134148404797433</v>
      </c>
      <c r="C45" s="204">
        <v>9.2864456542523079</v>
      </c>
      <c r="D45" s="204">
        <v>10.352161785669479</v>
      </c>
      <c r="E45" s="204">
        <v>11.589872942364446</v>
      </c>
      <c r="F45" s="204">
        <v>11.543194614172993</v>
      </c>
      <c r="G45" s="204">
        <v>11.59638374576866</v>
      </c>
      <c r="H45" s="204">
        <v>12.427305549227968</v>
      </c>
      <c r="I45" s="204">
        <v>12.418456055885784</v>
      </c>
      <c r="J45" s="204">
        <v>12.421591371101476</v>
      </c>
      <c r="K45" s="204">
        <v>9.8792236286321309</v>
      </c>
      <c r="L45" s="204">
        <v>11.386626938777741</v>
      </c>
      <c r="M45" s="204">
        <v>11.414314467950454</v>
      </c>
      <c r="N45" s="204">
        <v>14.54465966963623</v>
      </c>
      <c r="O45" s="204">
        <v>17.270227059399851</v>
      </c>
      <c r="P45" s="204">
        <v>16.156098156040152</v>
      </c>
      <c r="Q45" s="204">
        <v>17.376887127956373</v>
      </c>
    </row>
    <row r="46" spans="1:17" x14ac:dyDescent="0.25">
      <c r="A46" s="72" t="s">
        <v>278</v>
      </c>
      <c r="B46" s="306">
        <v>8.9374115901587796</v>
      </c>
      <c r="C46" s="306">
        <v>12.094231708603074</v>
      </c>
      <c r="D46" s="306">
        <v>14.563065277394399</v>
      </c>
      <c r="E46" s="306">
        <v>16.61883184022917</v>
      </c>
      <c r="F46" s="306">
        <v>23.398202810146707</v>
      </c>
      <c r="G46" s="306">
        <v>23.785519779352381</v>
      </c>
      <c r="H46" s="306">
        <v>32.53587303228371</v>
      </c>
      <c r="I46" s="306">
        <v>36.491000700356111</v>
      </c>
      <c r="J46" s="306">
        <v>38.428025063868155</v>
      </c>
      <c r="K46" s="306">
        <v>31.782716600519329</v>
      </c>
      <c r="L46" s="306">
        <v>39.417599413831041</v>
      </c>
      <c r="M46" s="306">
        <v>40.09533405952498</v>
      </c>
      <c r="N46" s="306">
        <v>45.728283376250104</v>
      </c>
      <c r="O46" s="306">
        <v>65.713310482555698</v>
      </c>
      <c r="P46" s="306">
        <v>68.886417712492175</v>
      </c>
      <c r="Q46" s="306">
        <v>72.546760972912438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0.99999999999999989</v>
      </c>
      <c r="C50" s="77">
        <f t="shared" si="0"/>
        <v>1</v>
      </c>
      <c r="D50" s="77">
        <f t="shared" si="0"/>
        <v>0.99999999999999978</v>
      </c>
      <c r="E50" s="77">
        <f t="shared" si="0"/>
        <v>0.99999999999999967</v>
      </c>
      <c r="F50" s="77">
        <f t="shared" si="0"/>
        <v>1.0000000000000002</v>
      </c>
      <c r="G50" s="77">
        <f t="shared" si="0"/>
        <v>1.0000000000000002</v>
      </c>
      <c r="H50" s="77">
        <f t="shared" si="0"/>
        <v>1</v>
      </c>
      <c r="I50" s="77">
        <f t="shared" si="0"/>
        <v>0.99999999999999989</v>
      </c>
      <c r="J50" s="77">
        <f t="shared" si="0"/>
        <v>1</v>
      </c>
      <c r="K50" s="77">
        <f t="shared" si="0"/>
        <v>1</v>
      </c>
      <c r="L50" s="77">
        <f t="shared" si="0"/>
        <v>0.99999999999999989</v>
      </c>
      <c r="M50" s="77">
        <f t="shared" si="0"/>
        <v>1.0000000000000002</v>
      </c>
      <c r="N50" s="77">
        <f t="shared" si="0"/>
        <v>0.99999999999999978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9.2360030783092666E-3</v>
      </c>
      <c r="C51" s="203">
        <f t="shared" si="1"/>
        <v>9.2360030783092701E-3</v>
      </c>
      <c r="D51" s="203">
        <f t="shared" si="1"/>
        <v>9.2360030783092666E-3</v>
      </c>
      <c r="E51" s="203">
        <f t="shared" si="1"/>
        <v>9.2360030783092649E-3</v>
      </c>
      <c r="F51" s="203">
        <f t="shared" si="1"/>
        <v>9.2360030783092701E-3</v>
      </c>
      <c r="G51" s="203">
        <f t="shared" si="1"/>
        <v>9.2360030783092701E-3</v>
      </c>
      <c r="H51" s="203">
        <f t="shared" si="1"/>
        <v>9.2360030783092701E-3</v>
      </c>
      <c r="I51" s="203">
        <f t="shared" si="1"/>
        <v>9.2360030783092684E-3</v>
      </c>
      <c r="J51" s="203">
        <f t="shared" si="1"/>
        <v>9.2360030783092666E-3</v>
      </c>
      <c r="K51" s="203">
        <f t="shared" si="1"/>
        <v>9.2360030783092666E-3</v>
      </c>
      <c r="L51" s="203">
        <f t="shared" si="1"/>
        <v>9.2360030783092684E-3</v>
      </c>
      <c r="M51" s="203">
        <f t="shared" si="1"/>
        <v>9.2360030783092684E-3</v>
      </c>
      <c r="N51" s="203">
        <f t="shared" si="1"/>
        <v>9.2360030783092666E-3</v>
      </c>
      <c r="O51" s="203">
        <f t="shared" si="1"/>
        <v>9.2360030783092666E-3</v>
      </c>
      <c r="P51" s="203">
        <f t="shared" si="1"/>
        <v>9.2360030783092684E-3</v>
      </c>
      <c r="Q51" s="203">
        <f t="shared" si="1"/>
        <v>9.2360030783092701E-3</v>
      </c>
    </row>
    <row r="52" spans="1:17" x14ac:dyDescent="0.25">
      <c r="A52" s="76" t="s">
        <v>82</v>
      </c>
      <c r="B52" s="202">
        <f t="shared" ref="B52:Q52" si="2">IF(B$7=0,0,B$7/B$5)</f>
        <v>1.6138468474723631E-2</v>
      </c>
      <c r="C52" s="202">
        <f t="shared" si="2"/>
        <v>1.6138468474723635E-2</v>
      </c>
      <c r="D52" s="202">
        <f t="shared" si="2"/>
        <v>1.6138468474723631E-2</v>
      </c>
      <c r="E52" s="202">
        <f t="shared" si="2"/>
        <v>1.6138468474723631E-2</v>
      </c>
      <c r="F52" s="202">
        <f t="shared" si="2"/>
        <v>1.6138468474723638E-2</v>
      </c>
      <c r="G52" s="202">
        <f t="shared" si="2"/>
        <v>1.6138468474723638E-2</v>
      </c>
      <c r="H52" s="202">
        <f t="shared" si="2"/>
        <v>1.6138468474723638E-2</v>
      </c>
      <c r="I52" s="202">
        <f t="shared" si="2"/>
        <v>1.6138468474723635E-2</v>
      </c>
      <c r="J52" s="202">
        <f t="shared" si="2"/>
        <v>1.6138468474723631E-2</v>
      </c>
      <c r="K52" s="202">
        <f t="shared" si="2"/>
        <v>1.6138468474723635E-2</v>
      </c>
      <c r="L52" s="202">
        <f t="shared" si="2"/>
        <v>1.6138468474723635E-2</v>
      </c>
      <c r="M52" s="202">
        <f t="shared" si="2"/>
        <v>1.6138468474723635E-2</v>
      </c>
      <c r="N52" s="202">
        <f t="shared" si="2"/>
        <v>1.6138468474723635E-2</v>
      </c>
      <c r="O52" s="202">
        <f t="shared" si="2"/>
        <v>1.6138468474723635E-2</v>
      </c>
      <c r="P52" s="202">
        <f t="shared" si="2"/>
        <v>1.6138468474723635E-2</v>
      </c>
      <c r="Q52" s="202">
        <f t="shared" si="2"/>
        <v>1.6138468474723638E-2</v>
      </c>
    </row>
    <row r="53" spans="1:17" x14ac:dyDescent="0.25">
      <c r="A53" s="76" t="s">
        <v>81</v>
      </c>
      <c r="B53" s="202">
        <f t="shared" ref="B53:Q53" si="3">IF(B$8=0,0,B$8/B$5)</f>
        <v>2.9080591093000568E-2</v>
      </c>
      <c r="C53" s="202">
        <f t="shared" si="3"/>
        <v>2.9080591093000579E-2</v>
      </c>
      <c r="D53" s="202">
        <f t="shared" si="3"/>
        <v>2.9080591093000568E-2</v>
      </c>
      <c r="E53" s="202">
        <f t="shared" si="3"/>
        <v>2.9080591093000568E-2</v>
      </c>
      <c r="F53" s="202">
        <f t="shared" si="3"/>
        <v>2.9080591093000579E-2</v>
      </c>
      <c r="G53" s="202">
        <f t="shared" si="3"/>
        <v>2.9080591093000582E-2</v>
      </c>
      <c r="H53" s="202">
        <f t="shared" si="3"/>
        <v>2.9080591093000579E-2</v>
      </c>
      <c r="I53" s="202">
        <f t="shared" si="3"/>
        <v>2.9080591093000572E-2</v>
      </c>
      <c r="J53" s="202">
        <f t="shared" si="3"/>
        <v>2.9080591093000568E-2</v>
      </c>
      <c r="K53" s="202">
        <f t="shared" si="3"/>
        <v>2.9080591093000572E-2</v>
      </c>
      <c r="L53" s="202">
        <f t="shared" si="3"/>
        <v>2.9080591093000572E-2</v>
      </c>
      <c r="M53" s="202">
        <f t="shared" si="3"/>
        <v>2.9080591093000575E-2</v>
      </c>
      <c r="N53" s="202">
        <f t="shared" si="3"/>
        <v>2.9080591093000572E-2</v>
      </c>
      <c r="O53" s="202">
        <f t="shared" si="3"/>
        <v>2.9080591093000572E-2</v>
      </c>
      <c r="P53" s="202">
        <f t="shared" si="3"/>
        <v>2.9080591093000579E-2</v>
      </c>
      <c r="Q53" s="202">
        <f t="shared" si="3"/>
        <v>2.9080591093000579E-2</v>
      </c>
    </row>
    <row r="54" spans="1:17" x14ac:dyDescent="0.25">
      <c r="A54" s="76" t="s">
        <v>80</v>
      </c>
      <c r="B54" s="202">
        <f t="shared" ref="B54:Q54" si="4">IF(B$9=0,0,B$9/B$5)</f>
        <v>1.1824427601964655E-2</v>
      </c>
      <c r="C54" s="202">
        <f t="shared" si="4"/>
        <v>1.1824427601964657E-2</v>
      </c>
      <c r="D54" s="202">
        <f t="shared" si="4"/>
        <v>1.1824427601964654E-2</v>
      </c>
      <c r="E54" s="202">
        <f t="shared" si="4"/>
        <v>1.1824427601964655E-2</v>
      </c>
      <c r="F54" s="202">
        <f t="shared" si="4"/>
        <v>1.1824427601964661E-2</v>
      </c>
      <c r="G54" s="202">
        <f t="shared" si="4"/>
        <v>1.1824427601964661E-2</v>
      </c>
      <c r="H54" s="202">
        <f t="shared" si="4"/>
        <v>1.1824427601964661E-2</v>
      </c>
      <c r="I54" s="202">
        <f t="shared" si="4"/>
        <v>1.1824427601964657E-2</v>
      </c>
      <c r="J54" s="202">
        <f t="shared" si="4"/>
        <v>1.1824427601964655E-2</v>
      </c>
      <c r="K54" s="202">
        <f t="shared" si="4"/>
        <v>1.1824427601964655E-2</v>
      </c>
      <c r="L54" s="202">
        <f t="shared" si="4"/>
        <v>1.1824427601964657E-2</v>
      </c>
      <c r="M54" s="202">
        <f t="shared" si="4"/>
        <v>1.1824427601964657E-2</v>
      </c>
      <c r="N54" s="202">
        <f t="shared" si="4"/>
        <v>1.1824427601964655E-2</v>
      </c>
      <c r="O54" s="202">
        <f t="shared" si="4"/>
        <v>1.1824427601964655E-2</v>
      </c>
      <c r="P54" s="202">
        <f t="shared" si="4"/>
        <v>1.1824427601964657E-2</v>
      </c>
      <c r="Q54" s="202">
        <f t="shared" si="4"/>
        <v>1.1824427601964659E-2</v>
      </c>
    </row>
    <row r="55" spans="1:17" x14ac:dyDescent="0.25">
      <c r="A55" s="129" t="s">
        <v>79</v>
      </c>
      <c r="B55" s="201">
        <f t="shared" ref="B55:Q55" si="5">IF(B$10=0,0,B$10/B$5)</f>
        <v>4.9219622055502853E-3</v>
      </c>
      <c r="C55" s="201">
        <f t="shared" si="5"/>
        <v>4.9219622055502871E-3</v>
      </c>
      <c r="D55" s="201">
        <f t="shared" si="5"/>
        <v>4.9219622055502853E-3</v>
      </c>
      <c r="E55" s="201">
        <f t="shared" si="5"/>
        <v>4.9219622055502853E-3</v>
      </c>
      <c r="F55" s="201">
        <f t="shared" si="5"/>
        <v>4.9219622055502862E-3</v>
      </c>
      <c r="G55" s="201">
        <f t="shared" si="5"/>
        <v>4.9219622055502871E-3</v>
      </c>
      <c r="H55" s="201">
        <f t="shared" si="5"/>
        <v>4.9219622055502879E-3</v>
      </c>
      <c r="I55" s="201">
        <f t="shared" si="5"/>
        <v>4.9219622055502871E-3</v>
      </c>
      <c r="J55" s="201">
        <f t="shared" si="5"/>
        <v>4.9219622055502853E-3</v>
      </c>
      <c r="K55" s="201">
        <f t="shared" si="5"/>
        <v>4.9219622055502853E-3</v>
      </c>
      <c r="L55" s="201">
        <f t="shared" si="5"/>
        <v>4.9219622055502862E-3</v>
      </c>
      <c r="M55" s="201">
        <f t="shared" si="5"/>
        <v>4.9219622055502871E-3</v>
      </c>
      <c r="N55" s="201">
        <f t="shared" si="5"/>
        <v>4.9219622055502853E-3</v>
      </c>
      <c r="O55" s="201">
        <f t="shared" si="5"/>
        <v>4.9219622055502853E-3</v>
      </c>
      <c r="P55" s="201">
        <f t="shared" si="5"/>
        <v>4.9219622055502862E-3</v>
      </c>
      <c r="Q55" s="201">
        <f t="shared" si="5"/>
        <v>4.9219622055502862E-3</v>
      </c>
    </row>
    <row r="56" spans="1:17" x14ac:dyDescent="0.25">
      <c r="A56" s="127" t="s">
        <v>283</v>
      </c>
      <c r="B56" s="200">
        <f t="shared" ref="B56:Q56" si="6">IF(B$15=0,0,B$15/B$5)</f>
        <v>9.1869292536741004E-2</v>
      </c>
      <c r="C56" s="200">
        <f t="shared" si="6"/>
        <v>9.1869292536741018E-2</v>
      </c>
      <c r="D56" s="200">
        <f t="shared" si="6"/>
        <v>9.1869292536741004E-2</v>
      </c>
      <c r="E56" s="200">
        <f t="shared" si="6"/>
        <v>9.186929253674099E-2</v>
      </c>
      <c r="F56" s="200">
        <f t="shared" si="6"/>
        <v>9.1869292536741018E-2</v>
      </c>
      <c r="G56" s="200">
        <f t="shared" si="6"/>
        <v>9.1869292536741032E-2</v>
      </c>
      <c r="H56" s="200">
        <f t="shared" si="6"/>
        <v>9.1869292536741032E-2</v>
      </c>
      <c r="I56" s="200">
        <f t="shared" si="6"/>
        <v>9.1869292536741018E-2</v>
      </c>
      <c r="J56" s="200">
        <f t="shared" si="6"/>
        <v>9.1869292536741004E-2</v>
      </c>
      <c r="K56" s="200">
        <f t="shared" si="6"/>
        <v>9.1869292536741004E-2</v>
      </c>
      <c r="L56" s="200">
        <f t="shared" si="6"/>
        <v>9.1869292536741018E-2</v>
      </c>
      <c r="M56" s="200">
        <f t="shared" si="6"/>
        <v>9.1869292536741018E-2</v>
      </c>
      <c r="N56" s="200">
        <f t="shared" si="6"/>
        <v>9.1869292536741004E-2</v>
      </c>
      <c r="O56" s="200">
        <f t="shared" si="6"/>
        <v>9.1869292536741004E-2</v>
      </c>
      <c r="P56" s="200">
        <f t="shared" si="6"/>
        <v>9.1869292536741018E-2</v>
      </c>
      <c r="Q56" s="200">
        <f t="shared" si="6"/>
        <v>9.1869292536741032E-2</v>
      </c>
    </row>
    <row r="57" spans="1:17" x14ac:dyDescent="0.25">
      <c r="A57" s="142" t="s">
        <v>289</v>
      </c>
      <c r="B57" s="199">
        <f t="shared" ref="B57:Q57" si="7">IF(B$16=0,0,B$16/B$5)</f>
        <v>6.9077049639123686E-2</v>
      </c>
      <c r="C57" s="199">
        <f t="shared" si="7"/>
        <v>5.5121575522044608E-2</v>
      </c>
      <c r="D57" s="199">
        <f t="shared" si="7"/>
        <v>5.5121575522044601E-2</v>
      </c>
      <c r="E57" s="199">
        <f t="shared" si="7"/>
        <v>5.5121575522044594E-2</v>
      </c>
      <c r="F57" s="199">
        <f t="shared" si="7"/>
        <v>5.5121575522044615E-2</v>
      </c>
      <c r="G57" s="199">
        <f t="shared" si="7"/>
        <v>5.5121575522044615E-2</v>
      </c>
      <c r="H57" s="199">
        <f t="shared" si="7"/>
        <v>5.5121575522044608E-2</v>
      </c>
      <c r="I57" s="199">
        <f t="shared" si="7"/>
        <v>5.5121575522044608E-2</v>
      </c>
      <c r="J57" s="199">
        <f t="shared" si="7"/>
        <v>5.5121575522044594E-2</v>
      </c>
      <c r="K57" s="199">
        <f t="shared" si="7"/>
        <v>5.5121575522044594E-2</v>
      </c>
      <c r="L57" s="199">
        <f t="shared" si="7"/>
        <v>5.5121575522044601E-2</v>
      </c>
      <c r="M57" s="199">
        <f t="shared" si="7"/>
        <v>5.5121575522044608E-2</v>
      </c>
      <c r="N57" s="199">
        <f t="shared" si="7"/>
        <v>5.5121575522044601E-2</v>
      </c>
      <c r="O57" s="199">
        <f t="shared" si="7"/>
        <v>5.5121575522044601E-2</v>
      </c>
      <c r="P57" s="199">
        <f t="shared" si="7"/>
        <v>5.5121575522044608E-2</v>
      </c>
      <c r="Q57" s="199">
        <f t="shared" si="7"/>
        <v>5.5121575522044622E-2</v>
      </c>
    </row>
    <row r="58" spans="1:17" x14ac:dyDescent="0.25">
      <c r="A58" s="142" t="s">
        <v>288</v>
      </c>
      <c r="B58" s="199">
        <f t="shared" ref="B58:Q58" si="8">IF(B$22=0,0,B$22/B$5)</f>
        <v>2.2792242897617322E-2</v>
      </c>
      <c r="C58" s="199">
        <f t="shared" si="8"/>
        <v>3.6747717014696417E-2</v>
      </c>
      <c r="D58" s="199">
        <f t="shared" si="8"/>
        <v>3.6747717014696403E-2</v>
      </c>
      <c r="E58" s="199">
        <f t="shared" si="8"/>
        <v>3.6747717014696403E-2</v>
      </c>
      <c r="F58" s="199">
        <f t="shared" si="8"/>
        <v>3.6747717014696417E-2</v>
      </c>
      <c r="G58" s="199">
        <f t="shared" si="8"/>
        <v>3.6747717014696424E-2</v>
      </c>
      <c r="H58" s="199">
        <f t="shared" si="8"/>
        <v>3.6747717014696417E-2</v>
      </c>
      <c r="I58" s="199">
        <f t="shared" si="8"/>
        <v>3.674771701469641E-2</v>
      </c>
      <c r="J58" s="199">
        <f t="shared" si="8"/>
        <v>3.6747717014696403E-2</v>
      </c>
      <c r="K58" s="199">
        <f t="shared" si="8"/>
        <v>3.6747717014696403E-2</v>
      </c>
      <c r="L58" s="199">
        <f t="shared" si="8"/>
        <v>3.674771701469641E-2</v>
      </c>
      <c r="M58" s="199">
        <f t="shared" si="8"/>
        <v>3.674771701469641E-2</v>
      </c>
      <c r="N58" s="199">
        <f t="shared" si="8"/>
        <v>3.674771701469641E-2</v>
      </c>
      <c r="O58" s="199">
        <f t="shared" si="8"/>
        <v>3.6747717014696403E-2</v>
      </c>
      <c r="P58" s="199">
        <f t="shared" si="8"/>
        <v>3.674771701469641E-2</v>
      </c>
      <c r="Q58" s="199">
        <f t="shared" si="8"/>
        <v>3.6747717014696417E-2</v>
      </c>
    </row>
    <row r="59" spans="1:17" x14ac:dyDescent="0.25">
      <c r="A59" s="127" t="s">
        <v>282</v>
      </c>
      <c r="B59" s="200">
        <f t="shared" ref="B59:Q59" si="9">IF(B$23=0,0,B$23/B$5)</f>
        <v>4.5934646268370509E-2</v>
      </c>
      <c r="C59" s="200">
        <f t="shared" si="9"/>
        <v>4.5934646268370516E-2</v>
      </c>
      <c r="D59" s="200">
        <f t="shared" si="9"/>
        <v>4.5934646268370502E-2</v>
      </c>
      <c r="E59" s="200">
        <f t="shared" si="9"/>
        <v>4.5934646268370495E-2</v>
      </c>
      <c r="F59" s="200">
        <f t="shared" si="9"/>
        <v>4.5934646268370523E-2</v>
      </c>
      <c r="G59" s="200">
        <f t="shared" si="9"/>
        <v>4.5934646268370516E-2</v>
      </c>
      <c r="H59" s="200">
        <f t="shared" si="9"/>
        <v>4.5934646268370516E-2</v>
      </c>
      <c r="I59" s="200">
        <f t="shared" si="9"/>
        <v>4.5934646268370502E-2</v>
      </c>
      <c r="J59" s="200">
        <f t="shared" si="9"/>
        <v>4.5934646268370502E-2</v>
      </c>
      <c r="K59" s="200">
        <f t="shared" si="9"/>
        <v>4.5934646268370509E-2</v>
      </c>
      <c r="L59" s="200">
        <f t="shared" si="9"/>
        <v>4.5934646268370509E-2</v>
      </c>
      <c r="M59" s="200">
        <f t="shared" si="9"/>
        <v>4.5934646268370509E-2</v>
      </c>
      <c r="N59" s="200">
        <f t="shared" si="9"/>
        <v>4.5934646268370502E-2</v>
      </c>
      <c r="O59" s="200">
        <f t="shared" si="9"/>
        <v>4.5934646268370502E-2</v>
      </c>
      <c r="P59" s="200">
        <f t="shared" si="9"/>
        <v>4.5934646268370509E-2</v>
      </c>
      <c r="Q59" s="200">
        <f t="shared" si="9"/>
        <v>4.5934646268370516E-2</v>
      </c>
    </row>
    <row r="60" spans="1:17" x14ac:dyDescent="0.25">
      <c r="A60" s="142" t="s">
        <v>287</v>
      </c>
      <c r="B60" s="199">
        <f t="shared" ref="B60:Q60" si="10">IF(B$24=0,0,B$24/B$5)</f>
        <v>3.2154252387859357E-2</v>
      </c>
      <c r="C60" s="199">
        <f t="shared" si="10"/>
        <v>3.2154252387859357E-2</v>
      </c>
      <c r="D60" s="199">
        <f t="shared" si="10"/>
        <v>3.215425238785935E-2</v>
      </c>
      <c r="E60" s="199">
        <f t="shared" si="10"/>
        <v>3.215425238785935E-2</v>
      </c>
      <c r="F60" s="199">
        <f t="shared" si="10"/>
        <v>3.2154252387859364E-2</v>
      </c>
      <c r="G60" s="199">
        <f t="shared" si="10"/>
        <v>3.2154252387859364E-2</v>
      </c>
      <c r="H60" s="199">
        <f t="shared" si="10"/>
        <v>3.2154252387859364E-2</v>
      </c>
      <c r="I60" s="199">
        <f t="shared" si="10"/>
        <v>3.2154252387859357E-2</v>
      </c>
      <c r="J60" s="199">
        <f t="shared" si="10"/>
        <v>3.215425238785935E-2</v>
      </c>
      <c r="K60" s="199">
        <f t="shared" si="10"/>
        <v>3.2154252387859357E-2</v>
      </c>
      <c r="L60" s="199">
        <f t="shared" si="10"/>
        <v>3.2154252387859357E-2</v>
      </c>
      <c r="M60" s="199">
        <f t="shared" si="10"/>
        <v>3.2154252387859357E-2</v>
      </c>
      <c r="N60" s="199">
        <f t="shared" si="10"/>
        <v>3.215425238785935E-2</v>
      </c>
      <c r="O60" s="199">
        <f t="shared" si="10"/>
        <v>3.215425238785935E-2</v>
      </c>
      <c r="P60" s="199">
        <f t="shared" si="10"/>
        <v>3.2154252387859357E-2</v>
      </c>
      <c r="Q60" s="199">
        <f t="shared" si="10"/>
        <v>3.2154252387859364E-2</v>
      </c>
    </row>
    <row r="61" spans="1:17" x14ac:dyDescent="0.25">
      <c r="A61" s="142" t="s">
        <v>286</v>
      </c>
      <c r="B61" s="199">
        <f t="shared" ref="B61:Q61" si="11">IF(B$25=0,0,B$25/B$5)</f>
        <v>1.378039388051115E-2</v>
      </c>
      <c r="C61" s="199">
        <f t="shared" si="11"/>
        <v>1.3780393880511154E-2</v>
      </c>
      <c r="D61" s="199">
        <f t="shared" si="11"/>
        <v>1.378039388051115E-2</v>
      </c>
      <c r="E61" s="199">
        <f t="shared" si="11"/>
        <v>1.378039388051115E-2</v>
      </c>
      <c r="F61" s="199">
        <f t="shared" si="11"/>
        <v>1.3780393880511155E-2</v>
      </c>
      <c r="G61" s="199">
        <f t="shared" si="11"/>
        <v>1.3780393880511155E-2</v>
      </c>
      <c r="H61" s="199">
        <f t="shared" si="11"/>
        <v>1.3780393880511155E-2</v>
      </c>
      <c r="I61" s="199">
        <f t="shared" si="11"/>
        <v>1.3780393880511152E-2</v>
      </c>
      <c r="J61" s="199">
        <f t="shared" si="11"/>
        <v>1.3780393880511149E-2</v>
      </c>
      <c r="K61" s="199">
        <f t="shared" si="11"/>
        <v>1.3780393880511152E-2</v>
      </c>
      <c r="L61" s="199">
        <f t="shared" si="11"/>
        <v>1.3780393880511152E-2</v>
      </c>
      <c r="M61" s="199">
        <f t="shared" si="11"/>
        <v>1.3780393880511152E-2</v>
      </c>
      <c r="N61" s="199">
        <f t="shared" si="11"/>
        <v>1.378039388051115E-2</v>
      </c>
      <c r="O61" s="199">
        <f t="shared" si="11"/>
        <v>1.378039388051115E-2</v>
      </c>
      <c r="P61" s="199">
        <f t="shared" si="11"/>
        <v>1.3780393880511152E-2</v>
      </c>
      <c r="Q61" s="199">
        <f t="shared" si="11"/>
        <v>1.3780393880511154E-2</v>
      </c>
    </row>
    <row r="62" spans="1:17" x14ac:dyDescent="0.25">
      <c r="A62" s="127" t="s">
        <v>281</v>
      </c>
      <c r="B62" s="200">
        <f t="shared" ref="B62:Q62" si="12">IF(B$26=0,0,B$26/B$5)</f>
        <v>0.29398173611757128</v>
      </c>
      <c r="C62" s="200">
        <f t="shared" si="12"/>
        <v>0.29398173611757134</v>
      </c>
      <c r="D62" s="200">
        <f t="shared" si="12"/>
        <v>0.29398173611757128</v>
      </c>
      <c r="E62" s="200">
        <f t="shared" si="12"/>
        <v>0.29398173611757122</v>
      </c>
      <c r="F62" s="200">
        <f t="shared" si="12"/>
        <v>0.29398173611757134</v>
      </c>
      <c r="G62" s="200">
        <f t="shared" si="12"/>
        <v>0.29398173611757134</v>
      </c>
      <c r="H62" s="200">
        <f t="shared" si="12"/>
        <v>0.29398173611757134</v>
      </c>
      <c r="I62" s="200">
        <f t="shared" si="12"/>
        <v>0.29398173611757128</v>
      </c>
      <c r="J62" s="200">
        <f t="shared" si="12"/>
        <v>0.29398173611757122</v>
      </c>
      <c r="K62" s="200">
        <f t="shared" si="12"/>
        <v>0.29398173611757122</v>
      </c>
      <c r="L62" s="200">
        <f t="shared" si="12"/>
        <v>0.29398173611757128</v>
      </c>
      <c r="M62" s="200">
        <f t="shared" si="12"/>
        <v>0.29398173611757134</v>
      </c>
      <c r="N62" s="200">
        <f t="shared" si="12"/>
        <v>0.29398173611757122</v>
      </c>
      <c r="O62" s="200">
        <f t="shared" si="12"/>
        <v>0.29398173611757128</v>
      </c>
      <c r="P62" s="200">
        <f t="shared" si="12"/>
        <v>0.29398173611757128</v>
      </c>
      <c r="Q62" s="200">
        <f t="shared" si="12"/>
        <v>0.29398173611757134</v>
      </c>
    </row>
    <row r="63" spans="1:17" x14ac:dyDescent="0.25">
      <c r="A63" s="142" t="s">
        <v>285</v>
      </c>
      <c r="B63" s="199">
        <f t="shared" ref="B63:Q63" si="13">IF(B$27=0,0,B$27/B$5)</f>
        <v>0.29398173611757128</v>
      </c>
      <c r="C63" s="199">
        <f t="shared" si="13"/>
        <v>0.20332623417952475</v>
      </c>
      <c r="D63" s="199">
        <f t="shared" si="13"/>
        <v>0.20431062662063482</v>
      </c>
      <c r="E63" s="199">
        <f t="shared" si="13"/>
        <v>0.20242256592783331</v>
      </c>
      <c r="F63" s="199">
        <f t="shared" si="13"/>
        <v>0.20189025849573791</v>
      </c>
      <c r="G63" s="199">
        <f t="shared" si="13"/>
        <v>0.2017935433326711</v>
      </c>
      <c r="H63" s="199">
        <f t="shared" si="13"/>
        <v>0.20230389043915145</v>
      </c>
      <c r="I63" s="199">
        <f t="shared" si="13"/>
        <v>0.20199376408103784</v>
      </c>
      <c r="J63" s="199">
        <f t="shared" si="13"/>
        <v>0.20188533577567536</v>
      </c>
      <c r="K63" s="199">
        <f t="shared" si="13"/>
        <v>0.20196592872999561</v>
      </c>
      <c r="L63" s="199">
        <f t="shared" si="13"/>
        <v>0.20176098738891107</v>
      </c>
      <c r="M63" s="199">
        <f t="shared" si="13"/>
        <v>0.20142314192156724</v>
      </c>
      <c r="N63" s="199">
        <f t="shared" si="13"/>
        <v>9.0331060280274489E-2</v>
      </c>
      <c r="O63" s="199">
        <f t="shared" si="13"/>
        <v>0.20332623417952461</v>
      </c>
      <c r="P63" s="199">
        <f t="shared" si="13"/>
        <v>0.20332623417952472</v>
      </c>
      <c r="Q63" s="199">
        <f t="shared" si="13"/>
        <v>0.2033262341795247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9.0655501938046598E-2</v>
      </c>
      <c r="D64" s="199">
        <f t="shared" si="14"/>
        <v>8.9671109496936408E-2</v>
      </c>
      <c r="E64" s="199">
        <f t="shared" si="14"/>
        <v>9.1559170189737901E-2</v>
      </c>
      <c r="F64" s="199">
        <f t="shared" si="14"/>
        <v>9.2091477621833423E-2</v>
      </c>
      <c r="G64" s="199">
        <f t="shared" si="14"/>
        <v>9.218819278490023E-2</v>
      </c>
      <c r="H64" s="199">
        <f t="shared" si="14"/>
        <v>9.1677845678419898E-2</v>
      </c>
      <c r="I64" s="199">
        <f t="shared" si="14"/>
        <v>9.198797203653343E-2</v>
      </c>
      <c r="J64" s="199">
        <f t="shared" si="14"/>
        <v>9.2096400341895895E-2</v>
      </c>
      <c r="K64" s="199">
        <f t="shared" si="14"/>
        <v>9.2015807387575602E-2</v>
      </c>
      <c r="L64" s="199">
        <f t="shared" si="14"/>
        <v>9.2220748728660193E-2</v>
      </c>
      <c r="M64" s="199">
        <f t="shared" si="14"/>
        <v>9.2558594196004068E-2</v>
      </c>
      <c r="N64" s="199">
        <f t="shared" si="14"/>
        <v>0.20365067583729674</v>
      </c>
      <c r="O64" s="199">
        <f t="shared" si="14"/>
        <v>9.0655501938046668E-2</v>
      </c>
      <c r="P64" s="199">
        <f t="shared" si="14"/>
        <v>9.065550193804657E-2</v>
      </c>
      <c r="Q64" s="199">
        <f t="shared" si="14"/>
        <v>9.0655501938046626E-2</v>
      </c>
    </row>
    <row r="65" spans="1:17" x14ac:dyDescent="0.25">
      <c r="A65" s="127" t="s">
        <v>280</v>
      </c>
      <c r="B65" s="200">
        <f t="shared" ref="B65:Q65" si="15">IF(B$34=0,0,B$34/B$5)</f>
        <v>0.31044702602371266</v>
      </c>
      <c r="C65" s="200">
        <f t="shared" si="15"/>
        <v>0.30664887343919739</v>
      </c>
      <c r="D65" s="200">
        <f t="shared" si="15"/>
        <v>0.29801580341643852</v>
      </c>
      <c r="E65" s="200">
        <f t="shared" si="15"/>
        <v>0.2957714622840823</v>
      </c>
      <c r="F65" s="200">
        <f t="shared" si="15"/>
        <v>0.24673230368071417</v>
      </c>
      <c r="G65" s="200">
        <f t="shared" si="15"/>
        <v>0.24473945143951911</v>
      </c>
      <c r="H65" s="200">
        <f t="shared" si="15"/>
        <v>0.19786018412574458</v>
      </c>
      <c r="I65" s="200">
        <f t="shared" si="15"/>
        <v>0.17137259549927095</v>
      </c>
      <c r="J65" s="200">
        <f t="shared" si="15"/>
        <v>0.1585404230580777</v>
      </c>
      <c r="K65" s="200">
        <f t="shared" si="15"/>
        <v>0.1483308499675946</v>
      </c>
      <c r="L65" s="200">
        <f t="shared" si="15"/>
        <v>0.12810524772423362</v>
      </c>
      <c r="M65" s="200">
        <f t="shared" si="15"/>
        <v>0.12389020423310659</v>
      </c>
      <c r="N65" s="200">
        <f t="shared" si="15"/>
        <v>0.15437787900729616</v>
      </c>
      <c r="O65" s="200">
        <f t="shared" si="15"/>
        <v>9.9723654945328935E-2</v>
      </c>
      <c r="P65" s="200">
        <f t="shared" si="15"/>
        <v>6.1789211338995245E-2</v>
      </c>
      <c r="Q65" s="200">
        <f t="shared" si="15"/>
        <v>6.9139935125490895E-2</v>
      </c>
    </row>
    <row r="66" spans="1:17" x14ac:dyDescent="0.25">
      <c r="A66" s="127" t="s">
        <v>279</v>
      </c>
      <c r="B66" s="200">
        <f t="shared" ref="B66:Q66" si="16">IF(B$45=0,0,B$45/B$5)</f>
        <v>8.2682363283066898E-2</v>
      </c>
      <c r="C66" s="200">
        <f t="shared" si="16"/>
        <v>8.2682363283066912E-2</v>
      </c>
      <c r="D66" s="200">
        <f t="shared" si="16"/>
        <v>8.2682363283066898E-2</v>
      </c>
      <c r="E66" s="200">
        <f t="shared" si="16"/>
        <v>8.2682363283066884E-2</v>
      </c>
      <c r="F66" s="200">
        <f t="shared" si="16"/>
        <v>8.2682363283066926E-2</v>
      </c>
      <c r="G66" s="200">
        <f t="shared" si="16"/>
        <v>8.268236328306694E-2</v>
      </c>
      <c r="H66" s="200">
        <f t="shared" si="16"/>
        <v>8.2682363283066926E-2</v>
      </c>
      <c r="I66" s="200">
        <f t="shared" si="16"/>
        <v>8.2682363283066912E-2</v>
      </c>
      <c r="J66" s="200">
        <f t="shared" si="16"/>
        <v>8.2682363283066898E-2</v>
      </c>
      <c r="K66" s="200">
        <f t="shared" si="16"/>
        <v>8.2682363283066898E-2</v>
      </c>
      <c r="L66" s="200">
        <f t="shared" si="16"/>
        <v>8.2682363283066912E-2</v>
      </c>
      <c r="M66" s="200">
        <f t="shared" si="16"/>
        <v>8.2682363283066912E-2</v>
      </c>
      <c r="N66" s="200">
        <f t="shared" si="16"/>
        <v>8.2682363283066898E-2</v>
      </c>
      <c r="O66" s="200">
        <f t="shared" si="16"/>
        <v>8.2682363283066898E-2</v>
      </c>
      <c r="P66" s="200">
        <f t="shared" si="16"/>
        <v>8.2682363283066912E-2</v>
      </c>
      <c r="Q66" s="200">
        <f t="shared" si="16"/>
        <v>8.2682363283066926E-2</v>
      </c>
    </row>
    <row r="67" spans="1:17" x14ac:dyDescent="0.25">
      <c r="A67" s="72" t="s">
        <v>278</v>
      </c>
      <c r="B67" s="71">
        <f t="shared" ref="B67:Q67" si="17">IF(B$46=0,0,B$46/B$5)</f>
        <v>0.1038834833169892</v>
      </c>
      <c r="C67" s="71">
        <f t="shared" si="17"/>
        <v>0.10768163590150458</v>
      </c>
      <c r="D67" s="71">
        <f t="shared" si="17"/>
        <v>0.11631470592426323</v>
      </c>
      <c r="E67" s="71">
        <f t="shared" si="17"/>
        <v>0.11855904705661949</v>
      </c>
      <c r="F67" s="71">
        <f t="shared" si="17"/>
        <v>0.16759820565998768</v>
      </c>
      <c r="G67" s="71">
        <f t="shared" si="17"/>
        <v>0.16959105790118276</v>
      </c>
      <c r="H67" s="71">
        <f t="shared" si="17"/>
        <v>0.21647032521495732</v>
      </c>
      <c r="I67" s="71">
        <f t="shared" si="17"/>
        <v>0.24295791384143084</v>
      </c>
      <c r="J67" s="71">
        <f t="shared" si="17"/>
        <v>0.25579008628262417</v>
      </c>
      <c r="K67" s="71">
        <f t="shared" si="17"/>
        <v>0.26599965937310732</v>
      </c>
      <c r="L67" s="71">
        <f t="shared" si="17"/>
        <v>0.28622526161646822</v>
      </c>
      <c r="M67" s="71">
        <f t="shared" si="17"/>
        <v>0.29044030510759539</v>
      </c>
      <c r="N67" s="71">
        <f t="shared" si="17"/>
        <v>0.2599526303334056</v>
      </c>
      <c r="O67" s="71">
        <f t="shared" si="17"/>
        <v>0.31460685439537295</v>
      </c>
      <c r="P67" s="71">
        <f t="shared" si="17"/>
        <v>0.35254129800170658</v>
      </c>
      <c r="Q67" s="71">
        <f t="shared" si="17"/>
        <v>0.34519057421521093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48.017045446364499</v>
      </c>
      <c r="C71" s="230">
        <f t="shared" si="18"/>
        <v>46.871412911777689</v>
      </c>
      <c r="D71" s="230">
        <f t="shared" si="18"/>
        <v>47.204379340156862</v>
      </c>
      <c r="E71" s="230">
        <f t="shared" si="18"/>
        <v>46.682309214947601</v>
      </c>
      <c r="F71" s="230">
        <f t="shared" si="18"/>
        <v>46.796657715110328</v>
      </c>
      <c r="G71" s="230">
        <f t="shared" si="18"/>
        <v>46.723379410995861</v>
      </c>
      <c r="H71" s="230">
        <f t="shared" si="18"/>
        <v>45.636549101838796</v>
      </c>
      <c r="I71" s="230">
        <f t="shared" si="18"/>
        <v>45.439623248861103</v>
      </c>
      <c r="J71" s="230">
        <f t="shared" si="18"/>
        <v>45.561193559352297</v>
      </c>
      <c r="K71" s="230">
        <f t="shared" si="18"/>
        <v>45.585802960170504</v>
      </c>
      <c r="L71" s="230">
        <f t="shared" si="18"/>
        <v>45.426262491699987</v>
      </c>
      <c r="M71" s="230">
        <f t="shared" si="18"/>
        <v>45.116829304562096</v>
      </c>
      <c r="N71" s="230">
        <f t="shared" si="18"/>
        <v>42.850588085625056</v>
      </c>
      <c r="O71" s="230">
        <f t="shared" si="18"/>
        <v>41.977449814362728</v>
      </c>
      <c r="P71" s="230">
        <f t="shared" si="18"/>
        <v>41.212554523161941</v>
      </c>
      <c r="Q71" s="230">
        <f t="shared" si="18"/>
        <v>39.854855389465293</v>
      </c>
    </row>
    <row r="72" spans="1:17" x14ac:dyDescent="0.25">
      <c r="A72" s="132" t="s">
        <v>83</v>
      </c>
      <c r="B72" s="275">
        <f>IF(B$6=0,0,B$6/TRE!B$5*1000)</f>
        <v>0.44348557955393858</v>
      </c>
      <c r="C72" s="275">
        <f>IF(C$6=0,0,C$6/TRE!C$5*1000)</f>
        <v>0.43290451393788348</v>
      </c>
      <c r="D72" s="275">
        <f>IF(D$6=0,0,D$6/TRE!D$5*1000)</f>
        <v>0.43597979289536715</v>
      </c>
      <c r="E72" s="275">
        <f>IF(E$6=0,0,E$6/TRE!E$5*1000)</f>
        <v>0.43115795161184117</v>
      </c>
      <c r="F72" s="275">
        <f>IF(F$6=0,0,F$6/TRE!F$5*1000)</f>
        <v>0.43221407471134421</v>
      </c>
      <c r="G72" s="275">
        <f>IF(G$6=0,0,G$6/TRE!G$5*1000)</f>
        <v>0.43153727606896963</v>
      </c>
      <c r="H72" s="275">
        <f>IF(H$6=0,0,H$6/TRE!H$5*1000)</f>
        <v>0.42149930798799523</v>
      </c>
      <c r="I72" s="275">
        <f>IF(I$6=0,0,I$6/TRE!I$5*1000)</f>
        <v>0.41968050020369468</v>
      </c>
      <c r="J72" s="275">
        <f>IF(J$6=0,0,J$6/TRE!J$5*1000)</f>
        <v>0.4208033239656222</v>
      </c>
      <c r="K72" s="275">
        <f>IF(K$6=0,0,K$6/TRE!K$5*1000)</f>
        <v>0.42103061646733453</v>
      </c>
      <c r="L72" s="275">
        <f>IF(L$6=0,0,L$6/TRE!L$5*1000)</f>
        <v>0.41955710020942605</v>
      </c>
      <c r="M72" s="275">
        <f>IF(M$6=0,0,M$6/TRE!M$5*1000)</f>
        <v>0.41669917434048925</v>
      </c>
      <c r="N72" s="275">
        <f>IF(N$6=0,0,N$6/TRE!N$5*1000)</f>
        <v>0.39576816346619548</v>
      </c>
      <c r="O72" s="275">
        <f>IF(O$6=0,0,O$6/TRE!O$5*1000)</f>
        <v>0.38770385570502702</v>
      </c>
      <c r="P72" s="275">
        <f>IF(P$6=0,0,P$6/TRE!P$5*1000)</f>
        <v>0.38063928044091228</v>
      </c>
      <c r="Q72" s="275">
        <f>IF(Q$6=0,0,Q$6/TRE!Q$5*1000)</f>
        <v>0.36809956706267222</v>
      </c>
    </row>
    <row r="73" spans="1:17" x14ac:dyDescent="0.25">
      <c r="A73" s="76" t="s">
        <v>82</v>
      </c>
      <c r="B73" s="274">
        <f>IF(B$7=0,0,B$7/TRE!B$5*1000)</f>
        <v>0.77492157418552554</v>
      </c>
      <c r="C73" s="274">
        <f>IF(C$7=0,0,C$7/TRE!C$5*1000)</f>
        <v>0.75643281964247844</v>
      </c>
      <c r="D73" s="274">
        <f>IF(D$7=0,0,D$7/TRE!D$5*1000)</f>
        <v>0.76180638785001731</v>
      </c>
      <c r="E73" s="274">
        <f>IF(E$7=0,0,E$7/TRE!E$5*1000)</f>
        <v>0.75338097559273254</v>
      </c>
      <c r="F73" s="274">
        <f>IF(F$7=0,0,F$7/TRE!F$5*1000)</f>
        <v>0.75522638525774066</v>
      </c>
      <c r="G73" s="274">
        <f>IF(G$7=0,0,G$7/TRE!G$5*1000)</f>
        <v>0.75404378565690811</v>
      </c>
      <c r="H73" s="274">
        <f>IF(H$7=0,0,H$7/TRE!H$5*1000)</f>
        <v>0.73650400897520263</v>
      </c>
      <c r="I73" s="274">
        <f>IF(I$7=0,0,I$7/TRE!I$5*1000)</f>
        <v>0.73332592730506418</v>
      </c>
      <c r="J73" s="274">
        <f>IF(J$7=0,0,J$7/TRE!J$5*1000)</f>
        <v>0.73528788592838856</v>
      </c>
      <c r="K73" s="274">
        <f>IF(K$7=0,0,K$7/TRE!K$5*1000)</f>
        <v>0.73568504396767498</v>
      </c>
      <c r="L73" s="274">
        <f>IF(L$7=0,0,L$7/TRE!L$5*1000)</f>
        <v>0.73311030514682118</v>
      </c>
      <c r="M73" s="274">
        <f>IF(M$7=0,0,M$7/TRE!M$5*1000)</f>
        <v>0.72811652741116273</v>
      </c>
      <c r="N73" s="274">
        <f>IF(N$7=0,0,N$7/TRE!N$5*1000)</f>
        <v>0.69154286494322825</v>
      </c>
      <c r="O73" s="274">
        <f>IF(O$7=0,0,O$7/TRE!O$5*1000)</f>
        <v>0.67745175047838635</v>
      </c>
      <c r="P73" s="274">
        <f>IF(P$7=0,0,P$7/TRE!P$5*1000)</f>
        <v>0.66510751193487805</v>
      </c>
      <c r="Q73" s="274">
        <f>IF(Q$7=0,0,Q$7/TRE!Q$5*1000)</f>
        <v>0.64319632726755505</v>
      </c>
    </row>
    <row r="74" spans="1:17" x14ac:dyDescent="0.25">
      <c r="A74" s="76" t="s">
        <v>81</v>
      </c>
      <c r="B74" s="274">
        <f>IF(B$8=0,0,B$8/TRE!B$5*1000)</f>
        <v>1.3963640641197514</v>
      </c>
      <c r="C74" s="274">
        <f>IF(C$8=0,0,C$8/TRE!C$5*1000)</f>
        <v>1.3630483928385941</v>
      </c>
      <c r="D74" s="274">
        <f>IF(D$8=0,0,D$8/TRE!D$5*1000)</f>
        <v>1.372731253389986</v>
      </c>
      <c r="E74" s="274">
        <f>IF(E$8=0,0,E$8/TRE!E$5*1000)</f>
        <v>1.357549145556904</v>
      </c>
      <c r="F74" s="274">
        <f>IF(F$8=0,0,F$8/TRE!F$5*1000)</f>
        <v>1.360874467532234</v>
      </c>
      <c r="G74" s="274">
        <f>IF(G$8=0,0,G$8/TRE!G$5*1000)</f>
        <v>1.3587434911342926</v>
      </c>
      <c r="H74" s="274">
        <f>IF(H$8=0,0,H$8/TRE!H$5*1000)</f>
        <v>1.3271378233262165</v>
      </c>
      <c r="I74" s="274">
        <f>IF(I$8=0,0,I$8/TRE!I$5*1000)</f>
        <v>1.3214111031201321</v>
      </c>
      <c r="J74" s="274">
        <f>IF(J$8=0,0,J$8/TRE!J$5*1000)</f>
        <v>1.3249464396085755</v>
      </c>
      <c r="K74" s="274">
        <f>IF(K$8=0,0,K$8/TRE!K$5*1000)</f>
        <v>1.3256620955308136</v>
      </c>
      <c r="L74" s="274">
        <f>IF(L$8=0,0,L$8/TRE!L$5*1000)</f>
        <v>1.3210225644044371</v>
      </c>
      <c r="M74" s="274">
        <f>IF(M$8=0,0,M$8/TRE!M$5*1000)</f>
        <v>1.3120240644186756</v>
      </c>
      <c r="N74" s="274">
        <f>IF(N$8=0,0,N$8/TRE!N$5*1000)</f>
        <v>1.2461204302126647</v>
      </c>
      <c r="O74" s="274">
        <f>IF(O$8=0,0,O$8/TRE!O$5*1000)</f>
        <v>1.2207290531784354</v>
      </c>
      <c r="P74" s="274">
        <f>IF(P$8=0,0,P$8/TRE!P$5*1000)</f>
        <v>1.1984854459860639</v>
      </c>
      <c r="Q74" s="274">
        <f>IF(Q$8=0,0,Q$8/TRE!Q$5*1000)</f>
        <v>1.1590027526517104</v>
      </c>
    </row>
    <row r="75" spans="1:17" x14ac:dyDescent="0.25">
      <c r="A75" s="76" t="s">
        <v>80</v>
      </c>
      <c r="B75" s="274">
        <f>IF(B$9=0,0,B$9/TRE!B$5*1000)</f>
        <v>0.56777407754078379</v>
      </c>
      <c r="C75" s="274">
        <f>IF(C$9=0,0,C$9/TRE!C$5*1000)</f>
        <v>0.55422762857710661</v>
      </c>
      <c r="D75" s="274">
        <f>IF(D$9=0,0,D$9/TRE!D$5*1000)</f>
        <v>0.55816476600336096</v>
      </c>
      <c r="E75" s="274">
        <f>IF(E$9=0,0,E$9/TRE!E$5*1000)</f>
        <v>0.55199158560467554</v>
      </c>
      <c r="F75" s="274">
        <f>IF(F$9=0,0,F$9/TRE!F$5*1000)</f>
        <v>0.55334369116624293</v>
      </c>
      <c r="G75" s="274">
        <f>IF(G$9=0,0,G$9/TRE!G$5*1000)</f>
        <v>0.55247721716444664</v>
      </c>
      <c r="H75" s="274">
        <f>IF(H$9=0,0,H$9/TRE!H$5*1000)</f>
        <v>0.53962607085819803</v>
      </c>
      <c r="I75" s="274">
        <f>IF(I$9=0,0,I$9/TRE!I$5*1000)</f>
        <v>0.53729753536670832</v>
      </c>
      <c r="J75" s="274">
        <f>IF(J$9=0,0,J$9/TRE!J$5*1000)</f>
        <v>0.53873503470165962</v>
      </c>
      <c r="K75" s="274">
        <f>IF(K$9=0,0,K$9/TRE!K$5*1000)</f>
        <v>0.53902602677996225</v>
      </c>
      <c r="L75" s="274">
        <f>IF(L$9=0,0,L$9/TRE!L$5*1000)</f>
        <v>0.53713955206094921</v>
      </c>
      <c r="M75" s="274">
        <f>IF(M$9=0,0,M$9/TRE!M$5*1000)</f>
        <v>0.53348068174199192</v>
      </c>
      <c r="N75" s="274">
        <f>IF(N$9=0,0,N$9/TRE!N$5*1000)</f>
        <v>0.50668367652008273</v>
      </c>
      <c r="O75" s="274">
        <f>IF(O$9=0,0,O$9/TRE!O$5*1000)</f>
        <v>0.49635931624503682</v>
      </c>
      <c r="P75" s="274">
        <f>IF(P$9=0,0,P$9/TRE!P$5*1000)</f>
        <v>0.48731486725114948</v>
      </c>
      <c r="Q75" s="274">
        <f>IF(Q$9=0,0,Q$9/TRE!Q$5*1000)</f>
        <v>0.47126085213950325</v>
      </c>
    </row>
    <row r="76" spans="1:17" x14ac:dyDescent="0.25">
      <c r="A76" s="129" t="s">
        <v>79</v>
      </c>
      <c r="B76" s="273">
        <f>IF(B$10=0,0,B$10/TRE!B$5*1000)</f>
        <v>0.23633808290919656</v>
      </c>
      <c r="C76" s="273">
        <f>IF(C$10=0,0,C$10/TRE!C$5*1000)</f>
        <v>0.23069932287251144</v>
      </c>
      <c r="D76" s="273">
        <f>IF(D$10=0,0,D$10/TRE!D$5*1000)</f>
        <v>0.23233817104871082</v>
      </c>
      <c r="E76" s="273">
        <f>IF(E$10=0,0,E$10/TRE!E$5*1000)</f>
        <v>0.22976856162378395</v>
      </c>
      <c r="F76" s="273">
        <f>IF(F$10=0,0,F$10/TRE!F$5*1000)</f>
        <v>0.23033138061984623</v>
      </c>
      <c r="G76" s="273">
        <f>IF(G$10=0,0,G$10/TRE!G$5*1000)</f>
        <v>0.22997070757650803</v>
      </c>
      <c r="H76" s="273">
        <f>IF(H$10=0,0,H$10/TRE!H$5*1000)</f>
        <v>0.22462136987099043</v>
      </c>
      <c r="I76" s="273">
        <f>IF(I$10=0,0,I$10/TRE!I$5*1000)</f>
        <v>0.22365210826533852</v>
      </c>
      <c r="J76" s="273">
        <f>IF(J$10=0,0,J$10/TRE!J$5*1000)</f>
        <v>0.22425047273889309</v>
      </c>
      <c r="K76" s="273">
        <f>IF(K$10=0,0,K$10/TRE!K$5*1000)</f>
        <v>0.22437159927962155</v>
      </c>
      <c r="L76" s="273">
        <f>IF(L$10=0,0,L$10/TRE!L$5*1000)</f>
        <v>0.22358634712355399</v>
      </c>
      <c r="M76" s="273">
        <f>IF(M$10=0,0,M$10/TRE!M$5*1000)</f>
        <v>0.22206332867131823</v>
      </c>
      <c r="N76" s="273">
        <f>IF(N$10=0,0,N$10/TRE!N$5*1000)</f>
        <v>0.21090897504304992</v>
      </c>
      <c r="O76" s="273">
        <f>IF(O$10=0,0,O$10/TRE!O$5*1000)</f>
        <v>0.20661142147167721</v>
      </c>
      <c r="P76" s="273">
        <f>IF(P$10=0,0,P$10/TRE!P$5*1000)</f>
        <v>0.20284663575718359</v>
      </c>
      <c r="Q76" s="273">
        <f>IF(Q$10=0,0,Q$10/TRE!Q$5*1000)</f>
        <v>0.19616409193462028</v>
      </c>
    </row>
    <row r="77" spans="1:17" x14ac:dyDescent="0.25">
      <c r="A77" s="127" t="s">
        <v>283</v>
      </c>
      <c r="B77" s="296">
        <f>IF(B$15=0,0,B$15/TRE!B$5*1000)</f>
        <v>4.4112919948620481</v>
      </c>
      <c r="C77" s="296">
        <f>IF(C$15=0,0,C$15/TRE!C$5*1000)</f>
        <v>4.3060435444024829</v>
      </c>
      <c r="D77" s="296">
        <f>IF(D$15=0,0,D$15/TRE!D$5*1000)</f>
        <v>4.3366329346161647</v>
      </c>
      <c r="E77" s="296">
        <f>IF(E$15=0,0,E$15/TRE!E$5*1000)</f>
        <v>4.2886707215586224</v>
      </c>
      <c r="F77" s="296">
        <f>IF(F$15=0,0,F$15/TRE!F$5*1000)</f>
        <v>4.2991758373712088</v>
      </c>
      <c r="G77" s="296">
        <f>IF(G$15=0,0,G$15/TRE!G$5*1000)</f>
        <v>4.2924438114139205</v>
      </c>
      <c r="H77" s="296">
        <f>IF(H$15=0,0,H$15/TRE!H$5*1000)</f>
        <v>4.1925974798041743</v>
      </c>
      <c r="I77" s="296">
        <f>IF(I$15=0,0,I$15/TRE!I$5*1000)</f>
        <v>4.1745060410089199</v>
      </c>
      <c r="J77" s="296">
        <f>IF(J$15=0,0,J$15/TRE!J$5*1000)</f>
        <v>4.1856746194272167</v>
      </c>
      <c r="K77" s="296">
        <f>IF(K$15=0,0,K$15/TRE!K$5*1000)</f>
        <v>4.1879354676701377</v>
      </c>
      <c r="L77" s="296">
        <f>IF(L$15=0,0,L$15/TRE!L$5*1000)</f>
        <v>4.1732785977007731</v>
      </c>
      <c r="M77" s="296">
        <f>IF(M$15=0,0,M$15/TRE!M$5*1000)</f>
        <v>4.1448511897110247</v>
      </c>
      <c r="N77" s="296">
        <f>IF(N$15=0,0,N$15/TRE!N$5*1000)</f>
        <v>3.936653212209678</v>
      </c>
      <c r="O77" s="296">
        <f>IF(O$15=0,0,O$15/TRE!O$5*1000)</f>
        <v>3.8564386169420546</v>
      </c>
      <c r="P77" s="296">
        <f>IF(P$15=0,0,P$15/TRE!P$5*1000)</f>
        <v>3.7861682276747541</v>
      </c>
      <c r="Q77" s="296">
        <f>IF(Q$15=0,0,Q$15/TRE!Q$5*1000)</f>
        <v>3.6614373687842967</v>
      </c>
    </row>
    <row r="78" spans="1:17" x14ac:dyDescent="0.25">
      <c r="A78" s="127" t="s">
        <v>282</v>
      </c>
      <c r="B78" s="296">
        <f>IF(B$23=0,0,B$23/TRE!B$5*1000)</f>
        <v>2.2056459974310245</v>
      </c>
      <c r="C78" s="296">
        <f>IF(C$23=0,0,C$23/TRE!C$5*1000)</f>
        <v>2.1530217722012419</v>
      </c>
      <c r="D78" s="296">
        <f>IF(D$23=0,0,D$23/TRE!D$5*1000)</f>
        <v>2.1683164673080824</v>
      </c>
      <c r="E78" s="296">
        <f>IF(E$23=0,0,E$23/TRE!E$5*1000)</f>
        <v>2.1443353607793112</v>
      </c>
      <c r="F78" s="296">
        <f>IF(F$23=0,0,F$23/TRE!F$5*1000)</f>
        <v>2.1495879186856053</v>
      </c>
      <c r="G78" s="296">
        <f>IF(G$23=0,0,G$23/TRE!G$5*1000)</f>
        <v>2.1462219057069603</v>
      </c>
      <c r="H78" s="296">
        <f>IF(H$23=0,0,H$23/TRE!H$5*1000)</f>
        <v>2.0962987399020871</v>
      </c>
      <c r="I78" s="296">
        <f>IF(I$23=0,0,I$23/TRE!I$5*1000)</f>
        <v>2.0872530205044595</v>
      </c>
      <c r="J78" s="296">
        <f>IF(J$23=0,0,J$23/TRE!J$5*1000)</f>
        <v>2.0928373097136088</v>
      </c>
      <c r="K78" s="296">
        <f>IF(K$23=0,0,K$23/TRE!K$5*1000)</f>
        <v>2.0939677338350693</v>
      </c>
      <c r="L78" s="296">
        <f>IF(L$23=0,0,L$23/TRE!L$5*1000)</f>
        <v>2.0866392988503866</v>
      </c>
      <c r="M78" s="296">
        <f>IF(M$23=0,0,M$23/TRE!M$5*1000)</f>
        <v>2.0724255948555124</v>
      </c>
      <c r="N78" s="296">
        <f>IF(N$23=0,0,N$23/TRE!N$5*1000)</f>
        <v>1.968326606104839</v>
      </c>
      <c r="O78" s="296">
        <f>IF(O$23=0,0,O$23/TRE!O$5*1000)</f>
        <v>1.9282193084710273</v>
      </c>
      <c r="P78" s="296">
        <f>IF(P$23=0,0,P$23/TRE!P$5*1000)</f>
        <v>1.8930841138373771</v>
      </c>
      <c r="Q78" s="296">
        <f>IF(Q$23=0,0,Q$23/TRE!Q$5*1000)</f>
        <v>1.8307186843921484</v>
      </c>
    </row>
    <row r="79" spans="1:17" x14ac:dyDescent="0.25">
      <c r="A79" s="127" t="s">
        <v>281</v>
      </c>
      <c r="B79" s="296">
        <f>IF(B$26=0,0,B$26/TRE!B$5*1000)</f>
        <v>14.116134383558558</v>
      </c>
      <c r="C79" s="296">
        <f>IF(C$26=0,0,C$26/TRE!C$5*1000)</f>
        <v>13.779339342087951</v>
      </c>
      <c r="D79" s="296">
        <f>IF(D$26=0,0,D$26/TRE!D$5*1000)</f>
        <v>13.877225390771731</v>
      </c>
      <c r="E79" s="296">
        <f>IF(E$26=0,0,E$26/TRE!E$5*1000)</f>
        <v>13.723746308987593</v>
      </c>
      <c r="F79" s="296">
        <f>IF(F$26=0,0,F$26/TRE!F$5*1000)</f>
        <v>13.757362679587869</v>
      </c>
      <c r="G79" s="296">
        <f>IF(G$26=0,0,G$26/TRE!G$5*1000)</f>
        <v>13.735820196524548</v>
      </c>
      <c r="H79" s="296">
        <f>IF(H$26=0,0,H$26/TRE!H$5*1000)</f>
        <v>13.41631193537336</v>
      </c>
      <c r="I79" s="296">
        <f>IF(I$26=0,0,I$26/TRE!I$5*1000)</f>
        <v>13.358419331228545</v>
      </c>
      <c r="J79" s="296">
        <f>IF(J$26=0,0,J$26/TRE!J$5*1000)</f>
        <v>13.394158782167095</v>
      </c>
      <c r="K79" s="296">
        <f>IF(K$26=0,0,K$26/TRE!K$5*1000)</f>
        <v>13.401393496544442</v>
      </c>
      <c r="L79" s="296">
        <f>IF(L$26=0,0,L$26/TRE!L$5*1000)</f>
        <v>13.354491512642474</v>
      </c>
      <c r="M79" s="296">
        <f>IF(M$26=0,0,M$26/TRE!M$5*1000)</f>
        <v>13.263523807075282</v>
      </c>
      <c r="N79" s="296">
        <f>IF(N$26=0,0,N$26/TRE!N$5*1000)</f>
        <v>12.597290279070968</v>
      </c>
      <c r="O79" s="296">
        <f>IF(O$26=0,0,O$26/TRE!O$5*1000)</f>
        <v>12.340603574214578</v>
      </c>
      <c r="P79" s="296">
        <f>IF(P$26=0,0,P$26/TRE!P$5*1000)</f>
        <v>12.115738328559214</v>
      </c>
      <c r="Q79" s="296">
        <f>IF(Q$26=0,0,Q$26/TRE!Q$5*1000)</f>
        <v>11.716599580109751</v>
      </c>
    </row>
    <row r="80" spans="1:17" x14ac:dyDescent="0.25">
      <c r="A80" s="127" t="s">
        <v>280</v>
      </c>
      <c r="B80" s="296">
        <f>IF(B$34=0,0,B$34/TRE!B$5*1000)</f>
        <v>14.906748957269315</v>
      </c>
      <c r="C80" s="296">
        <f>IF(C$34=0,0,C$34/TRE!C$5*1000)</f>
        <v>14.373065965900075</v>
      </c>
      <c r="D80" s="296">
        <f>IF(D$34=0,0,D$34/TRE!D$5*1000)</f>
        <v>14.067651033831181</v>
      </c>
      <c r="E80" s="296">
        <f>IF(E$34=0,0,E$34/TRE!E$5*1000)</f>
        <v>13.807294859302747</v>
      </c>
      <c r="F80" s="296">
        <f>IF(F$34=0,0,F$34/TRE!F$5*1000)</f>
        <v>11.546247162607036</v>
      </c>
      <c r="G80" s="296">
        <f>IF(G$34=0,0,G$34/TRE!G$5*1000)</f>
        <v>11.435054246447647</v>
      </c>
      <c r="H80" s="296">
        <f>IF(H$34=0,0,H$34/TRE!H$5*1000)</f>
        <v>9.0296560081534061</v>
      </c>
      <c r="I80" s="296">
        <f>IF(I$34=0,0,I$34/TRE!I$5*1000)</f>
        <v>7.7871061746663433</v>
      </c>
      <c r="J80" s="296">
        <f>IF(J$34=0,0,J$34/TRE!J$5*1000)</f>
        <v>7.223290901930679</v>
      </c>
      <c r="K80" s="296">
        <f>IF(K$34=0,0,K$34/TRE!K$5*1000)</f>
        <v>6.7617808995373814</v>
      </c>
      <c r="L80" s="296">
        <f>IF(L$34=0,0,L$34/TRE!L$5*1000)</f>
        <v>5.8193426096852905</v>
      </c>
      <c r="M80" s="296">
        <f>IF(M$34=0,0,M$34/TRE!M$5*1000)</f>
        <v>5.5895331968924049</v>
      </c>
      <c r="N80" s="296">
        <f>IF(N$34=0,0,N$34/TRE!N$5*1000)</f>
        <v>6.6151829028741123</v>
      </c>
      <c r="O80" s="296">
        <f>IF(O$34=0,0,O$34/TRE!O$5*1000)</f>
        <v>4.1861447207723712</v>
      </c>
      <c r="P80" s="296">
        <f>IF(P$34=0,0,P$34/TRE!P$5*1000)</f>
        <v>2.5464912412515175</v>
      </c>
      <c r="Q80" s="296">
        <f>IF(Q$34=0,0,Q$34/TRE!Q$5*1000)</f>
        <v>2.7555621160634516</v>
      </c>
    </row>
    <row r="81" spans="1:17" x14ac:dyDescent="0.25">
      <c r="A81" s="127" t="s">
        <v>279</v>
      </c>
      <c r="B81" s="296">
        <f>IF(B$45=0,0,B$45/TRE!B$5*1000)</f>
        <v>3.9701627953758436</v>
      </c>
      <c r="C81" s="296">
        <f>IF(C$45=0,0,C$45/TRE!C$5*1000)</f>
        <v>3.8754391899622354</v>
      </c>
      <c r="D81" s="296">
        <f>IF(D$45=0,0,D$45/TRE!D$5*1000)</f>
        <v>3.9029696411545478</v>
      </c>
      <c r="E81" s="296">
        <f>IF(E$45=0,0,E$45/TRE!E$5*1000)</f>
        <v>3.8598036494027594</v>
      </c>
      <c r="F81" s="296">
        <f>IF(F$45=0,0,F$45/TRE!F$5*1000)</f>
        <v>3.8692582536340883</v>
      </c>
      <c r="G81" s="296">
        <f>IF(G$45=0,0,G$45/TRE!G$5*1000)</f>
        <v>3.8631994302725294</v>
      </c>
      <c r="H81" s="296">
        <f>IF(H$45=0,0,H$45/TRE!H$5*1000)</f>
        <v>3.7733377318237564</v>
      </c>
      <c r="I81" s="296">
        <f>IF(I$45=0,0,I$45/TRE!I$5*1000)</f>
        <v>3.7570554369080278</v>
      </c>
      <c r="J81" s="296">
        <f>IF(J$45=0,0,J$45/TRE!J$5*1000)</f>
        <v>3.7671071574844945</v>
      </c>
      <c r="K81" s="296">
        <f>IF(K$45=0,0,K$45/TRE!K$5*1000)</f>
        <v>3.7691419209031243</v>
      </c>
      <c r="L81" s="296">
        <f>IF(L$45=0,0,L$45/TRE!L$5*1000)</f>
        <v>3.7559507379306956</v>
      </c>
      <c r="M81" s="296">
        <f>IF(M$45=0,0,M$45/TRE!M$5*1000)</f>
        <v>3.7303660707399215</v>
      </c>
      <c r="N81" s="296">
        <f>IF(N$45=0,0,N$45/TRE!N$5*1000)</f>
        <v>3.54298789098871</v>
      </c>
      <c r="O81" s="296">
        <f>IF(O$45=0,0,O$45/TRE!O$5*1000)</f>
        <v>3.4707947552478489</v>
      </c>
      <c r="P81" s="296">
        <f>IF(P$45=0,0,P$45/TRE!P$5*1000)</f>
        <v>3.4075514049072781</v>
      </c>
      <c r="Q81" s="296">
        <f>IF(Q$45=0,0,Q$45/TRE!Q$5*1000)</f>
        <v>3.2952936319058668</v>
      </c>
    </row>
    <row r="82" spans="1:17" x14ac:dyDescent="0.25">
      <c r="A82" s="72" t="s">
        <v>278</v>
      </c>
      <c r="B82" s="295">
        <f>IF(B$46=0,0,B$46/TRE!B$5*1000)</f>
        <v>4.9881779395585193</v>
      </c>
      <c r="C82" s="295">
        <f>IF(C$46=0,0,C$46/TRE!C$5*1000)</f>
        <v>5.0471904193551245</v>
      </c>
      <c r="D82" s="295">
        <f>IF(D$46=0,0,D$46/TRE!D$5*1000)</f>
        <v>5.4905635012877134</v>
      </c>
      <c r="E82" s="295">
        <f>IF(E$46=0,0,E$46/TRE!E$5*1000)</f>
        <v>5.5346100949266361</v>
      </c>
      <c r="F82" s="295">
        <f>IF(F$46=0,0,F$46/TRE!F$5*1000)</f>
        <v>7.8430358639371089</v>
      </c>
      <c r="G82" s="295">
        <f>IF(G$46=0,0,G$46/TRE!G$5*1000)</f>
        <v>7.9238673430291291</v>
      </c>
      <c r="H82" s="295">
        <f>IF(H$46=0,0,H$46/TRE!H$5*1000)</f>
        <v>9.8789586257634099</v>
      </c>
      <c r="I82" s="295">
        <f>IF(I$46=0,0,I$46/TRE!I$5*1000)</f>
        <v>11.039916070283875</v>
      </c>
      <c r="J82" s="295">
        <f>IF(J$46=0,0,J$46/TRE!J$5*1000)</f>
        <v>11.654101631686068</v>
      </c>
      <c r="K82" s="295">
        <f>IF(K$46=0,0,K$46/TRE!K$5*1000)</f>
        <v>12.125808059654943</v>
      </c>
      <c r="L82" s="295">
        <f>IF(L$46=0,0,L$46/TRE!L$5*1000)</f>
        <v>13.002143865945188</v>
      </c>
      <c r="M82" s="295">
        <f>IF(M$46=0,0,M$46/TRE!M$5*1000)</f>
        <v>13.103745668704313</v>
      </c>
      <c r="N82" s="295">
        <f>IF(N$46=0,0,N$46/TRE!N$5*1000)</f>
        <v>11.139123084191526</v>
      </c>
      <c r="O82" s="295">
        <f>IF(O$46=0,0,O$46/TRE!O$5*1000)</f>
        <v>13.20639344163629</v>
      </c>
      <c r="P82" s="295">
        <f>IF(P$46=0,0,P$46/TRE!P$5*1000)</f>
        <v>14.529127465561615</v>
      </c>
      <c r="Q82" s="295">
        <f>IF(Q$46=0,0,Q$46/TRE!Q$5*1000)</f>
        <v>13.757520417153719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30.522498215289801</v>
      </c>
      <c r="C5" s="96">
        <v>40.820549858583831</v>
      </c>
      <c r="D5" s="96">
        <v>45.184151692733629</v>
      </c>
      <c r="E5" s="96">
        <v>51.152129464039355</v>
      </c>
      <c r="F5" s="96">
        <v>50.821625982561308</v>
      </c>
      <c r="G5" s="96">
        <v>51.135876662526734</v>
      </c>
      <c r="H5" s="96">
        <v>56.104998316168263</v>
      </c>
      <c r="I5" s="96">
        <v>56.308020125329847</v>
      </c>
      <c r="J5" s="96">
        <v>56.17195248242777</v>
      </c>
      <c r="K5" s="96">
        <v>44.650937468889296</v>
      </c>
      <c r="L5" s="96">
        <v>51.644664460883831</v>
      </c>
      <c r="M5" s="96">
        <v>52.125308288871118</v>
      </c>
      <c r="N5" s="96">
        <v>69.933320788973177</v>
      </c>
      <c r="O5" s="96">
        <v>84.765547325260783</v>
      </c>
      <c r="P5" s="96">
        <v>80.768928697629647</v>
      </c>
      <c r="Q5" s="96">
        <v>89.831389362776889</v>
      </c>
    </row>
    <row r="6" spans="1:17" x14ac:dyDescent="0.25">
      <c r="A6" s="132" t="s">
        <v>83</v>
      </c>
      <c r="B6" s="160">
        <v>0.24053732719144896</v>
      </c>
      <c r="C6" s="160">
        <v>0.31401751013748669</v>
      </c>
      <c r="D6" s="160">
        <v>0.3510469624974446</v>
      </c>
      <c r="E6" s="160">
        <v>0.39869343978585919</v>
      </c>
      <c r="F6" s="160">
        <v>0.39876698978204539</v>
      </c>
      <c r="G6" s="160">
        <v>0.40265829403827569</v>
      </c>
      <c r="H6" s="160">
        <v>0.44642672868300121</v>
      </c>
      <c r="I6" s="160">
        <v>0.45014954697525617</v>
      </c>
      <c r="J6" s="160">
        <v>0.45026319723239094</v>
      </c>
      <c r="K6" s="160">
        <v>0.35810635564380511</v>
      </c>
      <c r="L6" s="160">
        <v>0.41587255981732457</v>
      </c>
      <c r="M6" s="160">
        <v>0.42026864425400862</v>
      </c>
      <c r="N6" s="160">
        <v>0.54896201786375676</v>
      </c>
      <c r="O6" s="160">
        <v>0.68818735756918659</v>
      </c>
      <c r="P6" s="160">
        <v>0.66128079960472619</v>
      </c>
      <c r="Q6" s="160">
        <v>0.73516104068390675</v>
      </c>
    </row>
    <row r="7" spans="1:17" x14ac:dyDescent="0.25">
      <c r="A7" s="76" t="s">
        <v>82</v>
      </c>
      <c r="B7" s="159">
        <v>0.10650443940987635</v>
      </c>
      <c r="C7" s="159">
        <v>0.13903978759795219</v>
      </c>
      <c r="D7" s="159">
        <v>0.15543558408950081</v>
      </c>
      <c r="E7" s="159">
        <v>0.17653235693847755</v>
      </c>
      <c r="F7" s="159">
        <v>0.17656492319837525</v>
      </c>
      <c r="G7" s="159">
        <v>0.1782879039233303</v>
      </c>
      <c r="H7" s="159">
        <v>0.19766756798675475</v>
      </c>
      <c r="I7" s="159">
        <v>0.19931594697171731</v>
      </c>
      <c r="J7" s="159">
        <v>0.19936626871207364</v>
      </c>
      <c r="K7" s="159">
        <v>0.15856132227910255</v>
      </c>
      <c r="L7" s="159">
        <v>0.18413887926027062</v>
      </c>
      <c r="M7" s="159">
        <v>0.18608536513002868</v>
      </c>
      <c r="N7" s="159">
        <v>0.24306785417698956</v>
      </c>
      <c r="O7" s="159">
        <v>0.30471365747127155</v>
      </c>
      <c r="P7" s="159">
        <v>0.29280004761323336</v>
      </c>
      <c r="Q7" s="159">
        <v>0.32551253241332379</v>
      </c>
    </row>
    <row r="8" spans="1:17" x14ac:dyDescent="0.25">
      <c r="A8" s="76" t="s">
        <v>81</v>
      </c>
      <c r="B8" s="159">
        <v>1.040869295951026</v>
      </c>
      <c r="C8" s="159">
        <v>1.3588376844021053</v>
      </c>
      <c r="D8" s="159">
        <v>1.5190740205142312</v>
      </c>
      <c r="E8" s="159">
        <v>1.7252530607854568</v>
      </c>
      <c r="F8" s="159">
        <v>1.7255713312744547</v>
      </c>
      <c r="G8" s="159">
        <v>1.7424100447032855</v>
      </c>
      <c r="H8" s="159">
        <v>1.9318077580871791</v>
      </c>
      <c r="I8" s="159">
        <v>1.9479173877237004</v>
      </c>
      <c r="J8" s="159">
        <v>1.9484091827582166</v>
      </c>
      <c r="K8" s="159">
        <v>1.5496219012107078</v>
      </c>
      <c r="L8" s="159">
        <v>1.7995917041095235</v>
      </c>
      <c r="M8" s="159">
        <v>1.8186147362766296</v>
      </c>
      <c r="N8" s="159">
        <v>2.3755053559022681</v>
      </c>
      <c r="O8" s="159">
        <v>2.9779706073864665</v>
      </c>
      <c r="P8" s="159">
        <v>2.8615387405658854</v>
      </c>
      <c r="Q8" s="159">
        <v>3.1812382874706056</v>
      </c>
    </row>
    <row r="9" spans="1:17" x14ac:dyDescent="0.25">
      <c r="A9" s="76" t="s">
        <v>80</v>
      </c>
      <c r="B9" s="159">
        <v>0.30463526234475108</v>
      </c>
      <c r="C9" s="159">
        <v>0.39769630642582249</v>
      </c>
      <c r="D9" s="159">
        <v>0.44459329769894768</v>
      </c>
      <c r="E9" s="159">
        <v>0.5049365187617092</v>
      </c>
      <c r="F9" s="159">
        <v>0.50502966822273165</v>
      </c>
      <c r="G9" s="159">
        <v>0.50995791992819961</v>
      </c>
      <c r="H9" s="159">
        <v>0.5653896848276353</v>
      </c>
      <c r="I9" s="159">
        <v>0.57010455274591154</v>
      </c>
      <c r="J9" s="159">
        <v>0.57024848831010067</v>
      </c>
      <c r="K9" s="159">
        <v>0.45353386467142681</v>
      </c>
      <c r="L9" s="159">
        <v>0.52669349843194579</v>
      </c>
      <c r="M9" s="159">
        <v>0.53226104319223599</v>
      </c>
      <c r="N9" s="159">
        <v>0.69524838527920008</v>
      </c>
      <c r="O9" s="159">
        <v>0.87157423200503192</v>
      </c>
      <c r="P9" s="159">
        <v>0.83749766501227685</v>
      </c>
      <c r="Q9" s="159">
        <v>0.93106537396638933</v>
      </c>
    </row>
    <row r="10" spans="1:17" x14ac:dyDescent="0.25">
      <c r="A10" s="129" t="s">
        <v>79</v>
      </c>
      <c r="B10" s="158">
        <v>0.19332439211101476</v>
      </c>
      <c r="C10" s="158">
        <v>0.25238180272630134</v>
      </c>
      <c r="D10" s="158">
        <v>0.29977001764812217</v>
      </c>
      <c r="E10" s="158">
        <v>0.33612377694582174</v>
      </c>
      <c r="F10" s="158">
        <v>0.32756537344161485</v>
      </c>
      <c r="G10" s="158">
        <v>0.33124260937436339</v>
      </c>
      <c r="H10" s="158">
        <v>0.37606099158028133</v>
      </c>
      <c r="I10" s="158">
        <v>0.36919817082151191</v>
      </c>
      <c r="J10" s="158">
        <v>0.36989406668725289</v>
      </c>
      <c r="K10" s="158">
        <v>0.30096500930297759</v>
      </c>
      <c r="L10" s="158">
        <v>0.3490231295195001</v>
      </c>
      <c r="M10" s="158">
        <v>0.34765125335993813</v>
      </c>
      <c r="N10" s="158">
        <v>0.46787497668108613</v>
      </c>
      <c r="O10" s="158">
        <v>0.55310917483778477</v>
      </c>
      <c r="P10" s="158">
        <v>0.53148386610497877</v>
      </c>
      <c r="Q10" s="158">
        <v>0.59086281099647064</v>
      </c>
    </row>
    <row r="11" spans="1:17" x14ac:dyDescent="0.25">
      <c r="A11" s="92" t="s">
        <v>125</v>
      </c>
      <c r="B11" s="91">
        <v>3.1588969198570585E-2</v>
      </c>
      <c r="C11" s="91">
        <v>4.123887785470301E-2</v>
      </c>
      <c r="D11" s="91">
        <v>0</v>
      </c>
      <c r="E11" s="91">
        <v>0</v>
      </c>
      <c r="F11" s="91">
        <v>2.181172713273067E-2</v>
      </c>
      <c r="G11" s="91">
        <v>1.9946428089473191E-2</v>
      </c>
      <c r="H11" s="91">
        <v>0</v>
      </c>
      <c r="I11" s="91">
        <v>2.710861379196116E-2</v>
      </c>
      <c r="J11" s="91">
        <v>2.4510181502344575E-2</v>
      </c>
      <c r="K11" s="91">
        <v>0</v>
      </c>
      <c r="L11" s="91">
        <v>0</v>
      </c>
      <c r="M11" s="91">
        <v>1.2511787544667807E-2</v>
      </c>
      <c r="N11" s="91">
        <v>0</v>
      </c>
      <c r="O11" s="91">
        <v>9.0377362611151243E-2</v>
      </c>
      <c r="P11" s="91">
        <v>8.6843813616061624E-2</v>
      </c>
      <c r="Q11" s="91">
        <v>9.6546260579628645E-2</v>
      </c>
    </row>
    <row r="12" spans="1:17" x14ac:dyDescent="0.25">
      <c r="A12" s="92" t="s">
        <v>26</v>
      </c>
      <c r="B12" s="91">
        <v>5.2568049931178105E-2</v>
      </c>
      <c r="C12" s="91">
        <v>6.8626721452812664E-2</v>
      </c>
      <c r="D12" s="91">
        <v>7.6719295371841606E-2</v>
      </c>
      <c r="E12" s="91">
        <v>3.9383837282139331E-2</v>
      </c>
      <c r="F12" s="91">
        <v>3.6297479471109249E-2</v>
      </c>
      <c r="G12" s="91">
        <v>3.3193385360720404E-2</v>
      </c>
      <c r="H12" s="91">
        <v>4.0738458836005582E-2</v>
      </c>
      <c r="I12" s="91">
        <v>4.5112170467573279E-2</v>
      </c>
      <c r="J12" s="91">
        <v>4.0788049680829441E-2</v>
      </c>
      <c r="K12" s="91">
        <v>2.5001983270509821E-2</v>
      </c>
      <c r="L12" s="91">
        <v>2.3628847946067493E-2</v>
      </c>
      <c r="M12" s="91">
        <v>2.0821200851534966E-2</v>
      </c>
      <c r="N12" s="91">
        <v>0.11004480307962133</v>
      </c>
      <c r="O12" s="91">
        <v>0.15039939038612796</v>
      </c>
      <c r="P12" s="91">
        <v>0.14451911683745702</v>
      </c>
      <c r="Q12" s="91">
        <v>0.16066521876402692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0.18223688917011774</v>
      </c>
      <c r="F13" s="91">
        <v>0.19407767201268394</v>
      </c>
      <c r="G13" s="91">
        <v>0.2091705322216221</v>
      </c>
      <c r="H13" s="91">
        <v>0.21688110775787403</v>
      </c>
      <c r="I13" s="91">
        <v>0.20329353970299116</v>
      </c>
      <c r="J13" s="91">
        <v>0.21989183300607851</v>
      </c>
      <c r="K13" s="91">
        <v>0.20327322355451738</v>
      </c>
      <c r="L13" s="91">
        <v>0.25669667981129257</v>
      </c>
      <c r="M13" s="91">
        <v>0.27107915295076979</v>
      </c>
      <c r="N13" s="91">
        <v>3.789015472233416E-2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0.10916737298126609</v>
      </c>
      <c r="C14" s="157">
        <v>0.14251620341878565</v>
      </c>
      <c r="D14" s="157">
        <v>0.22305072227628056</v>
      </c>
      <c r="E14" s="157">
        <v>0.11450305049356471</v>
      </c>
      <c r="F14" s="157">
        <v>7.5378494825090958E-2</v>
      </c>
      <c r="G14" s="157">
        <v>6.893226370254768E-2</v>
      </c>
      <c r="H14" s="157">
        <v>0.1184414249864017</v>
      </c>
      <c r="I14" s="157">
        <v>9.3683846858986272E-2</v>
      </c>
      <c r="J14" s="157">
        <v>8.470400249800035E-2</v>
      </c>
      <c r="K14" s="157">
        <v>7.2689802477950385E-2</v>
      </c>
      <c r="L14" s="157">
        <v>6.8697601762139987E-2</v>
      </c>
      <c r="M14" s="157">
        <v>4.3239112012965521E-2</v>
      </c>
      <c r="N14" s="157">
        <v>0.31994001887913065</v>
      </c>
      <c r="O14" s="157">
        <v>0.31233242184050564</v>
      </c>
      <c r="P14" s="157">
        <v>0.30012093565146009</v>
      </c>
      <c r="Q14" s="157">
        <v>0.33365133165281502</v>
      </c>
    </row>
    <row r="15" spans="1:17" x14ac:dyDescent="0.25">
      <c r="A15" s="156" t="s">
        <v>283</v>
      </c>
      <c r="B15" s="204">
        <v>2.718235824303437</v>
      </c>
      <c r="C15" s="204">
        <v>3.6721841992585116</v>
      </c>
      <c r="D15" s="204">
        <v>4.1029809458679747</v>
      </c>
      <c r="E15" s="204">
        <v>4.6664809007825294</v>
      </c>
      <c r="F15" s="204">
        <v>4.6578070577722972</v>
      </c>
      <c r="G15" s="204">
        <v>4.7034112929727145</v>
      </c>
      <c r="H15" s="204">
        <v>5.2189437271512977</v>
      </c>
      <c r="I15" s="204">
        <v>5.2588636049030626</v>
      </c>
      <c r="J15" s="204">
        <v>5.2600130215814955</v>
      </c>
      <c r="K15" s="204">
        <v>4.1851341951421048</v>
      </c>
      <c r="L15" s="204">
        <v>4.8610854264443457</v>
      </c>
      <c r="M15" s="204">
        <v>4.9144797702433225</v>
      </c>
      <c r="N15" s="204">
        <v>6.4134868175077528</v>
      </c>
      <c r="O15" s="204">
        <v>8.0439292385752452</v>
      </c>
      <c r="P15" s="204">
        <v>7.7280624224910124</v>
      </c>
      <c r="Q15" s="204">
        <v>8.5928392038801604</v>
      </c>
    </row>
    <row r="16" spans="1:17" x14ac:dyDescent="0.25">
      <c r="A16" s="152" t="s">
        <v>289</v>
      </c>
      <c r="B16" s="264">
        <v>1.9275117579059373</v>
      </c>
      <c r="C16" s="264">
        <v>2.0078534356428954</v>
      </c>
      <c r="D16" s="264">
        <v>2.2423896084533581</v>
      </c>
      <c r="E16" s="264">
        <v>2.5533574740130822</v>
      </c>
      <c r="F16" s="264">
        <v>2.544293807132</v>
      </c>
      <c r="G16" s="264">
        <v>2.5692736593755656</v>
      </c>
      <c r="H16" s="264">
        <v>2.852828099006576</v>
      </c>
      <c r="I16" s="264">
        <v>2.8730165897779205</v>
      </c>
      <c r="J16" s="264">
        <v>2.8735636463549712</v>
      </c>
      <c r="K16" s="264">
        <v>2.28712722067973</v>
      </c>
      <c r="L16" s="264">
        <v>2.65691058681676</v>
      </c>
      <c r="M16" s="264">
        <v>2.6870051516823201</v>
      </c>
      <c r="N16" s="264">
        <v>3.5039217617657039</v>
      </c>
      <c r="O16" s="264">
        <v>4.3964530521923351</v>
      </c>
      <c r="P16" s="264">
        <v>4.2231942459087373</v>
      </c>
      <c r="Q16" s="264">
        <v>4.6963968185934659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7.0304553408765999E-2</v>
      </c>
      <c r="E18" s="83">
        <v>0</v>
      </c>
      <c r="F18" s="83">
        <v>7.261526897405278E-2</v>
      </c>
      <c r="G18" s="83">
        <v>7.4173961828772977E-2</v>
      </c>
      <c r="H18" s="83">
        <v>7.5172959561343289E-2</v>
      </c>
      <c r="I18" s="83">
        <v>7.5828836435715044E-2</v>
      </c>
      <c r="J18" s="83">
        <v>7.6220851329475717E-2</v>
      </c>
      <c r="K18" s="83">
        <v>7.6012865015108524E-2</v>
      </c>
      <c r="L18" s="83">
        <v>7.8058312828708593E-2</v>
      </c>
      <c r="M18" s="83">
        <v>0</v>
      </c>
      <c r="N18" s="83">
        <v>0.14245373010720228</v>
      </c>
      <c r="O18" s="83">
        <v>8.4639454218953858E-2</v>
      </c>
      <c r="P18" s="83">
        <v>8.6938420692052987E-2</v>
      </c>
      <c r="Q18" s="83">
        <v>8.9861455478420602E-2</v>
      </c>
    </row>
    <row r="19" spans="1:17" x14ac:dyDescent="0.25">
      <c r="A19" s="154" t="s">
        <v>125</v>
      </c>
      <c r="B19" s="83">
        <v>3.5925478647903374E-2</v>
      </c>
      <c r="C19" s="83">
        <v>3.8778489071059317E-2</v>
      </c>
      <c r="D19" s="83">
        <v>0</v>
      </c>
      <c r="E19" s="83">
        <v>0</v>
      </c>
      <c r="F19" s="83">
        <v>4.2464873058790167E-2</v>
      </c>
      <c r="G19" s="83">
        <v>4.0197418566181975E-2</v>
      </c>
      <c r="H19" s="83">
        <v>0</v>
      </c>
      <c r="I19" s="83">
        <v>4.3441665634971531E-2</v>
      </c>
      <c r="J19" s="83">
        <v>4.5231778111105972E-2</v>
      </c>
      <c r="K19" s="83">
        <v>0</v>
      </c>
      <c r="L19" s="83">
        <v>0</v>
      </c>
      <c r="M19" s="83">
        <v>5.4635242808526219E-2</v>
      </c>
      <c r="N19" s="83">
        <v>0</v>
      </c>
      <c r="O19" s="83">
        <v>4.7088326070974719E-2</v>
      </c>
      <c r="P19" s="83">
        <v>5.6144379874338041E-2</v>
      </c>
      <c r="Q19" s="83">
        <v>5.2612990566532868E-2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1.891586279258034</v>
      </c>
      <c r="C21" s="83">
        <v>1.969074946571836</v>
      </c>
      <c r="D21" s="83">
        <v>2.172085055044592</v>
      </c>
      <c r="E21" s="83">
        <v>2.5533574740130822</v>
      </c>
      <c r="F21" s="83">
        <v>2.4292136650991569</v>
      </c>
      <c r="G21" s="83">
        <v>2.4549022789806108</v>
      </c>
      <c r="H21" s="83">
        <v>2.7776551394452329</v>
      </c>
      <c r="I21" s="83">
        <v>2.7537460877072339</v>
      </c>
      <c r="J21" s="83">
        <v>2.7521110169143896</v>
      </c>
      <c r="K21" s="83">
        <v>2.2111143556646216</v>
      </c>
      <c r="L21" s="83">
        <v>2.5788522739880513</v>
      </c>
      <c r="M21" s="83">
        <v>2.6323699088737937</v>
      </c>
      <c r="N21" s="83">
        <v>3.3614680316585015</v>
      </c>
      <c r="O21" s="83">
        <v>4.2647252719024067</v>
      </c>
      <c r="P21" s="83">
        <v>4.0801114453423466</v>
      </c>
      <c r="Q21" s="83">
        <v>4.5539223725485121</v>
      </c>
    </row>
    <row r="22" spans="1:17" x14ac:dyDescent="0.25">
      <c r="A22" s="152" t="s">
        <v>288</v>
      </c>
      <c r="B22" s="264">
        <v>0.79072406639749948</v>
      </c>
      <c r="C22" s="264">
        <v>1.6643307636156159</v>
      </c>
      <c r="D22" s="264">
        <v>1.860591337414617</v>
      </c>
      <c r="E22" s="264">
        <v>2.1131234267694476</v>
      </c>
      <c r="F22" s="264">
        <v>2.1135132506402972</v>
      </c>
      <c r="G22" s="264">
        <v>2.1341376335971489</v>
      </c>
      <c r="H22" s="264">
        <v>2.3661156281447218</v>
      </c>
      <c r="I22" s="264">
        <v>2.3858470151251416</v>
      </c>
      <c r="J22" s="264">
        <v>2.3864493752265243</v>
      </c>
      <c r="K22" s="264">
        <v>1.8980069744623751</v>
      </c>
      <c r="L22" s="264">
        <v>2.2041748396275862</v>
      </c>
      <c r="M22" s="264">
        <v>2.2274746185610024</v>
      </c>
      <c r="N22" s="264">
        <v>2.9095650557420485</v>
      </c>
      <c r="O22" s="264">
        <v>3.647476186382911</v>
      </c>
      <c r="P22" s="264">
        <v>3.5048681765822747</v>
      </c>
      <c r="Q22" s="264">
        <v>3.8964423852866941</v>
      </c>
    </row>
    <row r="23" spans="1:17" x14ac:dyDescent="0.25">
      <c r="A23" s="156" t="s">
        <v>282</v>
      </c>
      <c r="B23" s="204">
        <v>1.1800199983287898</v>
      </c>
      <c r="C23" s="204">
        <v>1.5404966294180256</v>
      </c>
      <c r="D23" s="204">
        <v>1.7221544819522197</v>
      </c>
      <c r="E23" s="204">
        <v>1.9558969813252918</v>
      </c>
      <c r="F23" s="204">
        <v>1.9562578004438469</v>
      </c>
      <c r="G23" s="204">
        <v>1.9753476310973608</v>
      </c>
      <c r="H23" s="204">
        <v>2.1900653581934773</v>
      </c>
      <c r="I23" s="204">
        <v>2.2083286360235688</v>
      </c>
      <c r="J23" s="204">
        <v>2.2088861776650268</v>
      </c>
      <c r="K23" s="204">
        <v>1.756786217433925</v>
      </c>
      <c r="L23" s="204">
        <v>2.0401737354886289</v>
      </c>
      <c r="M23" s="204">
        <v>2.0617398999180705</v>
      </c>
      <c r="N23" s="204">
        <v>2.6930795605231452</v>
      </c>
      <c r="O23" s="204">
        <v>3.376086589181801</v>
      </c>
      <c r="P23" s="204">
        <v>3.2440892943960931</v>
      </c>
      <c r="Q23" s="204">
        <v>3.6065285173338149</v>
      </c>
    </row>
    <row r="24" spans="1:17" x14ac:dyDescent="0.25">
      <c r="A24" s="152" t="s">
        <v>287</v>
      </c>
      <c r="B24" s="151">
        <v>0.77023813395737728</v>
      </c>
      <c r="C24" s="151">
        <v>1.0055331696844347</v>
      </c>
      <c r="D24" s="151">
        <v>1.1241072663546643</v>
      </c>
      <c r="E24" s="151">
        <v>1.2766787370065409</v>
      </c>
      <c r="F24" s="151">
        <v>1.2769142555951798</v>
      </c>
      <c r="G24" s="151">
        <v>1.2893748202982773</v>
      </c>
      <c r="H24" s="151">
        <v>1.4295281920041025</v>
      </c>
      <c r="I24" s="151">
        <v>1.441449238304773</v>
      </c>
      <c r="J24" s="151">
        <v>1.4418131641993583</v>
      </c>
      <c r="K24" s="151">
        <v>1.1467125470710187</v>
      </c>
      <c r="L24" s="151">
        <v>1.3316889656083335</v>
      </c>
      <c r="M24" s="151">
        <v>1.3457659153806056</v>
      </c>
      <c r="N24" s="151">
        <v>1.7578622211774868</v>
      </c>
      <c r="O24" s="151">
        <v>2.2036835292730084</v>
      </c>
      <c r="P24" s="151">
        <v>2.1175245233517903</v>
      </c>
      <c r="Q24" s="151">
        <v>2.3541006077773776</v>
      </c>
    </row>
    <row r="25" spans="1:17" x14ac:dyDescent="0.25">
      <c r="A25" s="152" t="s">
        <v>286</v>
      </c>
      <c r="B25" s="151">
        <v>0.40978186437141256</v>
      </c>
      <c r="C25" s="151">
        <v>0.53496345973359083</v>
      </c>
      <c r="D25" s="151">
        <v>0.59804721559755547</v>
      </c>
      <c r="E25" s="151">
        <v>0.67921824431875089</v>
      </c>
      <c r="F25" s="151">
        <v>0.6793435448486671</v>
      </c>
      <c r="G25" s="151">
        <v>0.68597281079908357</v>
      </c>
      <c r="H25" s="151">
        <v>0.76053716618937472</v>
      </c>
      <c r="I25" s="151">
        <v>0.76687939771879554</v>
      </c>
      <c r="J25" s="151">
        <v>0.76707301346566836</v>
      </c>
      <c r="K25" s="151">
        <v>0.61007367036290638</v>
      </c>
      <c r="L25" s="151">
        <v>0.70848476988029541</v>
      </c>
      <c r="M25" s="151">
        <v>0.71597398453746497</v>
      </c>
      <c r="N25" s="151">
        <v>0.93521733934565821</v>
      </c>
      <c r="O25" s="151">
        <v>1.1724030599087927</v>
      </c>
      <c r="P25" s="151">
        <v>1.1265647710443027</v>
      </c>
      <c r="Q25" s="151">
        <v>1.2524279095564372</v>
      </c>
    </row>
    <row r="26" spans="1:17" x14ac:dyDescent="0.25">
      <c r="A26" s="156" t="s">
        <v>281</v>
      </c>
      <c r="B26" s="204">
        <v>7.0313192413799834</v>
      </c>
      <c r="C26" s="204">
        <v>9.867596692172631</v>
      </c>
      <c r="D26" s="204">
        <v>11.015742984864394</v>
      </c>
      <c r="E26" s="204">
        <v>12.549987216010162</v>
      </c>
      <c r="F26" s="204">
        <v>12.527471670471051</v>
      </c>
      <c r="G26" s="204">
        <v>12.651145843733357</v>
      </c>
      <c r="H26" s="204">
        <v>14.034205918055356</v>
      </c>
      <c r="I26" s="204">
        <v>14.143312477482672</v>
      </c>
      <c r="J26" s="204">
        <v>14.147513775587914</v>
      </c>
      <c r="K26" s="204">
        <v>11.256547513372858</v>
      </c>
      <c r="L26" s="204">
        <v>13.077071024931131</v>
      </c>
      <c r="M26" s="204">
        <v>13.225045457507537</v>
      </c>
      <c r="N26" s="204">
        <v>18.742704515907135</v>
      </c>
      <c r="O26" s="204">
        <v>21.613158701515363</v>
      </c>
      <c r="P26" s="204">
        <v>20.763809741002738</v>
      </c>
      <c r="Q26" s="204">
        <v>23.087950728006696</v>
      </c>
    </row>
    <row r="27" spans="1:17" x14ac:dyDescent="0.25">
      <c r="A27" s="152" t="s">
        <v>285</v>
      </c>
      <c r="B27" s="264">
        <v>7.0313192413799834</v>
      </c>
      <c r="C27" s="264">
        <v>6.3482937331149936</v>
      </c>
      <c r="D27" s="264">
        <v>7.1241592014698698</v>
      </c>
      <c r="E27" s="264">
        <v>8.037151126796088</v>
      </c>
      <c r="F27" s="264">
        <v>7.987561461776246</v>
      </c>
      <c r="G27" s="264">
        <v>8.062119269058984</v>
      </c>
      <c r="H27" s="264">
        <v>8.9745240570586535</v>
      </c>
      <c r="I27" s="264">
        <v>9.0241786410749789</v>
      </c>
      <c r="J27" s="264">
        <v>9.0210519376931657</v>
      </c>
      <c r="K27" s="264">
        <v>7.1829033322921481</v>
      </c>
      <c r="L27" s="264">
        <v>8.3357699773888054</v>
      </c>
      <c r="M27" s="264">
        <v>8.4160722115816231</v>
      </c>
      <c r="N27" s="264">
        <v>4.9217901890782381</v>
      </c>
      <c r="O27" s="264">
        <v>13.900404712672845</v>
      </c>
      <c r="P27" s="264">
        <v>13.352606863182421</v>
      </c>
      <c r="Q27" s="264">
        <v>14.848746408699835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0.22336030687269764</v>
      </c>
      <c r="E29" s="83">
        <v>0</v>
      </c>
      <c r="F29" s="83">
        <v>0.22796853192339223</v>
      </c>
      <c r="G29" s="83">
        <v>0.23275034356111896</v>
      </c>
      <c r="H29" s="83">
        <v>0.23648166332156481</v>
      </c>
      <c r="I29" s="83">
        <v>0.23817926028531655</v>
      </c>
      <c r="J29" s="83">
        <v>0.23928207034863477</v>
      </c>
      <c r="K29" s="83">
        <v>0.23872439472423754</v>
      </c>
      <c r="L29" s="83">
        <v>0.24489952495644446</v>
      </c>
      <c r="M29" s="83">
        <v>0</v>
      </c>
      <c r="N29" s="83">
        <v>0.20009789570355987</v>
      </c>
      <c r="O29" s="83">
        <v>0.26760724027668598</v>
      </c>
      <c r="P29" s="83">
        <v>0.27487595531073122</v>
      </c>
      <c r="Q29" s="83">
        <v>0.28411780687547594</v>
      </c>
    </row>
    <row r="30" spans="1:17" x14ac:dyDescent="0.25">
      <c r="A30" s="154" t="s">
        <v>125</v>
      </c>
      <c r="B30" s="83">
        <v>0.13105160486658665</v>
      </c>
      <c r="C30" s="83">
        <v>0.12260717579251522</v>
      </c>
      <c r="D30" s="83">
        <v>0</v>
      </c>
      <c r="E30" s="83">
        <v>0</v>
      </c>
      <c r="F30" s="83">
        <v>0.13331431400446567</v>
      </c>
      <c r="G30" s="83">
        <v>0.12613540858376621</v>
      </c>
      <c r="H30" s="83">
        <v>0</v>
      </c>
      <c r="I30" s="83">
        <v>0.13645077879140755</v>
      </c>
      <c r="J30" s="83">
        <v>0.14199727926405389</v>
      </c>
      <c r="K30" s="83">
        <v>0</v>
      </c>
      <c r="L30" s="83">
        <v>0</v>
      </c>
      <c r="M30" s="83">
        <v>0.17112514595886238</v>
      </c>
      <c r="N30" s="83">
        <v>0</v>
      </c>
      <c r="O30" s="83">
        <v>0.14888065034663711</v>
      </c>
      <c r="P30" s="83">
        <v>0.17751346217746469</v>
      </c>
      <c r="Q30" s="83">
        <v>0.16634815687481402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6.900267636513397</v>
      </c>
      <c r="C32" s="83">
        <v>6.2256865573224784</v>
      </c>
      <c r="D32" s="83">
        <v>6.9007988945971723</v>
      </c>
      <c r="E32" s="83">
        <v>8.037151126796088</v>
      </c>
      <c r="F32" s="83">
        <v>7.6262786158483884</v>
      </c>
      <c r="G32" s="83">
        <v>7.7032335169140991</v>
      </c>
      <c r="H32" s="83">
        <v>8.7380423937370892</v>
      </c>
      <c r="I32" s="83">
        <v>8.649548601998255</v>
      </c>
      <c r="J32" s="83">
        <v>8.6397725880804774</v>
      </c>
      <c r="K32" s="83">
        <v>6.9441789375679104</v>
      </c>
      <c r="L32" s="83">
        <v>8.0908704524323607</v>
      </c>
      <c r="M32" s="83">
        <v>8.2449470656227604</v>
      </c>
      <c r="N32" s="83">
        <v>4.7216922933746783</v>
      </c>
      <c r="O32" s="83">
        <v>13.483916822049522</v>
      </c>
      <c r="P32" s="83">
        <v>12.900217445694226</v>
      </c>
      <c r="Q32" s="83">
        <v>14.398280444949545</v>
      </c>
    </row>
    <row r="33" spans="1:17" x14ac:dyDescent="0.25">
      <c r="A33" s="152" t="s">
        <v>284</v>
      </c>
      <c r="B33" s="264">
        <v>0</v>
      </c>
      <c r="C33" s="264">
        <v>3.5193029590576375</v>
      </c>
      <c r="D33" s="264">
        <v>3.8915837833945246</v>
      </c>
      <c r="E33" s="264">
        <v>4.5128360892140744</v>
      </c>
      <c r="F33" s="264">
        <v>4.5399102086948053</v>
      </c>
      <c r="G33" s="264">
        <v>4.5890265746743735</v>
      </c>
      <c r="H33" s="264">
        <v>5.0596818609967036</v>
      </c>
      <c r="I33" s="264">
        <v>5.119133836407693</v>
      </c>
      <c r="J33" s="264">
        <v>5.1264618378947473</v>
      </c>
      <c r="K33" s="264">
        <v>4.0736441810807111</v>
      </c>
      <c r="L33" s="264">
        <v>4.7413010475423256</v>
      </c>
      <c r="M33" s="264">
        <v>4.8089732459259142</v>
      </c>
      <c r="N33" s="264">
        <v>13.820914326828898</v>
      </c>
      <c r="O33" s="264">
        <v>7.7127539888425183</v>
      </c>
      <c r="P33" s="264">
        <v>7.4112028778203181</v>
      </c>
      <c r="Q33" s="264">
        <v>8.2392043193068591</v>
      </c>
    </row>
    <row r="34" spans="1:17" x14ac:dyDescent="0.25">
      <c r="A34" s="156" t="s">
        <v>280</v>
      </c>
      <c r="B34" s="204">
        <v>11.778911486990259</v>
      </c>
      <c r="C34" s="204">
        <v>15.386540641267194</v>
      </c>
      <c r="D34" s="204">
        <v>16.363055728685769</v>
      </c>
      <c r="E34" s="204">
        <v>18.263305040029628</v>
      </c>
      <c r="F34" s="204">
        <v>15.46657957098452</v>
      </c>
      <c r="G34" s="204">
        <v>15.331049097307581</v>
      </c>
      <c r="H34" s="204">
        <v>13.708360229689983</v>
      </c>
      <c r="I34" s="204">
        <v>12.05311945280836</v>
      </c>
      <c r="J34" s="204">
        <v>11.165236105023947</v>
      </c>
      <c r="K34" s="204">
        <v>8.3747611447401589</v>
      </c>
      <c r="L34" s="204">
        <v>8.435012391836116</v>
      </c>
      <c r="M34" s="204">
        <v>8.2254576203175169</v>
      </c>
      <c r="N34" s="204">
        <v>13.25713533949626</v>
      </c>
      <c r="O34" s="204">
        <v>10.813403679840707</v>
      </c>
      <c r="P34" s="204">
        <v>6.5028191636073398</v>
      </c>
      <c r="Q34" s="204">
        <v>7.954057692389787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1.0947750264545659</v>
      </c>
      <c r="E35" s="87">
        <v>0.96805983959687969</v>
      </c>
      <c r="F35" s="87">
        <v>0.50399688511271068</v>
      </c>
      <c r="G35" s="87">
        <v>0.492150497145942</v>
      </c>
      <c r="H35" s="87">
        <v>0.52395778547768601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7.8582533284396075E-16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0.12540169624953024</v>
      </c>
      <c r="C38" s="87">
        <v>0.11729189956660412</v>
      </c>
      <c r="D38" s="87">
        <v>0</v>
      </c>
      <c r="E38" s="87">
        <v>0</v>
      </c>
      <c r="F38" s="87">
        <v>0.12321126009843873</v>
      </c>
      <c r="G38" s="87">
        <v>0.1515498893114933</v>
      </c>
      <c r="H38" s="87">
        <v>0</v>
      </c>
      <c r="I38" s="87">
        <v>0.13112628148279862</v>
      </c>
      <c r="J38" s="87">
        <v>0.12219305267064021</v>
      </c>
      <c r="K38" s="87">
        <v>0</v>
      </c>
      <c r="L38" s="87">
        <v>0</v>
      </c>
      <c r="M38" s="87">
        <v>8.4848436724416901E-2</v>
      </c>
      <c r="N38" s="87">
        <v>0</v>
      </c>
      <c r="O38" s="87">
        <v>8.1973169501335305E-2</v>
      </c>
      <c r="P38" s="87">
        <v>4.171877538954033E-2</v>
      </c>
      <c r="Q38" s="87">
        <v>6.9911672004211139E-2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1.4056567414599062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5.9342155555856522</v>
      </c>
      <c r="C41" s="87">
        <v>5.1407105087915692</v>
      </c>
      <c r="D41" s="87">
        <v>6.1136902004362135</v>
      </c>
      <c r="E41" s="87">
        <v>5.4786367435055014</v>
      </c>
      <c r="F41" s="87">
        <v>6.5895497743629026</v>
      </c>
      <c r="G41" s="87">
        <v>8.7037393294460355</v>
      </c>
      <c r="H41" s="87">
        <v>8.1609995596161031</v>
      </c>
      <c r="I41" s="87">
        <v>7.6414163490229958</v>
      </c>
      <c r="J41" s="87">
        <v>6.9141546503049227</v>
      </c>
      <c r="K41" s="87">
        <v>4.438413210272647</v>
      </c>
      <c r="L41" s="87">
        <v>3.9858576093988507</v>
      </c>
      <c r="M41" s="87">
        <v>3.978201642959148</v>
      </c>
      <c r="N41" s="87">
        <v>8.4522908771241561</v>
      </c>
      <c r="O41" s="87">
        <v>5.6715896600029945</v>
      </c>
      <c r="P41" s="87">
        <v>2.4259093573994055</v>
      </c>
      <c r="Q41" s="87">
        <v>4.6678401819233279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3.1118284357132452E-2</v>
      </c>
      <c r="Q43" s="87">
        <v>6.4328796006241307E-2</v>
      </c>
    </row>
    <row r="44" spans="1:17" x14ac:dyDescent="0.25">
      <c r="A44" s="88" t="s">
        <v>22</v>
      </c>
      <c r="B44" s="87">
        <v>5.7192942351550764</v>
      </c>
      <c r="C44" s="87">
        <v>10.128538232909021</v>
      </c>
      <c r="D44" s="87">
        <v>9.1545905017949902</v>
      </c>
      <c r="E44" s="87">
        <v>10.410951715467343</v>
      </c>
      <c r="F44" s="87">
        <v>8.2498216514104676</v>
      </c>
      <c r="G44" s="87">
        <v>5.9836093814041105</v>
      </c>
      <c r="H44" s="87">
        <v>5.0234028845961936</v>
      </c>
      <c r="I44" s="87">
        <v>4.2805768223025655</v>
      </c>
      <c r="J44" s="87">
        <v>4.1288884020483838</v>
      </c>
      <c r="K44" s="87">
        <v>3.9363479344675127</v>
      </c>
      <c r="L44" s="87">
        <v>4.4491547824372653</v>
      </c>
      <c r="M44" s="87">
        <v>4.1624075406339509</v>
      </c>
      <c r="N44" s="87">
        <v>4.8048444623721043</v>
      </c>
      <c r="O44" s="87">
        <v>5.0598408503363768</v>
      </c>
      <c r="P44" s="87">
        <v>4.0040727464612615</v>
      </c>
      <c r="Q44" s="87">
        <v>3.1519770424560076</v>
      </c>
    </row>
    <row r="45" spans="1:17" x14ac:dyDescent="0.25">
      <c r="A45" s="156" t="s">
        <v>279</v>
      </c>
      <c r="B45" s="204">
        <v>2.7295992494044867</v>
      </c>
      <c r="C45" s="204">
        <v>3.5634467630420272</v>
      </c>
      <c r="D45" s="204">
        <v>3.9836541651437054</v>
      </c>
      <c r="E45" s="204">
        <v>4.524342756647469</v>
      </c>
      <c r="F45" s="204">
        <v>4.5251773963964332</v>
      </c>
      <c r="G45" s="204">
        <v>4.5693356204069486</v>
      </c>
      <c r="H45" s="204">
        <v>5.0660164796681943</v>
      </c>
      <c r="I45" s="204">
        <v>5.1082627378055854</v>
      </c>
      <c r="J45" s="204">
        <v>5.1095524322583845</v>
      </c>
      <c r="K45" s="204">
        <v>4.0637636203311747</v>
      </c>
      <c r="L45" s="204">
        <v>4.7192901009571315</v>
      </c>
      <c r="M45" s="204">
        <v>4.7691765319689017</v>
      </c>
      <c r="N45" s="204">
        <v>6.229579123575431</v>
      </c>
      <c r="O45" s="204">
        <v>7.8094976634349509</v>
      </c>
      <c r="P45" s="204">
        <v>7.5041640951218982</v>
      </c>
      <c r="Q45" s="204">
        <v>8.3425514379522507</v>
      </c>
    </row>
    <row r="46" spans="1:17" x14ac:dyDescent="0.25">
      <c r="A46" s="72" t="s">
        <v>278</v>
      </c>
      <c r="B46" s="306">
        <v>3.198541697874735</v>
      </c>
      <c r="C46" s="306">
        <v>4.3283118421357702</v>
      </c>
      <c r="D46" s="306">
        <v>5.2266435037713208</v>
      </c>
      <c r="E46" s="306">
        <v>6.0505774160269485</v>
      </c>
      <c r="F46" s="306">
        <v>8.5548342005739411</v>
      </c>
      <c r="G46" s="306">
        <v>8.741030405041311</v>
      </c>
      <c r="H46" s="306">
        <v>12.370053872245107</v>
      </c>
      <c r="I46" s="306">
        <v>13.999447611068495</v>
      </c>
      <c r="J46" s="306">
        <v>14.742569766610959</v>
      </c>
      <c r="K46" s="306">
        <v>12.193156324761057</v>
      </c>
      <c r="L46" s="306">
        <v>15.236712010087919</v>
      </c>
      <c r="M46" s="306">
        <v>15.62452796670293</v>
      </c>
      <c r="N46" s="306">
        <v>18.266676842060146</v>
      </c>
      <c r="O46" s="306">
        <v>27.713916423442971</v>
      </c>
      <c r="P46" s="306">
        <v>29.841382862109469</v>
      </c>
      <c r="Q46" s="306">
        <v>32.483621737683485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1.0000000000000002</v>
      </c>
      <c r="C50" s="77">
        <f t="shared" si="0"/>
        <v>0.99999999999999989</v>
      </c>
      <c r="D50" s="77">
        <f t="shared" si="0"/>
        <v>1.0000000000000002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0.99999999999999989</v>
      </c>
      <c r="J50" s="77">
        <f t="shared" si="0"/>
        <v>0.99999999999999978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0.99999999999999989</v>
      </c>
      <c r="O50" s="77">
        <f t="shared" si="0"/>
        <v>1</v>
      </c>
      <c r="P50" s="77">
        <f t="shared" si="0"/>
        <v>1.0000000000000002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7.8806566059836901E-3</v>
      </c>
      <c r="C51" s="203">
        <f t="shared" si="1"/>
        <v>7.6926330298182997E-3</v>
      </c>
      <c r="D51" s="203">
        <f t="shared" si="1"/>
        <v>7.7692498220321539E-3</v>
      </c>
      <c r="E51" s="203">
        <f t="shared" si="1"/>
        <v>7.7942686641451773E-3</v>
      </c>
      <c r="F51" s="203">
        <f t="shared" si="1"/>
        <v>7.8464036140613921E-3</v>
      </c>
      <c r="G51" s="203">
        <f t="shared" si="1"/>
        <v>7.8742816261005016E-3</v>
      </c>
      <c r="H51" s="203">
        <f t="shared" si="1"/>
        <v>7.956986758421318E-3</v>
      </c>
      <c r="I51" s="203">
        <f t="shared" si="1"/>
        <v>7.9944126249389992E-3</v>
      </c>
      <c r="J51" s="203">
        <f t="shared" si="1"/>
        <v>8.0158010774727204E-3</v>
      </c>
      <c r="K51" s="203">
        <f t="shared" si="1"/>
        <v>8.0201307283484704E-3</v>
      </c>
      <c r="L51" s="203">
        <f t="shared" si="1"/>
        <v>8.0525755014307521E-3</v>
      </c>
      <c r="M51" s="203">
        <f t="shared" si="1"/>
        <v>8.0626601175179426E-3</v>
      </c>
      <c r="N51" s="203">
        <f t="shared" si="1"/>
        <v>7.8497919399576829E-3</v>
      </c>
      <c r="O51" s="203">
        <f t="shared" si="1"/>
        <v>8.1187154366913587E-3</v>
      </c>
      <c r="P51" s="203">
        <f t="shared" si="1"/>
        <v>8.1873167103692565E-3</v>
      </c>
      <c r="Q51" s="203">
        <f t="shared" si="1"/>
        <v>8.1837879375884701E-3</v>
      </c>
    </row>
    <row r="52" spans="1:17" x14ac:dyDescent="0.25">
      <c r="A52" s="76" t="s">
        <v>82</v>
      </c>
      <c r="B52" s="202">
        <f t="shared" ref="B52:Q52" si="2">IF(B$7=0,0,B$7/B$5)</f>
        <v>3.4893749082610969E-3</v>
      </c>
      <c r="C52" s="202">
        <f t="shared" si="2"/>
        <v>3.4061223594398643E-3</v>
      </c>
      <c r="D52" s="202">
        <f t="shared" si="2"/>
        <v>3.4400465266341928E-3</v>
      </c>
      <c r="E52" s="202">
        <f t="shared" si="2"/>
        <v>3.4511242989909582E-3</v>
      </c>
      <c r="F52" s="202">
        <f t="shared" si="2"/>
        <v>3.4742084650924176E-3</v>
      </c>
      <c r="G52" s="202">
        <f t="shared" si="2"/>
        <v>3.486552212646093E-3</v>
      </c>
      <c r="H52" s="202">
        <f t="shared" si="2"/>
        <v>3.5231721579036422E-3</v>
      </c>
      <c r="I52" s="202">
        <f t="shared" si="2"/>
        <v>3.5397434775380453E-3</v>
      </c>
      <c r="J52" s="202">
        <f t="shared" si="2"/>
        <v>3.5492137962347178E-3</v>
      </c>
      <c r="K52" s="202">
        <f t="shared" si="2"/>
        <v>3.5511308668397103E-3</v>
      </c>
      <c r="L52" s="202">
        <f t="shared" si="2"/>
        <v>3.565496671969651E-3</v>
      </c>
      <c r="M52" s="202">
        <f t="shared" si="2"/>
        <v>3.5699619098417566E-3</v>
      </c>
      <c r="N52" s="202">
        <f t="shared" si="2"/>
        <v>3.4757087384775756E-3</v>
      </c>
      <c r="O52" s="202">
        <f t="shared" si="2"/>
        <v>3.594781925987335E-3</v>
      </c>
      <c r="P52" s="202">
        <f t="shared" si="2"/>
        <v>3.6251570044883641E-3</v>
      </c>
      <c r="Q52" s="202">
        <f t="shared" si="2"/>
        <v>3.623594544427755E-3</v>
      </c>
    </row>
    <row r="53" spans="1:17" x14ac:dyDescent="0.25">
      <c r="A53" s="76" t="s">
        <v>81</v>
      </c>
      <c r="B53" s="202">
        <f t="shared" ref="B53:Q53" si="3">IF(B$8=0,0,B$8/B$5)</f>
        <v>3.4101707160707366E-2</v>
      </c>
      <c r="C53" s="202">
        <f t="shared" si="3"/>
        <v>3.3288078899220558E-2</v>
      </c>
      <c r="D53" s="202">
        <f t="shared" si="3"/>
        <v>3.3619620234200918E-2</v>
      </c>
      <c r="E53" s="202">
        <f t="shared" si="3"/>
        <v>3.3727883450059164E-2</v>
      </c>
      <c r="F53" s="202">
        <f t="shared" si="3"/>
        <v>3.395348531089027E-2</v>
      </c>
      <c r="G53" s="202">
        <f t="shared" si="3"/>
        <v>3.4074120919103244E-2</v>
      </c>
      <c r="H53" s="202">
        <f t="shared" si="3"/>
        <v>3.4432008128774387E-2</v>
      </c>
      <c r="I53" s="202">
        <f t="shared" si="3"/>
        <v>3.4593959854884698E-2</v>
      </c>
      <c r="J53" s="202">
        <f t="shared" si="3"/>
        <v>3.4686513404848018E-2</v>
      </c>
      <c r="K53" s="202">
        <f t="shared" si="3"/>
        <v>3.4705248961243253E-2</v>
      </c>
      <c r="L53" s="202">
        <f t="shared" si="3"/>
        <v>3.4845646164911225E-2</v>
      </c>
      <c r="M53" s="202">
        <f t="shared" si="3"/>
        <v>3.4889284993733234E-2</v>
      </c>
      <c r="N53" s="202">
        <f t="shared" si="3"/>
        <v>3.3968147502539715E-2</v>
      </c>
      <c r="O53" s="202">
        <f t="shared" si="3"/>
        <v>3.5131851340019699E-2</v>
      </c>
      <c r="P53" s="202">
        <f t="shared" si="3"/>
        <v>3.5428707384227869E-2</v>
      </c>
      <c r="Q53" s="202">
        <f t="shared" si="3"/>
        <v>3.5413437441376185E-2</v>
      </c>
    </row>
    <row r="54" spans="1:17" x14ac:dyDescent="0.25">
      <c r="A54" s="76" t="s">
        <v>80</v>
      </c>
      <c r="B54" s="202">
        <f t="shared" ref="B54:Q54" si="4">IF(B$9=0,0,B$9/B$5)</f>
        <v>9.9806791762591853E-3</v>
      </c>
      <c r="C54" s="202">
        <f t="shared" si="4"/>
        <v>9.7425514306783423E-3</v>
      </c>
      <c r="D54" s="202">
        <f t="shared" si="4"/>
        <v>9.8395849217734841E-3</v>
      </c>
      <c r="E54" s="202">
        <f t="shared" si="4"/>
        <v>9.8712707379403717E-3</v>
      </c>
      <c r="F54" s="202">
        <f t="shared" si="4"/>
        <v>9.9372985113861789E-3</v>
      </c>
      <c r="G54" s="202">
        <f t="shared" si="4"/>
        <v>9.9726054037107322E-3</v>
      </c>
      <c r="H54" s="202">
        <f t="shared" si="4"/>
        <v>1.0077349644348926E-2</v>
      </c>
      <c r="I54" s="202">
        <f t="shared" si="4"/>
        <v>1.0124748685479943E-2</v>
      </c>
      <c r="J54" s="202">
        <f t="shared" si="4"/>
        <v>1.0151836692671331E-2</v>
      </c>
      <c r="K54" s="202">
        <f t="shared" si="4"/>
        <v>1.0157320100780151E-2</v>
      </c>
      <c r="L54" s="202">
        <f t="shared" si="4"/>
        <v>1.0198410696052998E-2</v>
      </c>
      <c r="M54" s="202">
        <f t="shared" si="4"/>
        <v>1.0211182641693364E-2</v>
      </c>
      <c r="N54" s="202">
        <f t="shared" si="4"/>
        <v>9.9415897520030855E-3</v>
      </c>
      <c r="O54" s="202">
        <f t="shared" si="4"/>
        <v>1.0282175477032472E-2</v>
      </c>
      <c r="P54" s="202">
        <f t="shared" si="4"/>
        <v>1.0369057489267593E-2</v>
      </c>
      <c r="Q54" s="202">
        <f t="shared" si="4"/>
        <v>1.0364588375744209E-2</v>
      </c>
    </row>
    <row r="55" spans="1:17" x14ac:dyDescent="0.25">
      <c r="A55" s="129" t="s">
        <v>79</v>
      </c>
      <c r="B55" s="201">
        <f t="shared" ref="B55:Q55" si="5">IF(B$10=0,0,B$10/B$5)</f>
        <v>6.3338325305944887E-3</v>
      </c>
      <c r="C55" s="201">
        <f t="shared" si="5"/>
        <v>6.1827144318397746E-3</v>
      </c>
      <c r="D55" s="201">
        <f t="shared" si="5"/>
        <v>6.6344062335540145E-3</v>
      </c>
      <c r="E55" s="201">
        <f t="shared" si="5"/>
        <v>6.5710612728668771E-3</v>
      </c>
      <c r="F55" s="201">
        <f t="shared" si="5"/>
        <v>6.4453934148823592E-3</v>
      </c>
      <c r="G55" s="201">
        <f t="shared" si="5"/>
        <v>6.4776949373609501E-3</v>
      </c>
      <c r="H55" s="201">
        <f t="shared" si="5"/>
        <v>6.7028072875266196E-3</v>
      </c>
      <c r="I55" s="201">
        <f t="shared" si="5"/>
        <v>6.5567599428954203E-3</v>
      </c>
      <c r="J55" s="201">
        <f t="shared" si="5"/>
        <v>6.58503132507218E-3</v>
      </c>
      <c r="K55" s="201">
        <f t="shared" si="5"/>
        <v>6.7403962013714959E-3</v>
      </c>
      <c r="L55" s="201">
        <f t="shared" si="5"/>
        <v>6.758164336295642E-3</v>
      </c>
      <c r="M55" s="201">
        <f t="shared" si="5"/>
        <v>6.669528963422218E-3</v>
      </c>
      <c r="N55" s="201">
        <f t="shared" si="5"/>
        <v>6.6903011526210678E-3</v>
      </c>
      <c r="O55" s="201">
        <f t="shared" si="5"/>
        <v>6.5251649082781775E-3</v>
      </c>
      <c r="P55" s="201">
        <f t="shared" si="5"/>
        <v>6.5803010473825486E-3</v>
      </c>
      <c r="Q55" s="201">
        <f t="shared" si="5"/>
        <v>6.5774649060621601E-3</v>
      </c>
    </row>
    <row r="56" spans="1:17" x14ac:dyDescent="0.25">
      <c r="A56" s="127" t="s">
        <v>283</v>
      </c>
      <c r="B56" s="200">
        <f t="shared" ref="B56:Q56" si="6">IF(B$15=0,0,B$15/B$5)</f>
        <v>8.9056793619264635E-2</v>
      </c>
      <c r="C56" s="200">
        <f t="shared" si="6"/>
        <v>8.9959204664812151E-2</v>
      </c>
      <c r="D56" s="200">
        <f t="shared" si="6"/>
        <v>9.080575361400009E-2</v>
      </c>
      <c r="E56" s="200">
        <f t="shared" si="6"/>
        <v>9.1227500197486974E-2</v>
      </c>
      <c r="F56" s="200">
        <f t="shared" si="6"/>
        <v>9.1650099100933038E-2</v>
      </c>
      <c r="G56" s="200">
        <f t="shared" si="6"/>
        <v>9.1978696757524389E-2</v>
      </c>
      <c r="H56" s="200">
        <f t="shared" si="6"/>
        <v>9.3021012098440964E-2</v>
      </c>
      <c r="I56" s="200">
        <f t="shared" si="6"/>
        <v>9.339457493262833E-2</v>
      </c>
      <c r="J56" s="200">
        <f t="shared" si="6"/>
        <v>9.3641270939032809E-2</v>
      </c>
      <c r="K56" s="200">
        <f t="shared" si="6"/>
        <v>9.3730040899098976E-2</v>
      </c>
      <c r="L56" s="200">
        <f t="shared" si="6"/>
        <v>9.4125607692275334E-2</v>
      </c>
      <c r="M56" s="200">
        <f t="shared" si="6"/>
        <v>9.4282027897235013E-2</v>
      </c>
      <c r="N56" s="200">
        <f t="shared" si="6"/>
        <v>9.170859820686518E-2</v>
      </c>
      <c r="O56" s="200">
        <f t="shared" si="6"/>
        <v>9.4896210694059804E-2</v>
      </c>
      <c r="P56" s="200">
        <f t="shared" si="6"/>
        <v>9.5681130691013E-2</v>
      </c>
      <c r="Q56" s="200">
        <f t="shared" si="6"/>
        <v>9.5655196528004985E-2</v>
      </c>
    </row>
    <row r="57" spans="1:17" x14ac:dyDescent="0.25">
      <c r="A57" s="142" t="s">
        <v>289</v>
      </c>
      <c r="B57" s="199">
        <f t="shared" ref="B57:Q57" si="7">IF(B$16=0,0,B$16/B$5)</f>
        <v>6.3150524059671448E-2</v>
      </c>
      <c r="C57" s="199">
        <f t="shared" si="7"/>
        <v>4.918731968576557E-2</v>
      </c>
      <c r="D57" s="199">
        <f t="shared" si="7"/>
        <v>4.9627790374428389E-2</v>
      </c>
      <c r="E57" s="199">
        <f t="shared" si="7"/>
        <v>4.9916934070323063E-2</v>
      </c>
      <c r="F57" s="199">
        <f t="shared" si="7"/>
        <v>5.0063211436899659E-2</v>
      </c>
      <c r="G57" s="199">
        <f t="shared" si="7"/>
        <v>5.0244052259660867E-2</v>
      </c>
      <c r="H57" s="199">
        <f t="shared" si="7"/>
        <v>5.0848020401498731E-2</v>
      </c>
      <c r="I57" s="199">
        <f t="shared" si="7"/>
        <v>5.1023221618930803E-2</v>
      </c>
      <c r="J57" s="199">
        <f t="shared" si="7"/>
        <v>5.1156556241371637E-2</v>
      </c>
      <c r="K57" s="199">
        <f t="shared" si="7"/>
        <v>5.122237852840815E-2</v>
      </c>
      <c r="L57" s="199">
        <f t="shared" si="7"/>
        <v>5.144598410217438E-2</v>
      </c>
      <c r="M57" s="199">
        <f t="shared" si="7"/>
        <v>5.1548954622796975E-2</v>
      </c>
      <c r="N57" s="199">
        <f t="shared" si="7"/>
        <v>5.010375200598495E-2</v>
      </c>
      <c r="O57" s="199">
        <f t="shared" si="7"/>
        <v>5.1866037451776807E-2</v>
      </c>
      <c r="P57" s="199">
        <f t="shared" si="7"/>
        <v>5.2287362405398309E-2</v>
      </c>
      <c r="Q57" s="199">
        <f t="shared" si="7"/>
        <v>5.2280131164702828E-2</v>
      </c>
    </row>
    <row r="58" spans="1:17" x14ac:dyDescent="0.25">
      <c r="A58" s="142" t="s">
        <v>288</v>
      </c>
      <c r="B58" s="199">
        <f t="shared" ref="B58:Q58" si="8">IF(B$22=0,0,B$22/B$5)</f>
        <v>2.5906269559593183E-2</v>
      </c>
      <c r="C58" s="199">
        <f t="shared" si="8"/>
        <v>4.0771884979046574E-2</v>
      </c>
      <c r="D58" s="199">
        <f t="shared" si="8"/>
        <v>4.1177963239571708E-2</v>
      </c>
      <c r="E58" s="199">
        <f t="shared" si="8"/>
        <v>4.1310566127163918E-2</v>
      </c>
      <c r="F58" s="199">
        <f t="shared" si="8"/>
        <v>4.158688766403338E-2</v>
      </c>
      <c r="G58" s="199">
        <f t="shared" si="8"/>
        <v>4.1734644497863523E-2</v>
      </c>
      <c r="H58" s="199">
        <f t="shared" si="8"/>
        <v>4.2172991696942226E-2</v>
      </c>
      <c r="I58" s="199">
        <f t="shared" si="8"/>
        <v>4.237135331369752E-2</v>
      </c>
      <c r="J58" s="199">
        <f t="shared" si="8"/>
        <v>4.2484714697661179E-2</v>
      </c>
      <c r="K58" s="199">
        <f t="shared" si="8"/>
        <v>4.2507662370690834E-2</v>
      </c>
      <c r="L58" s="199">
        <f t="shared" si="8"/>
        <v>4.2679623590100961E-2</v>
      </c>
      <c r="M58" s="199">
        <f t="shared" si="8"/>
        <v>4.2733073274438045E-2</v>
      </c>
      <c r="N58" s="199">
        <f t="shared" si="8"/>
        <v>4.1604846200880223E-2</v>
      </c>
      <c r="O58" s="199">
        <f t="shared" si="8"/>
        <v>4.3030173242283011E-2</v>
      </c>
      <c r="P58" s="199">
        <f t="shared" si="8"/>
        <v>4.3393768285614677E-2</v>
      </c>
      <c r="Q58" s="199">
        <f t="shared" si="8"/>
        <v>4.3375065363302164E-2</v>
      </c>
    </row>
    <row r="59" spans="1:17" x14ac:dyDescent="0.25">
      <c r="A59" s="127" t="s">
        <v>282</v>
      </c>
      <c r="B59" s="200">
        <f t="shared" ref="B59:Q59" si="9">IF(B$23=0,0,B$23/B$5)</f>
        <v>3.8660662374539051E-2</v>
      </c>
      <c r="C59" s="200">
        <f t="shared" si="9"/>
        <v>3.7738262584772281E-2</v>
      </c>
      <c r="D59" s="200">
        <f t="shared" si="9"/>
        <v>3.8114126689008328E-2</v>
      </c>
      <c r="E59" s="200">
        <f t="shared" si="9"/>
        <v>3.8236863290321353E-2</v>
      </c>
      <c r="F59" s="200">
        <f t="shared" si="9"/>
        <v>3.8492625189030905E-2</v>
      </c>
      <c r="G59" s="200">
        <f t="shared" si="9"/>
        <v>3.8629388210820098E-2</v>
      </c>
      <c r="H59" s="200">
        <f t="shared" si="9"/>
        <v>3.9035120290919732E-2</v>
      </c>
      <c r="I59" s="200">
        <f t="shared" si="9"/>
        <v>3.921872285880932E-2</v>
      </c>
      <c r="J59" s="200">
        <f t="shared" si="9"/>
        <v>3.9323649615989956E-2</v>
      </c>
      <c r="K59" s="200">
        <f t="shared" si="9"/>
        <v>3.9344889872871588E-2</v>
      </c>
      <c r="L59" s="200">
        <f t="shared" si="9"/>
        <v>3.9504056358694639E-2</v>
      </c>
      <c r="M59" s="200">
        <f t="shared" si="9"/>
        <v>3.9553529131994739E-2</v>
      </c>
      <c r="N59" s="200">
        <f t="shared" si="9"/>
        <v>3.8509247525219475E-2</v>
      </c>
      <c r="O59" s="200">
        <f t="shared" si="9"/>
        <v>3.9828523447470281E-2</v>
      </c>
      <c r="P59" s="200">
        <f t="shared" si="9"/>
        <v>4.0165065288173103E-2</v>
      </c>
      <c r="Q59" s="200">
        <f t="shared" si="9"/>
        <v>4.0147753952342179E-2</v>
      </c>
    </row>
    <row r="60" spans="1:17" x14ac:dyDescent="0.25">
      <c r="A60" s="142" t="s">
        <v>287</v>
      </c>
      <c r="B60" s="199">
        <f t="shared" ref="B60:Q60" si="10">IF(B$24=0,0,B$24/B$5)</f>
        <v>2.5235094733220026E-2</v>
      </c>
      <c r="C60" s="199">
        <f t="shared" si="10"/>
        <v>2.463301384150731E-2</v>
      </c>
      <c r="D60" s="199">
        <f t="shared" si="10"/>
        <v>2.4878352790574567E-2</v>
      </c>
      <c r="E60" s="199">
        <f t="shared" si="10"/>
        <v>2.4958467035161528E-2</v>
      </c>
      <c r="F60" s="199">
        <f t="shared" si="10"/>
        <v>2.5125411297020173E-2</v>
      </c>
      <c r="G60" s="199">
        <f t="shared" si="10"/>
        <v>2.521468105079254E-2</v>
      </c>
      <c r="H60" s="199">
        <f t="shared" si="10"/>
        <v>2.5479515816902592E-2</v>
      </c>
      <c r="I60" s="199">
        <f t="shared" si="10"/>
        <v>2.5599359293692253E-2</v>
      </c>
      <c r="J60" s="199">
        <f t="shared" si="10"/>
        <v>2.5667848463170294E-2</v>
      </c>
      <c r="K60" s="199">
        <f t="shared" si="10"/>
        <v>2.5681712682292388E-2</v>
      </c>
      <c r="L60" s="199">
        <f t="shared" si="10"/>
        <v>2.5785605919019332E-2</v>
      </c>
      <c r="M60" s="199">
        <f t="shared" si="10"/>
        <v>2.5817898436639654E-2</v>
      </c>
      <c r="N60" s="199">
        <f t="shared" si="10"/>
        <v>2.5136261246365123E-2</v>
      </c>
      <c r="O60" s="199">
        <f t="shared" si="10"/>
        <v>2.5997396333879316E-2</v>
      </c>
      <c r="P60" s="199">
        <f t="shared" si="10"/>
        <v>2.6217068339225526E-2</v>
      </c>
      <c r="Q60" s="199">
        <f t="shared" si="10"/>
        <v>2.6205768656995056E-2</v>
      </c>
    </row>
    <row r="61" spans="1:17" x14ac:dyDescent="0.25">
      <c r="A61" s="142" t="s">
        <v>286</v>
      </c>
      <c r="B61" s="199">
        <f t="shared" ref="B61:Q61" si="11">IF(B$25=0,0,B$25/B$5)</f>
        <v>1.3425567641319028E-2</v>
      </c>
      <c r="C61" s="199">
        <f t="shared" si="11"/>
        <v>1.310524874326497E-2</v>
      </c>
      <c r="D61" s="199">
        <f t="shared" si="11"/>
        <v>1.3235773898433762E-2</v>
      </c>
      <c r="E61" s="199">
        <f t="shared" si="11"/>
        <v>1.3278396255159829E-2</v>
      </c>
      <c r="F61" s="199">
        <f t="shared" si="11"/>
        <v>1.3367213892010732E-2</v>
      </c>
      <c r="G61" s="199">
        <f t="shared" si="11"/>
        <v>1.341470716002756E-2</v>
      </c>
      <c r="H61" s="199">
        <f t="shared" si="11"/>
        <v>1.3555604474017142E-2</v>
      </c>
      <c r="I61" s="199">
        <f t="shared" si="11"/>
        <v>1.3619363565117061E-2</v>
      </c>
      <c r="J61" s="199">
        <f t="shared" si="11"/>
        <v>1.3655801152819662E-2</v>
      </c>
      <c r="K61" s="199">
        <f t="shared" si="11"/>
        <v>1.36631771905792E-2</v>
      </c>
      <c r="L61" s="199">
        <f t="shared" si="11"/>
        <v>1.3718450439675305E-2</v>
      </c>
      <c r="M61" s="199">
        <f t="shared" si="11"/>
        <v>1.3735630695355085E-2</v>
      </c>
      <c r="N61" s="199">
        <f t="shared" si="11"/>
        <v>1.3372986278854353E-2</v>
      </c>
      <c r="O61" s="199">
        <f t="shared" si="11"/>
        <v>1.3831127113590967E-2</v>
      </c>
      <c r="P61" s="199">
        <f t="shared" si="11"/>
        <v>1.3947996948947577E-2</v>
      </c>
      <c r="Q61" s="199">
        <f t="shared" si="11"/>
        <v>1.3941985295347122E-2</v>
      </c>
    </row>
    <row r="62" spans="1:17" x14ac:dyDescent="0.25">
      <c r="A62" s="127" t="s">
        <v>281</v>
      </c>
      <c r="B62" s="200">
        <f t="shared" ref="B62:Q62" si="12">IF(B$26=0,0,B$26/B$5)</f>
        <v>0.2303651290855919</v>
      </c>
      <c r="C62" s="200">
        <f t="shared" si="12"/>
        <v>0.24173110666949166</v>
      </c>
      <c r="D62" s="200">
        <f t="shared" si="12"/>
        <v>0.24379660947880341</v>
      </c>
      <c r="E62" s="200">
        <f t="shared" si="12"/>
        <v>0.24534632961532862</v>
      </c>
      <c r="F62" s="200">
        <f t="shared" si="12"/>
        <v>0.24649883643568721</v>
      </c>
      <c r="G62" s="200">
        <f t="shared" si="12"/>
        <v>0.24740254141383164</v>
      </c>
      <c r="H62" s="200">
        <f t="shared" si="12"/>
        <v>0.25014181158991317</v>
      </c>
      <c r="I62" s="200">
        <f t="shared" si="12"/>
        <v>0.25117758440098986</v>
      </c>
      <c r="J62" s="200">
        <f t="shared" si="12"/>
        <v>0.25186081576946556</v>
      </c>
      <c r="K62" s="200">
        <f t="shared" si="12"/>
        <v>0.25210103418804808</v>
      </c>
      <c r="L62" s="200">
        <f t="shared" si="12"/>
        <v>0.25321243077948219</v>
      </c>
      <c r="M62" s="200">
        <f t="shared" si="12"/>
        <v>0.25371639788135542</v>
      </c>
      <c r="N62" s="200">
        <f t="shared" si="12"/>
        <v>0.26800821560389015</v>
      </c>
      <c r="O62" s="200">
        <f t="shared" si="12"/>
        <v>0.25497574643837023</v>
      </c>
      <c r="P62" s="200">
        <f t="shared" si="12"/>
        <v>0.25707670110043318</v>
      </c>
      <c r="Q62" s="200">
        <f t="shared" si="12"/>
        <v>0.25701428967961132</v>
      </c>
    </row>
    <row r="63" spans="1:17" x14ac:dyDescent="0.25">
      <c r="A63" s="142" t="s">
        <v>285</v>
      </c>
      <c r="B63" s="199">
        <f t="shared" ref="B63:Q63" si="13">IF(B$27=0,0,B$27/B$5)</f>
        <v>0.2303651290855919</v>
      </c>
      <c r="C63" s="199">
        <f t="shared" si="13"/>
        <v>0.15551710486771067</v>
      </c>
      <c r="D63" s="199">
        <f t="shared" si="13"/>
        <v>0.15766942466722364</v>
      </c>
      <c r="E63" s="199">
        <f t="shared" si="13"/>
        <v>0.15712251300205038</v>
      </c>
      <c r="F63" s="199">
        <f t="shared" si="13"/>
        <v>0.15716855388525075</v>
      </c>
      <c r="G63" s="199">
        <f t="shared" si="13"/>
        <v>0.15766072267158462</v>
      </c>
      <c r="H63" s="199">
        <f t="shared" si="13"/>
        <v>0.15995943902332116</v>
      </c>
      <c r="I63" s="199">
        <f t="shared" si="13"/>
        <v>0.16026453462560128</v>
      </c>
      <c r="J63" s="199">
        <f t="shared" si="13"/>
        <v>0.1605970869628435</v>
      </c>
      <c r="K63" s="199">
        <f t="shared" si="13"/>
        <v>0.16086791766235284</v>
      </c>
      <c r="L63" s="199">
        <f t="shared" si="13"/>
        <v>0.1614062181331897</v>
      </c>
      <c r="M63" s="199">
        <f t="shared" si="13"/>
        <v>0.16145846399489738</v>
      </c>
      <c r="N63" s="199">
        <f t="shared" si="13"/>
        <v>7.0378328006615809E-2</v>
      </c>
      <c r="O63" s="199">
        <f t="shared" si="13"/>
        <v>0.16398649157934969</v>
      </c>
      <c r="P63" s="199">
        <f t="shared" si="13"/>
        <v>0.16531860801534048</v>
      </c>
      <c r="Q63" s="199">
        <f t="shared" si="13"/>
        <v>0.16529574477284725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8.6214001801781001E-2</v>
      </c>
      <c r="D64" s="199">
        <f t="shared" si="14"/>
        <v>8.6127184811579785E-2</v>
      </c>
      <c r="E64" s="199">
        <f t="shared" si="14"/>
        <v>8.822381661327823E-2</v>
      </c>
      <c r="F64" s="199">
        <f t="shared" si="14"/>
        <v>8.9330282550436471E-2</v>
      </c>
      <c r="G64" s="199">
        <f t="shared" si="14"/>
        <v>8.9741818742247015E-2</v>
      </c>
      <c r="H64" s="199">
        <f t="shared" si="14"/>
        <v>9.0182372566592006E-2</v>
      </c>
      <c r="I64" s="199">
        <f t="shared" si="14"/>
        <v>9.0913049775388555E-2</v>
      </c>
      <c r="J64" s="199">
        <f t="shared" si="14"/>
        <v>9.1263728806622035E-2</v>
      </c>
      <c r="K64" s="199">
        <f t="shared" si="14"/>
        <v>9.1233116525695296E-2</v>
      </c>
      <c r="L64" s="199">
        <f t="shared" si="14"/>
        <v>9.180621264629249E-2</v>
      </c>
      <c r="M64" s="199">
        <f t="shared" si="14"/>
        <v>9.2257933886458032E-2</v>
      </c>
      <c r="N64" s="199">
        <f t="shared" si="14"/>
        <v>0.19762988759727435</v>
      </c>
      <c r="O64" s="199">
        <f t="shared" si="14"/>
        <v>9.0989254859020513E-2</v>
      </c>
      <c r="P64" s="199">
        <f t="shared" si="14"/>
        <v>9.1758093085092723E-2</v>
      </c>
      <c r="Q64" s="199">
        <f t="shared" si="14"/>
        <v>9.1718544906764052E-2</v>
      </c>
    </row>
    <row r="65" spans="1:17" x14ac:dyDescent="0.25">
      <c r="A65" s="127" t="s">
        <v>280</v>
      </c>
      <c r="B65" s="200">
        <f t="shared" ref="B65:Q65" si="15">IF(B$34=0,0,B$34/B$5)</f>
        <v>0.38590915474572079</v>
      </c>
      <c r="C65" s="200">
        <f t="shared" si="15"/>
        <v>0.37693124405651973</v>
      </c>
      <c r="D65" s="200">
        <f t="shared" si="15"/>
        <v>0.36214148358830922</v>
      </c>
      <c r="E65" s="200">
        <f t="shared" si="15"/>
        <v>0.35703899781667897</v>
      </c>
      <c r="F65" s="200">
        <f t="shared" si="15"/>
        <v>0.30433067167688904</v>
      </c>
      <c r="G65" s="200">
        <f t="shared" si="15"/>
        <v>0.29981003745150303</v>
      </c>
      <c r="H65" s="200">
        <f t="shared" si="15"/>
        <v>0.24433402800298323</v>
      </c>
      <c r="I65" s="200">
        <f t="shared" si="15"/>
        <v>0.21405688614127513</v>
      </c>
      <c r="J65" s="200">
        <f t="shared" si="15"/>
        <v>0.19876888040373458</v>
      </c>
      <c r="K65" s="200">
        <f t="shared" si="15"/>
        <v>0.18756070128595406</v>
      </c>
      <c r="L65" s="200">
        <f t="shared" si="15"/>
        <v>0.16332785738640776</v>
      </c>
      <c r="M65" s="200">
        <f t="shared" si="15"/>
        <v>0.15780161097049419</v>
      </c>
      <c r="N65" s="200">
        <f t="shared" si="15"/>
        <v>0.18956822284330299</v>
      </c>
      <c r="O65" s="200">
        <f t="shared" si="15"/>
        <v>0.12756838150702568</v>
      </c>
      <c r="P65" s="200">
        <f t="shared" si="15"/>
        <v>8.0511395513881326E-2</v>
      </c>
      <c r="Q65" s="200">
        <f t="shared" si="15"/>
        <v>8.8544302262408087E-2</v>
      </c>
    </row>
    <row r="66" spans="1:17" x14ac:dyDescent="0.25">
      <c r="A66" s="127" t="s">
        <v>279</v>
      </c>
      <c r="B66" s="200">
        <f t="shared" ref="B66:Q66" si="16">IF(B$45=0,0,B$45/B$5)</f>
        <v>8.9429090310737855E-2</v>
      </c>
      <c r="C66" s="200">
        <f t="shared" si="16"/>
        <v>8.7295413104110806E-2</v>
      </c>
      <c r="D66" s="200">
        <f t="shared" si="16"/>
        <v>8.8164854620571401E-2</v>
      </c>
      <c r="E66" s="200">
        <f t="shared" si="16"/>
        <v>8.8448766533329642E-2</v>
      </c>
      <c r="F66" s="200">
        <f t="shared" si="16"/>
        <v>8.9040389969993902E-2</v>
      </c>
      <c r="G66" s="200">
        <f t="shared" si="16"/>
        <v>8.935674752507837E-2</v>
      </c>
      <c r="H66" s="200">
        <f t="shared" si="16"/>
        <v>9.0295279060872494E-2</v>
      </c>
      <c r="I66" s="200">
        <f t="shared" si="16"/>
        <v>9.0719984940611717E-2</v>
      </c>
      <c r="J66" s="200">
        <f t="shared" si="16"/>
        <v>9.0962699469220018E-2</v>
      </c>
      <c r="K66" s="200">
        <f t="shared" si="16"/>
        <v>9.1011832017247496E-2</v>
      </c>
      <c r="L66" s="200">
        <f t="shared" si="16"/>
        <v>9.138001282846106E-2</v>
      </c>
      <c r="M66" s="200">
        <f t="shared" si="16"/>
        <v>9.1494452282925548E-2</v>
      </c>
      <c r="N66" s="200">
        <f t="shared" si="16"/>
        <v>8.9078840433924986E-2</v>
      </c>
      <c r="O66" s="200">
        <f t="shared" si="16"/>
        <v>9.2130563771015264E-2</v>
      </c>
      <c r="P66" s="200">
        <f t="shared" si="16"/>
        <v>9.2909045794266246E-2</v>
      </c>
      <c r="Q66" s="200">
        <f t="shared" si="16"/>
        <v>9.2869001549798186E-2</v>
      </c>
    </row>
    <row r="67" spans="1:17" x14ac:dyDescent="0.25">
      <c r="A67" s="72" t="s">
        <v>278</v>
      </c>
      <c r="B67" s="71">
        <f t="shared" ref="B67:Q67" si="17">IF(B$46=0,0,B$46/B$5)</f>
        <v>0.10479291948234015</v>
      </c>
      <c r="C67" s="71">
        <f t="shared" si="17"/>
        <v>0.10603266876929644</v>
      </c>
      <c r="D67" s="71">
        <f t="shared" si="17"/>
        <v>0.11567426427111285</v>
      </c>
      <c r="E67" s="71">
        <f t="shared" si="17"/>
        <v>0.11828593412285185</v>
      </c>
      <c r="F67" s="71">
        <f t="shared" si="17"/>
        <v>0.16833058831115333</v>
      </c>
      <c r="G67" s="71">
        <f t="shared" si="17"/>
        <v>0.17093733354232082</v>
      </c>
      <c r="H67" s="71">
        <f t="shared" si="17"/>
        <v>0.22048042497989562</v>
      </c>
      <c r="I67" s="71">
        <f t="shared" si="17"/>
        <v>0.24862262213994846</v>
      </c>
      <c r="J67" s="71">
        <f t="shared" si="17"/>
        <v>0.26245428750625799</v>
      </c>
      <c r="K67" s="71">
        <f t="shared" si="17"/>
        <v>0.27307727487819677</v>
      </c>
      <c r="L67" s="71">
        <f t="shared" si="17"/>
        <v>0.29502974158401885</v>
      </c>
      <c r="M67" s="71">
        <f t="shared" si="17"/>
        <v>0.29974936320978662</v>
      </c>
      <c r="N67" s="71">
        <f t="shared" si="17"/>
        <v>0.26120133630119802</v>
      </c>
      <c r="O67" s="71">
        <f t="shared" si="17"/>
        <v>0.3269478850540497</v>
      </c>
      <c r="P67" s="71">
        <f t="shared" si="17"/>
        <v>0.36946612197649759</v>
      </c>
      <c r="Q67" s="71">
        <f t="shared" si="17"/>
        <v>0.36160658282263647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0.35477648110469973</v>
      </c>
      <c r="C71" s="253">
        <f>IF(C$5=0,0,C$5/TRE_fec!C$5)</f>
        <v>0.36344793890830357</v>
      </c>
      <c r="D71" s="253">
        <f>IF(D$5=0,0,D$5/TRE_fec!D$5)</f>
        <v>0.36088427926884448</v>
      </c>
      <c r="E71" s="253">
        <f>IF(E$5=0,0,E$5/TRE_fec!E$5)</f>
        <v>0.36492021716549877</v>
      </c>
      <c r="F71" s="253">
        <f>IF(F$5=0,0,F$5/TRE_fec!F$5)</f>
        <v>0.36402852785371159</v>
      </c>
      <c r="G71" s="253">
        <f>IF(G$5=0,0,G$5/TRE_fec!G$5)</f>
        <v>0.36459944959581764</v>
      </c>
      <c r="H71" s="253">
        <f>IF(H$5=0,0,H$5/TRE_fec!H$5)</f>
        <v>0.3732823526706856</v>
      </c>
      <c r="I71" s="253">
        <f>IF(I$5=0,0,I$5/TRE_fec!I$5)</f>
        <v>0.37490008055761365</v>
      </c>
      <c r="J71" s="253">
        <f>IF(J$5=0,0,J$5/TRE_fec!J$5)</f>
        <v>0.37389973979311658</v>
      </c>
      <c r="K71" s="253">
        <f>IF(K$5=0,0,K$5/TRE_fec!K$5)</f>
        <v>0.37369789079705024</v>
      </c>
      <c r="L71" s="253">
        <f>IF(L$5=0,0,L$5/TRE_fec!L$5)</f>
        <v>0.3750103460441685</v>
      </c>
      <c r="M71" s="253">
        <f>IF(M$5=0,0,M$5/TRE_fec!M$5)</f>
        <v>0.37758234962630854</v>
      </c>
      <c r="N71" s="253">
        <f>IF(N$5=0,0,N$5/TRE_fec!N$5)</f>
        <v>0.39755156644443868</v>
      </c>
      <c r="O71" s="253">
        <f>IF(O$5=0,0,O$5/TRE_fec!O$5)</f>
        <v>0.40582070830508032</v>
      </c>
      <c r="P71" s="253">
        <f>IF(P$5=0,0,P$5/TRE_fec!P$5)</f>
        <v>0.41335264493084489</v>
      </c>
      <c r="Q71" s="253">
        <f>IF(Q$5=0,0,Q$5/TRE_fec!Q$5)</f>
        <v>0.42743395378141408</v>
      </c>
    </row>
    <row r="72" spans="1:17" x14ac:dyDescent="0.25">
      <c r="A72" s="132" t="s">
        <v>83</v>
      </c>
      <c r="B72" s="282">
        <f>IF(B$6=0,0,B$6/TRE_fec!B$6)</f>
        <v>0.30271445296845972</v>
      </c>
      <c r="C72" s="282">
        <f>IF(C$6=0,0,C$6/TRE_fec!C$6)</f>
        <v>0.30271445296845961</v>
      </c>
      <c r="D72" s="282">
        <f>IF(D$6=0,0,D$6/TRE_fec!D$6)</f>
        <v>0.3035728873963231</v>
      </c>
      <c r="E72" s="282">
        <f>IF(E$6=0,0,E$6/TRE_fec!E$6)</f>
        <v>0.30795639514736634</v>
      </c>
      <c r="F72" s="282">
        <f>IF(F$6=0,0,F$6/TRE_fec!F$6)</f>
        <v>0.30925874887166926</v>
      </c>
      <c r="G72" s="282">
        <f>IF(G$6=0,0,G$6/TRE_fec!G$6)</f>
        <v>0.31084428215286569</v>
      </c>
      <c r="H72" s="282">
        <f>IF(H$6=0,0,H$6/TRE_fec!H$6)</f>
        <v>0.32158962184935985</v>
      </c>
      <c r="I72" s="282">
        <f>IF(I$6=0,0,I$6/TRE_fec!I$6)</f>
        <v>0.3245024835623031</v>
      </c>
      <c r="J72" s="282">
        <f>IF(J$6=0,0,J$6/TRE_fec!J$6)</f>
        <v>0.3245024835623031</v>
      </c>
      <c r="K72" s="282">
        <f>IF(K$6=0,0,K$6/TRE_fec!K$6)</f>
        <v>0.3245024835623031</v>
      </c>
      <c r="L72" s="282">
        <f>IF(L$6=0,0,L$6/TRE_fec!L$6)</f>
        <v>0.32695951914852989</v>
      </c>
      <c r="M72" s="282">
        <f>IF(M$6=0,0,M$6/TRE_fec!M$6)</f>
        <v>0.32961424174493059</v>
      </c>
      <c r="N72" s="282">
        <f>IF(N$6=0,0,N$6/TRE_fec!N$6)</f>
        <v>0.33788393697291597</v>
      </c>
      <c r="O72" s="282">
        <f>IF(O$6=0,0,O$6/TRE_fec!O$6)</f>
        <v>0.35672821036441321</v>
      </c>
      <c r="P72" s="282">
        <f>IF(P$6=0,0,P$6/TRE_fec!P$6)</f>
        <v>0.36641921710328762</v>
      </c>
      <c r="Q72" s="282">
        <f>IF(Q$6=0,0,Q$6/TRE_fec!Q$6)</f>
        <v>0.37873837908166097</v>
      </c>
    </row>
    <row r="73" spans="1:17" x14ac:dyDescent="0.25">
      <c r="A73" s="76" t="s">
        <v>82</v>
      </c>
      <c r="B73" s="281">
        <f>IF(B$7=0,0,B$7/TRE_fec!B$7)</f>
        <v>7.6707907763788358E-2</v>
      </c>
      <c r="C73" s="281">
        <f>IF(C$7=0,0,C$7/TRE_fec!C$7)</f>
        <v>7.6707907763788344E-2</v>
      </c>
      <c r="D73" s="281">
        <f>IF(D$7=0,0,D$7/TRE_fec!D$7)</f>
        <v>7.6925435233217335E-2</v>
      </c>
      <c r="E73" s="281">
        <f>IF(E$7=0,0,E$7/TRE_fec!E$7)</f>
        <v>7.80362170441007E-2</v>
      </c>
      <c r="F73" s="281">
        <f>IF(F$7=0,0,F$7/TRE_fec!F$7)</f>
        <v>7.8366233759127074E-2</v>
      </c>
      <c r="G73" s="281">
        <f>IF(G$7=0,0,G$7/TRE_fec!G$7)</f>
        <v>7.8768008235032605E-2</v>
      </c>
      <c r="H73" s="281">
        <f>IF(H$7=0,0,H$7/TRE_fec!H$7)</f>
        <v>8.1490879634949304E-2</v>
      </c>
      <c r="I73" s="281">
        <f>IF(I$7=0,0,I$7/TRE_fec!I$7)</f>
        <v>8.2228999422141624E-2</v>
      </c>
      <c r="J73" s="281">
        <f>IF(J$7=0,0,J$7/TRE_fec!J$7)</f>
        <v>8.2228999422141624E-2</v>
      </c>
      <c r="K73" s="281">
        <f>IF(K$7=0,0,K$7/TRE_fec!K$7)</f>
        <v>8.2228999422141624E-2</v>
      </c>
      <c r="L73" s="281">
        <f>IF(L$7=0,0,L$7/TRE_fec!L$7)</f>
        <v>8.2851612770372701E-2</v>
      </c>
      <c r="M73" s="281">
        <f>IF(M$7=0,0,M$7/TRE_fec!M$7)</f>
        <v>8.3524320049679149E-2</v>
      </c>
      <c r="N73" s="281">
        <f>IF(N$7=0,0,N$7/TRE_fec!N$7)</f>
        <v>8.5619862606575281E-2</v>
      </c>
      <c r="O73" s="281">
        <f>IF(O$7=0,0,O$7/TRE_fec!O$7)</f>
        <v>9.0395005554048599E-2</v>
      </c>
      <c r="P73" s="281">
        <f>IF(P$7=0,0,P$7/TRE_fec!P$7)</f>
        <v>9.285070875478503E-2</v>
      </c>
      <c r="Q73" s="281">
        <f>IF(Q$7=0,0,Q$7/TRE_fec!Q$7)</f>
        <v>9.59723870608509E-2</v>
      </c>
    </row>
    <row r="74" spans="1:17" x14ac:dyDescent="0.25">
      <c r="A74" s="76" t="s">
        <v>81</v>
      </c>
      <c r="B74" s="281">
        <f>IF(B$8=0,0,B$8/TRE_fec!B$8)</f>
        <v>0.41603293507506089</v>
      </c>
      <c r="C74" s="281">
        <f>IF(C$8=0,0,C$8/TRE_fec!C$8)</f>
        <v>0.41603293507506095</v>
      </c>
      <c r="D74" s="281">
        <f>IF(D$8=0,0,D$8/TRE_fec!D$8)</f>
        <v>0.41721271684990308</v>
      </c>
      <c r="E74" s="281">
        <f>IF(E$8=0,0,E$8/TRE_fec!E$8)</f>
        <v>0.42323715201547746</v>
      </c>
      <c r="F74" s="281">
        <f>IF(F$8=0,0,F$8/TRE_fec!F$8)</f>
        <v>0.42502703035499678</v>
      </c>
      <c r="G74" s="281">
        <f>IF(G$8=0,0,G$8/TRE_fec!G$8)</f>
        <v>0.42720609401768911</v>
      </c>
      <c r="H74" s="281">
        <f>IF(H$8=0,0,H$8/TRE_fec!H$8)</f>
        <v>0.44197385673424761</v>
      </c>
      <c r="I74" s="281">
        <f>IF(I$8=0,0,I$8/TRE_fec!I$8)</f>
        <v>0.4459771225050756</v>
      </c>
      <c r="J74" s="281">
        <f>IF(J$8=0,0,J$8/TRE_fec!J$8)</f>
        <v>0.44597712250507554</v>
      </c>
      <c r="K74" s="281">
        <f>IF(K$8=0,0,K$8/TRE_fec!K$8)</f>
        <v>0.44597712250507554</v>
      </c>
      <c r="L74" s="281">
        <f>IF(L$8=0,0,L$8/TRE_fec!L$8)</f>
        <v>0.44935392766418802</v>
      </c>
      <c r="M74" s="281">
        <f>IF(M$8=0,0,M$8/TRE_fec!M$8)</f>
        <v>0.45300242221989973</v>
      </c>
      <c r="N74" s="281">
        <f>IF(N$8=0,0,N$8/TRE_fec!N$8)</f>
        <v>0.46436780482432222</v>
      </c>
      <c r="O74" s="281">
        <f>IF(O$8=0,0,O$8/TRE_fec!O$8)</f>
        <v>0.49026626554049529</v>
      </c>
      <c r="P74" s="281">
        <f>IF(P$8=0,0,P$8/TRE_fec!P$8)</f>
        <v>0.50358501506787967</v>
      </c>
      <c r="Q74" s="281">
        <f>IF(Q$8=0,0,Q$8/TRE_fec!Q$8)</f>
        <v>0.52051574653864219</v>
      </c>
    </row>
    <row r="75" spans="1:17" x14ac:dyDescent="0.25">
      <c r="A75" s="76" t="s">
        <v>80</v>
      </c>
      <c r="B75" s="281">
        <f>IF(B$9=0,0,B$9/TRE_fec!B$9)</f>
        <v>0.29945722164173572</v>
      </c>
      <c r="C75" s="281">
        <f>IF(C$9=0,0,C$9/TRE_fec!C$9)</f>
        <v>0.29945722164173572</v>
      </c>
      <c r="D75" s="281">
        <f>IF(D$9=0,0,D$9/TRE_fec!D$9)</f>
        <v>0.30030641924762724</v>
      </c>
      <c r="E75" s="281">
        <f>IF(E$9=0,0,E$9/TRE_fec!E$9)</f>
        <v>0.30464276011044422</v>
      </c>
      <c r="F75" s="281">
        <f>IF(F$9=0,0,F$9/TRE_fec!F$9)</f>
        <v>0.30593110040622518</v>
      </c>
      <c r="G75" s="281">
        <f>IF(G$9=0,0,G$9/TRE_fec!G$9)</f>
        <v>0.30749957322459121</v>
      </c>
      <c r="H75" s="281">
        <f>IF(H$9=0,0,H$9/TRE_fec!H$9)</f>
        <v>0.31812929222067776</v>
      </c>
      <c r="I75" s="281">
        <f>IF(I$9=0,0,I$9/TRE_fec!I$9)</f>
        <v>0.32101081131245179</v>
      </c>
      <c r="J75" s="281">
        <f>IF(J$9=0,0,J$9/TRE_fec!J$9)</f>
        <v>0.3210108113124519</v>
      </c>
      <c r="K75" s="281">
        <f>IF(K$9=0,0,K$9/TRE_fec!K$9)</f>
        <v>0.3210108113124519</v>
      </c>
      <c r="L75" s="281">
        <f>IF(L$9=0,0,L$9/TRE_fec!L$9)</f>
        <v>0.32344140900249013</v>
      </c>
      <c r="M75" s="281">
        <f>IF(M$9=0,0,M$9/TRE_fec!M$9)</f>
        <v>0.32606756657492203</v>
      </c>
      <c r="N75" s="281">
        <f>IF(N$9=0,0,N$9/TRE_fec!N$9)</f>
        <v>0.33424827923172556</v>
      </c>
      <c r="O75" s="281">
        <f>IF(O$9=0,0,O$9/TRE_fec!O$9)</f>
        <v>0.35288978675916099</v>
      </c>
      <c r="P75" s="281">
        <f>IF(P$9=0,0,P$9/TRE_fec!P$9)</f>
        <v>0.36247651750319004</v>
      </c>
      <c r="Q75" s="281">
        <f>IF(Q$9=0,0,Q$9/TRE_fec!Q$9)</f>
        <v>0.37466312432959942</v>
      </c>
    </row>
    <row r="76" spans="1:17" x14ac:dyDescent="0.25">
      <c r="A76" s="129" t="s">
        <v>79</v>
      </c>
      <c r="B76" s="280">
        <f>IF(B$10=0,0,B$10/TRE_fec!B$10)</f>
        <v>0.45654450872801011</v>
      </c>
      <c r="C76" s="280">
        <f>IF(C$10=0,0,C$10/TRE_fec!C$10)</f>
        <v>0.45654450872801022</v>
      </c>
      <c r="D76" s="280">
        <f>IF(D$10=0,0,D$10/TRE_fec!D$10)</f>
        <v>0.4864427665196156</v>
      </c>
      <c r="E76" s="280">
        <f>IF(E$10=0,0,E$10/TRE_fec!E$10)</f>
        <v>0.48718641195545065</v>
      </c>
      <c r="F76" s="280">
        <f>IF(F$10=0,0,F$10/TRE_fec!F$10)</f>
        <v>0.47670156296848476</v>
      </c>
      <c r="G76" s="280">
        <f>IF(G$10=0,0,G$10/TRE_fec!G$10)</f>
        <v>0.47984196346492791</v>
      </c>
      <c r="H76" s="280">
        <f>IF(H$10=0,0,H$10/TRE_fec!H$10)</f>
        <v>0.50834191107048909</v>
      </c>
      <c r="I76" s="280">
        <f>IF(I$10=0,0,I$10/TRE_fec!I$10)</f>
        <v>0.49942070420949175</v>
      </c>
      <c r="J76" s="280">
        <f>IF(J$10=0,0,J$10/TRE_fec!J$10)</f>
        <v>0.50023575886006577</v>
      </c>
      <c r="K76" s="280">
        <f>IF(K$10=0,0,K$10/TRE_fec!K$10)</f>
        <v>0.51176171989873342</v>
      </c>
      <c r="L76" s="280">
        <f>IF(L$10=0,0,L$10/TRE_fec!L$10)</f>
        <v>0.51491284177673557</v>
      </c>
      <c r="M76" s="280">
        <f>IF(M$10=0,0,M$10/TRE_fec!M$10)</f>
        <v>0.51164480988291694</v>
      </c>
      <c r="N76" s="280">
        <f>IF(N$10=0,0,N$10/TRE_fec!N$10)</f>
        <v>0.54038198428469542</v>
      </c>
      <c r="O76" s="280">
        <f>IF(O$10=0,0,O$10/TRE_fec!O$10)</f>
        <v>0.53800637516046246</v>
      </c>
      <c r="P76" s="280">
        <f>IF(P$10=0,0,P$10/TRE_fec!P$10)</f>
        <v>0.5526220496592954</v>
      </c>
      <c r="Q76" s="280">
        <f>IF(Q$10=0,0,Q$10/TRE_fec!Q$10)</f>
        <v>0.57120142602605006</v>
      </c>
    </row>
    <row r="77" spans="1:17" x14ac:dyDescent="0.25">
      <c r="A77" s="127" t="s">
        <v>283</v>
      </c>
      <c r="B77" s="305">
        <f>IF(B$15=0,0,B$15/TRE_fec!B$15)</f>
        <v>0.34391530604281501</v>
      </c>
      <c r="C77" s="305">
        <f>IF(C$15=0,0,C$15/TRE_fec!C$15)</f>
        <v>0.35589136063261201</v>
      </c>
      <c r="D77" s="305">
        <f>IF(D$15=0,0,D$15/TRE_fec!D$15)</f>
        <v>0.35670644718796479</v>
      </c>
      <c r="E77" s="305">
        <f>IF(E$15=0,0,E$15/TRE_fec!E$15)</f>
        <v>0.3623709105000309</v>
      </c>
      <c r="F77" s="305">
        <f>IF(F$15=0,0,F$15/TRE_fec!F$15)</f>
        <v>0.36315998231962615</v>
      </c>
      <c r="G77" s="305">
        <f>IF(G$15=0,0,G$15/TRE_fec!G$15)</f>
        <v>0.36503363949300355</v>
      </c>
      <c r="H77" s="305">
        <f>IF(H$15=0,0,H$15/TRE_fec!H$15)</f>
        <v>0.37796200759930348</v>
      </c>
      <c r="I77" s="305">
        <f>IF(I$15=0,0,I$15/TRE_fec!I$15)</f>
        <v>0.38112445082652124</v>
      </c>
      <c r="J77" s="305">
        <f>IF(J$15=0,0,J$15/TRE_fec!J$15)</f>
        <v>0.38111153216945348</v>
      </c>
      <c r="K77" s="305">
        <f>IF(K$15=0,0,K$15/TRE_fec!K$15)</f>
        <v>0.3812668805989381</v>
      </c>
      <c r="L77" s="305">
        <f>IF(L$15=0,0,L$15/TRE_fec!L$15)</f>
        <v>0.38422062190346318</v>
      </c>
      <c r="M77" s="305">
        <f>IF(M$15=0,0,M$15/TRE_fec!M$15)</f>
        <v>0.38749868033145102</v>
      </c>
      <c r="N77" s="305">
        <f>IF(N$15=0,0,N$15/TRE_fec!N$15)</f>
        <v>0.39685618411594925</v>
      </c>
      <c r="O77" s="305">
        <f>IF(O$15=0,0,O$15/TRE_fec!O$15)</f>
        <v>0.41919172746355876</v>
      </c>
      <c r="P77" s="305">
        <f>IF(P$15=0,0,P$15/TRE_fec!P$15)</f>
        <v>0.43050346148346497</v>
      </c>
      <c r="Q77" s="305">
        <f>IF(Q$15=0,0,Q$15/TRE_fec!Q$15)</f>
        <v>0.44504836951206328</v>
      </c>
    </row>
    <row r="78" spans="1:17" x14ac:dyDescent="0.25">
      <c r="A78" s="127" t="s">
        <v>282</v>
      </c>
      <c r="B78" s="305">
        <f>IF(B$23=0,0,B$23/TRE_fec!B$23)</f>
        <v>0.29859582839239723</v>
      </c>
      <c r="C78" s="305">
        <f>IF(C$23=0,0,C$23/TRE_fec!C$23)</f>
        <v>0.29859582839239729</v>
      </c>
      <c r="D78" s="305">
        <f>IF(D$23=0,0,D$23/TRE_fec!D$23)</f>
        <v>0.29944258326846895</v>
      </c>
      <c r="E78" s="305">
        <f>IF(E$23=0,0,E$23/TRE_fec!E$23)</f>
        <v>0.30376645058088836</v>
      </c>
      <c r="F78" s="305">
        <f>IF(F$23=0,0,F$23/TRE_fec!F$23)</f>
        <v>0.30505108494622768</v>
      </c>
      <c r="G78" s="305">
        <f>IF(G$23=0,0,G$23/TRE_fec!G$23)</f>
        <v>0.30661504602869338</v>
      </c>
      <c r="H78" s="305">
        <f>IF(H$23=0,0,H$23/TRE_fec!H$23)</f>
        <v>0.31721418847653249</v>
      </c>
      <c r="I78" s="305">
        <f>IF(I$23=0,0,I$23/TRE_fec!I$23)</f>
        <v>0.32008741883484454</v>
      </c>
      <c r="J78" s="305">
        <f>IF(J$23=0,0,J$23/TRE_fec!J$23)</f>
        <v>0.32008741883484443</v>
      </c>
      <c r="K78" s="305">
        <f>IF(K$23=0,0,K$23/TRE_fec!K$23)</f>
        <v>0.32008741883484443</v>
      </c>
      <c r="L78" s="305">
        <f>IF(L$23=0,0,L$23/TRE_fec!L$23)</f>
        <v>0.32251102487368605</v>
      </c>
      <c r="M78" s="305">
        <f>IF(M$23=0,0,M$23/TRE_fec!M$23)</f>
        <v>0.32512962826394726</v>
      </c>
      <c r="N78" s="305">
        <f>IF(N$23=0,0,N$23/TRE_fec!N$23)</f>
        <v>0.33328680897645924</v>
      </c>
      <c r="O78" s="305">
        <f>IF(O$23=0,0,O$23/TRE_fec!O$23)</f>
        <v>0.35187469392417003</v>
      </c>
      <c r="P78" s="305">
        <f>IF(P$23=0,0,P$23/TRE_fec!P$23)</f>
        <v>0.36143384829151037</v>
      </c>
      <c r="Q78" s="305">
        <f>IF(Q$23=0,0,Q$23/TRE_fec!Q$23)</f>
        <v>0.37358540015816605</v>
      </c>
    </row>
    <row r="79" spans="1:17" x14ac:dyDescent="0.25">
      <c r="A79" s="127" t="s">
        <v>281</v>
      </c>
      <c r="B79" s="305">
        <f>IF(B$26=0,0,B$26/TRE_fec!B$26)</f>
        <v>0.2780041064643925</v>
      </c>
      <c r="C79" s="305">
        <f>IF(C$26=0,0,C$26/TRE_fec!C$26)</f>
        <v>0.2988507845736163</v>
      </c>
      <c r="D79" s="305">
        <f>IF(D$26=0,0,D$26/TRE_fec!D$26)</f>
        <v>0.29927833225925088</v>
      </c>
      <c r="E79" s="305">
        <f>IF(E$26=0,0,E$26/TRE_fec!E$26)</f>
        <v>0.30454897323341734</v>
      </c>
      <c r="F79" s="305">
        <f>IF(F$26=0,0,F$26/TRE_fec!F$26)</f>
        <v>0.30523191586789439</v>
      </c>
      <c r="G79" s="305">
        <f>IF(G$26=0,0,G$26/TRE_fec!G$26)</f>
        <v>0.30683140939073478</v>
      </c>
      <c r="H79" s="305">
        <f>IF(H$26=0,0,H$26/TRE_fec!H$26)</f>
        <v>0.31761675117888116</v>
      </c>
      <c r="I79" s="305">
        <f>IF(I$26=0,0,I$26/TRE_fec!I$26)</f>
        <v>0.32031410478009475</v>
      </c>
      <c r="J79" s="305">
        <f>IF(J$26=0,0,J$26/TRE_fec!J$26)</f>
        <v>0.32032838068084557</v>
      </c>
      <c r="K79" s="305">
        <f>IF(K$26=0,0,K$26/TRE_fec!K$26)</f>
        <v>0.32046080817126565</v>
      </c>
      <c r="L79" s="305">
        <f>IF(L$26=0,0,L$26/TRE_fec!L$26)</f>
        <v>0.32300401563491243</v>
      </c>
      <c r="M79" s="305">
        <f>IF(M$26=0,0,M$26/TRE_fec!M$26)</f>
        <v>0.32586661646372811</v>
      </c>
      <c r="N79" s="305">
        <f>IF(N$26=0,0,N$26/TRE_fec!N$26)</f>
        <v>0.36242756893814082</v>
      </c>
      <c r="O79" s="305">
        <f>IF(O$26=0,0,O$26/TRE_fec!O$26)</f>
        <v>0.35197573627109174</v>
      </c>
      <c r="P79" s="305">
        <f>IF(P$26=0,0,P$26/TRE_fec!P$26)</f>
        <v>0.36146236753790284</v>
      </c>
      <c r="Q79" s="305">
        <f>IF(Q$26=0,0,Q$26/TRE_fec!Q$26)</f>
        <v>0.37368523455533059</v>
      </c>
    </row>
    <row r="80" spans="1:17" x14ac:dyDescent="0.25">
      <c r="A80" s="127" t="s">
        <v>280</v>
      </c>
      <c r="B80" s="305">
        <f>IF(B$34=0,0,B$34/TRE_fec!B$34)</f>
        <v>0.44101402323086919</v>
      </c>
      <c r="C80" s="305">
        <f>IF(C$34=0,0,C$34/TRE_fec!C$34)</f>
        <v>0.44674836801462547</v>
      </c>
      <c r="D80" s="305">
        <f>IF(D$34=0,0,D$34/TRE_fec!D$34)</f>
        <v>0.43853771108739842</v>
      </c>
      <c r="E80" s="305">
        <f>IF(E$34=0,0,E$34/TRE_fec!E$34)</f>
        <v>0.44051156123599577</v>
      </c>
      <c r="F80" s="305">
        <f>IF(F$34=0,0,F$34/TRE_fec!F$34)</f>
        <v>0.44900908692779606</v>
      </c>
      <c r="G80" s="305">
        <f>IF(G$34=0,0,G$34/TRE_fec!G$34)</f>
        <v>0.44664059674552598</v>
      </c>
      <c r="H80" s="305">
        <f>IF(H$34=0,0,H$34/TRE_fec!H$34)</f>
        <v>0.46095974899374181</v>
      </c>
      <c r="I80" s="305">
        <f>IF(I$34=0,0,I$34/TRE_fec!I$34)</f>
        <v>0.46827757742991866</v>
      </c>
      <c r="J80" s="305">
        <f>IF(J$34=0,0,J$34/TRE_fec!J$34)</f>
        <v>0.46877402764782683</v>
      </c>
      <c r="K80" s="305">
        <f>IF(K$34=0,0,K$34/TRE_fec!K$34)</f>
        <v>0.47253176586185003</v>
      </c>
      <c r="L80" s="305">
        <f>IF(L$34=0,0,L$34/TRE_fec!L$34)</f>
        <v>0.47811965087471436</v>
      </c>
      <c r="M80" s="305">
        <f>IF(M$34=0,0,M$34/TRE_fec!M$34)</f>
        <v>0.48093473906094153</v>
      </c>
      <c r="N80" s="305">
        <f>IF(N$34=0,0,N$34/TRE_fec!N$34)</f>
        <v>0.48817320476259252</v>
      </c>
      <c r="O80" s="305">
        <f>IF(O$34=0,0,O$34/TRE_fec!O$34)</f>
        <v>0.51913350918491152</v>
      </c>
      <c r="P80" s="305">
        <f>IF(P$34=0,0,P$34/TRE_fec!P$34)</f>
        <v>0.53859885183116774</v>
      </c>
      <c r="Q80" s="305">
        <f>IF(Q$34=0,0,Q$34/TRE_fec!Q$34)</f>
        <v>0.54739480348288772</v>
      </c>
    </row>
    <row r="81" spans="1:17" x14ac:dyDescent="0.25">
      <c r="A81" s="127" t="s">
        <v>279</v>
      </c>
      <c r="B81" s="305">
        <f>IF(B$45=0,0,B$45/TRE_fec!B$45)</f>
        <v>0.38372558196260026</v>
      </c>
      <c r="C81" s="305">
        <f>IF(C$45=0,0,C$45/TRE_fec!C$45)</f>
        <v>0.38372558196260026</v>
      </c>
      <c r="D81" s="305">
        <f>IF(D$45=0,0,D$45/TRE_fec!D$45)</f>
        <v>0.38481374688891429</v>
      </c>
      <c r="E81" s="305">
        <f>IF(E$45=0,0,E$45/TRE_fec!E$45)</f>
        <v>0.39037034997248721</v>
      </c>
      <c r="F81" s="305">
        <f>IF(F$45=0,0,F$45/TRE_fec!F$45)</f>
        <v>0.39202123395202215</v>
      </c>
      <c r="G81" s="305">
        <f>IF(G$45=0,0,G$45/TRE_fec!G$45)</f>
        <v>0.39403108077328225</v>
      </c>
      <c r="H81" s="305">
        <f>IF(H$45=0,0,H$45/TRE_fec!H$45)</f>
        <v>0.40765204167551145</v>
      </c>
      <c r="I81" s="305">
        <f>IF(I$45=0,0,I$45/TRE_fec!I$45)</f>
        <v>0.41134443080663807</v>
      </c>
      <c r="J81" s="305">
        <f>IF(J$45=0,0,J$45/TRE_fec!J$45)</f>
        <v>0.41134443080663813</v>
      </c>
      <c r="K81" s="305">
        <f>IF(K$45=0,0,K$45/TRE_fec!K$45)</f>
        <v>0.41134443080663818</v>
      </c>
      <c r="L81" s="305">
        <f>IF(L$45=0,0,L$45/TRE_fec!L$45)</f>
        <v>0.41445900759998971</v>
      </c>
      <c r="M81" s="305">
        <f>IF(M$45=0,0,M$45/TRE_fec!M$45)</f>
        <v>0.41782417554378554</v>
      </c>
      <c r="N81" s="305">
        <f>IF(N$45=0,0,N$45/TRE_fec!N$45)</f>
        <v>0.42830697074201368</v>
      </c>
      <c r="O81" s="305">
        <f>IF(O$45=0,0,O$45/TRE_fec!O$45)</f>
        <v>0.45219426684864528</v>
      </c>
      <c r="P81" s="305">
        <f>IF(P$45=0,0,P$45/TRE_fec!P$45)</f>
        <v>0.46447873877990625</v>
      </c>
      <c r="Q81" s="305">
        <f>IF(Q$45=0,0,Q$45/TRE_fec!Q$45)</f>
        <v>0.48009470145723304</v>
      </c>
    </row>
    <row r="82" spans="1:17" x14ac:dyDescent="0.25">
      <c r="A82" s="72" t="s">
        <v>278</v>
      </c>
      <c r="B82" s="304">
        <f>IF(B$46=0,0,B$46/TRE_fec!B$46)</f>
        <v>0.35788233154627608</v>
      </c>
      <c r="C82" s="304">
        <f>IF(C$46=0,0,C$46/TRE_fec!C$46)</f>
        <v>0.35788233154627608</v>
      </c>
      <c r="D82" s="304">
        <f>IF(D$46=0,0,D$46/TRE_fec!D$46)</f>
        <v>0.35889721045777417</v>
      </c>
      <c r="E82" s="304">
        <f>IF(E$46=0,0,E$46/TRE_fec!E$46)</f>
        <v>0.36407958598993279</v>
      </c>
      <c r="F82" s="304">
        <f>IF(F$46=0,0,F$46/TRE_fec!F$46)</f>
        <v>0.36561928580532305</v>
      </c>
      <c r="G82" s="304">
        <f>IF(G$46=0,0,G$46/TRE_fec!G$46)</f>
        <v>0.36749377293950003</v>
      </c>
      <c r="H82" s="304">
        <f>IF(H$46=0,0,H$46/TRE_fec!H$46)</f>
        <v>0.38019738581998169</v>
      </c>
      <c r="I82" s="304">
        <f>IF(I$46=0,0,I$46/TRE_fec!I$46)</f>
        <v>0.38364109896640564</v>
      </c>
      <c r="J82" s="304">
        <f>IF(J$46=0,0,J$46/TRE_fec!J$46)</f>
        <v>0.38364109896640564</v>
      </c>
      <c r="K82" s="304">
        <f>IF(K$46=0,0,K$46/TRE_fec!K$46)</f>
        <v>0.38364109896640558</v>
      </c>
      <c r="L82" s="304">
        <f>IF(L$46=0,0,L$46/TRE_fec!L$46)</f>
        <v>0.38654591443084141</v>
      </c>
      <c r="M82" s="304">
        <f>IF(M$46=0,0,M$46/TRE_fec!M$46)</f>
        <v>0.38968444416766729</v>
      </c>
      <c r="N82" s="304">
        <f>IF(N$46=0,0,N$46/TRE_fec!N$46)</f>
        <v>0.39946124134516076</v>
      </c>
      <c r="O82" s="304">
        <f>IF(O$46=0,0,O$46/TRE_fec!O$46)</f>
        <v>0.42173976961334075</v>
      </c>
      <c r="P82" s="304">
        <f>IF(P$46=0,0,P$46/TRE_fec!P$46)</f>
        <v>0.43319690373009334</v>
      </c>
      <c r="Q82" s="304">
        <f>IF(Q$46=0,0,Q$46/TRE_fec!Q$46)</f>
        <v>0.44776115848662412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114.57337853537419</v>
      </c>
      <c r="C5" s="96">
        <v>107.09081772458401</v>
      </c>
      <c r="D5" s="96">
        <v>133.81669558195208</v>
      </c>
      <c r="E5" s="96">
        <v>149.716656743616</v>
      </c>
      <c r="F5" s="96">
        <v>138.77095490441997</v>
      </c>
      <c r="G5" s="96">
        <v>150.31459439452169</v>
      </c>
      <c r="H5" s="96">
        <v>151.38756951890403</v>
      </c>
      <c r="I5" s="96">
        <v>143.52761966626798</v>
      </c>
      <c r="J5" s="96">
        <v>139.68930662449202</v>
      </c>
      <c r="K5" s="96">
        <v>104.450134007988</v>
      </c>
      <c r="L5" s="96">
        <v>114.28643419307055</v>
      </c>
      <c r="M5" s="96">
        <v>115.14061549929791</v>
      </c>
      <c r="N5" s="96">
        <v>116.0093375311406</v>
      </c>
      <c r="O5" s="96">
        <v>171.79615155972553</v>
      </c>
      <c r="P5" s="96">
        <v>146.83493799651154</v>
      </c>
      <c r="Q5" s="96">
        <v>166.64063943316918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0.56112479482352251</v>
      </c>
      <c r="C10" s="158">
        <v>0.7325391572454234</v>
      </c>
      <c r="D10" s="158">
        <v>0.43423295016933416</v>
      </c>
      <c r="E10" s="158">
        <v>0.21974042106689667</v>
      </c>
      <c r="F10" s="158">
        <v>0.379249680228887</v>
      </c>
      <c r="G10" s="158">
        <v>0.34504792049754845</v>
      </c>
      <c r="H10" s="158">
        <v>0.2176625543632377</v>
      </c>
      <c r="I10" s="158">
        <v>0.44920692964628334</v>
      </c>
      <c r="J10" s="158">
        <v>0.40614925802684548</v>
      </c>
      <c r="K10" s="158">
        <v>0.13238463623888494</v>
      </c>
      <c r="L10" s="158">
        <v>0.12417372596132049</v>
      </c>
      <c r="M10" s="158">
        <v>0.20411294789395484</v>
      </c>
      <c r="N10" s="158">
        <v>0.55960700588827417</v>
      </c>
      <c r="O10" s="158">
        <v>1.3623207464458553</v>
      </c>
      <c r="P10" s="158">
        <v>1.2744353403048989</v>
      </c>
      <c r="Q10" s="158">
        <v>1.3707343720288956</v>
      </c>
    </row>
    <row r="11" spans="1:17" x14ac:dyDescent="0.25">
      <c r="A11" s="92" t="s">
        <v>125</v>
      </c>
      <c r="B11" s="91">
        <v>0.26274469065670153</v>
      </c>
      <c r="C11" s="91">
        <v>0.34300885656799923</v>
      </c>
      <c r="D11" s="91">
        <v>0</v>
      </c>
      <c r="E11" s="91">
        <v>0</v>
      </c>
      <c r="F11" s="91">
        <v>0.17758231472328925</v>
      </c>
      <c r="G11" s="91">
        <v>0.161567462299326</v>
      </c>
      <c r="H11" s="91">
        <v>0</v>
      </c>
      <c r="I11" s="91">
        <v>0.21033954809977629</v>
      </c>
      <c r="J11" s="91">
        <v>0.1901779464125703</v>
      </c>
      <c r="K11" s="91">
        <v>0</v>
      </c>
      <c r="L11" s="91">
        <v>0</v>
      </c>
      <c r="M11" s="91">
        <v>9.5575162331387381E-2</v>
      </c>
      <c r="N11" s="91">
        <v>0</v>
      </c>
      <c r="O11" s="91">
        <v>0.63790184715095022</v>
      </c>
      <c r="P11" s="91">
        <v>0.59674981811433181</v>
      </c>
      <c r="Q11" s="91">
        <v>0.6418414974239568</v>
      </c>
    </row>
    <row r="12" spans="1:17" x14ac:dyDescent="0.25">
      <c r="A12" s="92" t="s">
        <v>26</v>
      </c>
      <c r="B12" s="91">
        <v>0.29838010416682098</v>
      </c>
      <c r="C12" s="91">
        <v>0.38953030067742417</v>
      </c>
      <c r="D12" s="91">
        <v>0.43423295016933416</v>
      </c>
      <c r="E12" s="91">
        <v>0.21974042106689667</v>
      </c>
      <c r="F12" s="91">
        <v>0.20166736550559775</v>
      </c>
      <c r="G12" s="91">
        <v>0.18348045819822245</v>
      </c>
      <c r="H12" s="91">
        <v>0.2176625543632377</v>
      </c>
      <c r="I12" s="91">
        <v>0.23886738154650705</v>
      </c>
      <c r="J12" s="91">
        <v>0.21597131161427519</v>
      </c>
      <c r="K12" s="91">
        <v>0.13238463623888494</v>
      </c>
      <c r="L12" s="91">
        <v>0.12417372596132049</v>
      </c>
      <c r="M12" s="91">
        <v>0.10853778556256745</v>
      </c>
      <c r="N12" s="91">
        <v>0.55960700588827417</v>
      </c>
      <c r="O12" s="91">
        <v>0.72441889929490499</v>
      </c>
      <c r="P12" s="91">
        <v>0.6776855221905671</v>
      </c>
      <c r="Q12" s="91">
        <v>0.72889287460493879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14.048924666863391</v>
      </c>
      <c r="C15" s="204">
        <v>14.638723226305892</v>
      </c>
      <c r="D15" s="204">
        <v>16.278560439131184</v>
      </c>
      <c r="E15" s="204">
        <v>18.148155533124211</v>
      </c>
      <c r="F15" s="204">
        <v>18.248928596801996</v>
      </c>
      <c r="G15" s="204">
        <v>18.327264291449037</v>
      </c>
      <c r="H15" s="204">
        <v>19.528591666854187</v>
      </c>
      <c r="I15" s="204">
        <v>19.616518757465712</v>
      </c>
      <c r="J15" s="204">
        <v>19.625980692429586</v>
      </c>
      <c r="K15" s="204">
        <v>15.538788875740529</v>
      </c>
      <c r="L15" s="204">
        <v>17.900505809360297</v>
      </c>
      <c r="M15" s="204">
        <v>17.999308809334298</v>
      </c>
      <c r="N15" s="204">
        <v>22.899634269395108</v>
      </c>
      <c r="O15" s="204">
        <v>27.213366882654373</v>
      </c>
      <c r="P15" s="204">
        <v>25.484933508474857</v>
      </c>
      <c r="Q15" s="204">
        <v>27.385641160042567</v>
      </c>
    </row>
    <row r="16" spans="1:17" x14ac:dyDescent="0.25">
      <c r="A16" s="152" t="s">
        <v>289</v>
      </c>
      <c r="B16" s="264">
        <v>14.048924666863391</v>
      </c>
      <c r="C16" s="264">
        <v>14.638723226305892</v>
      </c>
      <c r="D16" s="264">
        <v>16.278560439131184</v>
      </c>
      <c r="E16" s="264">
        <v>18.148155533124211</v>
      </c>
      <c r="F16" s="264">
        <v>18.248928596801996</v>
      </c>
      <c r="G16" s="264">
        <v>18.327264291449037</v>
      </c>
      <c r="H16" s="264">
        <v>19.528591666854187</v>
      </c>
      <c r="I16" s="264">
        <v>19.616518757465712</v>
      </c>
      <c r="J16" s="264">
        <v>19.625980692429586</v>
      </c>
      <c r="K16" s="264">
        <v>15.538788875740529</v>
      </c>
      <c r="L16" s="264">
        <v>17.900505809360297</v>
      </c>
      <c r="M16" s="264">
        <v>17.999308809334298</v>
      </c>
      <c r="N16" s="264">
        <v>22.899634269395108</v>
      </c>
      <c r="O16" s="264">
        <v>27.213366882654373</v>
      </c>
      <c r="P16" s="264">
        <v>25.484933508474857</v>
      </c>
      <c r="Q16" s="264">
        <v>27.385641160042567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0.61739977309558758</v>
      </c>
      <c r="E18" s="83">
        <v>0</v>
      </c>
      <c r="F18" s="83">
        <v>0.6259677356266834</v>
      </c>
      <c r="G18" s="83">
        <v>0.63614275651538821</v>
      </c>
      <c r="H18" s="83">
        <v>0.62316867849177349</v>
      </c>
      <c r="I18" s="83">
        <v>0.62296315336083763</v>
      </c>
      <c r="J18" s="83">
        <v>0.62618370699004444</v>
      </c>
      <c r="K18" s="83">
        <v>0.62447501915643999</v>
      </c>
      <c r="L18" s="83">
        <v>0.63646007725049447</v>
      </c>
      <c r="M18" s="83">
        <v>0</v>
      </c>
      <c r="N18" s="83">
        <v>1.1239636676337246</v>
      </c>
      <c r="O18" s="83">
        <v>0.63253038442129861</v>
      </c>
      <c r="P18" s="83">
        <v>0.63252762441436083</v>
      </c>
      <c r="Q18" s="83">
        <v>0.63252853941460052</v>
      </c>
    </row>
    <row r="19" spans="1:17" x14ac:dyDescent="0.25">
      <c r="A19" s="154" t="s">
        <v>125</v>
      </c>
      <c r="B19" s="83">
        <v>0.37153886347267734</v>
      </c>
      <c r="C19" s="83">
        <v>0.40104450375889034</v>
      </c>
      <c r="D19" s="83">
        <v>0</v>
      </c>
      <c r="E19" s="83">
        <v>0</v>
      </c>
      <c r="F19" s="83">
        <v>0.42987548360586164</v>
      </c>
      <c r="G19" s="83">
        <v>0.404846251778257</v>
      </c>
      <c r="H19" s="83">
        <v>0</v>
      </c>
      <c r="I19" s="83">
        <v>0.41910542779943483</v>
      </c>
      <c r="J19" s="83">
        <v>0.43637561862092727</v>
      </c>
      <c r="K19" s="83">
        <v>0</v>
      </c>
      <c r="L19" s="83">
        <v>0</v>
      </c>
      <c r="M19" s="83">
        <v>0.51892160322574776</v>
      </c>
      <c r="N19" s="83">
        <v>0</v>
      </c>
      <c r="O19" s="83">
        <v>0.41324788435921173</v>
      </c>
      <c r="P19" s="83">
        <v>0.47969245622287315</v>
      </c>
      <c r="Q19" s="83">
        <v>0.43489910491042605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13.677385803390713</v>
      </c>
      <c r="C21" s="83">
        <v>14.237678722547003</v>
      </c>
      <c r="D21" s="83">
        <v>15.661160666035597</v>
      </c>
      <c r="E21" s="83">
        <v>18.148155533124211</v>
      </c>
      <c r="F21" s="83">
        <v>17.193085377569449</v>
      </c>
      <c r="G21" s="83">
        <v>17.286275283155391</v>
      </c>
      <c r="H21" s="83">
        <v>18.905422988362414</v>
      </c>
      <c r="I21" s="83">
        <v>18.57445017630544</v>
      </c>
      <c r="J21" s="83">
        <v>18.563421366818613</v>
      </c>
      <c r="K21" s="83">
        <v>14.914313856584089</v>
      </c>
      <c r="L21" s="83">
        <v>17.264045732109803</v>
      </c>
      <c r="M21" s="83">
        <v>17.480387206108549</v>
      </c>
      <c r="N21" s="83">
        <v>21.775670601761384</v>
      </c>
      <c r="O21" s="83">
        <v>26.167588613873864</v>
      </c>
      <c r="P21" s="83">
        <v>24.372713427837624</v>
      </c>
      <c r="Q21" s="83">
        <v>26.318213515717542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6.4975368062739767</v>
      </c>
      <c r="C23" s="204">
        <v>8.4824270467962766</v>
      </c>
      <c r="D23" s="204">
        <v>9.4558736886985741</v>
      </c>
      <c r="E23" s="204">
        <v>10.586424060989124</v>
      </c>
      <c r="F23" s="204">
        <v>10.543787133116821</v>
      </c>
      <c r="G23" s="204">
        <v>10.592371160336761</v>
      </c>
      <c r="H23" s="204">
        <v>11.351351920236924</v>
      </c>
      <c r="I23" s="204">
        <v>11.343268614258404</v>
      </c>
      <c r="J23" s="204">
        <v>11.346132474509787</v>
      </c>
      <c r="K23" s="204">
        <v>9.0238824227098888</v>
      </c>
      <c r="L23" s="204">
        <v>10.400775055743756</v>
      </c>
      <c r="M23" s="204">
        <v>10.4260654041782</v>
      </c>
      <c r="N23" s="204">
        <v>13.285385944371061</v>
      </c>
      <c r="O23" s="204">
        <v>15.774974254642427</v>
      </c>
      <c r="P23" s="204">
        <v>14.757306408909827</v>
      </c>
      <c r="Q23" s="204">
        <v>15.872399715795337</v>
      </c>
    </row>
    <row r="24" spans="1:17" x14ac:dyDescent="0.25">
      <c r="A24" s="152" t="s">
        <v>287</v>
      </c>
      <c r="B24" s="151">
        <v>6.4975368062739767</v>
      </c>
      <c r="C24" s="151">
        <v>8.4824270467962766</v>
      </c>
      <c r="D24" s="151">
        <v>9.4558736886985741</v>
      </c>
      <c r="E24" s="151">
        <v>10.586424060989124</v>
      </c>
      <c r="F24" s="151">
        <v>10.543787133116821</v>
      </c>
      <c r="G24" s="151">
        <v>10.592371160336761</v>
      </c>
      <c r="H24" s="151">
        <v>11.351351920236924</v>
      </c>
      <c r="I24" s="151">
        <v>11.343268614258404</v>
      </c>
      <c r="J24" s="151">
        <v>11.346132474509787</v>
      </c>
      <c r="K24" s="151">
        <v>9.0238824227098888</v>
      </c>
      <c r="L24" s="151">
        <v>10.400775055743756</v>
      </c>
      <c r="M24" s="151">
        <v>10.4260654041782</v>
      </c>
      <c r="N24" s="151">
        <v>13.285385944371061</v>
      </c>
      <c r="O24" s="151">
        <v>15.774974254642427</v>
      </c>
      <c r="P24" s="151">
        <v>14.757306408909827</v>
      </c>
      <c r="Q24" s="151">
        <v>15.872399715795337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59.790151515247395</v>
      </c>
      <c r="C26" s="204">
        <v>53.997666768627887</v>
      </c>
      <c r="D26" s="204">
        <v>60.337224622156505</v>
      </c>
      <c r="E26" s="204">
        <v>66.645341231279559</v>
      </c>
      <c r="F26" s="204">
        <v>66.839180063080278</v>
      </c>
      <c r="G26" s="204">
        <v>67.093938552006307</v>
      </c>
      <c r="H26" s="204">
        <v>71.672662321166754</v>
      </c>
      <c r="I26" s="204">
        <v>71.885000101314347</v>
      </c>
      <c r="J26" s="204">
        <v>71.881067703398259</v>
      </c>
      <c r="K26" s="204">
        <v>56.934256630113339</v>
      </c>
      <c r="L26" s="204">
        <v>65.521054009297814</v>
      </c>
      <c r="M26" s="204">
        <v>65.772382201643182</v>
      </c>
      <c r="N26" s="204">
        <v>37.527015946010117</v>
      </c>
      <c r="O26" s="204">
        <v>100.38159024288105</v>
      </c>
      <c r="P26" s="204">
        <v>94.005940677828619</v>
      </c>
      <c r="Q26" s="204">
        <v>101.01705611510256</v>
      </c>
    </row>
    <row r="27" spans="1:17" x14ac:dyDescent="0.25">
      <c r="A27" s="152" t="s">
        <v>285</v>
      </c>
      <c r="B27" s="264">
        <v>59.790151515247395</v>
      </c>
      <c r="C27" s="264">
        <v>53.997666768627887</v>
      </c>
      <c r="D27" s="264">
        <v>60.337224622156505</v>
      </c>
      <c r="E27" s="264">
        <v>66.645341231279559</v>
      </c>
      <c r="F27" s="264">
        <v>66.839180063080278</v>
      </c>
      <c r="G27" s="264">
        <v>67.093938552006307</v>
      </c>
      <c r="H27" s="264">
        <v>71.672662321166754</v>
      </c>
      <c r="I27" s="264">
        <v>71.885000101314347</v>
      </c>
      <c r="J27" s="264">
        <v>71.881067703398259</v>
      </c>
      <c r="K27" s="264">
        <v>56.934256630113339</v>
      </c>
      <c r="L27" s="264">
        <v>65.521054009297814</v>
      </c>
      <c r="M27" s="264">
        <v>65.772382201643182</v>
      </c>
      <c r="N27" s="264">
        <v>37.527015946010117</v>
      </c>
      <c r="O27" s="264">
        <v>100.38159024288105</v>
      </c>
      <c r="P27" s="264">
        <v>94.005940677828619</v>
      </c>
      <c r="Q27" s="264">
        <v>101.01705611510256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2.2884203385324127</v>
      </c>
      <c r="E29" s="83">
        <v>0</v>
      </c>
      <c r="F29" s="83">
        <v>2.2926918680893174</v>
      </c>
      <c r="G29" s="83">
        <v>2.3288431015785163</v>
      </c>
      <c r="H29" s="83">
        <v>2.2871161947882266</v>
      </c>
      <c r="I29" s="83">
        <v>2.2828569582671627</v>
      </c>
      <c r="J29" s="83">
        <v>2.2934269702139511</v>
      </c>
      <c r="K29" s="83">
        <v>2.2880818630115605</v>
      </c>
      <c r="L29" s="83">
        <v>2.3296288686147339</v>
      </c>
      <c r="M29" s="83">
        <v>0</v>
      </c>
      <c r="N29" s="83">
        <v>1.8419072541432759</v>
      </c>
      <c r="O29" s="83">
        <v>2.333206550256806</v>
      </c>
      <c r="P29" s="83">
        <v>2.3331963694553397</v>
      </c>
      <c r="Q29" s="83">
        <v>2.3331997446047463</v>
      </c>
    </row>
    <row r="30" spans="1:17" x14ac:dyDescent="0.25">
      <c r="A30" s="154" t="s">
        <v>125</v>
      </c>
      <c r="B30" s="83">
        <v>1.5812146101993332</v>
      </c>
      <c r="C30" s="83">
        <v>1.4793276120179155</v>
      </c>
      <c r="D30" s="83">
        <v>0</v>
      </c>
      <c r="E30" s="83">
        <v>0</v>
      </c>
      <c r="F30" s="83">
        <v>1.5744773563567502</v>
      </c>
      <c r="G30" s="83">
        <v>1.4820940598588839</v>
      </c>
      <c r="H30" s="83">
        <v>0</v>
      </c>
      <c r="I30" s="83">
        <v>1.5358175470536939</v>
      </c>
      <c r="J30" s="83">
        <v>1.5982460126592584</v>
      </c>
      <c r="K30" s="83">
        <v>0</v>
      </c>
      <c r="L30" s="83">
        <v>0</v>
      </c>
      <c r="M30" s="83">
        <v>1.8962233706637339</v>
      </c>
      <c r="N30" s="83">
        <v>0</v>
      </c>
      <c r="O30" s="83">
        <v>1.5243420623166091</v>
      </c>
      <c r="P30" s="83">
        <v>1.7694352849024935</v>
      </c>
      <c r="Q30" s="83">
        <v>1.6042066361858405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58.208936905048063</v>
      </c>
      <c r="C32" s="83">
        <v>52.518339156609969</v>
      </c>
      <c r="D32" s="83">
        <v>58.048804283624094</v>
      </c>
      <c r="E32" s="83">
        <v>66.645341231279559</v>
      </c>
      <c r="F32" s="83">
        <v>62.972010838634212</v>
      </c>
      <c r="G32" s="83">
        <v>63.283001390568906</v>
      </c>
      <c r="H32" s="83">
        <v>69.385546126378529</v>
      </c>
      <c r="I32" s="83">
        <v>68.06632559599349</v>
      </c>
      <c r="J32" s="83">
        <v>67.989394720525056</v>
      </c>
      <c r="K32" s="83">
        <v>54.646174767101776</v>
      </c>
      <c r="L32" s="83">
        <v>63.191425140683073</v>
      </c>
      <c r="M32" s="83">
        <v>63.876158830979449</v>
      </c>
      <c r="N32" s="83">
        <v>35.685108691866844</v>
      </c>
      <c r="O32" s="83">
        <v>96.524041630307636</v>
      </c>
      <c r="P32" s="83">
        <v>89.903309023470783</v>
      </c>
      <c r="Q32" s="83">
        <v>97.079649734311971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33.675640752165911</v>
      </c>
      <c r="C34" s="204">
        <v>29.23946152560854</v>
      </c>
      <c r="D34" s="204">
        <v>47.310803881796488</v>
      </c>
      <c r="E34" s="204">
        <v>54.116995497156225</v>
      </c>
      <c r="F34" s="204">
        <v>42.759809431192032</v>
      </c>
      <c r="G34" s="204">
        <v>53.95597247023202</v>
      </c>
      <c r="H34" s="204">
        <v>48.617301056282912</v>
      </c>
      <c r="I34" s="204">
        <v>40.233625263583264</v>
      </c>
      <c r="J34" s="204">
        <v>36.429976496127516</v>
      </c>
      <c r="K34" s="204">
        <v>22.820821443185363</v>
      </c>
      <c r="L34" s="204">
        <v>20.339925592707356</v>
      </c>
      <c r="M34" s="204">
        <v>20.738746136248274</v>
      </c>
      <c r="N34" s="204">
        <v>41.737694365476052</v>
      </c>
      <c r="O34" s="204">
        <v>27.063899433101863</v>
      </c>
      <c r="P34" s="204">
        <v>11.31232206099339</v>
      </c>
      <c r="Q34" s="204">
        <v>20.994808070199799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13.709044895616056</v>
      </c>
      <c r="E35" s="87">
        <v>12.109060029239998</v>
      </c>
      <c r="F35" s="87">
        <v>6.2777398363199994</v>
      </c>
      <c r="G35" s="87">
        <v>6.0989138789924926</v>
      </c>
      <c r="H35" s="87">
        <v>6.2761270809600003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4.6929052643918119E-15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0.96781111986487556</v>
      </c>
      <c r="C38" s="87">
        <v>0.9052222423271955</v>
      </c>
      <c r="D38" s="87">
        <v>0</v>
      </c>
      <c r="E38" s="87">
        <v>0</v>
      </c>
      <c r="F38" s="87">
        <v>0.93078367573009912</v>
      </c>
      <c r="G38" s="87">
        <v>1.1390245735146156</v>
      </c>
      <c r="H38" s="87">
        <v>0</v>
      </c>
      <c r="I38" s="87">
        <v>0.94404364678309527</v>
      </c>
      <c r="J38" s="87">
        <v>0.8797288670912442</v>
      </c>
      <c r="K38" s="87">
        <v>0</v>
      </c>
      <c r="L38" s="87">
        <v>0</v>
      </c>
      <c r="M38" s="87">
        <v>0.60139280833753328</v>
      </c>
      <c r="N38" s="87">
        <v>0</v>
      </c>
      <c r="O38" s="87">
        <v>0.5368520622345716</v>
      </c>
      <c r="P38" s="87">
        <v>0.26599511602706227</v>
      </c>
      <c r="Q38" s="87">
        <v>0.43125160658041606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12.325136925384003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32.707829632301035</v>
      </c>
      <c r="C41" s="87">
        <v>28.334239283281345</v>
      </c>
      <c r="D41" s="87">
        <v>33.601758986180435</v>
      </c>
      <c r="E41" s="87">
        <v>29.682798542532229</v>
      </c>
      <c r="F41" s="87">
        <v>35.551285919141932</v>
      </c>
      <c r="G41" s="87">
        <v>46.718034017724911</v>
      </c>
      <c r="H41" s="87">
        <v>42.34117397532291</v>
      </c>
      <c r="I41" s="87">
        <v>39.28958161680017</v>
      </c>
      <c r="J41" s="87">
        <v>35.550247629036264</v>
      </c>
      <c r="K41" s="87">
        <v>22.820821443185363</v>
      </c>
      <c r="L41" s="87">
        <v>20.339925592707356</v>
      </c>
      <c r="M41" s="87">
        <v>20.137353327910741</v>
      </c>
      <c r="N41" s="87">
        <v>41.737694365476052</v>
      </c>
      <c r="O41" s="87">
        <v>26.52704737086729</v>
      </c>
      <c r="P41" s="87">
        <v>11.046326944966328</v>
      </c>
      <c r="Q41" s="87">
        <v>20.563556463619381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1.0000000000000004</v>
      </c>
      <c r="G50" s="77">
        <f t="shared" si="0"/>
        <v>0.99999999999999978</v>
      </c>
      <c r="H50" s="77">
        <f t="shared" si="0"/>
        <v>0.99999999999999989</v>
      </c>
      <c r="I50" s="77">
        <f t="shared" si="0"/>
        <v>1.0000000000000004</v>
      </c>
      <c r="J50" s="77">
        <f t="shared" si="0"/>
        <v>0.99999999999999989</v>
      </c>
      <c r="K50" s="77">
        <f t="shared" si="0"/>
        <v>1.0000000000000002</v>
      </c>
      <c r="L50" s="77">
        <f t="shared" si="0"/>
        <v>0.99999999999999989</v>
      </c>
      <c r="M50" s="77">
        <f t="shared" si="0"/>
        <v>1</v>
      </c>
      <c r="N50" s="77">
        <f t="shared" si="0"/>
        <v>1</v>
      </c>
      <c r="O50" s="77">
        <f t="shared" si="0"/>
        <v>1.0000000000000002</v>
      </c>
      <c r="P50" s="77">
        <f t="shared" si="0"/>
        <v>1.0000000000000002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4.8975146058931737E-3</v>
      </c>
      <c r="C55" s="201">
        <f t="shared" si="5"/>
        <v>6.8403545029356895E-3</v>
      </c>
      <c r="D55" s="201">
        <f t="shared" si="5"/>
        <v>3.2449833578755576E-3</v>
      </c>
      <c r="E55" s="201">
        <f t="shared" si="5"/>
        <v>1.4677085759615489E-3</v>
      </c>
      <c r="F55" s="201">
        <f t="shared" si="5"/>
        <v>2.7329182860354275E-3</v>
      </c>
      <c r="G55" s="201">
        <f t="shared" si="5"/>
        <v>2.2955051163689529E-3</v>
      </c>
      <c r="H55" s="201">
        <f t="shared" si="5"/>
        <v>1.4377835317321598E-3</v>
      </c>
      <c r="I55" s="201">
        <f t="shared" si="5"/>
        <v>3.129759489433353E-3</v>
      </c>
      <c r="J55" s="201">
        <f t="shared" si="5"/>
        <v>2.9075186056914289E-3</v>
      </c>
      <c r="K55" s="201">
        <f t="shared" si="5"/>
        <v>1.2674434312239427E-3</v>
      </c>
      <c r="L55" s="201">
        <f t="shared" si="5"/>
        <v>1.086513258008792E-3</v>
      </c>
      <c r="M55" s="201">
        <f t="shared" si="5"/>
        <v>1.772727607967316E-3</v>
      </c>
      <c r="N55" s="201">
        <f t="shared" si="5"/>
        <v>4.8238100294130011E-3</v>
      </c>
      <c r="O55" s="201">
        <f t="shared" si="5"/>
        <v>7.9298676604652573E-3</v>
      </c>
      <c r="P55" s="201">
        <f t="shared" si="5"/>
        <v>8.6793739807018988E-3</v>
      </c>
      <c r="Q55" s="201">
        <f t="shared" si="5"/>
        <v>8.2256907840216557E-3</v>
      </c>
    </row>
    <row r="56" spans="1:17" x14ac:dyDescent="0.25">
      <c r="A56" s="127" t="s">
        <v>283</v>
      </c>
      <c r="B56" s="200">
        <f t="shared" ref="B56:Q56" si="6">IF(B$15=0,0,B$15/B$5)</f>
        <v>0.12261945005423601</v>
      </c>
      <c r="C56" s="200">
        <f t="shared" si="6"/>
        <v>0.13669447612169455</v>
      </c>
      <c r="D56" s="200">
        <f t="shared" si="6"/>
        <v>0.12164820217938994</v>
      </c>
      <c r="E56" s="200">
        <f t="shared" si="6"/>
        <v>0.12121667640630145</v>
      </c>
      <c r="F56" s="200">
        <f t="shared" si="6"/>
        <v>0.13150394914678759</v>
      </c>
      <c r="G56" s="200">
        <f t="shared" si="6"/>
        <v>0.12192604693690998</v>
      </c>
      <c r="H56" s="200">
        <f t="shared" si="6"/>
        <v>0.12899732606127623</v>
      </c>
      <c r="I56" s="200">
        <f t="shared" si="6"/>
        <v>0.13667417325723272</v>
      </c>
      <c r="J56" s="200">
        <f t="shared" si="6"/>
        <v>0.1404973735404634</v>
      </c>
      <c r="K56" s="200">
        <f t="shared" si="6"/>
        <v>0.14876753412831595</v>
      </c>
      <c r="L56" s="200">
        <f t="shared" si="6"/>
        <v>0.15662843919970376</v>
      </c>
      <c r="M56" s="200">
        <f t="shared" si="6"/>
        <v>0.15632458391230375</v>
      </c>
      <c r="N56" s="200">
        <f t="shared" si="6"/>
        <v>0.19739475077381693</v>
      </c>
      <c r="O56" s="200">
        <f t="shared" si="6"/>
        <v>0.15840498541781101</v>
      </c>
      <c r="P56" s="200">
        <f t="shared" si="6"/>
        <v>0.17356178206770054</v>
      </c>
      <c r="Q56" s="200">
        <f t="shared" si="6"/>
        <v>0.16433951077717457</v>
      </c>
    </row>
    <row r="57" spans="1:17" x14ac:dyDescent="0.25">
      <c r="A57" s="142" t="s">
        <v>289</v>
      </c>
      <c r="B57" s="199">
        <f t="shared" ref="B57:Q57" si="7">IF(B$16=0,0,B$16/B$5)</f>
        <v>0.12261945005423601</v>
      </c>
      <c r="C57" s="199">
        <f t="shared" si="7"/>
        <v>0.13669447612169455</v>
      </c>
      <c r="D57" s="199">
        <f t="shared" si="7"/>
        <v>0.12164820217938994</v>
      </c>
      <c r="E57" s="199">
        <f t="shared" si="7"/>
        <v>0.12121667640630145</v>
      </c>
      <c r="F57" s="199">
        <f t="shared" si="7"/>
        <v>0.13150394914678759</v>
      </c>
      <c r="G57" s="199">
        <f t="shared" si="7"/>
        <v>0.12192604693690998</v>
      </c>
      <c r="H57" s="199">
        <f t="shared" si="7"/>
        <v>0.12899732606127623</v>
      </c>
      <c r="I57" s="199">
        <f t="shared" si="7"/>
        <v>0.13667417325723272</v>
      </c>
      <c r="J57" s="199">
        <f t="shared" si="7"/>
        <v>0.1404973735404634</v>
      </c>
      <c r="K57" s="199">
        <f t="shared" si="7"/>
        <v>0.14876753412831595</v>
      </c>
      <c r="L57" s="199">
        <f t="shared" si="7"/>
        <v>0.15662843919970376</v>
      </c>
      <c r="M57" s="199">
        <f t="shared" si="7"/>
        <v>0.15632458391230375</v>
      </c>
      <c r="N57" s="199">
        <f t="shared" si="7"/>
        <v>0.19739475077381693</v>
      </c>
      <c r="O57" s="199">
        <f t="shared" si="7"/>
        <v>0.15840498541781101</v>
      </c>
      <c r="P57" s="199">
        <f t="shared" si="7"/>
        <v>0.17356178206770054</v>
      </c>
      <c r="Q57" s="199">
        <f t="shared" si="7"/>
        <v>0.16433951077717457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5.6710702689699265E-2</v>
      </c>
      <c r="C59" s="200">
        <f t="shared" si="9"/>
        <v>7.9207790425238594E-2</v>
      </c>
      <c r="D59" s="200">
        <f t="shared" si="9"/>
        <v>7.0662884385062436E-2</v>
      </c>
      <c r="E59" s="200">
        <f t="shared" si="9"/>
        <v>7.0709727903675856E-2</v>
      </c>
      <c r="F59" s="200">
        <f t="shared" si="9"/>
        <v>7.5979783668556372E-2</v>
      </c>
      <c r="G59" s="200">
        <f t="shared" si="9"/>
        <v>7.0468015451218266E-2</v>
      </c>
      <c r="H59" s="200">
        <f t="shared" si="9"/>
        <v>7.4982060656039934E-2</v>
      </c>
      <c r="I59" s="200">
        <f t="shared" si="9"/>
        <v>7.9031956641055556E-2</v>
      </c>
      <c r="J59" s="200">
        <f t="shared" si="9"/>
        <v>8.1224058939672952E-2</v>
      </c>
      <c r="K59" s="200">
        <f t="shared" si="9"/>
        <v>8.63941679770346E-2</v>
      </c>
      <c r="L59" s="200">
        <f t="shared" si="9"/>
        <v>9.1006208472417097E-2</v>
      </c>
      <c r="M59" s="200">
        <f t="shared" si="9"/>
        <v>9.055071799787083E-2</v>
      </c>
      <c r="N59" s="200">
        <f t="shared" si="9"/>
        <v>0.11451997078084201</v>
      </c>
      <c r="O59" s="200">
        <f t="shared" si="9"/>
        <v>9.182379297453705E-2</v>
      </c>
      <c r="P59" s="200">
        <f t="shared" si="9"/>
        <v>0.10050269105068459</v>
      </c>
      <c r="Q59" s="200">
        <f t="shared" si="9"/>
        <v>9.5249272745145247E-2</v>
      </c>
    </row>
    <row r="60" spans="1:17" x14ac:dyDescent="0.25">
      <c r="A60" s="142" t="s">
        <v>287</v>
      </c>
      <c r="B60" s="199">
        <f t="shared" ref="B60:Q60" si="10">IF(B$24=0,0,B$24/B$5)</f>
        <v>5.6710702689699265E-2</v>
      </c>
      <c r="C60" s="199">
        <f t="shared" si="10"/>
        <v>7.9207790425238594E-2</v>
      </c>
      <c r="D60" s="199">
        <f t="shared" si="10"/>
        <v>7.0662884385062436E-2</v>
      </c>
      <c r="E60" s="199">
        <f t="shared" si="10"/>
        <v>7.0709727903675856E-2</v>
      </c>
      <c r="F60" s="199">
        <f t="shared" si="10"/>
        <v>7.5979783668556372E-2</v>
      </c>
      <c r="G60" s="199">
        <f t="shared" si="10"/>
        <v>7.0468015451218266E-2</v>
      </c>
      <c r="H60" s="199">
        <f t="shared" si="10"/>
        <v>7.4982060656039934E-2</v>
      </c>
      <c r="I60" s="199">
        <f t="shared" si="10"/>
        <v>7.9031956641055556E-2</v>
      </c>
      <c r="J60" s="199">
        <f t="shared" si="10"/>
        <v>8.1224058939672952E-2</v>
      </c>
      <c r="K60" s="199">
        <f t="shared" si="10"/>
        <v>8.63941679770346E-2</v>
      </c>
      <c r="L60" s="199">
        <f t="shared" si="10"/>
        <v>9.1006208472417097E-2</v>
      </c>
      <c r="M60" s="199">
        <f t="shared" si="10"/>
        <v>9.055071799787083E-2</v>
      </c>
      <c r="N60" s="199">
        <f t="shared" si="10"/>
        <v>0.11451997078084201</v>
      </c>
      <c r="O60" s="199">
        <f t="shared" si="10"/>
        <v>9.182379297453705E-2</v>
      </c>
      <c r="P60" s="199">
        <f t="shared" si="10"/>
        <v>0.10050269105068459</v>
      </c>
      <c r="Q60" s="199">
        <f t="shared" si="10"/>
        <v>9.5249272745145247E-2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0.52185029611208822</v>
      </c>
      <c r="C62" s="200">
        <f t="shared" si="12"/>
        <v>0.50422312496949084</v>
      </c>
      <c r="D62" s="200">
        <f t="shared" si="12"/>
        <v>0.45089459397990256</v>
      </c>
      <c r="E62" s="200">
        <f t="shared" si="12"/>
        <v>0.44514313023571678</v>
      </c>
      <c r="F62" s="200">
        <f t="shared" si="12"/>
        <v>0.4816510782758287</v>
      </c>
      <c r="G62" s="200">
        <f t="shared" si="12"/>
        <v>0.44635678140413215</v>
      </c>
      <c r="H62" s="200">
        <f t="shared" si="12"/>
        <v>0.47343822579975342</v>
      </c>
      <c r="I62" s="200">
        <f t="shared" si="12"/>
        <v>0.50084436896858009</v>
      </c>
      <c r="J62" s="200">
        <f t="shared" si="12"/>
        <v>0.51457816951319313</v>
      </c>
      <c r="K62" s="200">
        <f t="shared" si="12"/>
        <v>0.54508552976829305</v>
      </c>
      <c r="L62" s="200">
        <f t="shared" si="12"/>
        <v>0.57330561122074541</v>
      </c>
      <c r="M62" s="200">
        <f t="shared" si="12"/>
        <v>0.57123528406050805</v>
      </c>
      <c r="N62" s="200">
        <f t="shared" si="12"/>
        <v>0.32348271910385379</v>
      </c>
      <c r="O62" s="200">
        <f t="shared" si="12"/>
        <v>0.58430639645605242</v>
      </c>
      <c r="P62" s="200">
        <f t="shared" si="12"/>
        <v>0.64021507388154431</v>
      </c>
      <c r="Q62" s="200">
        <f t="shared" si="12"/>
        <v>0.60619700247618891</v>
      </c>
    </row>
    <row r="63" spans="1:17" x14ac:dyDescent="0.25">
      <c r="A63" s="142" t="s">
        <v>285</v>
      </c>
      <c r="B63" s="199">
        <f t="shared" ref="B63:Q63" si="13">IF(B$27=0,0,B$27/B$5)</f>
        <v>0.52185029611208822</v>
      </c>
      <c r="C63" s="199">
        <f t="shared" si="13"/>
        <v>0.50422312496949084</v>
      </c>
      <c r="D63" s="199">
        <f t="shared" si="13"/>
        <v>0.45089459397990256</v>
      </c>
      <c r="E63" s="199">
        <f t="shared" si="13"/>
        <v>0.44514313023571678</v>
      </c>
      <c r="F63" s="199">
        <f t="shared" si="13"/>
        <v>0.4816510782758287</v>
      </c>
      <c r="G63" s="199">
        <f t="shared" si="13"/>
        <v>0.44635678140413215</v>
      </c>
      <c r="H63" s="199">
        <f t="shared" si="13"/>
        <v>0.47343822579975342</v>
      </c>
      <c r="I63" s="199">
        <f t="shared" si="13"/>
        <v>0.50084436896858009</v>
      </c>
      <c r="J63" s="199">
        <f t="shared" si="13"/>
        <v>0.51457816951319313</v>
      </c>
      <c r="K63" s="199">
        <f t="shared" si="13"/>
        <v>0.54508552976829305</v>
      </c>
      <c r="L63" s="199">
        <f t="shared" si="13"/>
        <v>0.57330561122074541</v>
      </c>
      <c r="M63" s="199">
        <f t="shared" si="13"/>
        <v>0.57123528406050805</v>
      </c>
      <c r="N63" s="199">
        <f t="shared" si="13"/>
        <v>0.32348271910385379</v>
      </c>
      <c r="O63" s="199">
        <f t="shared" si="13"/>
        <v>0.58430639645605242</v>
      </c>
      <c r="P63" s="199">
        <f t="shared" si="13"/>
        <v>0.64021507388154431</v>
      </c>
      <c r="Q63" s="199">
        <f t="shared" si="13"/>
        <v>0.60619700247618891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0.29392203653808341</v>
      </c>
      <c r="C65" s="200">
        <f t="shared" si="15"/>
        <v>0.27303425398064041</v>
      </c>
      <c r="D65" s="200">
        <f t="shared" si="15"/>
        <v>0.35354933609776956</v>
      </c>
      <c r="E65" s="200">
        <f t="shared" si="15"/>
        <v>0.3614627568783445</v>
      </c>
      <c r="F65" s="200">
        <f t="shared" si="15"/>
        <v>0.30813227062279225</v>
      </c>
      <c r="G65" s="200">
        <f t="shared" si="15"/>
        <v>0.35895365109137051</v>
      </c>
      <c r="H65" s="200">
        <f t="shared" si="15"/>
        <v>0.32114460395119815</v>
      </c>
      <c r="I65" s="200">
        <f t="shared" si="15"/>
        <v>0.28031974164369855</v>
      </c>
      <c r="J65" s="200">
        <f t="shared" si="15"/>
        <v>0.26079287940097895</v>
      </c>
      <c r="K65" s="200">
        <f t="shared" si="15"/>
        <v>0.21848532469513254</v>
      </c>
      <c r="L65" s="200">
        <f t="shared" si="15"/>
        <v>0.17797322784912484</v>
      </c>
      <c r="M65" s="200">
        <f t="shared" si="15"/>
        <v>0.18011668642135001</v>
      </c>
      <c r="N65" s="200">
        <f t="shared" si="15"/>
        <v>0.35977874931207432</v>
      </c>
      <c r="O65" s="200">
        <f t="shared" si="15"/>
        <v>0.1575349574911345</v>
      </c>
      <c r="P65" s="200">
        <f t="shared" si="15"/>
        <v>7.7041079019368977E-2</v>
      </c>
      <c r="Q65" s="200">
        <f t="shared" si="15"/>
        <v>0.12598852321746951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1.3317369953909866</v>
      </c>
      <c r="C71" s="230">
        <f>IF(C$5=0,0,C$5/TRE_fec!C$5)</f>
        <v>0.95348879701139788</v>
      </c>
      <c r="D71" s="230">
        <f>IF(D$5=0,0,D$5/TRE_fec!D$5)</f>
        <v>1.0687893858810094</v>
      </c>
      <c r="E71" s="230">
        <f>IF(E$5=0,0,E$5/TRE_fec!E$5)</f>
        <v>1.0680813382477397</v>
      </c>
      <c r="F71" s="230">
        <f>IF(F$5=0,0,F$5/TRE_fec!F$5)</f>
        <v>0.99399783942457531</v>
      </c>
      <c r="G71" s="230">
        <f>IF(G$5=0,0,G$5/TRE_fec!G$5)</f>
        <v>1.0717449657536227</v>
      </c>
      <c r="H71" s="230">
        <f>IF(H$5=0,0,H$5/TRE_fec!H$5)</f>
        <v>1.0072241299547176</v>
      </c>
      <c r="I71" s="230">
        <f>IF(I$5=0,0,I$5/TRE_fec!I$5)</f>
        <v>0.9556101609568215</v>
      </c>
      <c r="J71" s="230">
        <f>IF(J$5=0,0,J$5/TRE_fec!J$5)</f>
        <v>0.92981983161645398</v>
      </c>
      <c r="K71" s="230">
        <f>IF(K$5=0,0,K$5/TRE_fec!K$5)</f>
        <v>0.87417637758335098</v>
      </c>
      <c r="L71" s="230">
        <f>IF(L$5=0,0,L$5/TRE_fec!L$5)</f>
        <v>0.82987459948275955</v>
      </c>
      <c r="M71" s="230">
        <f>IF(M$5=0,0,M$5/TRE_fec!M$5)</f>
        <v>0.83404905534009666</v>
      </c>
      <c r="N71" s="230">
        <f>IF(N$5=0,0,N$5/TRE_fec!N$5)</f>
        <v>0.65948096468713002</v>
      </c>
      <c r="O71" s="230">
        <f>IF(O$5=0,0,O$5/TRE_fec!O$5)</f>
        <v>0.82248552755204252</v>
      </c>
      <c r="P71" s="230">
        <f>IF(P$5=0,0,P$5/TRE_fec!P$5)</f>
        <v>0.75145988646616635</v>
      </c>
      <c r="Q71" s="230">
        <f>IF(Q$5=0,0,Q$5/TRE_fec!Q$5)</f>
        <v>0.79290621996209443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1.3251222000000002</v>
      </c>
      <c r="C76" s="273">
        <f>IF(C$10=0,0,C$10/TRE_fec!C$10)</f>
        <v>1.3251222</v>
      </c>
      <c r="D76" s="273">
        <f>IF(D$10=0,0,D$10/TRE_fec!D$10)</f>
        <v>0.70463844000000009</v>
      </c>
      <c r="E76" s="273">
        <f>IF(E$10=0,0,E$10/TRE_fec!E$10)</f>
        <v>0.31849739484040412</v>
      </c>
      <c r="F76" s="273">
        <f>IF(F$10=0,0,F$10/TRE_fec!F$10)</f>
        <v>0.55191705222356857</v>
      </c>
      <c r="G76" s="273">
        <f>IF(G$10=0,0,G$10/TRE_fec!G$10)</f>
        <v>0.49984050051336243</v>
      </c>
      <c r="H76" s="273">
        <f>IF(H$10=0,0,H$10/TRE_fec!H$10)</f>
        <v>0.29422620620270212</v>
      </c>
      <c r="I76" s="273">
        <f>IF(I$10=0,0,I$10/TRE_fec!I$10)</f>
        <v>0.60764992589356226</v>
      </c>
      <c r="J76" s="273">
        <f>IF(J$10=0,0,J$10/TRE_fec!J$10)</f>
        <v>0.54926639975356295</v>
      </c>
      <c r="K76" s="273">
        <f>IF(K$10=0,0,K$10/TRE_fec!K$10)</f>
        <v>0.22510719530713791</v>
      </c>
      <c r="L76" s="273">
        <f>IF(L$10=0,0,L$10/TRE_fec!L$10)</f>
        <v>0.18319314882304055</v>
      </c>
      <c r="M76" s="273">
        <f>IF(M$10=0,0,M$10/TRE_fec!M$10)</f>
        <v>0.30039681839351806</v>
      </c>
      <c r="N76" s="273">
        <f>IF(N$10=0,0,N$10/TRE_fec!N$10)</f>
        <v>0.64632980888748481</v>
      </c>
      <c r="O76" s="273">
        <f>IF(O$10=0,0,O$10/TRE_fec!O$10)</f>
        <v>1.3251222000000002</v>
      </c>
      <c r="P76" s="273">
        <f>IF(P$10=0,0,P$10/TRE_fec!P$10)</f>
        <v>1.3251222</v>
      </c>
      <c r="Q76" s="273">
        <f>IF(Q$10=0,0,Q$10/TRE_fec!Q$10)</f>
        <v>1.3251222</v>
      </c>
    </row>
    <row r="77" spans="1:17" x14ac:dyDescent="0.25">
      <c r="A77" s="127" t="s">
        <v>283</v>
      </c>
      <c r="B77" s="296">
        <f>IF(B$15=0,0,B$15/TRE_fec!B$15)</f>
        <v>1.7774911886517097</v>
      </c>
      <c r="C77" s="296">
        <f>IF(C$15=0,0,C$15/TRE_fec!C$15)</f>
        <v>1.4187183551375737</v>
      </c>
      <c r="D77" s="296">
        <f>IF(D$15=0,0,D$15/TRE_fec!D$15)</f>
        <v>1.4152313978998152</v>
      </c>
      <c r="E77" s="296">
        <f>IF(E$15=0,0,E$15/TRE_fec!E$15)</f>
        <v>1.4092768800000002</v>
      </c>
      <c r="F77" s="296">
        <f>IF(F$15=0,0,F$15/TRE_fec!F$15)</f>
        <v>1.4228327846916831</v>
      </c>
      <c r="G77" s="296">
        <f>IF(G$15=0,0,G$15/TRE_fec!G$15)</f>
        <v>1.4223863424942913</v>
      </c>
      <c r="H77" s="296">
        <f>IF(H$15=0,0,H$15/TRE_fec!H$15)</f>
        <v>1.4142834446732211</v>
      </c>
      <c r="I77" s="296">
        <f>IF(I$15=0,0,I$15/TRE_fec!I$15)</f>
        <v>1.4216635950772267</v>
      </c>
      <c r="J77" s="296">
        <f>IF(J$15=0,0,J$15/TRE_fec!J$15)</f>
        <v>1.4219903147257</v>
      </c>
      <c r="K77" s="296">
        <f>IF(K$15=0,0,K$15/TRE_fec!K$15)</f>
        <v>1.4155879564903437</v>
      </c>
      <c r="L77" s="296">
        <f>IF(L$15=0,0,L$15/TRE_fec!L$15)</f>
        <v>1.4148575618613872</v>
      </c>
      <c r="M77" s="296">
        <f>IF(M$15=0,0,M$15/TRE_fec!M$15)</f>
        <v>1.4192160180872968</v>
      </c>
      <c r="N77" s="296">
        <f>IF(N$15=0,0,N$15/TRE_fec!N$15)</f>
        <v>1.4169923058069775</v>
      </c>
      <c r="O77" s="296">
        <f>IF(O$15=0,0,O$15/TRE_fec!O$15)</f>
        <v>1.4181649210603977</v>
      </c>
      <c r="P77" s="296">
        <f>IF(P$15=0,0,P$15/TRE_fec!P$15)</f>
        <v>1.4196769502203292</v>
      </c>
      <c r="Q77" s="296">
        <f>IF(Q$15=0,0,Q$15/TRE_fec!Q$15)</f>
        <v>1.4183827553546959</v>
      </c>
    </row>
    <row r="78" spans="1:17" x14ac:dyDescent="0.25">
      <c r="A78" s="127" t="s">
        <v>282</v>
      </c>
      <c r="B78" s="296">
        <f>IF(B$23=0,0,B$23/TRE_fec!B$23)</f>
        <v>1.64415636</v>
      </c>
      <c r="C78" s="296">
        <f>IF(C$23=0,0,C$23/TRE_fec!C$23)</f>
        <v>1.6441563600000002</v>
      </c>
      <c r="D78" s="296">
        <f>IF(D$23=0,0,D$23/TRE_fec!D$23)</f>
        <v>1.6441563600000002</v>
      </c>
      <c r="E78" s="296">
        <f>IF(E$23=0,0,E$23/TRE_fec!E$23)</f>
        <v>1.6441563600000004</v>
      </c>
      <c r="F78" s="296">
        <f>IF(F$23=0,0,F$23/TRE_fec!F$23)</f>
        <v>1.64415636</v>
      </c>
      <c r="G78" s="296">
        <f>IF(G$23=0,0,G$23/TRE_fec!G$23)</f>
        <v>1.6441563600000004</v>
      </c>
      <c r="H78" s="296">
        <f>IF(H$23=0,0,H$23/TRE_fec!H$23)</f>
        <v>1.6441563600000004</v>
      </c>
      <c r="I78" s="296">
        <f>IF(I$23=0,0,I$23/TRE_fec!I$23)</f>
        <v>1.6441563600000002</v>
      </c>
      <c r="J78" s="296">
        <f>IF(J$23=0,0,J$23/TRE_fec!J$23)</f>
        <v>1.6441563600000002</v>
      </c>
      <c r="K78" s="296">
        <f>IF(K$23=0,0,K$23/TRE_fec!K$23)</f>
        <v>1.6441563600000002</v>
      </c>
      <c r="L78" s="296">
        <f>IF(L$23=0,0,L$23/TRE_fec!L$23)</f>
        <v>1.6441563600000004</v>
      </c>
      <c r="M78" s="296">
        <f>IF(M$23=0,0,M$23/TRE_fec!M$23)</f>
        <v>1.6441563600000002</v>
      </c>
      <c r="N78" s="296">
        <f>IF(N$23=0,0,N$23/TRE_fec!N$23)</f>
        <v>1.6441563600000002</v>
      </c>
      <c r="O78" s="296">
        <f>IF(O$23=0,0,O$23/TRE_fec!O$23)</f>
        <v>1.6441563600000002</v>
      </c>
      <c r="P78" s="296">
        <f>IF(P$23=0,0,P$23/TRE_fec!P$23)</f>
        <v>1.64415636</v>
      </c>
      <c r="Q78" s="296">
        <f>IF(Q$23=0,0,Q$23/TRE_fec!Q$23)</f>
        <v>1.6441563600000002</v>
      </c>
    </row>
    <row r="79" spans="1:17" x14ac:dyDescent="0.25">
      <c r="A79" s="127" t="s">
        <v>281</v>
      </c>
      <c r="B79" s="296">
        <f>IF(B$26=0,0,B$26/TRE_fec!B$26)</f>
        <v>2.3639813634894407</v>
      </c>
      <c r="C79" s="296">
        <f>IF(C$26=0,0,C$26/TRE_fec!C$26)</f>
        <v>1.6353774462377284</v>
      </c>
      <c r="D79" s="296">
        <f>IF(D$26=0,0,D$26/TRE_fec!D$26)</f>
        <v>1.639256106726704</v>
      </c>
      <c r="E79" s="296">
        <f>IF(E$26=0,0,E$26/TRE_fec!E$26)</f>
        <v>1.6172741767325549</v>
      </c>
      <c r="F79" s="296">
        <f>IF(F$26=0,0,F$26/TRE_fec!F$26)</f>
        <v>1.6285369883359744</v>
      </c>
      <c r="G79" s="296">
        <f>IF(G$26=0,0,G$26/TRE_fec!G$26)</f>
        <v>1.6272460994262288</v>
      </c>
      <c r="H79" s="296">
        <f>IF(H$26=0,0,H$26/TRE_fec!H$26)</f>
        <v>1.6220681303744426</v>
      </c>
      <c r="I79" s="296">
        <f>IF(I$26=0,0,I$26/TRE_fec!I$26)</f>
        <v>1.6280330008425168</v>
      </c>
      <c r="J79" s="296">
        <f>IF(J$26=0,0,J$26/TRE_fec!J$26)</f>
        <v>1.6275330340212333</v>
      </c>
      <c r="K79" s="296">
        <f>IF(K$26=0,0,K$26/TRE_fec!K$26)</f>
        <v>1.6208520303975029</v>
      </c>
      <c r="L79" s="296">
        <f>IF(L$26=0,0,L$26/TRE_fec!L$26)</f>
        <v>1.6183718443745798</v>
      </c>
      <c r="M79" s="296">
        <f>IF(M$26=0,0,M$26/TRE_fec!M$26)</f>
        <v>1.6206389394783962</v>
      </c>
      <c r="N79" s="296">
        <f>IF(N$26=0,0,N$26/TRE_fec!N$26)</f>
        <v>0.72565969053570289</v>
      </c>
      <c r="O79" s="296">
        <f>IF(O$26=0,0,O$26/TRE_fec!O$26)</f>
        <v>1.6347394946636777</v>
      </c>
      <c r="P79" s="296">
        <f>IF(P$26=0,0,P$26/TRE_fec!P$26)</f>
        <v>1.6364824328425298</v>
      </c>
      <c r="Q79" s="296">
        <f>IF(Q$26=0,0,Q$26/TRE_fec!Q$26)</f>
        <v>1.6349905954481447</v>
      </c>
    </row>
    <row r="80" spans="1:17" x14ac:dyDescent="0.25">
      <c r="A80" s="127" t="s">
        <v>280</v>
      </c>
      <c r="B80" s="296">
        <f>IF(B$34=0,0,B$34/TRE_fec!B$34)</f>
        <v>1.2608490885930694</v>
      </c>
      <c r="C80" s="296">
        <f>IF(C$34=0,0,C$34/TRE_fec!C$34)</f>
        <v>0.84896807038987798</v>
      </c>
      <c r="D80" s="296">
        <f>IF(D$34=0,0,D$34/TRE_fec!D$34)</f>
        <v>1.2679521470831181</v>
      </c>
      <c r="E80" s="296">
        <f>IF(E$34=0,0,E$34/TRE_fec!E$34)</f>
        <v>1.3053038386865254</v>
      </c>
      <c r="F80" s="296">
        <f>IF(F$34=0,0,F$34/TRE_fec!F$34)</f>
        <v>1.2413567525896068</v>
      </c>
      <c r="G80" s="296">
        <f>IF(G$34=0,0,G$34/TRE_fec!G$34)</f>
        <v>1.5719033700258531</v>
      </c>
      <c r="H80" s="296">
        <f>IF(H$34=0,0,H$34/TRE_fec!H$34)</f>
        <v>1.6348139760085783</v>
      </c>
      <c r="I80" s="296">
        <f>IF(I$34=0,0,I$34/TRE_fec!I$34)</f>
        <v>1.5631226956158748</v>
      </c>
      <c r="J80" s="296">
        <f>IF(J$34=0,0,J$34/TRE_fec!J$34)</f>
        <v>1.5295177503251494</v>
      </c>
      <c r="K80" s="296">
        <f>IF(K$34=0,0,K$34/TRE_fec!K$34)</f>
        <v>1.2876263416466585</v>
      </c>
      <c r="L80" s="296">
        <f>IF(L$34=0,0,L$34/TRE_fec!L$34)</f>
        <v>1.1529228021781257</v>
      </c>
      <c r="M80" s="296">
        <f>IF(M$34=0,0,M$34/TRE_fec!M$34)</f>
        <v>1.2125749012250895</v>
      </c>
      <c r="N80" s="296">
        <f>IF(N$34=0,0,N$34/TRE_fec!N$34)</f>
        <v>1.5369250970149826</v>
      </c>
      <c r="O80" s="296">
        <f>IF(O$34=0,0,O$34/TRE_fec!O$34)</f>
        <v>1.2992927574808413</v>
      </c>
      <c r="P80" s="296">
        <f>IF(P$34=0,0,P$34/TRE_fec!P$34)</f>
        <v>0.93694804058114667</v>
      </c>
      <c r="Q80" s="296">
        <f>IF(Q$34=0,0,Q$34/TRE_fec!Q$34)</f>
        <v>1.444853593247583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4278.2554322338601</v>
      </c>
      <c r="C3" s="46">
        <v>4229.5993862004716</v>
      </c>
      <c r="D3" s="46">
        <v>4302.1411105147017</v>
      </c>
      <c r="E3" s="46">
        <v>4966.5847196696659</v>
      </c>
      <c r="F3" s="46">
        <v>5696.2770837344688</v>
      </c>
      <c r="G3" s="46">
        <v>6263.31284093861</v>
      </c>
      <c r="H3" s="46">
        <v>6178.7979929709772</v>
      </c>
      <c r="I3" s="46">
        <v>5916.3262431328358</v>
      </c>
      <c r="J3" s="46">
        <v>5813.5936884387338</v>
      </c>
      <c r="K3" s="46">
        <v>5481.9808141042267</v>
      </c>
      <c r="L3" s="46">
        <v>5729.7</v>
      </c>
      <c r="M3" s="46">
        <v>6466.4964774796181</v>
      </c>
      <c r="N3" s="46">
        <v>6431.1244155662125</v>
      </c>
      <c r="O3" s="46">
        <v>6370.6432303657584</v>
      </c>
      <c r="P3" s="46">
        <v>6634.8104267794261</v>
      </c>
      <c r="Q3" s="46">
        <v>7196.9310995894157</v>
      </c>
    </row>
    <row r="5" spans="1:17" x14ac:dyDescent="0.25">
      <c r="A5" s="31" t="s">
        <v>257</v>
      </c>
      <c r="B5" s="46">
        <v>3214.0364197370263</v>
      </c>
      <c r="C5" s="46">
        <v>3661.7438556221605</v>
      </c>
      <c r="D5" s="46">
        <v>3769.6620897712423</v>
      </c>
      <c r="E5" s="46">
        <v>4122.636538890968</v>
      </c>
      <c r="F5" s="46">
        <v>4218.200221671148</v>
      </c>
      <c r="G5" s="46">
        <v>5246.9455860492872</v>
      </c>
      <c r="H5" s="46">
        <v>5166.8421149166907</v>
      </c>
      <c r="I5" s="46">
        <v>5150.5951480728818</v>
      </c>
      <c r="J5" s="46">
        <v>4616.2899282285653</v>
      </c>
      <c r="K5" s="46">
        <v>4346.6155649901484</v>
      </c>
      <c r="L5" s="46">
        <v>4766.7357773843414</v>
      </c>
      <c r="M5" s="46">
        <v>5131.7389262797087</v>
      </c>
      <c r="N5" s="46">
        <v>5990.4299446244013</v>
      </c>
      <c r="O5" s="46">
        <v>7645.2598307604385</v>
      </c>
      <c r="P5" s="46">
        <v>7709.0961212573538</v>
      </c>
      <c r="Q5" s="46">
        <v>7963.8039643176007</v>
      </c>
    </row>
    <row r="6" spans="1:17" x14ac:dyDescent="0.25">
      <c r="A6" s="294" t="s">
        <v>256</v>
      </c>
      <c r="B6" s="293">
        <v>4017.5455246712827</v>
      </c>
      <c r="C6" s="293">
        <v>4483.4340964923886</v>
      </c>
      <c r="D6" s="293">
        <v>4323.5507503096733</v>
      </c>
      <c r="E6" s="293">
        <v>4343.8522088023074</v>
      </c>
      <c r="F6" s="293">
        <v>4660.0791543521518</v>
      </c>
      <c r="G6" s="293">
        <v>5531.0153647984962</v>
      </c>
      <c r="H6" s="293">
        <v>5489.6173972153701</v>
      </c>
      <c r="I6" s="293">
        <v>5547.7217937730247</v>
      </c>
      <c r="J6" s="293">
        <v>5075.2255204748353</v>
      </c>
      <c r="K6" s="293">
        <v>5151.4199029697629</v>
      </c>
      <c r="L6" s="293">
        <v>5046.9397253112029</v>
      </c>
      <c r="M6" s="293">
        <v>5503.4875932493633</v>
      </c>
      <c r="N6" s="293">
        <v>6423.409293611242</v>
      </c>
      <c r="O6" s="293">
        <v>8272.659541996647</v>
      </c>
      <c r="P6" s="293">
        <v>8251.6123797224282</v>
      </c>
      <c r="Q6" s="293">
        <v>8479.794216453558</v>
      </c>
    </row>
    <row r="7" spans="1:17" x14ac:dyDescent="0.25">
      <c r="A7" s="292" t="s">
        <v>255</v>
      </c>
      <c r="B7" s="291"/>
      <c r="C7" s="291">
        <v>465.88857182110587</v>
      </c>
      <c r="D7" s="291">
        <v>0</v>
      </c>
      <c r="E7" s="291">
        <v>239.59403829223822</v>
      </c>
      <c r="F7" s="291">
        <v>661.6281832546</v>
      </c>
      <c r="G7" s="291">
        <v>870.93621044634438</v>
      </c>
      <c r="H7" s="291">
        <v>237.33701765968152</v>
      </c>
      <c r="I7" s="291">
        <v>58.104396557654582</v>
      </c>
      <c r="J7" s="291">
        <v>0</v>
      </c>
      <c r="K7" s="291">
        <v>76.194382494927595</v>
      </c>
      <c r="L7" s="291">
        <v>0</v>
      </c>
      <c r="M7" s="291">
        <v>912.30433314867582</v>
      </c>
      <c r="N7" s="291">
        <v>919.92170036187872</v>
      </c>
      <c r="O7" s="291">
        <v>1849.250248385405</v>
      </c>
      <c r="P7" s="291">
        <v>586.67595644037624</v>
      </c>
      <c r="Q7" s="291">
        <v>562.87950711000917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159.88334618271529</v>
      </c>
      <c r="E8" s="289">
        <f t="shared" si="0"/>
        <v>219.29257979960403</v>
      </c>
      <c r="F8" s="289">
        <f t="shared" si="0"/>
        <v>345.40123770475566</v>
      </c>
      <c r="G8" s="289">
        <f t="shared" si="0"/>
        <v>0</v>
      </c>
      <c r="H8" s="289">
        <f t="shared" si="0"/>
        <v>278.73498524280785</v>
      </c>
      <c r="I8" s="289">
        <f t="shared" si="0"/>
        <v>0</v>
      </c>
      <c r="J8" s="289">
        <f t="shared" si="0"/>
        <v>472.49627329818941</v>
      </c>
      <c r="K8" s="289">
        <f t="shared" si="0"/>
        <v>0</v>
      </c>
      <c r="L8" s="289">
        <f t="shared" si="0"/>
        <v>104.48017765856002</v>
      </c>
      <c r="M8" s="289">
        <f t="shared" si="0"/>
        <v>455.75646521051567</v>
      </c>
      <c r="N8" s="289">
        <f t="shared" si="0"/>
        <v>0</v>
      </c>
      <c r="O8" s="289">
        <f t="shared" si="0"/>
        <v>0</v>
      </c>
      <c r="P8" s="289">
        <f t="shared" si="0"/>
        <v>607.72311871459533</v>
      </c>
      <c r="Q8" s="289">
        <f t="shared" si="0"/>
        <v>334.69767037887868</v>
      </c>
    </row>
    <row r="9" spans="1:17" x14ac:dyDescent="0.25">
      <c r="A9" s="288" t="s">
        <v>253</v>
      </c>
      <c r="B9" s="287">
        <f>B6-B5</f>
        <v>803.50910493425636</v>
      </c>
      <c r="C9" s="287">
        <f t="shared" ref="C9:Q9" si="1">C6-C5</f>
        <v>821.69024087022808</v>
      </c>
      <c r="D9" s="287">
        <f t="shared" si="1"/>
        <v>553.88866053843094</v>
      </c>
      <c r="E9" s="287">
        <f t="shared" si="1"/>
        <v>221.21566991133932</v>
      </c>
      <c r="F9" s="287">
        <f t="shared" si="1"/>
        <v>441.87893268100379</v>
      </c>
      <c r="G9" s="287">
        <f t="shared" si="1"/>
        <v>284.06977874920904</v>
      </c>
      <c r="H9" s="287">
        <f t="shared" si="1"/>
        <v>322.77528229867949</v>
      </c>
      <c r="I9" s="287">
        <f t="shared" si="1"/>
        <v>397.12664570014294</v>
      </c>
      <c r="J9" s="287">
        <f t="shared" si="1"/>
        <v>458.93559224627006</v>
      </c>
      <c r="K9" s="287">
        <f t="shared" si="1"/>
        <v>804.8043379796145</v>
      </c>
      <c r="L9" s="287">
        <f t="shared" si="1"/>
        <v>280.20394792686147</v>
      </c>
      <c r="M9" s="287">
        <f t="shared" si="1"/>
        <v>371.74866696965455</v>
      </c>
      <c r="N9" s="287">
        <f t="shared" si="1"/>
        <v>432.97934898684071</v>
      </c>
      <c r="O9" s="287">
        <f t="shared" si="1"/>
        <v>627.39971123620853</v>
      </c>
      <c r="P9" s="287">
        <f t="shared" si="1"/>
        <v>542.51625846507432</v>
      </c>
      <c r="Q9" s="287">
        <f t="shared" si="1"/>
        <v>515.99025213595723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172.88086610198849</v>
      </c>
      <c r="C12" s="38">
        <v>196.99968000000001</v>
      </c>
      <c r="D12" s="38">
        <v>203.79221999999999</v>
      </c>
      <c r="E12" s="38">
        <v>221.74675999999999</v>
      </c>
      <c r="F12" s="38">
        <v>225.91183000000001</v>
      </c>
      <c r="G12" s="38">
        <v>277.32773769435198</v>
      </c>
      <c r="H12" s="38">
        <v>271.48505</v>
      </c>
      <c r="I12" s="38">
        <v>271.10205000000002</v>
      </c>
      <c r="J12" s="38">
        <v>245.74467999999996</v>
      </c>
      <c r="K12" s="38">
        <v>232.26548000000003</v>
      </c>
      <c r="L12" s="38">
        <v>256.58621751304906</v>
      </c>
      <c r="M12" s="38">
        <v>265.49532507339512</v>
      </c>
      <c r="N12" s="38">
        <v>309.3046991365274</v>
      </c>
      <c r="O12" s="38">
        <v>384.64331070063497</v>
      </c>
      <c r="P12" s="38">
        <v>383.34807544853004</v>
      </c>
      <c r="Q12" s="38">
        <v>389.30235797109685</v>
      </c>
    </row>
    <row r="13" spans="1:17" x14ac:dyDescent="0.25">
      <c r="A13" s="55" t="s">
        <v>33</v>
      </c>
      <c r="B13" s="54">
        <v>3.4648627889559407</v>
      </c>
      <c r="C13" s="54">
        <v>1.3000500000000001</v>
      </c>
      <c r="D13" s="54">
        <v>0</v>
      </c>
      <c r="E13" s="54">
        <v>0.29964000000000002</v>
      </c>
      <c r="F13" s="54">
        <v>1.5959700000000001</v>
      </c>
      <c r="G13" s="54">
        <v>2.5557186899669055</v>
      </c>
      <c r="H13" s="54">
        <v>2.0705799999999996</v>
      </c>
      <c r="I13" s="54">
        <v>1.6005699999999998</v>
      </c>
      <c r="J13" s="54">
        <v>1.4039899999999998</v>
      </c>
      <c r="K13" s="54">
        <v>1.09948</v>
      </c>
      <c r="L13" s="54">
        <v>0.66885063192369754</v>
      </c>
      <c r="M13" s="54">
        <v>0.66882799367194645</v>
      </c>
      <c r="N13" s="54">
        <v>0.6687855527655332</v>
      </c>
      <c r="O13" s="54">
        <v>1.3615942115836517</v>
      </c>
      <c r="P13" s="54">
        <v>1.0750038041512957</v>
      </c>
      <c r="Q13" s="54">
        <v>1.6956973138829579</v>
      </c>
    </row>
    <row r="14" spans="1:17" x14ac:dyDescent="0.25">
      <c r="A14" s="52" t="s">
        <v>32</v>
      </c>
      <c r="B14" s="51">
        <v>6.9014894623551406</v>
      </c>
      <c r="C14" s="51">
        <v>4.8995300000000004</v>
      </c>
      <c r="D14" s="51">
        <v>3.9953400000000001</v>
      </c>
      <c r="E14" s="51">
        <v>6.2077299999999997</v>
      </c>
      <c r="F14" s="51">
        <v>3.1032899999999999</v>
      </c>
      <c r="G14" s="51">
        <v>2.1497399744065264</v>
      </c>
      <c r="H14" s="51">
        <v>2.1038699999999997</v>
      </c>
      <c r="I14" s="51">
        <v>1.0015499999999999</v>
      </c>
      <c r="J14" s="51">
        <v>1.00068</v>
      </c>
      <c r="K14" s="51">
        <v>1.1015299999999999</v>
      </c>
      <c r="L14" s="51">
        <v>1.1226327224479966</v>
      </c>
      <c r="M14" s="51">
        <v>8.3840840703933743</v>
      </c>
      <c r="N14" s="51">
        <v>6.2573555892519046</v>
      </c>
      <c r="O14" s="51">
        <v>8.5031553179491546</v>
      </c>
      <c r="P14" s="51">
        <v>8.5025282233371939</v>
      </c>
      <c r="Q14" s="51">
        <v>8.502955255135932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1.0987109428360451</v>
      </c>
      <c r="C16" s="51">
        <v>1.10022</v>
      </c>
      <c r="D16" s="51">
        <v>1.0999099999999999</v>
      </c>
      <c r="E16" s="51">
        <v>2.2327499999999998</v>
      </c>
      <c r="F16" s="51">
        <v>1.1034900000000001</v>
      </c>
      <c r="G16" s="51">
        <v>1.1223053974077402</v>
      </c>
      <c r="H16" s="51">
        <v>1.10127</v>
      </c>
      <c r="I16" s="51">
        <v>0</v>
      </c>
      <c r="J16" s="51">
        <v>0</v>
      </c>
      <c r="K16" s="51">
        <v>1.1015299999999999</v>
      </c>
      <c r="L16" s="51">
        <v>1.1226327224479966</v>
      </c>
      <c r="M16" s="51">
        <v>3.3680092955658298</v>
      </c>
      <c r="N16" s="51">
        <v>2.24528082279951</v>
      </c>
      <c r="O16" s="51">
        <v>4.4903587786020482</v>
      </c>
      <c r="P16" s="51">
        <v>4.4903391852011838</v>
      </c>
      <c r="Q16" s="51">
        <v>4.4903456808248858</v>
      </c>
    </row>
    <row r="17" spans="1:17" x14ac:dyDescent="0.25">
      <c r="A17" s="53" t="s">
        <v>76</v>
      </c>
      <c r="B17" s="51">
        <v>1.025788498507457</v>
      </c>
      <c r="C17" s="51">
        <v>0</v>
      </c>
      <c r="D17" s="51">
        <v>0</v>
      </c>
      <c r="E17" s="51">
        <v>2.0452300000000001</v>
      </c>
      <c r="F17" s="51">
        <v>1.0021599999999999</v>
      </c>
      <c r="G17" s="51">
        <v>1.0274345769987863</v>
      </c>
      <c r="H17" s="51">
        <v>1.0025999999999999</v>
      </c>
      <c r="I17" s="51">
        <v>1.0015499999999999</v>
      </c>
      <c r="J17" s="51">
        <v>1.00068</v>
      </c>
      <c r="K17" s="51">
        <v>0</v>
      </c>
      <c r="L17" s="51">
        <v>0</v>
      </c>
      <c r="M17" s="51">
        <v>5.0160747748275449</v>
      </c>
      <c r="N17" s="51">
        <v>4.012074766452395</v>
      </c>
      <c r="O17" s="51">
        <v>4.0127965393471055</v>
      </c>
      <c r="P17" s="51">
        <v>4.0121890381360092</v>
      </c>
      <c r="Q17" s="51">
        <v>4.0126095743110461</v>
      </c>
    </row>
    <row r="18" spans="1:17" x14ac:dyDescent="0.25">
      <c r="A18" s="53" t="s">
        <v>29</v>
      </c>
      <c r="B18" s="51">
        <v>4.7769900210116383</v>
      </c>
      <c r="C18" s="51">
        <v>3.7993100000000002</v>
      </c>
      <c r="D18" s="51">
        <v>2.8954300000000002</v>
      </c>
      <c r="E18" s="51">
        <v>1.9297500000000001</v>
      </c>
      <c r="F18" s="51">
        <v>0.99763999999999997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108.22170234235801</v>
      </c>
      <c r="C20" s="51">
        <v>120.46482</v>
      </c>
      <c r="D20" s="51">
        <v>120.89687000000001</v>
      </c>
      <c r="E20" s="51">
        <v>130.78451999999999</v>
      </c>
      <c r="F20" s="51">
        <v>128.54929000000001</v>
      </c>
      <c r="G20" s="51">
        <v>158.40381746200279</v>
      </c>
      <c r="H20" s="51">
        <v>151.66061999999999</v>
      </c>
      <c r="I20" s="51">
        <v>153.51838000000001</v>
      </c>
      <c r="J20" s="51">
        <v>124.01739999999999</v>
      </c>
      <c r="K20" s="51">
        <v>113.18291000000001</v>
      </c>
      <c r="L20" s="51">
        <v>116.08849222285127</v>
      </c>
      <c r="M20" s="51">
        <v>116.8028176702975</v>
      </c>
      <c r="N20" s="51">
        <v>83.310898097597985</v>
      </c>
      <c r="O20" s="51">
        <v>161.72125943404041</v>
      </c>
      <c r="P20" s="51">
        <v>151.43092491427106</v>
      </c>
      <c r="Q20" s="51">
        <v>155.68413062276201</v>
      </c>
    </row>
    <row r="21" spans="1:17" x14ac:dyDescent="0.25">
      <c r="A21" s="53" t="s">
        <v>66</v>
      </c>
      <c r="B21" s="51">
        <v>108.22170234235801</v>
      </c>
      <c r="C21" s="51">
        <v>120.46482</v>
      </c>
      <c r="D21" s="51">
        <v>120.89687000000001</v>
      </c>
      <c r="E21" s="51">
        <v>130.78451999999999</v>
      </c>
      <c r="F21" s="51">
        <v>128.54929000000001</v>
      </c>
      <c r="G21" s="51">
        <v>158.40381746200279</v>
      </c>
      <c r="H21" s="51">
        <v>151.66061999999999</v>
      </c>
      <c r="I21" s="51">
        <v>153.51838000000001</v>
      </c>
      <c r="J21" s="51">
        <v>124.01739999999999</v>
      </c>
      <c r="K21" s="51">
        <v>113.18291000000001</v>
      </c>
      <c r="L21" s="51">
        <v>116.08849222285127</v>
      </c>
      <c r="M21" s="51">
        <v>116.8028176702975</v>
      </c>
      <c r="N21" s="51">
        <v>83.310898097597985</v>
      </c>
      <c r="O21" s="51">
        <v>161.72125943404041</v>
      </c>
      <c r="P21" s="51">
        <v>151.43092491427106</v>
      </c>
      <c r="Q21" s="51">
        <v>155.68413062276201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2.03803</v>
      </c>
      <c r="F23" s="51">
        <v>1.0012000000000001</v>
      </c>
      <c r="G23" s="51">
        <v>1.0031545929818784</v>
      </c>
      <c r="H23" s="51">
        <v>0.75380999999999998</v>
      </c>
      <c r="I23" s="51">
        <v>0.49998999999999999</v>
      </c>
      <c r="J23" s="51">
        <v>0.6411</v>
      </c>
      <c r="K23" s="51">
        <v>0.50009000000000003</v>
      </c>
      <c r="L23" s="51">
        <v>0.59711434031746968</v>
      </c>
      <c r="M23" s="51">
        <v>0.62103929658956991</v>
      </c>
      <c r="N23" s="51">
        <v>0.54930375699176381</v>
      </c>
      <c r="O23" s="51">
        <v>0.71654485831066661</v>
      </c>
      <c r="P23" s="51">
        <v>5.2307950122430649</v>
      </c>
      <c r="Q23" s="51">
        <v>4.1082062098928214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1</v>
      </c>
      <c r="F24" s="51">
        <v>0</v>
      </c>
      <c r="G24" s="51">
        <v>4.776227966216269E-2</v>
      </c>
      <c r="H24" s="51">
        <v>0</v>
      </c>
      <c r="I24" s="51">
        <v>0</v>
      </c>
      <c r="J24" s="51">
        <v>9.9930000000000005E-2</v>
      </c>
      <c r="K24" s="51">
        <v>0.10020999999999999</v>
      </c>
      <c r="L24" s="51">
        <v>0.11943252800032586</v>
      </c>
      <c r="M24" s="51">
        <v>0.11943358264321485</v>
      </c>
      <c r="N24" s="51">
        <v>0.19107085154543474</v>
      </c>
      <c r="O24" s="51">
        <v>0.429929051159956</v>
      </c>
      <c r="P24" s="51">
        <v>4.7530935815484394</v>
      </c>
      <c r="Q24" s="51">
        <v>3.6543776669747414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1.03803</v>
      </c>
      <c r="F28" s="51">
        <v>1.0012000000000001</v>
      </c>
      <c r="G28" s="51">
        <v>0.95539231331971575</v>
      </c>
      <c r="H28" s="51">
        <v>0.75380999999999998</v>
      </c>
      <c r="I28" s="51">
        <v>0.49998999999999999</v>
      </c>
      <c r="J28" s="51">
        <v>0.54117000000000004</v>
      </c>
      <c r="K28" s="51">
        <v>0.39988000000000001</v>
      </c>
      <c r="L28" s="51">
        <v>0.47768181231714379</v>
      </c>
      <c r="M28" s="51">
        <v>0.50160571394635511</v>
      </c>
      <c r="N28" s="51">
        <v>0.35823290544632902</v>
      </c>
      <c r="O28" s="51">
        <v>0.28661580715071061</v>
      </c>
      <c r="P28" s="51">
        <v>0.47770143069462534</v>
      </c>
      <c r="Q28" s="51">
        <v>0.45382854291807995</v>
      </c>
    </row>
    <row r="29" spans="1:17" x14ac:dyDescent="0.25">
      <c r="A29" s="52" t="s">
        <v>22</v>
      </c>
      <c r="B29" s="51">
        <v>4.6814402725282314</v>
      </c>
      <c r="C29" s="51">
        <v>7.6058399999999997</v>
      </c>
      <c r="D29" s="51">
        <v>6.9020299999999999</v>
      </c>
      <c r="E29" s="51">
        <v>6.6938300000000002</v>
      </c>
      <c r="F29" s="51">
        <v>4.2971500000000002</v>
      </c>
      <c r="G29" s="51">
        <v>5.397869497723029</v>
      </c>
      <c r="H29" s="51">
        <v>8.7067099999999993</v>
      </c>
      <c r="I29" s="51">
        <v>6.4011899999999997</v>
      </c>
      <c r="J29" s="51">
        <v>6.0991799999999996</v>
      </c>
      <c r="K29" s="51">
        <v>5.3003299999999998</v>
      </c>
      <c r="L29" s="51">
        <v>5.3507421850899508</v>
      </c>
      <c r="M29" s="51">
        <v>4.9684489631762352</v>
      </c>
      <c r="N29" s="51">
        <v>3.0333895117227767</v>
      </c>
      <c r="O29" s="51">
        <v>5.1113112831574421</v>
      </c>
      <c r="P29" s="51">
        <v>4.8247339008396128</v>
      </c>
      <c r="Q29" s="51">
        <v>5.2068804870989842</v>
      </c>
    </row>
    <row r="30" spans="1:17" x14ac:dyDescent="0.25">
      <c r="A30" s="63" t="s">
        <v>21</v>
      </c>
      <c r="B30" s="62">
        <v>49.611371235791161</v>
      </c>
      <c r="C30" s="62">
        <v>62.729439999999997</v>
      </c>
      <c r="D30" s="62">
        <v>71.997979999999998</v>
      </c>
      <c r="E30" s="62">
        <v>75.723010000000002</v>
      </c>
      <c r="F30" s="62">
        <v>87.364930000000001</v>
      </c>
      <c r="G30" s="62">
        <v>107.81743747727083</v>
      </c>
      <c r="H30" s="62">
        <v>106.18946</v>
      </c>
      <c r="I30" s="62">
        <v>108.08037</v>
      </c>
      <c r="J30" s="62">
        <v>112.58233</v>
      </c>
      <c r="K30" s="62">
        <v>111.08114</v>
      </c>
      <c r="L30" s="62">
        <v>132.75838541041864</v>
      </c>
      <c r="M30" s="62">
        <v>134.0501070792665</v>
      </c>
      <c r="N30" s="62">
        <v>215.48496662819744</v>
      </c>
      <c r="O30" s="62">
        <v>207.22944559559363</v>
      </c>
      <c r="P30" s="62">
        <v>212.28408959368775</v>
      </c>
      <c r="Q30" s="62">
        <v>214.10448808232414</v>
      </c>
    </row>
    <row r="32" spans="1:17" x14ac:dyDescent="0.25">
      <c r="A32" s="31" t="s">
        <v>63</v>
      </c>
      <c r="B32" s="70">
        <v>290.92015650818121</v>
      </c>
      <c r="C32" s="70">
        <v>303.83915028350407</v>
      </c>
      <c r="D32" s="70">
        <v>296.25064151868003</v>
      </c>
      <c r="E32" s="70">
        <v>332.93751503723996</v>
      </c>
      <c r="F32" s="70">
        <v>318.27299599188007</v>
      </c>
      <c r="G32" s="70">
        <v>389.35986197249599</v>
      </c>
      <c r="H32" s="70">
        <v>371.33120410405206</v>
      </c>
      <c r="I32" s="70">
        <v>370.81041324368408</v>
      </c>
      <c r="J32" s="70">
        <v>300.34321402590001</v>
      </c>
      <c r="K32" s="70">
        <v>273.49669340092805</v>
      </c>
      <c r="L32" s="70">
        <v>278.63026537497325</v>
      </c>
      <c r="M32" s="70">
        <v>301.80192734203672</v>
      </c>
      <c r="N32" s="70">
        <v>217.05515860795063</v>
      </c>
      <c r="O32" s="70">
        <v>410.26214960129539</v>
      </c>
      <c r="P32" s="70">
        <v>384.62104510830397</v>
      </c>
      <c r="Q32" s="70">
        <v>397.10965885950975</v>
      </c>
    </row>
    <row r="34" spans="1:17" x14ac:dyDescent="0.25">
      <c r="A34" s="184" t="s">
        <v>252</v>
      </c>
      <c r="B34" s="190">
        <f t="shared" ref="B34:Q34" si="2">IF(B$12=0,"",B$12/B$3*1000)</f>
        <v>40.409196888863647</v>
      </c>
      <c r="C34" s="190">
        <f t="shared" si="2"/>
        <v>46.576439518771664</v>
      </c>
      <c r="D34" s="190">
        <f t="shared" si="2"/>
        <v>47.369952487592528</v>
      </c>
      <c r="E34" s="190">
        <f t="shared" si="2"/>
        <v>44.64773531835548</v>
      </c>
      <c r="F34" s="190">
        <f t="shared" si="2"/>
        <v>39.65955775660629</v>
      </c>
      <c r="G34" s="190">
        <f t="shared" si="2"/>
        <v>44.278123213272565</v>
      </c>
      <c r="H34" s="190">
        <f t="shared" si="2"/>
        <v>43.938165693204787</v>
      </c>
      <c r="I34" s="190">
        <f t="shared" si="2"/>
        <v>45.82270126071429</v>
      </c>
      <c r="J34" s="190">
        <f t="shared" si="2"/>
        <v>42.27070090720354</v>
      </c>
      <c r="K34" s="190">
        <f t="shared" si="2"/>
        <v>42.36889691449111</v>
      </c>
      <c r="L34" s="190">
        <f t="shared" si="2"/>
        <v>44.781789188447753</v>
      </c>
      <c r="M34" s="190">
        <f t="shared" si="2"/>
        <v>41.057058640334184</v>
      </c>
      <c r="N34" s="190">
        <f t="shared" si="2"/>
        <v>48.094964293937615</v>
      </c>
      <c r="O34" s="190">
        <f t="shared" si="2"/>
        <v>60.377468458322596</v>
      </c>
      <c r="P34" s="190">
        <f t="shared" si="2"/>
        <v>57.778301230922935</v>
      </c>
      <c r="Q34" s="190">
        <f t="shared" si="2"/>
        <v>54.092828260271453</v>
      </c>
    </row>
    <row r="35" spans="1:17" x14ac:dyDescent="0.25">
      <c r="A35" s="286" t="s">
        <v>251</v>
      </c>
      <c r="B35" s="285">
        <f t="shared" ref="B35:Q35" si="3">IF(B$12=0,"",B$12/B$5*1000)</f>
        <v>53.789330152062703</v>
      </c>
      <c r="C35" s="285">
        <f t="shared" si="3"/>
        <v>53.799415733989981</v>
      </c>
      <c r="D35" s="285">
        <f t="shared" si="3"/>
        <v>54.061137350474532</v>
      </c>
      <c r="E35" s="285">
        <f t="shared" si="3"/>
        <v>53.787608465637909</v>
      </c>
      <c r="F35" s="285">
        <f t="shared" si="3"/>
        <v>53.556450174975161</v>
      </c>
      <c r="G35" s="285">
        <f t="shared" si="3"/>
        <v>52.855081713009952</v>
      </c>
      <c r="H35" s="285">
        <f t="shared" si="3"/>
        <v>52.543709283514147</v>
      </c>
      <c r="I35" s="285">
        <f t="shared" si="3"/>
        <v>52.635092102207658</v>
      </c>
      <c r="J35" s="285">
        <f t="shared" si="3"/>
        <v>53.234238711323954</v>
      </c>
      <c r="K35" s="285">
        <f t="shared" si="3"/>
        <v>53.435938036661049</v>
      </c>
      <c r="L35" s="285">
        <f t="shared" si="3"/>
        <v>53.828495955327746</v>
      </c>
      <c r="M35" s="285">
        <f t="shared" si="3"/>
        <v>51.735937639732555</v>
      </c>
      <c r="N35" s="285">
        <f t="shared" si="3"/>
        <v>51.63313852189966</v>
      </c>
      <c r="O35" s="285">
        <f t="shared" si="3"/>
        <v>50.311345750871133</v>
      </c>
      <c r="P35" s="285">
        <f t="shared" si="3"/>
        <v>49.726721449415002</v>
      </c>
      <c r="Q35" s="285">
        <f t="shared" si="3"/>
        <v>48.883970488901305</v>
      </c>
    </row>
    <row r="36" spans="1:17" x14ac:dyDescent="0.25">
      <c r="A36" s="286" t="s">
        <v>250</v>
      </c>
      <c r="B36" s="285">
        <f>IF(MAE_ued!B$5=0,"",MAE_ued!B$5/B$5*1000)</f>
        <v>19.246501885753514</v>
      </c>
      <c r="C36" s="285">
        <f>IF(MAE_ued!C$5=0,"",MAE_ued!C$5/C$5*1000)</f>
        <v>19.246501885753517</v>
      </c>
      <c r="D36" s="285">
        <f>IF(MAE_ued!D$5=0,"",MAE_ued!D$5/D$5*1000)</f>
        <v>19.246501885753514</v>
      </c>
      <c r="E36" s="285">
        <f>IF(MAE_ued!E$5=0,"",MAE_ued!E$5/E$5*1000)</f>
        <v>19.246501885753514</v>
      </c>
      <c r="F36" s="285">
        <f>IF(MAE_ued!F$5=0,"",MAE_ued!F$5/F$5*1000)</f>
        <v>19.246501885753514</v>
      </c>
      <c r="G36" s="285">
        <f>IF(MAE_ued!G$5=0,"",MAE_ued!G$5/G$5*1000)</f>
        <v>19.246501885753517</v>
      </c>
      <c r="H36" s="285">
        <f>IF(MAE_ued!H$5=0,"",MAE_ued!H$5/H$5*1000)</f>
        <v>19.246501885753514</v>
      </c>
      <c r="I36" s="285">
        <f>IF(MAE_ued!I$5=0,"",MAE_ued!I$5/I$5*1000)</f>
        <v>19.246501885753517</v>
      </c>
      <c r="J36" s="285">
        <f>IF(MAE_ued!J$5=0,"",MAE_ued!J$5/J$5*1000)</f>
        <v>19.246501885753514</v>
      </c>
      <c r="K36" s="285">
        <f>IF(MAE_ued!K$5=0,"",MAE_ued!K$5/K$5*1000)</f>
        <v>19.246501885753517</v>
      </c>
      <c r="L36" s="285">
        <f>IF(MAE_ued!L$5=0,"",MAE_ued!L$5/L$5*1000)</f>
        <v>19.246501885753514</v>
      </c>
      <c r="M36" s="285">
        <f>IF(MAE_ued!M$5=0,"",MAE_ued!M$5/M$5*1000)</f>
        <v>19.246501885753514</v>
      </c>
      <c r="N36" s="285">
        <f>IF(MAE_ued!N$5=0,"",MAE_ued!N$5/N$5*1000)</f>
        <v>19.246501885753517</v>
      </c>
      <c r="O36" s="285">
        <f>IF(MAE_ued!O$5=0,"",MAE_ued!O$5/O$5*1000)</f>
        <v>19.246501885753517</v>
      </c>
      <c r="P36" s="285">
        <f>IF(MAE_ued!P$5=0,"",MAE_ued!P$5/P$5*1000)</f>
        <v>19.246501885753517</v>
      </c>
      <c r="Q36" s="285">
        <f>IF(MAE_ued!Q$5=0,"",MAE_ued!Q$5/Q$5*1000)</f>
        <v>19.246501885753517</v>
      </c>
    </row>
    <row r="37" spans="1:17" x14ac:dyDescent="0.25">
      <c r="A37" s="284" t="s">
        <v>60</v>
      </c>
      <c r="B37" s="283">
        <f t="shared" ref="B37:Q37" si="4">IF(B$12=0,"",B$32/B$12)</f>
        <v>1.6827782221808005</v>
      </c>
      <c r="C37" s="283">
        <f t="shared" si="4"/>
        <v>1.5423332174118458</v>
      </c>
      <c r="D37" s="283">
        <f t="shared" si="4"/>
        <v>1.4536896527192258</v>
      </c>
      <c r="E37" s="283">
        <f t="shared" si="4"/>
        <v>1.5014312499413294</v>
      </c>
      <c r="F37" s="283">
        <f t="shared" si="4"/>
        <v>1.4088372264165185</v>
      </c>
      <c r="G37" s="283">
        <f t="shared" si="4"/>
        <v>1.403970137316797</v>
      </c>
      <c r="H37" s="283">
        <f t="shared" si="4"/>
        <v>1.3677777251603802</v>
      </c>
      <c r="I37" s="283">
        <f t="shared" si="4"/>
        <v>1.3677890419629215</v>
      </c>
      <c r="J37" s="283">
        <f t="shared" si="4"/>
        <v>1.2221758535155269</v>
      </c>
      <c r="K37" s="283">
        <f t="shared" si="4"/>
        <v>1.1775176121777891</v>
      </c>
      <c r="L37" s="283">
        <f t="shared" si="4"/>
        <v>1.0859128291284901</v>
      </c>
      <c r="M37" s="283">
        <f t="shared" si="4"/>
        <v>1.136750439046732</v>
      </c>
      <c r="N37" s="283">
        <f t="shared" si="4"/>
        <v>0.70175189453601627</v>
      </c>
      <c r="O37" s="283">
        <f t="shared" si="4"/>
        <v>1.066604145159824</v>
      </c>
      <c r="P37" s="283">
        <f t="shared" si="4"/>
        <v>1.0033206627117783</v>
      </c>
      <c r="Q37" s="283">
        <f t="shared" si="4"/>
        <v>1.0200545944008705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172.88086610198846</v>
      </c>
      <c r="C5" s="96">
        <v>196.99967999999998</v>
      </c>
      <c r="D5" s="96">
        <v>203.79221999999999</v>
      </c>
      <c r="E5" s="96">
        <v>221.74675999999997</v>
      </c>
      <c r="F5" s="96">
        <v>225.91182999999998</v>
      </c>
      <c r="G5" s="96">
        <v>277.32773769435198</v>
      </c>
      <c r="H5" s="96">
        <v>271.48505</v>
      </c>
      <c r="I5" s="96">
        <v>271.10205000000002</v>
      </c>
      <c r="J5" s="96">
        <v>245.7446799999999</v>
      </c>
      <c r="K5" s="96">
        <v>232.26548000000003</v>
      </c>
      <c r="L5" s="96">
        <v>256.58621751304906</v>
      </c>
      <c r="M5" s="96">
        <v>265.49532507339507</v>
      </c>
      <c r="N5" s="96">
        <v>309.3046991365274</v>
      </c>
      <c r="O5" s="96">
        <v>384.64331070063497</v>
      </c>
      <c r="P5" s="96">
        <v>383.34807544853004</v>
      </c>
      <c r="Q5" s="96">
        <v>389.30235797109685</v>
      </c>
    </row>
    <row r="6" spans="1:17" x14ac:dyDescent="0.25">
      <c r="A6" s="132" t="s">
        <v>83</v>
      </c>
      <c r="B6" s="160">
        <v>1.7938645080047508</v>
      </c>
      <c r="C6" s="160">
        <v>2.0441286650647377</v>
      </c>
      <c r="D6" s="160">
        <v>2.1146101283980729</v>
      </c>
      <c r="E6" s="160">
        <v>2.3009119025027389</v>
      </c>
      <c r="F6" s="160">
        <v>2.3441299370650346</v>
      </c>
      <c r="G6" s="160">
        <v>2.8776370511798772</v>
      </c>
      <c r="H6" s="160">
        <v>2.817011544595065</v>
      </c>
      <c r="I6" s="160">
        <v>2.813037419973544</v>
      </c>
      <c r="J6" s="160">
        <v>2.5499216276653902</v>
      </c>
      <c r="K6" s="160">
        <v>2.4100573441186328</v>
      </c>
      <c r="L6" s="160">
        <v>2.6624167220929462</v>
      </c>
      <c r="M6" s="160">
        <v>2.7548603349163194</v>
      </c>
      <c r="N6" s="160">
        <v>3.2094397399234356</v>
      </c>
      <c r="O6" s="160">
        <v>3.991176113730591</v>
      </c>
      <c r="P6" s="160">
        <v>3.977736358362308</v>
      </c>
      <c r="Q6" s="160">
        <v>4.0395198068647256</v>
      </c>
    </row>
    <row r="7" spans="1:17" x14ac:dyDescent="0.25">
      <c r="A7" s="76" t="s">
        <v>82</v>
      </c>
      <c r="B7" s="159">
        <v>2.4396557308864613</v>
      </c>
      <c r="C7" s="159">
        <v>2.7800149844880435</v>
      </c>
      <c r="D7" s="159">
        <v>2.8758697746213797</v>
      </c>
      <c r="E7" s="159">
        <v>3.1292401874037252</v>
      </c>
      <c r="F7" s="159">
        <v>3.1880167144084472</v>
      </c>
      <c r="G7" s="159">
        <v>3.9135863896046335</v>
      </c>
      <c r="H7" s="159">
        <v>3.8311357006492885</v>
      </c>
      <c r="I7" s="159">
        <v>3.8257308911640204</v>
      </c>
      <c r="J7" s="159">
        <v>3.4678934136249313</v>
      </c>
      <c r="K7" s="159">
        <v>3.2776779880013409</v>
      </c>
      <c r="L7" s="159">
        <v>3.6208867420464075</v>
      </c>
      <c r="M7" s="159">
        <v>3.7466100554861947</v>
      </c>
      <c r="N7" s="159">
        <v>4.3648380462958727</v>
      </c>
      <c r="O7" s="159">
        <v>5.427999514673604</v>
      </c>
      <c r="P7" s="159">
        <v>5.4097214473727391</v>
      </c>
      <c r="Q7" s="159">
        <v>5.4937469373360281</v>
      </c>
    </row>
    <row r="8" spans="1:17" x14ac:dyDescent="0.25">
      <c r="A8" s="76" t="s">
        <v>81</v>
      </c>
      <c r="B8" s="159">
        <v>3.0136923734479812</v>
      </c>
      <c r="C8" s="159">
        <v>3.434136157308759</v>
      </c>
      <c r="D8" s="159">
        <v>3.5525450157087621</v>
      </c>
      <c r="E8" s="159">
        <v>3.8655319962046004</v>
      </c>
      <c r="F8" s="159">
        <v>3.9381382942692573</v>
      </c>
      <c r="G8" s="159">
        <v>4.8344302459821931</v>
      </c>
      <c r="H8" s="159">
        <v>4.7325793949197088</v>
      </c>
      <c r="I8" s="159">
        <v>4.7259028655555531</v>
      </c>
      <c r="J8" s="159">
        <v>4.2838683344778552</v>
      </c>
      <c r="K8" s="159">
        <v>4.0488963381193024</v>
      </c>
      <c r="L8" s="159">
        <v>4.4728600931161493</v>
      </c>
      <c r="M8" s="159">
        <v>4.6281653626594155</v>
      </c>
      <c r="N8" s="159">
        <v>5.3918587630713715</v>
      </c>
      <c r="O8" s="159">
        <v>6.7051758710673921</v>
      </c>
      <c r="P8" s="159">
        <v>6.6825970820486766</v>
      </c>
      <c r="Q8" s="159">
        <v>6.7863932755327383</v>
      </c>
    </row>
    <row r="9" spans="1:17" x14ac:dyDescent="0.25">
      <c r="A9" s="76" t="s">
        <v>80</v>
      </c>
      <c r="B9" s="159">
        <v>1.8656190883249406</v>
      </c>
      <c r="C9" s="159">
        <v>2.1258938116673267</v>
      </c>
      <c r="D9" s="159">
        <v>2.1991945335339955</v>
      </c>
      <c r="E9" s="159">
        <v>2.3929483786028478</v>
      </c>
      <c r="F9" s="159">
        <v>2.4378951345476358</v>
      </c>
      <c r="G9" s="159">
        <v>2.9927425332270716</v>
      </c>
      <c r="H9" s="159">
        <v>2.9296920063788674</v>
      </c>
      <c r="I9" s="159">
        <v>2.9255589167724856</v>
      </c>
      <c r="J9" s="159">
        <v>2.6519184927720056</v>
      </c>
      <c r="K9" s="159">
        <v>2.5064596378833777</v>
      </c>
      <c r="L9" s="159">
        <v>2.7689133909766639</v>
      </c>
      <c r="M9" s="159">
        <v>2.8650547483129718</v>
      </c>
      <c r="N9" s="159">
        <v>3.3378173295203726</v>
      </c>
      <c r="O9" s="159">
        <v>4.1508231582798141</v>
      </c>
      <c r="P9" s="159">
        <v>4.1368458126967997</v>
      </c>
      <c r="Q9" s="159">
        <v>4.2011005991393144</v>
      </c>
    </row>
    <row r="10" spans="1:17" x14ac:dyDescent="0.25">
      <c r="A10" s="129" t="s">
        <v>79</v>
      </c>
      <c r="B10" s="158">
        <v>1.9373736686451308</v>
      </c>
      <c r="C10" s="158">
        <v>2.2076589582699166</v>
      </c>
      <c r="D10" s="158">
        <v>2.2837789386699185</v>
      </c>
      <c r="E10" s="158">
        <v>2.4849848547029576</v>
      </c>
      <c r="F10" s="158">
        <v>2.5316603320302371</v>
      </c>
      <c r="G10" s="158">
        <v>3.1078480152742674</v>
      </c>
      <c r="H10" s="158">
        <v>3.0423724681626698</v>
      </c>
      <c r="I10" s="158">
        <v>3.0380804135714277</v>
      </c>
      <c r="J10" s="158">
        <v>2.7539153578786206</v>
      </c>
      <c r="K10" s="158">
        <v>2.6028619316481234</v>
      </c>
      <c r="L10" s="158">
        <v>2.875410059860382</v>
      </c>
      <c r="M10" s="158">
        <v>2.9752491617096246</v>
      </c>
      <c r="N10" s="158">
        <v>3.4661949191173096</v>
      </c>
      <c r="O10" s="158">
        <v>4.3104702028290376</v>
      </c>
      <c r="P10" s="158">
        <v>4.2959552670312924</v>
      </c>
      <c r="Q10" s="158">
        <v>4.3626813914139042</v>
      </c>
    </row>
    <row r="11" spans="1:17" x14ac:dyDescent="0.25">
      <c r="A11" s="92" t="s">
        <v>125</v>
      </c>
      <c r="B11" s="91">
        <v>0.27649642594411694</v>
      </c>
      <c r="C11" s="91">
        <v>0</v>
      </c>
      <c r="D11" s="91">
        <v>0</v>
      </c>
      <c r="E11" s="91">
        <v>0.28939097094059152</v>
      </c>
      <c r="F11" s="91">
        <v>0.29131074578519156</v>
      </c>
      <c r="G11" s="91">
        <v>0.30133486774721541</v>
      </c>
      <c r="H11" s="91">
        <v>0.30164024643273002</v>
      </c>
      <c r="I11" s="91">
        <v>0.30645797752606996</v>
      </c>
      <c r="J11" s="91">
        <v>0.34159098867788884</v>
      </c>
      <c r="K11" s="91">
        <v>0</v>
      </c>
      <c r="L11" s="91">
        <v>0</v>
      </c>
      <c r="M11" s="91">
        <v>0.49472868955265392</v>
      </c>
      <c r="N11" s="91">
        <v>0.62159240273419625</v>
      </c>
      <c r="O11" s="91">
        <v>0.80477087913566536</v>
      </c>
      <c r="P11" s="91">
        <v>0.76365076726733339</v>
      </c>
      <c r="Q11" s="91">
        <v>0.7817705696991647</v>
      </c>
    </row>
    <row r="12" spans="1:17" x14ac:dyDescent="0.25">
      <c r="A12" s="92" t="s">
        <v>26</v>
      </c>
      <c r="B12" s="91">
        <v>0.58121210059353923</v>
      </c>
      <c r="C12" s="91">
        <v>0.66229768748097495</v>
      </c>
      <c r="D12" s="91">
        <v>0.68513368160097554</v>
      </c>
      <c r="E12" s="91">
        <v>0.43408645641088728</v>
      </c>
      <c r="F12" s="91">
        <v>0.45913809960907109</v>
      </c>
      <c r="G12" s="91">
        <v>0.64573671058636528</v>
      </c>
      <c r="H12" s="91">
        <v>0.6865687404488009</v>
      </c>
      <c r="I12" s="91">
        <v>0.76142712407142821</v>
      </c>
      <c r="J12" s="91">
        <v>0.66382360736358625</v>
      </c>
      <c r="K12" s="91">
        <v>0.66089457949443697</v>
      </c>
      <c r="L12" s="91">
        <v>0.71931847426297146</v>
      </c>
      <c r="M12" s="91">
        <v>0.74209303432898088</v>
      </c>
      <c r="N12" s="91">
        <v>0.9323886041012942</v>
      </c>
      <c r="O12" s="91">
        <v>1.2071563187034979</v>
      </c>
      <c r="P12" s="91">
        <v>1.1454761509010001</v>
      </c>
      <c r="Q12" s="91">
        <v>1.1726558545487469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1.03803</v>
      </c>
      <c r="F13" s="91">
        <v>1.0012000000000001</v>
      </c>
      <c r="G13" s="91">
        <v>0.95539231331971575</v>
      </c>
      <c r="H13" s="91">
        <v>0.75380999999999998</v>
      </c>
      <c r="I13" s="91">
        <v>0.49998999999999999</v>
      </c>
      <c r="J13" s="91">
        <v>0.54117000000000004</v>
      </c>
      <c r="K13" s="91">
        <v>0.39988000000000001</v>
      </c>
      <c r="L13" s="91">
        <v>0.47768181231714379</v>
      </c>
      <c r="M13" s="91">
        <v>0.50160571394635511</v>
      </c>
      <c r="N13" s="91">
        <v>0.35823290544632902</v>
      </c>
      <c r="O13" s="91">
        <v>0.28661580715071061</v>
      </c>
      <c r="P13" s="91">
        <v>0.47770143069462534</v>
      </c>
      <c r="Q13" s="91">
        <v>0.45382854291807995</v>
      </c>
    </row>
    <row r="14" spans="1:17" x14ac:dyDescent="0.25">
      <c r="A14" s="92" t="s">
        <v>21</v>
      </c>
      <c r="B14" s="157">
        <v>1.0796651421074746</v>
      </c>
      <c r="C14" s="157">
        <v>1.5453612707889417</v>
      </c>
      <c r="D14" s="157">
        <v>1.5986452570689429</v>
      </c>
      <c r="E14" s="157">
        <v>0.7234774273514788</v>
      </c>
      <c r="F14" s="157">
        <v>0.78001148663597442</v>
      </c>
      <c r="G14" s="157">
        <v>1.2053841236209708</v>
      </c>
      <c r="H14" s="157">
        <v>1.3003534812811388</v>
      </c>
      <c r="I14" s="157">
        <v>1.4702053119739293</v>
      </c>
      <c r="J14" s="157">
        <v>1.2073307618371456</v>
      </c>
      <c r="K14" s="157">
        <v>1.5420873521536864</v>
      </c>
      <c r="L14" s="157">
        <v>1.6784097732802667</v>
      </c>
      <c r="M14" s="157">
        <v>1.2368217238816346</v>
      </c>
      <c r="N14" s="157">
        <v>1.5539810068354902</v>
      </c>
      <c r="O14" s="157">
        <v>2.0119271978391642</v>
      </c>
      <c r="P14" s="157">
        <v>1.9091269181683335</v>
      </c>
      <c r="Q14" s="157">
        <v>1.9544264242479121</v>
      </c>
    </row>
    <row r="15" spans="1:17" x14ac:dyDescent="0.25">
      <c r="A15" s="156" t="s">
        <v>295</v>
      </c>
      <c r="B15" s="204">
        <v>13.511624822623501</v>
      </c>
      <c r="C15" s="204">
        <v>15.396647566345518</v>
      </c>
      <c r="D15" s="204">
        <v>15.927523273657858</v>
      </c>
      <c r="E15" s="204">
        <v>17.330772886021965</v>
      </c>
      <c r="F15" s="204">
        <v>17.656296840574374</v>
      </c>
      <c r="G15" s="204">
        <v>21.674743013043742</v>
      </c>
      <c r="H15" s="204">
        <v>21.218103676014557</v>
      </c>
      <c r="I15" s="204">
        <v>21.18817004354414</v>
      </c>
      <c r="J15" s="204">
        <v>19.20634708271789</v>
      </c>
      <c r="K15" s="204">
        <v>18.15287079343517</v>
      </c>
      <c r="L15" s="204">
        <v>20.05367501830505</v>
      </c>
      <c r="M15" s="204">
        <v>20.749972541414287</v>
      </c>
      <c r="N15" s="204">
        <v>24.173924765865856</v>
      </c>
      <c r="O15" s="204">
        <v>30.062066565844248</v>
      </c>
      <c r="P15" s="204">
        <v>29.960836550180431</v>
      </c>
      <c r="Q15" s="204">
        <v>30.426197658941682</v>
      </c>
    </row>
    <row r="16" spans="1:17" x14ac:dyDescent="0.25">
      <c r="A16" s="152" t="s">
        <v>301</v>
      </c>
      <c r="B16" s="264">
        <v>8.7825561347052759</v>
      </c>
      <c r="C16" s="264">
        <v>10.007820918124587</v>
      </c>
      <c r="D16" s="264">
        <v>10.352890127877608</v>
      </c>
      <c r="E16" s="264">
        <v>11.265002375914277</v>
      </c>
      <c r="F16" s="264">
        <v>11.476592946373344</v>
      </c>
      <c r="G16" s="264">
        <v>14.088582958478431</v>
      </c>
      <c r="H16" s="264">
        <v>13.791767389409463</v>
      </c>
      <c r="I16" s="264">
        <v>13.772310528303692</v>
      </c>
      <c r="J16" s="264">
        <v>12.484125603766628</v>
      </c>
      <c r="K16" s="264">
        <v>11.799366015732863</v>
      </c>
      <c r="L16" s="264">
        <v>13.034888761898284</v>
      </c>
      <c r="M16" s="264">
        <v>13.487482151919288</v>
      </c>
      <c r="N16" s="264">
        <v>15.713051097812809</v>
      </c>
      <c r="O16" s="264">
        <v>19.540343267798761</v>
      </c>
      <c r="P16" s="264">
        <v>19.47454375761728</v>
      </c>
      <c r="Q16" s="264">
        <v>19.777028478312094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0.36743093285465633</v>
      </c>
      <c r="C18" s="83">
        <v>0.36410219171053299</v>
      </c>
      <c r="D18" s="83">
        <v>0.36399960161088873</v>
      </c>
      <c r="E18" s="83">
        <v>0.76162984048238536</v>
      </c>
      <c r="F18" s="83">
        <v>0.37593975501474747</v>
      </c>
      <c r="G18" s="83">
        <v>0.38007194007757056</v>
      </c>
      <c r="H18" s="83">
        <v>0.37184923934337483</v>
      </c>
      <c r="I18" s="83">
        <v>0</v>
      </c>
      <c r="J18" s="83">
        <v>0</v>
      </c>
      <c r="K18" s="83">
        <v>0.36742025319547733</v>
      </c>
      <c r="L18" s="83">
        <v>0.37470031693524763</v>
      </c>
      <c r="M18" s="83">
        <v>1.1382177550965695</v>
      </c>
      <c r="N18" s="83">
        <v>1.6327152838295989</v>
      </c>
      <c r="O18" s="83">
        <v>1.5117620505672875</v>
      </c>
      <c r="P18" s="83">
        <v>1.514269216583324</v>
      </c>
      <c r="Q18" s="83">
        <v>1.5138675164722979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8.9092422556414738E-2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0.42530522574928087</v>
      </c>
      <c r="N19" s="83">
        <v>0.38753234296257144</v>
      </c>
      <c r="O19" s="83">
        <v>0.23962019798509868</v>
      </c>
      <c r="P19" s="83">
        <v>0.28440094363724877</v>
      </c>
      <c r="Q19" s="83">
        <v>0.27283312435473134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8.4151252018506195</v>
      </c>
      <c r="C21" s="83">
        <v>9.643718726414054</v>
      </c>
      <c r="D21" s="83">
        <v>9.9888905262667187</v>
      </c>
      <c r="E21" s="83">
        <v>10.414280112875476</v>
      </c>
      <c r="F21" s="83">
        <v>11.100653191358596</v>
      </c>
      <c r="G21" s="83">
        <v>13.708511018400861</v>
      </c>
      <c r="H21" s="83">
        <v>13.419918150066088</v>
      </c>
      <c r="I21" s="83">
        <v>13.772310528303692</v>
      </c>
      <c r="J21" s="83">
        <v>12.484125603766628</v>
      </c>
      <c r="K21" s="83">
        <v>11.431945762537385</v>
      </c>
      <c r="L21" s="83">
        <v>12.660188444963037</v>
      </c>
      <c r="M21" s="83">
        <v>11.923959171073438</v>
      </c>
      <c r="N21" s="83">
        <v>13.692803471020637</v>
      </c>
      <c r="O21" s="83">
        <v>17.788961019246376</v>
      </c>
      <c r="P21" s="83">
        <v>17.675873597396706</v>
      </c>
      <c r="Q21" s="83">
        <v>17.990327837485065</v>
      </c>
    </row>
    <row r="22" spans="1:17" x14ac:dyDescent="0.25">
      <c r="A22" s="152" t="s">
        <v>300</v>
      </c>
      <c r="B22" s="264">
        <v>4.7290686879182253</v>
      </c>
      <c r="C22" s="264">
        <v>5.3888266482209319</v>
      </c>
      <c r="D22" s="264">
        <v>5.5746331457802496</v>
      </c>
      <c r="E22" s="264">
        <v>6.0657705101076873</v>
      </c>
      <c r="F22" s="264">
        <v>6.1797038942010305</v>
      </c>
      <c r="G22" s="264">
        <v>7.5861600545653092</v>
      </c>
      <c r="H22" s="264">
        <v>7.4263362866050944</v>
      </c>
      <c r="I22" s="264">
        <v>7.4158595152404487</v>
      </c>
      <c r="J22" s="264">
        <v>6.7222214789512611</v>
      </c>
      <c r="K22" s="264">
        <v>6.3535047777023088</v>
      </c>
      <c r="L22" s="264">
        <v>7.0187862564067673</v>
      </c>
      <c r="M22" s="264">
        <v>7.2624903894950004</v>
      </c>
      <c r="N22" s="264">
        <v>8.460873668053047</v>
      </c>
      <c r="O22" s="264">
        <v>10.521723298045485</v>
      </c>
      <c r="P22" s="264">
        <v>10.48629279256315</v>
      </c>
      <c r="Q22" s="264">
        <v>10.649169180629588</v>
      </c>
    </row>
    <row r="23" spans="1:17" x14ac:dyDescent="0.25">
      <c r="A23" s="156" t="s">
        <v>294</v>
      </c>
      <c r="B23" s="204">
        <v>6.5627891995599885</v>
      </c>
      <c r="C23" s="204">
        <v>7.4783716750821112</v>
      </c>
      <c r="D23" s="204">
        <v>7.7362255900623902</v>
      </c>
      <c r="E23" s="204">
        <v>8.4178039732106704</v>
      </c>
      <c r="F23" s="204">
        <v>8.5759156082789829</v>
      </c>
      <c r="G23" s="204">
        <v>10.527732320621249</v>
      </c>
      <c r="H23" s="204">
        <v>10.305936071207073</v>
      </c>
      <c r="I23" s="204">
        <v>10.29139687829287</v>
      </c>
      <c r="J23" s="204">
        <v>9.3287971544629773</v>
      </c>
      <c r="K23" s="204">
        <v>8.817108671097083</v>
      </c>
      <c r="L23" s="204">
        <v>9.7403564374624558</v>
      </c>
      <c r="M23" s="204">
        <v>10.078558091544085</v>
      </c>
      <c r="N23" s="204">
        <v>11.741620600563417</v>
      </c>
      <c r="O23" s="204">
        <v>14.60157518912435</v>
      </c>
      <c r="P23" s="204">
        <v>14.552406324373354</v>
      </c>
      <c r="Q23" s="204">
        <v>14.778438862914536</v>
      </c>
    </row>
    <row r="24" spans="1:17" x14ac:dyDescent="0.25">
      <c r="A24" s="152" t="s">
        <v>299</v>
      </c>
      <c r="B24" s="151">
        <v>5.5783708196259898</v>
      </c>
      <c r="C24" s="151">
        <v>6.3566159238197946</v>
      </c>
      <c r="D24" s="151">
        <v>6.575791751553032</v>
      </c>
      <c r="E24" s="151">
        <v>7.1551333772290704</v>
      </c>
      <c r="F24" s="151">
        <v>7.2895282670371362</v>
      </c>
      <c r="G24" s="151">
        <v>8.9485724725280615</v>
      </c>
      <c r="H24" s="151">
        <v>8.7600456605260124</v>
      </c>
      <c r="I24" s="151">
        <v>8.7476873465489398</v>
      </c>
      <c r="J24" s="151">
        <v>7.929477581293531</v>
      </c>
      <c r="K24" s="151">
        <v>7.4945423704325211</v>
      </c>
      <c r="L24" s="151">
        <v>8.2793029718430873</v>
      </c>
      <c r="M24" s="151">
        <v>8.5667743778124716</v>
      </c>
      <c r="N24" s="151">
        <v>9.9803775104789043</v>
      </c>
      <c r="O24" s="151">
        <v>12.411338910755697</v>
      </c>
      <c r="P24" s="151">
        <v>12.369545375717351</v>
      </c>
      <c r="Q24" s="151">
        <v>12.561673033477355</v>
      </c>
    </row>
    <row r="25" spans="1:17" x14ac:dyDescent="0.25">
      <c r="A25" s="152" t="s">
        <v>298</v>
      </c>
      <c r="B25" s="151">
        <v>0.98441837993399828</v>
      </c>
      <c r="C25" s="151">
        <v>1.1217557512623166</v>
      </c>
      <c r="D25" s="151">
        <v>1.1604338385093584</v>
      </c>
      <c r="E25" s="151">
        <v>1.2626705959816007</v>
      </c>
      <c r="F25" s="151">
        <v>1.2863873412418476</v>
      </c>
      <c r="G25" s="151">
        <v>1.5791598480931872</v>
      </c>
      <c r="H25" s="151">
        <v>1.5458904106810611</v>
      </c>
      <c r="I25" s="151">
        <v>1.5437095317439307</v>
      </c>
      <c r="J25" s="151">
        <v>1.3993195731694466</v>
      </c>
      <c r="K25" s="151">
        <v>1.3225663006645625</v>
      </c>
      <c r="L25" s="151">
        <v>1.4610534656193683</v>
      </c>
      <c r="M25" s="151">
        <v>1.5117837137316128</v>
      </c>
      <c r="N25" s="151">
        <v>1.7612430900845124</v>
      </c>
      <c r="O25" s="151">
        <v>2.1902362783686526</v>
      </c>
      <c r="P25" s="151">
        <v>2.1828609486560033</v>
      </c>
      <c r="Q25" s="151">
        <v>2.2167658294371804</v>
      </c>
    </row>
    <row r="26" spans="1:17" x14ac:dyDescent="0.25">
      <c r="A26" s="156" t="s">
        <v>293</v>
      </c>
      <c r="B26" s="204">
        <v>19.302321175176431</v>
      </c>
      <c r="C26" s="204">
        <v>21.995210809065032</v>
      </c>
      <c r="D26" s="204">
        <v>22.753604676654088</v>
      </c>
      <c r="E26" s="204">
        <v>24.758246980031384</v>
      </c>
      <c r="F26" s="204">
        <v>25.223281200820541</v>
      </c>
      <c r="G26" s="204">
        <v>30.963918590062491</v>
      </c>
      <c r="H26" s="204">
        <v>30.311576680020799</v>
      </c>
      <c r="I26" s="204">
        <v>30.268814347920205</v>
      </c>
      <c r="J26" s="204">
        <v>27.437638689596987</v>
      </c>
      <c r="K26" s="204">
        <v>25.932672562050247</v>
      </c>
      <c r="L26" s="204">
        <v>28.648107169007218</v>
      </c>
      <c r="M26" s="204">
        <v>29.642817916306136</v>
      </c>
      <c r="N26" s="204">
        <v>34.53417823695122</v>
      </c>
      <c r="O26" s="204">
        <v>42.945809379777501</v>
      </c>
      <c r="P26" s="204">
        <v>42.801195071686351</v>
      </c>
      <c r="Q26" s="204">
        <v>43.465996655630974</v>
      </c>
    </row>
    <row r="27" spans="1:17" x14ac:dyDescent="0.25">
      <c r="A27" s="152" t="s">
        <v>297</v>
      </c>
      <c r="B27" s="264">
        <v>17.479496589879965</v>
      </c>
      <c r="C27" s="264">
        <v>20.233152581130803</v>
      </c>
      <c r="D27" s="264">
        <v>20.930790761220429</v>
      </c>
      <c r="E27" s="264">
        <v>21.758827203678337</v>
      </c>
      <c r="F27" s="264">
        <v>22.210468295385255</v>
      </c>
      <c r="G27" s="264">
        <v>27.513258768906052</v>
      </c>
      <c r="H27" s="264">
        <v>27.053978859138216</v>
      </c>
      <c r="I27" s="264">
        <v>27.18749852892671</v>
      </c>
      <c r="J27" s="264">
        <v>24.519172159075701</v>
      </c>
      <c r="K27" s="264">
        <v>23.575264354453289</v>
      </c>
      <c r="L27" s="264">
        <v>26.018701523976706</v>
      </c>
      <c r="M27" s="264">
        <v>26.422249582662836</v>
      </c>
      <c r="N27" s="264">
        <v>5.8952554128218804</v>
      </c>
      <c r="O27" s="264">
        <v>38.499975905798728</v>
      </c>
      <c r="P27" s="264">
        <v>38.274306969238992</v>
      </c>
      <c r="Q27" s="264">
        <v>38.884441855683434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0.73128000998138876</v>
      </c>
      <c r="C29" s="83">
        <v>0.73611780828946705</v>
      </c>
      <c r="D29" s="83">
        <v>0.73591039838911121</v>
      </c>
      <c r="E29" s="83">
        <v>1.4711201595176144</v>
      </c>
      <c r="F29" s="83">
        <v>0.72755024498525267</v>
      </c>
      <c r="G29" s="83">
        <v>0.74223345733016965</v>
      </c>
      <c r="H29" s="83">
        <v>0.7294207606566252</v>
      </c>
      <c r="I29" s="83">
        <v>0</v>
      </c>
      <c r="J29" s="83">
        <v>0</v>
      </c>
      <c r="K29" s="83">
        <v>0.73410974680452257</v>
      </c>
      <c r="L29" s="83">
        <v>0.74793240551274898</v>
      </c>
      <c r="M29" s="83">
        <v>2.2297915404692601</v>
      </c>
      <c r="N29" s="83">
        <v>0.61256553896991117</v>
      </c>
      <c r="O29" s="83">
        <v>2.9785967280347609</v>
      </c>
      <c r="P29" s="83">
        <v>2.9760699686178596</v>
      </c>
      <c r="Q29" s="83">
        <v>2.9764781643525735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0.17208577174443679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0.83318151579234101</v>
      </c>
      <c r="N30" s="83">
        <v>0.14539519589620964</v>
      </c>
      <c r="O30" s="83">
        <v>0.47211923160898839</v>
      </c>
      <c r="P30" s="83">
        <v>0.55894757559368435</v>
      </c>
      <c r="Q30" s="83">
        <v>0.53642860310941121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16.748216579898575</v>
      </c>
      <c r="C32" s="83">
        <v>19.497034772841335</v>
      </c>
      <c r="D32" s="83">
        <v>20.194880362831316</v>
      </c>
      <c r="E32" s="83">
        <v>20.115621272416284</v>
      </c>
      <c r="F32" s="83">
        <v>21.482918050400002</v>
      </c>
      <c r="G32" s="83">
        <v>26.771025311575883</v>
      </c>
      <c r="H32" s="83">
        <v>26.324558098481589</v>
      </c>
      <c r="I32" s="83">
        <v>27.18749852892671</v>
      </c>
      <c r="J32" s="83">
        <v>24.519172159075701</v>
      </c>
      <c r="K32" s="83">
        <v>22.841154607648765</v>
      </c>
      <c r="L32" s="83">
        <v>25.270769118463956</v>
      </c>
      <c r="M32" s="83">
        <v>23.359276526401235</v>
      </c>
      <c r="N32" s="83">
        <v>5.1372946779557598</v>
      </c>
      <c r="O32" s="83">
        <v>35.049259946154976</v>
      </c>
      <c r="P32" s="83">
        <v>34.739289425027451</v>
      </c>
      <c r="Q32" s="83">
        <v>35.371535088221449</v>
      </c>
    </row>
    <row r="33" spans="1:17" x14ac:dyDescent="0.25">
      <c r="A33" s="152" t="s">
        <v>296</v>
      </c>
      <c r="B33" s="264">
        <v>1.8228245852964662</v>
      </c>
      <c r="C33" s="264">
        <v>1.7620582279342285</v>
      </c>
      <c r="D33" s="264">
        <v>1.8228139154336604</v>
      </c>
      <c r="E33" s="264">
        <v>2.9994197763530464</v>
      </c>
      <c r="F33" s="264">
        <v>3.0128129054352852</v>
      </c>
      <c r="G33" s="264">
        <v>3.4506598211564379</v>
      </c>
      <c r="H33" s="264">
        <v>3.2575978208825855</v>
      </c>
      <c r="I33" s="264">
        <v>3.0813158189934953</v>
      </c>
      <c r="J33" s="264">
        <v>2.9184665305212869</v>
      </c>
      <c r="K33" s="264">
        <v>2.3574082075969578</v>
      </c>
      <c r="L33" s="264">
        <v>2.6294056450305119</v>
      </c>
      <c r="M33" s="264">
        <v>3.2205683336432989</v>
      </c>
      <c r="N33" s="264">
        <v>28.638922824129338</v>
      </c>
      <c r="O33" s="264">
        <v>4.4458334739787748</v>
      </c>
      <c r="P33" s="264">
        <v>4.5268881024473568</v>
      </c>
      <c r="Q33" s="264">
        <v>4.5815547999475434</v>
      </c>
    </row>
    <row r="34" spans="1:17" x14ac:dyDescent="0.25">
      <c r="A34" s="156" t="s">
        <v>292</v>
      </c>
      <c r="B34" s="204">
        <v>90.571362795448451</v>
      </c>
      <c r="C34" s="204">
        <v>97.010352889443851</v>
      </c>
      <c r="D34" s="204">
        <v>93.249633677747966</v>
      </c>
      <c r="E34" s="204">
        <v>104.08327961582683</v>
      </c>
      <c r="F34" s="204">
        <v>95.81866164581001</v>
      </c>
      <c r="G34" s="204">
        <v>117.0574221255153</v>
      </c>
      <c r="H34" s="204">
        <v>113.94777910404477</v>
      </c>
      <c r="I34" s="204">
        <v>111.74630849462318</v>
      </c>
      <c r="J34" s="204">
        <v>86.682990059822657</v>
      </c>
      <c r="K34" s="204">
        <v>77.254392679886905</v>
      </c>
      <c r="L34" s="204">
        <v>75.297938558332191</v>
      </c>
      <c r="M34" s="204">
        <v>81.230284443906044</v>
      </c>
      <c r="N34" s="204">
        <v>60.31883457493457</v>
      </c>
      <c r="O34" s="204">
        <v>104.66366401569826</v>
      </c>
      <c r="P34" s="204">
        <v>98.55876140340564</v>
      </c>
      <c r="Q34" s="204">
        <v>101.56647155413384</v>
      </c>
    </row>
    <row r="35" spans="1:17" x14ac:dyDescent="0.25">
      <c r="A35" s="88" t="s">
        <v>33</v>
      </c>
      <c r="B35" s="87">
        <v>3.4648627889559407</v>
      </c>
      <c r="C35" s="87">
        <v>1.3000500000000001</v>
      </c>
      <c r="D35" s="87">
        <v>0</v>
      </c>
      <c r="E35" s="87">
        <v>0.29963999999999996</v>
      </c>
      <c r="F35" s="87">
        <v>1.5959700000000001</v>
      </c>
      <c r="G35" s="87">
        <v>2.5557186899669055</v>
      </c>
      <c r="H35" s="87">
        <v>2.0705799999999992</v>
      </c>
      <c r="I35" s="87">
        <v>1.6005699999999998</v>
      </c>
      <c r="J35" s="87">
        <v>1.4039899999999996</v>
      </c>
      <c r="K35" s="87">
        <v>1.09948</v>
      </c>
      <c r="L35" s="87">
        <v>0.66885063192369743</v>
      </c>
      <c r="M35" s="87">
        <v>0.66882799367194645</v>
      </c>
      <c r="N35" s="87">
        <v>0.66878555276553331</v>
      </c>
      <c r="O35" s="87">
        <v>1.3615942115836517</v>
      </c>
      <c r="P35" s="87">
        <v>1.0750038041512955</v>
      </c>
      <c r="Q35" s="87">
        <v>1.6956973138829579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1.4210854715202004E-14</v>
      </c>
    </row>
    <row r="38" spans="1:17" x14ac:dyDescent="0.25">
      <c r="A38" s="88" t="s">
        <v>125</v>
      </c>
      <c r="B38" s="87">
        <v>0.74929207256334007</v>
      </c>
      <c r="C38" s="87">
        <v>0</v>
      </c>
      <c r="D38" s="87">
        <v>0</v>
      </c>
      <c r="E38" s="87">
        <v>1.4946608347585568</v>
      </c>
      <c r="F38" s="87">
        <v>0.71084925421480838</v>
      </c>
      <c r="G38" s="87">
        <v>0.72609970925157086</v>
      </c>
      <c r="H38" s="87">
        <v>0.70095975356726981</v>
      </c>
      <c r="I38" s="87">
        <v>0.69509202247392998</v>
      </c>
      <c r="J38" s="87">
        <v>0.65908901132211106</v>
      </c>
      <c r="K38" s="87">
        <v>0</v>
      </c>
      <c r="L38" s="87">
        <v>0</v>
      </c>
      <c r="M38" s="87">
        <v>3.2628593437332687</v>
      </c>
      <c r="N38" s="87">
        <v>2.857554824859418</v>
      </c>
      <c r="O38" s="87">
        <v>2.4962862306173532</v>
      </c>
      <c r="P38" s="87">
        <v>2.4051897516377423</v>
      </c>
      <c r="Q38" s="87">
        <v>2.4215772771477391</v>
      </c>
    </row>
    <row r="39" spans="1:17" x14ac:dyDescent="0.25">
      <c r="A39" s="88" t="s">
        <v>29</v>
      </c>
      <c r="B39" s="87">
        <v>4.7769900210116383</v>
      </c>
      <c r="C39" s="87">
        <v>3.7993100000000002</v>
      </c>
      <c r="D39" s="87">
        <v>2.8954300000000002</v>
      </c>
      <c r="E39" s="87">
        <v>1.9297499999999999</v>
      </c>
      <c r="F39" s="87">
        <v>0.99763999999999997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76.898777640389298</v>
      </c>
      <c r="C41" s="87">
        <v>84.305152889443846</v>
      </c>
      <c r="D41" s="87">
        <v>83.452173677747965</v>
      </c>
      <c r="E41" s="87">
        <v>92.665398781068262</v>
      </c>
      <c r="F41" s="87">
        <v>88.217052391595203</v>
      </c>
      <c r="G41" s="87">
        <v>108.32997194891162</v>
      </c>
      <c r="H41" s="87">
        <v>102.4695293504775</v>
      </c>
      <c r="I41" s="87">
        <v>103.04945647214925</v>
      </c>
      <c r="J41" s="87">
        <v>78.420801048500536</v>
      </c>
      <c r="K41" s="87">
        <v>70.754372679886899</v>
      </c>
      <c r="L41" s="87">
        <v>69.158913213318201</v>
      </c>
      <c r="M41" s="87">
        <v>72.210714560681382</v>
      </c>
      <c r="N41" s="87">
        <v>53.568033834041408</v>
      </c>
      <c r="O41" s="87">
        <v>95.264543239179844</v>
      </c>
      <c r="P41" s="87">
        <v>85.500740365228538</v>
      </c>
      <c r="Q41" s="87">
        <v>88.58793880902941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0.99999999999999989</v>
      </c>
      <c r="F43" s="87">
        <v>0</v>
      </c>
      <c r="G43" s="87">
        <v>4.776227966216269E-2</v>
      </c>
      <c r="H43" s="87">
        <v>0</v>
      </c>
      <c r="I43" s="87">
        <v>0</v>
      </c>
      <c r="J43" s="87">
        <v>9.9929999999999991E-2</v>
      </c>
      <c r="K43" s="87">
        <v>0.10020999999999999</v>
      </c>
      <c r="L43" s="87">
        <v>0.11943252800032583</v>
      </c>
      <c r="M43" s="87">
        <v>0.11943358264321485</v>
      </c>
      <c r="N43" s="87">
        <v>0.19107085154543479</v>
      </c>
      <c r="O43" s="87">
        <v>0.429929051159956</v>
      </c>
      <c r="P43" s="87">
        <v>4.7530935815484385</v>
      </c>
      <c r="Q43" s="87">
        <v>3.6543776669747414</v>
      </c>
    </row>
    <row r="44" spans="1:17" x14ac:dyDescent="0.25">
      <c r="A44" s="88" t="s">
        <v>22</v>
      </c>
      <c r="B44" s="87">
        <v>4.6814402725282314</v>
      </c>
      <c r="C44" s="87">
        <v>7.6058399999999997</v>
      </c>
      <c r="D44" s="87">
        <v>6.9020299999999999</v>
      </c>
      <c r="E44" s="87">
        <v>6.6938299999999993</v>
      </c>
      <c r="F44" s="87">
        <v>4.2971500000000002</v>
      </c>
      <c r="G44" s="87">
        <v>5.397869497723029</v>
      </c>
      <c r="H44" s="87">
        <v>8.7067099999999975</v>
      </c>
      <c r="I44" s="87">
        <v>6.4011899999999997</v>
      </c>
      <c r="J44" s="87">
        <v>6.0991799999999987</v>
      </c>
      <c r="K44" s="87">
        <v>5.3003299999999998</v>
      </c>
      <c r="L44" s="87">
        <v>5.3507421850899499</v>
      </c>
      <c r="M44" s="87">
        <v>4.9684489631762352</v>
      </c>
      <c r="N44" s="87">
        <v>3.0333895117227776</v>
      </c>
      <c r="O44" s="87">
        <v>5.1113112831574421</v>
      </c>
      <c r="P44" s="87">
        <v>4.824733900839612</v>
      </c>
      <c r="Q44" s="87">
        <v>5.2068804870989842</v>
      </c>
    </row>
    <row r="45" spans="1:17" x14ac:dyDescent="0.25">
      <c r="A45" s="156" t="s">
        <v>291</v>
      </c>
      <c r="B45" s="204">
        <v>9.2651141640846877</v>
      </c>
      <c r="C45" s="204">
        <v>10.557701188351215</v>
      </c>
      <c r="D45" s="204">
        <v>10.921730244793961</v>
      </c>
      <c r="E45" s="204">
        <v>11.883958550415064</v>
      </c>
      <c r="F45" s="204">
        <v>12.107174976393859</v>
      </c>
      <c r="G45" s="204">
        <v>14.862680923229997</v>
      </c>
      <c r="H45" s="204">
        <v>14.549556806409985</v>
      </c>
      <c r="I45" s="204">
        <v>14.529030887001698</v>
      </c>
      <c r="J45" s="204">
        <v>13.170066571006554</v>
      </c>
      <c r="K45" s="204">
        <v>12.447682829784117</v>
      </c>
      <c r="L45" s="204">
        <v>13.751091441123464</v>
      </c>
      <c r="M45" s="204">
        <v>14.228552599826942</v>
      </c>
      <c r="N45" s="204">
        <v>16.576405553736585</v>
      </c>
      <c r="O45" s="204">
        <v>20.613988502293196</v>
      </c>
      <c r="P45" s="204">
        <v>20.544573634409439</v>
      </c>
      <c r="Q45" s="204">
        <v>20.86367839470287</v>
      </c>
    </row>
    <row r="46" spans="1:17" x14ac:dyDescent="0.25">
      <c r="A46" s="72" t="s">
        <v>290</v>
      </c>
      <c r="B46" s="306">
        <v>22.617448575786163</v>
      </c>
      <c r="C46" s="306">
        <v>31.969563294913495</v>
      </c>
      <c r="D46" s="306">
        <v>40.177504146151598</v>
      </c>
      <c r="E46" s="306">
        <v>41.099080675077211</v>
      </c>
      <c r="F46" s="306">
        <v>52.090659315801624</v>
      </c>
      <c r="G46" s="306">
        <v>64.514996486611167</v>
      </c>
      <c r="H46" s="306">
        <v>63.799306547597219</v>
      </c>
      <c r="I46" s="306">
        <v>65.750018841580896</v>
      </c>
      <c r="J46" s="306">
        <v>74.21132321597409</v>
      </c>
      <c r="K46" s="306">
        <v>74.814799223975726</v>
      </c>
      <c r="L46" s="306">
        <v>92.694561880726127</v>
      </c>
      <c r="M46" s="306">
        <v>92.595199817313102</v>
      </c>
      <c r="N46" s="306">
        <v>142.18958660654738</v>
      </c>
      <c r="O46" s="306">
        <v>147.17056218731699</v>
      </c>
      <c r="P46" s="306">
        <v>152.42744649696303</v>
      </c>
      <c r="Q46" s="306">
        <v>153.31813283448625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1.0000000000000002</v>
      </c>
      <c r="C50" s="77">
        <f t="shared" si="0"/>
        <v>1.0000000000000002</v>
      </c>
      <c r="D50" s="77">
        <f t="shared" si="0"/>
        <v>1.0000000000000002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1.0000000000000002</v>
      </c>
      <c r="K50" s="77">
        <f t="shared" si="0"/>
        <v>1</v>
      </c>
      <c r="L50" s="77">
        <f t="shared" si="0"/>
        <v>1</v>
      </c>
      <c r="M50" s="77">
        <f t="shared" si="0"/>
        <v>1.0000000000000002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1.0376304494833382E-2</v>
      </c>
      <c r="C51" s="203">
        <f t="shared" si="1"/>
        <v>1.0376304494833382E-2</v>
      </c>
      <c r="D51" s="203">
        <f t="shared" si="1"/>
        <v>1.037630449483338E-2</v>
      </c>
      <c r="E51" s="203">
        <f t="shared" si="1"/>
        <v>1.0376304494833382E-2</v>
      </c>
      <c r="F51" s="203">
        <f t="shared" si="1"/>
        <v>1.0376304494833382E-2</v>
      </c>
      <c r="G51" s="203">
        <f t="shared" si="1"/>
        <v>1.037630449483338E-2</v>
      </c>
      <c r="H51" s="203">
        <f t="shared" si="1"/>
        <v>1.037630449483338E-2</v>
      </c>
      <c r="I51" s="203">
        <f t="shared" si="1"/>
        <v>1.037630449483338E-2</v>
      </c>
      <c r="J51" s="203">
        <f t="shared" si="1"/>
        <v>1.0376304494833382E-2</v>
      </c>
      <c r="K51" s="203">
        <f t="shared" si="1"/>
        <v>1.037630449483338E-2</v>
      </c>
      <c r="L51" s="203">
        <f t="shared" si="1"/>
        <v>1.037630449483338E-2</v>
      </c>
      <c r="M51" s="203">
        <f t="shared" si="1"/>
        <v>1.0376304494833384E-2</v>
      </c>
      <c r="N51" s="203">
        <f t="shared" si="1"/>
        <v>1.037630449483338E-2</v>
      </c>
      <c r="O51" s="203">
        <f t="shared" si="1"/>
        <v>1.037630449483338E-2</v>
      </c>
      <c r="P51" s="203">
        <f t="shared" si="1"/>
        <v>1.037630449483338E-2</v>
      </c>
      <c r="Q51" s="203">
        <f t="shared" si="1"/>
        <v>1.0376304494833379E-2</v>
      </c>
    </row>
    <row r="52" spans="1:17" x14ac:dyDescent="0.25">
      <c r="A52" s="76" t="s">
        <v>82</v>
      </c>
      <c r="B52" s="202">
        <f t="shared" ref="B52:Q52" si="2">IF(B$7=0,0,B$7/B$5)</f>
        <v>1.41117741129734E-2</v>
      </c>
      <c r="C52" s="202">
        <f t="shared" si="2"/>
        <v>1.41117741129734E-2</v>
      </c>
      <c r="D52" s="202">
        <f t="shared" si="2"/>
        <v>1.41117741129734E-2</v>
      </c>
      <c r="E52" s="202">
        <f t="shared" si="2"/>
        <v>1.4111774112973402E-2</v>
      </c>
      <c r="F52" s="202">
        <f t="shared" si="2"/>
        <v>1.41117741129734E-2</v>
      </c>
      <c r="G52" s="202">
        <f t="shared" si="2"/>
        <v>1.4111774112973399E-2</v>
      </c>
      <c r="H52" s="202">
        <f t="shared" si="2"/>
        <v>1.4111774112973399E-2</v>
      </c>
      <c r="I52" s="202">
        <f t="shared" si="2"/>
        <v>1.4111774112973399E-2</v>
      </c>
      <c r="J52" s="202">
        <f t="shared" si="2"/>
        <v>1.4111774112973402E-2</v>
      </c>
      <c r="K52" s="202">
        <f t="shared" si="2"/>
        <v>1.4111774112973399E-2</v>
      </c>
      <c r="L52" s="202">
        <f t="shared" si="2"/>
        <v>1.4111774112973399E-2</v>
      </c>
      <c r="M52" s="202">
        <f t="shared" si="2"/>
        <v>1.4111774112973402E-2</v>
      </c>
      <c r="N52" s="202">
        <f t="shared" si="2"/>
        <v>1.4111774112973399E-2</v>
      </c>
      <c r="O52" s="202">
        <f t="shared" si="2"/>
        <v>1.4111774112973397E-2</v>
      </c>
      <c r="P52" s="202">
        <f t="shared" si="2"/>
        <v>1.4111774112973397E-2</v>
      </c>
      <c r="Q52" s="202">
        <f t="shared" si="2"/>
        <v>1.41117741129734E-2</v>
      </c>
    </row>
    <row r="53" spans="1:17" x14ac:dyDescent="0.25">
      <c r="A53" s="76" t="s">
        <v>81</v>
      </c>
      <c r="B53" s="202">
        <f t="shared" ref="B53:Q53" si="3">IF(B$8=0,0,B$8/B$5)</f>
        <v>1.743219155132008E-2</v>
      </c>
      <c r="C53" s="202">
        <f t="shared" si="3"/>
        <v>1.743219155132008E-2</v>
      </c>
      <c r="D53" s="202">
        <f t="shared" si="3"/>
        <v>1.7432191551320076E-2</v>
      </c>
      <c r="E53" s="202">
        <f t="shared" si="3"/>
        <v>1.743219155132008E-2</v>
      </c>
      <c r="F53" s="202">
        <f t="shared" si="3"/>
        <v>1.7432191551320076E-2</v>
      </c>
      <c r="G53" s="202">
        <f t="shared" si="3"/>
        <v>1.7432191551320076E-2</v>
      </c>
      <c r="H53" s="202">
        <f t="shared" si="3"/>
        <v>1.7432191551320076E-2</v>
      </c>
      <c r="I53" s="202">
        <f t="shared" si="3"/>
        <v>1.7432191551320076E-2</v>
      </c>
      <c r="J53" s="202">
        <f t="shared" si="3"/>
        <v>1.743219155132008E-2</v>
      </c>
      <c r="K53" s="202">
        <f t="shared" si="3"/>
        <v>1.7432191551320076E-2</v>
      </c>
      <c r="L53" s="202">
        <f t="shared" si="3"/>
        <v>1.7432191551320076E-2</v>
      </c>
      <c r="M53" s="202">
        <f t="shared" si="3"/>
        <v>1.743219155132008E-2</v>
      </c>
      <c r="N53" s="202">
        <f t="shared" si="3"/>
        <v>1.7432191551320076E-2</v>
      </c>
      <c r="O53" s="202">
        <f t="shared" si="3"/>
        <v>1.7432191551320076E-2</v>
      </c>
      <c r="P53" s="202">
        <f t="shared" si="3"/>
        <v>1.7432191551320076E-2</v>
      </c>
      <c r="Q53" s="202">
        <f t="shared" si="3"/>
        <v>1.7432191551320076E-2</v>
      </c>
    </row>
    <row r="54" spans="1:17" x14ac:dyDescent="0.25">
      <c r="A54" s="76" t="s">
        <v>80</v>
      </c>
      <c r="B54" s="202">
        <f t="shared" ref="B54:Q54" si="4">IF(B$9=0,0,B$9/B$5)</f>
        <v>1.0791356674626716E-2</v>
      </c>
      <c r="C54" s="202">
        <f t="shared" si="4"/>
        <v>1.0791356674626714E-2</v>
      </c>
      <c r="D54" s="202">
        <f t="shared" si="4"/>
        <v>1.0791356674626714E-2</v>
      </c>
      <c r="E54" s="202">
        <f t="shared" si="4"/>
        <v>1.0791356674626714E-2</v>
      </c>
      <c r="F54" s="202">
        <f t="shared" si="4"/>
        <v>1.0791356674626716E-2</v>
      </c>
      <c r="G54" s="202">
        <f t="shared" si="4"/>
        <v>1.0791356674626714E-2</v>
      </c>
      <c r="H54" s="202">
        <f t="shared" si="4"/>
        <v>1.0791356674626714E-2</v>
      </c>
      <c r="I54" s="202">
        <f t="shared" si="4"/>
        <v>1.0791356674626714E-2</v>
      </c>
      <c r="J54" s="202">
        <f t="shared" si="4"/>
        <v>1.0791356674626718E-2</v>
      </c>
      <c r="K54" s="202">
        <f t="shared" si="4"/>
        <v>1.0791356674626714E-2</v>
      </c>
      <c r="L54" s="202">
        <f t="shared" si="4"/>
        <v>1.0791356674626714E-2</v>
      </c>
      <c r="M54" s="202">
        <f t="shared" si="4"/>
        <v>1.0791356674626718E-2</v>
      </c>
      <c r="N54" s="202">
        <f t="shared" si="4"/>
        <v>1.0791356674626714E-2</v>
      </c>
      <c r="O54" s="202">
        <f t="shared" si="4"/>
        <v>1.0791356674626714E-2</v>
      </c>
      <c r="P54" s="202">
        <f t="shared" si="4"/>
        <v>1.0791356674626714E-2</v>
      </c>
      <c r="Q54" s="202">
        <f t="shared" si="4"/>
        <v>1.0791356674626714E-2</v>
      </c>
    </row>
    <row r="55" spans="1:17" x14ac:dyDescent="0.25">
      <c r="A55" s="129" t="s">
        <v>79</v>
      </c>
      <c r="B55" s="201">
        <f t="shared" ref="B55:Q55" si="5">IF(B$10=0,0,B$10/B$5)</f>
        <v>1.1206408854420051E-2</v>
      </c>
      <c r="C55" s="201">
        <f t="shared" si="5"/>
        <v>1.1206408854420051E-2</v>
      </c>
      <c r="D55" s="201">
        <f t="shared" si="5"/>
        <v>1.120640885442005E-2</v>
      </c>
      <c r="E55" s="201">
        <f t="shared" si="5"/>
        <v>1.1206408854420051E-2</v>
      </c>
      <c r="F55" s="201">
        <f t="shared" si="5"/>
        <v>1.1206408854420051E-2</v>
      </c>
      <c r="G55" s="201">
        <f t="shared" si="5"/>
        <v>1.1206408854420051E-2</v>
      </c>
      <c r="H55" s="201">
        <f t="shared" si="5"/>
        <v>1.120640885442005E-2</v>
      </c>
      <c r="I55" s="201">
        <f t="shared" si="5"/>
        <v>1.1206408854420051E-2</v>
      </c>
      <c r="J55" s="201">
        <f t="shared" si="5"/>
        <v>1.120640885442005E-2</v>
      </c>
      <c r="K55" s="201">
        <f t="shared" si="5"/>
        <v>1.120640885442005E-2</v>
      </c>
      <c r="L55" s="201">
        <f t="shared" si="5"/>
        <v>1.120640885442005E-2</v>
      </c>
      <c r="M55" s="201">
        <f t="shared" si="5"/>
        <v>1.1206408854420053E-2</v>
      </c>
      <c r="N55" s="201">
        <f t="shared" si="5"/>
        <v>1.1206408854420048E-2</v>
      </c>
      <c r="O55" s="201">
        <f t="shared" si="5"/>
        <v>1.1206408854420048E-2</v>
      </c>
      <c r="P55" s="201">
        <f t="shared" si="5"/>
        <v>1.120640885442005E-2</v>
      </c>
      <c r="Q55" s="201">
        <f t="shared" si="5"/>
        <v>1.1206408854420051E-2</v>
      </c>
    </row>
    <row r="56" spans="1:17" x14ac:dyDescent="0.25">
      <c r="A56" s="127" t="s">
        <v>295</v>
      </c>
      <c r="B56" s="200">
        <f t="shared" ref="B56:Q56" si="6">IF(B$15=0,0,B$15/B$5)</f>
        <v>7.8155698356187797E-2</v>
      </c>
      <c r="C56" s="200">
        <f t="shared" si="6"/>
        <v>7.8155698356187783E-2</v>
      </c>
      <c r="D56" s="200">
        <f t="shared" si="6"/>
        <v>7.8155698356187783E-2</v>
      </c>
      <c r="E56" s="200">
        <f t="shared" si="6"/>
        <v>7.8155698356187783E-2</v>
      </c>
      <c r="F56" s="200">
        <f t="shared" si="6"/>
        <v>7.8155698356187783E-2</v>
      </c>
      <c r="G56" s="200">
        <f t="shared" si="6"/>
        <v>7.8155698356187783E-2</v>
      </c>
      <c r="H56" s="200">
        <f t="shared" si="6"/>
        <v>7.8155698356187783E-2</v>
      </c>
      <c r="I56" s="200">
        <f t="shared" si="6"/>
        <v>7.8155698356187783E-2</v>
      </c>
      <c r="J56" s="200">
        <f t="shared" si="6"/>
        <v>7.8155698356187811E-2</v>
      </c>
      <c r="K56" s="200">
        <f t="shared" si="6"/>
        <v>7.8155698356187797E-2</v>
      </c>
      <c r="L56" s="200">
        <f t="shared" si="6"/>
        <v>7.8155698356187783E-2</v>
      </c>
      <c r="M56" s="200">
        <f t="shared" si="6"/>
        <v>7.8155698356187797E-2</v>
      </c>
      <c r="N56" s="200">
        <f t="shared" si="6"/>
        <v>7.8155698356187797E-2</v>
      </c>
      <c r="O56" s="200">
        <f t="shared" si="6"/>
        <v>7.8155698356187797E-2</v>
      </c>
      <c r="P56" s="200">
        <f t="shared" si="6"/>
        <v>7.8155698356187783E-2</v>
      </c>
      <c r="Q56" s="200">
        <f t="shared" si="6"/>
        <v>7.8155698356187783E-2</v>
      </c>
    </row>
    <row r="57" spans="1:17" x14ac:dyDescent="0.25">
      <c r="A57" s="142" t="s">
        <v>301</v>
      </c>
      <c r="B57" s="199">
        <f t="shared" ref="B57:Q57" si="7">IF(B$16=0,0,B$16/B$5)</f>
        <v>5.0801203931522064E-2</v>
      </c>
      <c r="C57" s="199">
        <f t="shared" si="7"/>
        <v>5.0801203931522057E-2</v>
      </c>
      <c r="D57" s="199">
        <f t="shared" si="7"/>
        <v>5.0801203931522057E-2</v>
      </c>
      <c r="E57" s="199">
        <f t="shared" si="7"/>
        <v>5.0801203931522057E-2</v>
      </c>
      <c r="F57" s="199">
        <f t="shared" si="7"/>
        <v>5.0801203931522071E-2</v>
      </c>
      <c r="G57" s="199">
        <f t="shared" si="7"/>
        <v>5.0801203931522057E-2</v>
      </c>
      <c r="H57" s="199">
        <f t="shared" si="7"/>
        <v>5.0801203931522057E-2</v>
      </c>
      <c r="I57" s="199">
        <f t="shared" si="7"/>
        <v>5.0801203931522064E-2</v>
      </c>
      <c r="J57" s="199">
        <f t="shared" si="7"/>
        <v>5.0801203931522071E-2</v>
      </c>
      <c r="K57" s="199">
        <f t="shared" si="7"/>
        <v>5.0801203931522078E-2</v>
      </c>
      <c r="L57" s="199">
        <f t="shared" si="7"/>
        <v>5.0801203931522064E-2</v>
      </c>
      <c r="M57" s="199">
        <f t="shared" si="7"/>
        <v>5.0801203931522071E-2</v>
      </c>
      <c r="N57" s="199">
        <f t="shared" si="7"/>
        <v>5.0801203931522078E-2</v>
      </c>
      <c r="O57" s="199">
        <f t="shared" si="7"/>
        <v>5.0801203931522064E-2</v>
      </c>
      <c r="P57" s="199">
        <f t="shared" si="7"/>
        <v>5.0801203931522064E-2</v>
      </c>
      <c r="Q57" s="199">
        <f t="shared" si="7"/>
        <v>5.0801203931522057E-2</v>
      </c>
    </row>
    <row r="58" spans="1:17" x14ac:dyDescent="0.25">
      <c r="A58" s="142" t="s">
        <v>300</v>
      </c>
      <c r="B58" s="199">
        <f t="shared" ref="B58:Q58" si="8">IF(B$22=0,0,B$22/B$5)</f>
        <v>2.7354494424665726E-2</v>
      </c>
      <c r="C58" s="199">
        <f t="shared" si="8"/>
        <v>2.7354494424665726E-2</v>
      </c>
      <c r="D58" s="199">
        <f t="shared" si="8"/>
        <v>2.7354494424665719E-2</v>
      </c>
      <c r="E58" s="199">
        <f t="shared" si="8"/>
        <v>2.7354494424665723E-2</v>
      </c>
      <c r="F58" s="199">
        <f t="shared" si="8"/>
        <v>2.7354494424665726E-2</v>
      </c>
      <c r="G58" s="199">
        <f t="shared" si="8"/>
        <v>2.7354494424665723E-2</v>
      </c>
      <c r="H58" s="199">
        <f t="shared" si="8"/>
        <v>2.7354494424665719E-2</v>
      </c>
      <c r="I58" s="199">
        <f t="shared" si="8"/>
        <v>2.7354494424665723E-2</v>
      </c>
      <c r="J58" s="199">
        <f t="shared" si="8"/>
        <v>2.735449442466573E-2</v>
      </c>
      <c r="K58" s="199">
        <f t="shared" si="8"/>
        <v>2.7354494424665723E-2</v>
      </c>
      <c r="L58" s="199">
        <f t="shared" si="8"/>
        <v>2.7354494424665723E-2</v>
      </c>
      <c r="M58" s="199">
        <f t="shared" si="8"/>
        <v>2.7354494424665726E-2</v>
      </c>
      <c r="N58" s="199">
        <f t="shared" si="8"/>
        <v>2.7354494424665719E-2</v>
      </c>
      <c r="O58" s="199">
        <f t="shared" si="8"/>
        <v>2.7354494424665723E-2</v>
      </c>
      <c r="P58" s="199">
        <f t="shared" si="8"/>
        <v>2.7354494424665723E-2</v>
      </c>
      <c r="Q58" s="199">
        <f t="shared" si="8"/>
        <v>2.7354494424665723E-2</v>
      </c>
    </row>
    <row r="59" spans="1:17" x14ac:dyDescent="0.25">
      <c r="A59" s="127" t="s">
        <v>294</v>
      </c>
      <c r="B59" s="200">
        <f t="shared" ref="B59:Q59" si="9">IF(B$23=0,0,B$23/B$5)</f>
        <v>3.7961339201576939E-2</v>
      </c>
      <c r="C59" s="200">
        <f t="shared" si="9"/>
        <v>3.7961339201576932E-2</v>
      </c>
      <c r="D59" s="200">
        <f t="shared" si="9"/>
        <v>3.7961339201576932E-2</v>
      </c>
      <c r="E59" s="200">
        <f t="shared" si="9"/>
        <v>3.7961339201576932E-2</v>
      </c>
      <c r="F59" s="200">
        <f t="shared" si="9"/>
        <v>3.7961339201576932E-2</v>
      </c>
      <c r="G59" s="200">
        <f t="shared" si="9"/>
        <v>3.7961339201576932E-2</v>
      </c>
      <c r="H59" s="200">
        <f t="shared" si="9"/>
        <v>3.7961339201576932E-2</v>
      </c>
      <c r="I59" s="200">
        <f t="shared" si="9"/>
        <v>3.7961339201576932E-2</v>
      </c>
      <c r="J59" s="200">
        <f t="shared" si="9"/>
        <v>3.7961339201576939E-2</v>
      </c>
      <c r="K59" s="200">
        <f t="shared" si="9"/>
        <v>3.7961339201576925E-2</v>
      </c>
      <c r="L59" s="200">
        <f t="shared" si="9"/>
        <v>3.7961339201576932E-2</v>
      </c>
      <c r="M59" s="200">
        <f t="shared" si="9"/>
        <v>3.7961339201576939E-2</v>
      </c>
      <c r="N59" s="200">
        <f t="shared" si="9"/>
        <v>3.7961339201576932E-2</v>
      </c>
      <c r="O59" s="200">
        <f t="shared" si="9"/>
        <v>3.7961339201576932E-2</v>
      </c>
      <c r="P59" s="200">
        <f t="shared" si="9"/>
        <v>3.7961339201576932E-2</v>
      </c>
      <c r="Q59" s="200">
        <f t="shared" si="9"/>
        <v>3.7961339201576932E-2</v>
      </c>
    </row>
    <row r="60" spans="1:17" x14ac:dyDescent="0.25">
      <c r="A60" s="142" t="s">
        <v>299</v>
      </c>
      <c r="B60" s="199">
        <f t="shared" ref="B60:Q60" si="10">IF(B$24=0,0,B$24/B$5)</f>
        <v>3.2267138321340399E-2</v>
      </c>
      <c r="C60" s="199">
        <f t="shared" si="10"/>
        <v>3.2267138321340393E-2</v>
      </c>
      <c r="D60" s="199">
        <f t="shared" si="10"/>
        <v>3.2267138321340393E-2</v>
      </c>
      <c r="E60" s="199">
        <f t="shared" si="10"/>
        <v>3.2267138321340393E-2</v>
      </c>
      <c r="F60" s="199">
        <f t="shared" si="10"/>
        <v>3.2267138321340393E-2</v>
      </c>
      <c r="G60" s="199">
        <f t="shared" si="10"/>
        <v>3.2267138321340393E-2</v>
      </c>
      <c r="H60" s="199">
        <f t="shared" si="10"/>
        <v>3.2267138321340393E-2</v>
      </c>
      <c r="I60" s="199">
        <f t="shared" si="10"/>
        <v>3.2267138321340393E-2</v>
      </c>
      <c r="J60" s="199">
        <f t="shared" si="10"/>
        <v>3.2267138321340399E-2</v>
      </c>
      <c r="K60" s="199">
        <f t="shared" si="10"/>
        <v>3.2267138321340393E-2</v>
      </c>
      <c r="L60" s="199">
        <f t="shared" si="10"/>
        <v>3.2267138321340393E-2</v>
      </c>
      <c r="M60" s="199">
        <f t="shared" si="10"/>
        <v>3.2267138321340399E-2</v>
      </c>
      <c r="N60" s="199">
        <f t="shared" si="10"/>
        <v>3.2267138321340393E-2</v>
      </c>
      <c r="O60" s="199">
        <f t="shared" si="10"/>
        <v>3.2267138321340393E-2</v>
      </c>
      <c r="P60" s="199">
        <f t="shared" si="10"/>
        <v>3.2267138321340393E-2</v>
      </c>
      <c r="Q60" s="199">
        <f t="shared" si="10"/>
        <v>3.2267138321340393E-2</v>
      </c>
    </row>
    <row r="61" spans="1:17" x14ac:dyDescent="0.25">
      <c r="A61" s="142" t="s">
        <v>298</v>
      </c>
      <c r="B61" s="199">
        <f t="shared" ref="B61:Q61" si="11">IF(B$25=0,0,B$25/B$5)</f>
        <v>5.6942008802365407E-3</v>
      </c>
      <c r="C61" s="199">
        <f t="shared" si="11"/>
        <v>5.6942008802365399E-3</v>
      </c>
      <c r="D61" s="199">
        <f t="shared" si="11"/>
        <v>5.6942008802365399E-3</v>
      </c>
      <c r="E61" s="199">
        <f t="shared" si="11"/>
        <v>5.6942008802365407E-3</v>
      </c>
      <c r="F61" s="199">
        <f t="shared" si="11"/>
        <v>5.6942008802365407E-3</v>
      </c>
      <c r="G61" s="199">
        <f t="shared" si="11"/>
        <v>5.6942008802365399E-3</v>
      </c>
      <c r="H61" s="199">
        <f t="shared" si="11"/>
        <v>5.6942008802365399E-3</v>
      </c>
      <c r="I61" s="199">
        <f t="shared" si="11"/>
        <v>5.6942008802365399E-3</v>
      </c>
      <c r="J61" s="199">
        <f t="shared" si="11"/>
        <v>5.6942008802365407E-3</v>
      </c>
      <c r="K61" s="199">
        <f t="shared" si="11"/>
        <v>5.6942008802365399E-3</v>
      </c>
      <c r="L61" s="199">
        <f t="shared" si="11"/>
        <v>5.6942008802365399E-3</v>
      </c>
      <c r="M61" s="199">
        <f t="shared" si="11"/>
        <v>5.6942008802365407E-3</v>
      </c>
      <c r="N61" s="199">
        <f t="shared" si="11"/>
        <v>5.6942008802365399E-3</v>
      </c>
      <c r="O61" s="199">
        <f t="shared" si="11"/>
        <v>5.6942008802365399E-3</v>
      </c>
      <c r="P61" s="199">
        <f t="shared" si="11"/>
        <v>5.6942008802365399E-3</v>
      </c>
      <c r="Q61" s="199">
        <f t="shared" si="11"/>
        <v>5.6942008802365399E-3</v>
      </c>
    </row>
    <row r="62" spans="1:17" x14ac:dyDescent="0.25">
      <c r="A62" s="127" t="s">
        <v>293</v>
      </c>
      <c r="B62" s="200">
        <f t="shared" ref="B62:Q62" si="12">IF(B$26=0,0,B$26/B$5)</f>
        <v>0.11165099765169685</v>
      </c>
      <c r="C62" s="200">
        <f t="shared" si="12"/>
        <v>0.11165099765169686</v>
      </c>
      <c r="D62" s="200">
        <f t="shared" si="12"/>
        <v>0.11165099765169686</v>
      </c>
      <c r="E62" s="200">
        <f t="shared" si="12"/>
        <v>0.11165099765169686</v>
      </c>
      <c r="F62" s="200">
        <f t="shared" si="12"/>
        <v>0.11165099765169686</v>
      </c>
      <c r="G62" s="200">
        <f t="shared" si="12"/>
        <v>0.11165099765169684</v>
      </c>
      <c r="H62" s="200">
        <f t="shared" si="12"/>
        <v>0.11165099765169684</v>
      </c>
      <c r="I62" s="200">
        <f t="shared" si="12"/>
        <v>0.11165099765169685</v>
      </c>
      <c r="J62" s="200">
        <f t="shared" si="12"/>
        <v>0.11165099765169686</v>
      </c>
      <c r="K62" s="200">
        <f t="shared" si="12"/>
        <v>0.11165099765169686</v>
      </c>
      <c r="L62" s="200">
        <f t="shared" si="12"/>
        <v>0.11165099765169685</v>
      </c>
      <c r="M62" s="200">
        <f t="shared" si="12"/>
        <v>0.11165099765169689</v>
      </c>
      <c r="N62" s="200">
        <f t="shared" si="12"/>
        <v>0.11165099765169685</v>
      </c>
      <c r="O62" s="200">
        <f t="shared" si="12"/>
        <v>0.11165099765169686</v>
      </c>
      <c r="P62" s="200">
        <f t="shared" si="12"/>
        <v>0.11165099765169689</v>
      </c>
      <c r="Q62" s="200">
        <f t="shared" si="12"/>
        <v>0.11165099765169684</v>
      </c>
    </row>
    <row r="63" spans="1:17" x14ac:dyDescent="0.25">
      <c r="A63" s="142" t="s">
        <v>297</v>
      </c>
      <c r="B63" s="199">
        <f t="shared" ref="B63:Q63" si="13">IF(B$27=0,0,B$27/B$5)</f>
        <v>0.10110717850966919</v>
      </c>
      <c r="C63" s="199">
        <f t="shared" si="13"/>
        <v>0.102706525112786</v>
      </c>
      <c r="D63" s="199">
        <f t="shared" si="13"/>
        <v>0.10270652511278611</v>
      </c>
      <c r="E63" s="199">
        <f t="shared" si="13"/>
        <v>9.8124667993698483E-2</v>
      </c>
      <c r="F63" s="199">
        <f t="shared" si="13"/>
        <v>9.8314764195329016E-2</v>
      </c>
      <c r="G63" s="199">
        <f t="shared" si="13"/>
        <v>9.9208463594899848E-2</v>
      </c>
      <c r="H63" s="199">
        <f t="shared" si="13"/>
        <v>9.9651818246117851E-2</v>
      </c>
      <c r="I63" s="199">
        <f t="shared" si="13"/>
        <v>0.1002851086110441</v>
      </c>
      <c r="J63" s="199">
        <f t="shared" si="13"/>
        <v>9.9774986620567788E-2</v>
      </c>
      <c r="K63" s="199">
        <f t="shared" si="13"/>
        <v>0.10150136970183123</v>
      </c>
      <c r="L63" s="199">
        <f t="shared" si="13"/>
        <v>0.10140334806819266</v>
      </c>
      <c r="M63" s="199">
        <f t="shared" si="13"/>
        <v>9.952058317922742E-2</v>
      </c>
      <c r="N63" s="199">
        <f t="shared" si="13"/>
        <v>1.9059702064919838E-2</v>
      </c>
      <c r="O63" s="199">
        <f t="shared" si="13"/>
        <v>0.10009266984435607</v>
      </c>
      <c r="P63" s="199">
        <f t="shared" si="13"/>
        <v>9.9842178480893051E-2</v>
      </c>
      <c r="Q63" s="199">
        <f t="shared" si="13"/>
        <v>9.9882369216397981E-2</v>
      </c>
    </row>
    <row r="64" spans="1:17" x14ac:dyDescent="0.25">
      <c r="A64" s="142" t="s">
        <v>296</v>
      </c>
      <c r="B64" s="199">
        <f t="shared" ref="B64:Q64" si="14">IF(B$33=0,0,B$33/B$5)</f>
        <v>1.0543819142027656E-2</v>
      </c>
      <c r="C64" s="199">
        <f t="shared" si="14"/>
        <v>8.9444725389108692E-3</v>
      </c>
      <c r="D64" s="199">
        <f t="shared" si="14"/>
        <v>8.9444725389107617E-3</v>
      </c>
      <c r="E64" s="199">
        <f t="shared" si="14"/>
        <v>1.3526329657998371E-2</v>
      </c>
      <c r="F64" s="199">
        <f t="shared" si="14"/>
        <v>1.3336233456367847E-2</v>
      </c>
      <c r="G64" s="199">
        <f t="shared" si="14"/>
        <v>1.2442534056796994E-2</v>
      </c>
      <c r="H64" s="199">
        <f t="shared" si="14"/>
        <v>1.1999179405579001E-2</v>
      </c>
      <c r="I64" s="199">
        <f t="shared" si="14"/>
        <v>1.1365889040652754E-2</v>
      </c>
      <c r="J64" s="199">
        <f t="shared" si="14"/>
        <v>1.1876011031129089E-2</v>
      </c>
      <c r="K64" s="199">
        <f t="shared" si="14"/>
        <v>1.0149627949865634E-2</v>
      </c>
      <c r="L64" s="199">
        <f t="shared" si="14"/>
        <v>1.0247649583504187E-2</v>
      </c>
      <c r="M64" s="199">
        <f t="shared" si="14"/>
        <v>1.2130414472469472E-2</v>
      </c>
      <c r="N64" s="199">
        <f t="shared" si="14"/>
        <v>9.2591295586777006E-2</v>
      </c>
      <c r="O64" s="199">
        <f t="shared" si="14"/>
        <v>1.1558327807340797E-2</v>
      </c>
      <c r="P64" s="199">
        <f t="shared" si="14"/>
        <v>1.1808819170803836E-2</v>
      </c>
      <c r="Q64" s="199">
        <f t="shared" si="14"/>
        <v>1.1768628435298852E-2</v>
      </c>
    </row>
    <row r="65" spans="1:17" x14ac:dyDescent="0.25">
      <c r="A65" s="127" t="s">
        <v>292</v>
      </c>
      <c r="B65" s="200">
        <f t="shared" ref="B65:Q65" si="15">IF(B$34=0,0,B$34/B$5)</f>
        <v>0.52389466132138207</v>
      </c>
      <c r="C65" s="200">
        <f t="shared" si="15"/>
        <v>0.49243913944146439</v>
      </c>
      <c r="D65" s="200">
        <f t="shared" si="15"/>
        <v>0.45757209807983823</v>
      </c>
      <c r="E65" s="200">
        <f t="shared" si="15"/>
        <v>0.46937903226106592</v>
      </c>
      <c r="F65" s="200">
        <f t="shared" si="15"/>
        <v>0.42414185058750586</v>
      </c>
      <c r="G65" s="200">
        <f t="shared" si="15"/>
        <v>0.42209056727865585</v>
      </c>
      <c r="H65" s="200">
        <f t="shared" si="15"/>
        <v>0.41972027227298436</v>
      </c>
      <c r="I65" s="200">
        <f t="shared" si="15"/>
        <v>0.41219278310371749</v>
      </c>
      <c r="J65" s="200">
        <f t="shared" si="15"/>
        <v>0.3527359780884074</v>
      </c>
      <c r="K65" s="200">
        <f t="shared" si="15"/>
        <v>0.33261246001724792</v>
      </c>
      <c r="L65" s="200">
        <f t="shared" si="15"/>
        <v>0.29346057355751309</v>
      </c>
      <c r="M65" s="200">
        <f t="shared" si="15"/>
        <v>0.30595749443592002</v>
      </c>
      <c r="N65" s="200">
        <f t="shared" si="15"/>
        <v>0.1950142844364281</v>
      </c>
      <c r="O65" s="200">
        <f t="shared" si="15"/>
        <v>0.27210576943363823</v>
      </c>
      <c r="P65" s="200">
        <f t="shared" si="15"/>
        <v>0.25709992488703276</v>
      </c>
      <c r="Q65" s="200">
        <f t="shared" si="15"/>
        <v>0.26089354321782576</v>
      </c>
    </row>
    <row r="66" spans="1:17" x14ac:dyDescent="0.25">
      <c r="A66" s="127" t="s">
        <v>291</v>
      </c>
      <c r="B66" s="200">
        <f t="shared" ref="B66:Q66" si="16">IF(B$45=0,0,B$45/B$5)</f>
        <v>5.3592478872814493E-2</v>
      </c>
      <c r="C66" s="200">
        <f t="shared" si="16"/>
        <v>5.3592478872814493E-2</v>
      </c>
      <c r="D66" s="200">
        <f t="shared" si="16"/>
        <v>5.3592478872814486E-2</v>
      </c>
      <c r="E66" s="200">
        <f t="shared" si="16"/>
        <v>5.3592478872814493E-2</v>
      </c>
      <c r="F66" s="200">
        <f t="shared" si="16"/>
        <v>5.3592478872814493E-2</v>
      </c>
      <c r="G66" s="200">
        <f t="shared" si="16"/>
        <v>5.3592478872814486E-2</v>
      </c>
      <c r="H66" s="200">
        <f t="shared" si="16"/>
        <v>5.3592478872814486E-2</v>
      </c>
      <c r="I66" s="200">
        <f t="shared" si="16"/>
        <v>5.3592478872814486E-2</v>
      </c>
      <c r="J66" s="200">
        <f t="shared" si="16"/>
        <v>5.35924788728145E-2</v>
      </c>
      <c r="K66" s="200">
        <f t="shared" si="16"/>
        <v>5.3592478872814486E-2</v>
      </c>
      <c r="L66" s="200">
        <f t="shared" si="16"/>
        <v>5.3592478872814486E-2</v>
      </c>
      <c r="M66" s="200">
        <f t="shared" si="16"/>
        <v>5.35924788728145E-2</v>
      </c>
      <c r="N66" s="200">
        <f t="shared" si="16"/>
        <v>5.3592478872814479E-2</v>
      </c>
      <c r="O66" s="200">
        <f t="shared" si="16"/>
        <v>5.3592478872814479E-2</v>
      </c>
      <c r="P66" s="200">
        <f t="shared" si="16"/>
        <v>5.3592478872814486E-2</v>
      </c>
      <c r="Q66" s="200">
        <f t="shared" si="16"/>
        <v>5.3592478872814486E-2</v>
      </c>
    </row>
    <row r="67" spans="1:17" x14ac:dyDescent="0.25">
      <c r="A67" s="72" t="s">
        <v>290</v>
      </c>
      <c r="B67" s="71">
        <f t="shared" ref="B67:Q67" si="17">IF(B$46=0,0,B$46/B$5)</f>
        <v>0.13082678890816837</v>
      </c>
      <c r="C67" s="71">
        <f t="shared" si="17"/>
        <v>0.16228231078808605</v>
      </c>
      <c r="D67" s="71">
        <f t="shared" si="17"/>
        <v>0.1971493521497121</v>
      </c>
      <c r="E67" s="71">
        <f t="shared" si="17"/>
        <v>0.1853424179684845</v>
      </c>
      <c r="F67" s="71">
        <f t="shared" si="17"/>
        <v>0.23057959964204455</v>
      </c>
      <c r="G67" s="71">
        <f t="shared" si="17"/>
        <v>0.23263088295089449</v>
      </c>
      <c r="H67" s="71">
        <f t="shared" si="17"/>
        <v>0.235001177956566</v>
      </c>
      <c r="I67" s="71">
        <f t="shared" si="17"/>
        <v>0.24252866712583285</v>
      </c>
      <c r="J67" s="71">
        <f t="shared" si="17"/>
        <v>0.30198547214114307</v>
      </c>
      <c r="K67" s="71">
        <f t="shared" si="17"/>
        <v>0.32210899021230238</v>
      </c>
      <c r="L67" s="71">
        <f t="shared" si="17"/>
        <v>0.36126087667203721</v>
      </c>
      <c r="M67" s="71">
        <f t="shared" si="17"/>
        <v>0.34876395579363045</v>
      </c>
      <c r="N67" s="71">
        <f t="shared" si="17"/>
        <v>0.45970716579312221</v>
      </c>
      <c r="O67" s="71">
        <f t="shared" si="17"/>
        <v>0.38261568079591207</v>
      </c>
      <c r="P67" s="71">
        <f t="shared" si="17"/>
        <v>0.3976215253425176</v>
      </c>
      <c r="Q67" s="71">
        <f t="shared" si="17"/>
        <v>0.3938279070117246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53.789330152062703</v>
      </c>
      <c r="C71" s="253">
        <f t="shared" si="18"/>
        <v>53.799415733989981</v>
      </c>
      <c r="D71" s="253">
        <f t="shared" si="18"/>
        <v>54.061137350474525</v>
      </c>
      <c r="E71" s="253">
        <f t="shared" si="18"/>
        <v>53.787608465637909</v>
      </c>
      <c r="F71" s="253">
        <f t="shared" si="18"/>
        <v>53.556450174975154</v>
      </c>
      <c r="G71" s="253">
        <f t="shared" si="18"/>
        <v>52.855081713009966</v>
      </c>
      <c r="H71" s="253">
        <f t="shared" si="18"/>
        <v>52.543709283514154</v>
      </c>
      <c r="I71" s="253">
        <f t="shared" si="18"/>
        <v>52.635092102207658</v>
      </c>
      <c r="J71" s="253">
        <f t="shared" si="18"/>
        <v>53.234238711323954</v>
      </c>
      <c r="K71" s="253">
        <f t="shared" si="18"/>
        <v>53.435938036661057</v>
      </c>
      <c r="L71" s="253">
        <f t="shared" si="18"/>
        <v>53.828495955327746</v>
      </c>
      <c r="M71" s="253">
        <f t="shared" si="18"/>
        <v>51.735937639732555</v>
      </c>
      <c r="N71" s="253">
        <f t="shared" si="18"/>
        <v>51.633138521899653</v>
      </c>
      <c r="O71" s="253">
        <f t="shared" si="18"/>
        <v>50.311345750871141</v>
      </c>
      <c r="P71" s="253">
        <f t="shared" si="18"/>
        <v>49.726721449415002</v>
      </c>
      <c r="Q71" s="253">
        <f t="shared" si="18"/>
        <v>48.883970488901312</v>
      </c>
    </row>
    <row r="72" spans="1:17" x14ac:dyDescent="0.25">
      <c r="A72" s="132" t="s">
        <v>83</v>
      </c>
      <c r="B72" s="282">
        <f>IF(B$6=0,0,B$6/MAE!B$5*1000)</f>
        <v>0.55813446823092494</v>
      </c>
      <c r="C72" s="282">
        <f>IF(C$6=0,0,C$6/MAE!C$5*1000)</f>
        <v>0.55823911930000991</v>
      </c>
      <c r="D72" s="282">
        <f>IF(D$6=0,0,D$6/MAE!D$5*1000)</f>
        <v>0.56095482248553352</v>
      </c>
      <c r="E72" s="282">
        <f>IF(E$6=0,0,E$6/MAE!E$5*1000)</f>
        <v>0.55811660348833669</v>
      </c>
      <c r="F72" s="282">
        <f>IF(F$6=0,0,F$6/MAE!F$5*1000)</f>
        <v>0.5557180346779147</v>
      </c>
      <c r="G72" s="282">
        <f>IF(G$6=0,0,G$6/MAE!G$5*1000)</f>
        <v>0.54844042195349074</v>
      </c>
      <c r="H72" s="282">
        <f>IF(H$6=0,0,H$6/MAE!H$5*1000)</f>
        <v>0.54520952681374624</v>
      </c>
      <c r="I72" s="282">
        <f>IF(I$6=0,0,I$6/MAE!I$5*1000)</f>
        <v>0.54615774276610629</v>
      </c>
      <c r="J72" s="282">
        <f>IF(J$6=0,0,J$6/MAE!J$5*1000)</f>
        <v>0.55237467041934385</v>
      </c>
      <c r="K72" s="282">
        <f>IF(K$6=0,0,K$6/MAE!K$5*1000)</f>
        <v>0.55446756403544395</v>
      </c>
      <c r="L72" s="282">
        <f>IF(L$6=0,0,L$6/MAE!L$5*1000)</f>
        <v>0.55854086453138763</v>
      </c>
      <c r="M72" s="282">
        <f>IF(M$6=0,0,M$6/MAE!M$5*1000)</f>
        <v>0.53682784227557645</v>
      </c>
      <c r="N72" s="282">
        <f>IF(N$6=0,0,N$6/MAE!N$5*1000)</f>
        <v>0.53576116732714196</v>
      </c>
      <c r="O72" s="282">
        <f>IF(O$6=0,0,O$6/MAE!O$5*1000)</f>
        <v>0.52204584305588053</v>
      </c>
      <c r="P72" s="282">
        <f>IF(P$6=0,0,P$6/MAE!P$5*1000)</f>
        <v>0.51597960328889236</v>
      </c>
      <c r="Q72" s="282">
        <f>IF(Q$6=0,0,Q$6/MAE!Q$5*1000)</f>
        <v>0.50723496270928892</v>
      </c>
    </row>
    <row r="73" spans="1:17" x14ac:dyDescent="0.25">
      <c r="A73" s="76" t="s">
        <v>82</v>
      </c>
      <c r="B73" s="281">
        <f>IF(B$7=0,0,B$7/MAE!B$5*1000)</f>
        <v>0.75906287679405782</v>
      </c>
      <c r="C73" s="281">
        <f>IF(C$7=0,0,C$7/MAE!C$5*1000)</f>
        <v>0.75920520224801358</v>
      </c>
      <c r="D73" s="281">
        <f>IF(D$7=0,0,D$7/MAE!D$5*1000)</f>
        <v>0.76289855858032585</v>
      </c>
      <c r="E73" s="281">
        <f>IF(E$7=0,0,E$7/MAE!E$5*1000)</f>
        <v>0.75903858074413788</v>
      </c>
      <c r="F73" s="281">
        <f>IF(F$7=0,0,F$7/MAE!F$5*1000)</f>
        <v>0.75577652716196408</v>
      </c>
      <c r="G73" s="281">
        <f>IF(G$7=0,0,G$7/MAE!G$5*1000)</f>
        <v>0.74587897385674762</v>
      </c>
      <c r="H73" s="281">
        <f>IF(H$7=0,0,H$7/MAE!H$5*1000)</f>
        <v>0.74148495646669499</v>
      </c>
      <c r="I73" s="281">
        <f>IF(I$7=0,0,I$7/MAE!I$5*1000)</f>
        <v>0.74277453016190464</v>
      </c>
      <c r="J73" s="281">
        <f>IF(J$7=0,0,J$7/MAE!J$5*1000)</f>
        <v>0.75122955177030781</v>
      </c>
      <c r="K73" s="281">
        <f>IF(K$7=0,0,K$7/MAE!K$5*1000)</f>
        <v>0.75407588708820383</v>
      </c>
      <c r="L73" s="281">
        <f>IF(L$7=0,0,L$7/MAE!L$5*1000)</f>
        <v>0.75961557576268735</v>
      </c>
      <c r="M73" s="281">
        <f>IF(M$7=0,0,M$7/MAE!M$5*1000)</f>
        <v>0.73008586549478405</v>
      </c>
      <c r="N73" s="281">
        <f>IF(N$7=0,0,N$7/MAE!N$5*1000)</f>
        <v>0.72863518756491308</v>
      </c>
      <c r="O73" s="281">
        <f>IF(O$7=0,0,O$7/MAE!O$5*1000)</f>
        <v>0.70998234655599735</v>
      </c>
      <c r="P73" s="281">
        <f>IF(P$7=0,0,P$7/MAE!P$5*1000)</f>
        <v>0.70173226047289361</v>
      </c>
      <c r="Q73" s="281">
        <f>IF(Q$7=0,0,Q$7/MAE!Q$5*1000)</f>
        <v>0.68983954928463309</v>
      </c>
    </row>
    <row r="74" spans="1:17" x14ac:dyDescent="0.25">
      <c r="A74" s="76" t="s">
        <v>81</v>
      </c>
      <c r="B74" s="281">
        <f>IF(B$8=0,0,B$8/MAE!B$5*1000)</f>
        <v>0.93766590662795379</v>
      </c>
      <c r="C74" s="281">
        <f>IF(C$8=0,0,C$8/MAE!C$5*1000)</f>
        <v>0.9378417204240167</v>
      </c>
      <c r="D74" s="281">
        <f>IF(D$8=0,0,D$8/MAE!D$5*1000)</f>
        <v>0.94240410177569633</v>
      </c>
      <c r="E74" s="281">
        <f>IF(E$8=0,0,E$8/MAE!E$5*1000)</f>
        <v>0.93763589386040536</v>
      </c>
      <c r="F74" s="281">
        <f>IF(F$8=0,0,F$8/MAE!F$5*1000)</f>
        <v>0.93360629825889652</v>
      </c>
      <c r="G74" s="281">
        <f>IF(G$8=0,0,G$8/MAE!G$5*1000)</f>
        <v>0.9213799088818645</v>
      </c>
      <c r="H74" s="281">
        <f>IF(H$8=0,0,H$8/MAE!H$5*1000)</f>
        <v>0.91595200504709362</v>
      </c>
      <c r="I74" s="281">
        <f>IF(I$8=0,0,I$8/MAE!I$5*1000)</f>
        <v>0.91754500784705839</v>
      </c>
      <c r="J74" s="281">
        <f>IF(J$8=0,0,J$8/MAE!J$5*1000)</f>
        <v>0.92798944630449764</v>
      </c>
      <c r="K74" s="281">
        <f>IF(K$8=0,0,K$8/MAE!K$5*1000)</f>
        <v>0.93150550757954576</v>
      </c>
      <c r="L74" s="281">
        <f>IF(L$8=0,0,L$8/MAE!L$5*1000)</f>
        <v>0.93834865241273113</v>
      </c>
      <c r="M74" s="281">
        <f>IF(M$8=0,0,M$8/MAE!M$5*1000)</f>
        <v>0.9018707750229682</v>
      </c>
      <c r="N74" s="281">
        <f>IF(N$8=0,0,N$8/MAE!N$5*1000)</f>
        <v>0.90007876110959839</v>
      </c>
      <c r="O74" s="281">
        <f>IF(O$8=0,0,O$8/MAE!O$5*1000)</f>
        <v>0.87703701633387898</v>
      </c>
      <c r="P74" s="281">
        <f>IF(P$8=0,0,P$8/MAE!P$5*1000)</f>
        <v>0.866845733525339</v>
      </c>
      <c r="Q74" s="281">
        <f>IF(Q$8=0,0,Q$8/MAE!Q$5*1000)</f>
        <v>0.8521547373516053</v>
      </c>
    </row>
    <row r="75" spans="1:17" x14ac:dyDescent="0.25">
      <c r="A75" s="76" t="s">
        <v>80</v>
      </c>
      <c r="B75" s="281">
        <f>IF(B$9=0,0,B$9/MAE!B$5*1000)</f>
        <v>0.58045984696016184</v>
      </c>
      <c r="C75" s="281">
        <f>IF(C$9=0,0,C$9/MAE!C$5*1000)</f>
        <v>0.58056868407201023</v>
      </c>
      <c r="D75" s="281">
        <f>IF(D$9=0,0,D$9/MAE!D$5*1000)</f>
        <v>0.58339301538495492</v>
      </c>
      <c r="E75" s="281">
        <f>IF(E$9=0,0,E$9/MAE!E$5*1000)</f>
        <v>0.58044126762786996</v>
      </c>
      <c r="F75" s="281">
        <f>IF(F$9=0,0,F$9/MAE!F$5*1000)</f>
        <v>0.57794675606503132</v>
      </c>
      <c r="G75" s="281">
        <f>IF(G$9=0,0,G$9/MAE!G$5*1000)</f>
        <v>0.57037803883163041</v>
      </c>
      <c r="H75" s="281">
        <f>IF(H$9=0,0,H$9/MAE!H$5*1000)</f>
        <v>0.56701790788629602</v>
      </c>
      <c r="I75" s="281">
        <f>IF(I$9=0,0,I$9/MAE!I$5*1000)</f>
        <v>0.56800405247675045</v>
      </c>
      <c r="J75" s="281">
        <f>IF(J$9=0,0,J$9/MAE!J$5*1000)</f>
        <v>0.57446965723611765</v>
      </c>
      <c r="K75" s="281">
        <f>IF(K$9=0,0,K$9/MAE!K$5*1000)</f>
        <v>0.57664626659686169</v>
      </c>
      <c r="L75" s="281">
        <f>IF(L$9=0,0,L$9/MAE!L$5*1000)</f>
        <v>0.58088249911264311</v>
      </c>
      <c r="M75" s="281">
        <f>IF(M$9=0,0,M$9/MAE!M$5*1000)</f>
        <v>0.55830095596659945</v>
      </c>
      <c r="N75" s="281">
        <f>IF(N$9=0,0,N$9/MAE!N$5*1000)</f>
        <v>0.55719161402022754</v>
      </c>
      <c r="O75" s="281">
        <f>IF(O$9=0,0,O$9/MAE!O$5*1000)</f>
        <v>0.5429276767781156</v>
      </c>
      <c r="P75" s="281">
        <f>IF(P$9=0,0,P$9/MAE!P$5*1000)</f>
        <v>0.536618787420448</v>
      </c>
      <c r="Q75" s="281">
        <f>IF(Q$9=0,0,Q$9/MAE!Q$5*1000)</f>
        <v>0.52752436121766055</v>
      </c>
    </row>
    <row r="76" spans="1:17" x14ac:dyDescent="0.25">
      <c r="A76" s="129" t="s">
        <v>79</v>
      </c>
      <c r="B76" s="280">
        <f>IF(B$10=0,0,B$10/MAE!B$5*1000)</f>
        <v>0.60278522568939885</v>
      </c>
      <c r="C76" s="280">
        <f>IF(C$10=0,0,C$10/MAE!C$5*1000)</f>
        <v>0.60289824884401078</v>
      </c>
      <c r="D76" s="280">
        <f>IF(D$10=0,0,D$10/MAE!D$5*1000)</f>
        <v>0.6058312082843762</v>
      </c>
      <c r="E76" s="280">
        <f>IF(E$10=0,0,E$10/MAE!E$5*1000)</f>
        <v>0.60276593176740345</v>
      </c>
      <c r="F76" s="280">
        <f>IF(F$10=0,0,F$10/MAE!F$5*1000)</f>
        <v>0.60017547745214783</v>
      </c>
      <c r="G76" s="280">
        <f>IF(G$10=0,0,G$10/MAE!G$5*1000)</f>
        <v>0.59231565570977007</v>
      </c>
      <c r="H76" s="280">
        <f>IF(H$10=0,0,H$10/MAE!H$5*1000)</f>
        <v>0.58882628895884592</v>
      </c>
      <c r="I76" s="280">
        <f>IF(I$10=0,0,I$10/MAE!I$5*1000)</f>
        <v>0.58985036218739484</v>
      </c>
      <c r="J76" s="280">
        <f>IF(J$10=0,0,J$10/MAE!J$5*1000)</f>
        <v>0.59656464405289111</v>
      </c>
      <c r="K76" s="280">
        <f>IF(K$10=0,0,K$10/MAE!K$5*1000)</f>
        <v>0.59882496915827954</v>
      </c>
      <c r="L76" s="280">
        <f>IF(L$10=0,0,L$10/MAE!L$5*1000)</f>
        <v>0.60322413369389871</v>
      </c>
      <c r="M76" s="280">
        <f>IF(M$10=0,0,M$10/MAE!M$5*1000)</f>
        <v>0.57977406965762246</v>
      </c>
      <c r="N76" s="280">
        <f>IF(N$10=0,0,N$10/MAE!N$5*1000)</f>
        <v>0.57862206071331312</v>
      </c>
      <c r="O76" s="280">
        <f>IF(O$10=0,0,O$10/MAE!O$5*1000)</f>
        <v>0.56380951050035089</v>
      </c>
      <c r="P76" s="280">
        <f>IF(P$10=0,0,P$10/MAE!P$5*1000)</f>
        <v>0.55725797155200374</v>
      </c>
      <c r="Q76" s="280">
        <f>IF(Q$10=0,0,Q$10/MAE!Q$5*1000)</f>
        <v>0.54781375972603219</v>
      </c>
    </row>
    <row r="77" spans="1:17" x14ac:dyDescent="0.25">
      <c r="A77" s="127" t="s">
        <v>295</v>
      </c>
      <c r="B77" s="305">
        <f>IF(B$15=0,0,B$15/MAE!B$5*1000)</f>
        <v>4.2039426621460088</v>
      </c>
      <c r="C77" s="305">
        <f>IF(C$15=0,0,C$15/MAE!C$5*1000)</f>
        <v>4.2047309078448638</v>
      </c>
      <c r="D77" s="305">
        <f>IF(D$15=0,0,D$15/MAE!D$5*1000)</f>
        <v>4.2251859435561236</v>
      </c>
      <c r="E77" s="305">
        <f>IF(E$15=0,0,E$15/MAE!E$5*1000)</f>
        <v>4.203808102541128</v>
      </c>
      <c r="F77" s="305">
        <f>IF(F$15=0,0,F$15/MAE!F$5*1000)</f>
        <v>4.1857417649035584</v>
      </c>
      <c r="G77" s="305">
        <f>IF(G$15=0,0,G$15/MAE!G$5*1000)</f>
        <v>4.130925822953663</v>
      </c>
      <c r="H77" s="305">
        <f>IF(H$15=0,0,H$15/MAE!H$5*1000)</f>
        <v>4.1065902932775549</v>
      </c>
      <c r="I77" s="305">
        <f>IF(I$15=0,0,I$15/MAE!I$5*1000)</f>
        <v>4.1137323812903031</v>
      </c>
      <c r="J77" s="305">
        <f>IF(J$15=0,0,J$15/MAE!J$5*1000)</f>
        <v>4.1605591029435303</v>
      </c>
      <c r="K77" s="305">
        <f>IF(K$15=0,0,K$15/MAE!K$5*1000)</f>
        <v>4.1763230545732224</v>
      </c>
      <c r="L77" s="305">
        <f>IF(L$15=0,0,L$15/MAE!L$5*1000)</f>
        <v>4.2070036928518695</v>
      </c>
      <c r="M77" s="305">
        <f>IF(M$15=0,0,M$15/MAE!M$5*1000)</f>
        <v>4.0434583363454788</v>
      </c>
      <c r="N77" s="305">
        <f>IF(N$15=0,0,N$15/MAE!N$5*1000)</f>
        <v>4.0354239995008498</v>
      </c>
      <c r="O77" s="305">
        <f>IF(O$15=0,0,O$15/MAE!O$5*1000)</f>
        <v>3.9321183623989548</v>
      </c>
      <c r="P77" s="305">
        <f>IF(P$15=0,0,P$15/MAE!P$5*1000)</f>
        <v>3.8864266418426521</v>
      </c>
      <c r="Q77" s="305">
        <f>IF(Q$15=0,0,Q$15/MAE!Q$5*1000)</f>
        <v>3.8205608519833558</v>
      </c>
    </row>
    <row r="78" spans="1:17" x14ac:dyDescent="0.25">
      <c r="A78" s="127" t="s">
        <v>294</v>
      </c>
      <c r="B78" s="305">
        <f>IF(B$23=0,0,B$23/MAE!B$5*1000)</f>
        <v>2.0419150073280621</v>
      </c>
      <c r="C78" s="305">
        <f>IF(C$23=0,0,C$23/MAE!C$5*1000)</f>
        <v>2.0422978695246488</v>
      </c>
      <c r="D78" s="305">
        <f>IF(D$23=0,0,D$23/MAE!D$5*1000)</f>
        <v>2.0522331725844039</v>
      </c>
      <c r="E78" s="305">
        <f>IF(E$23=0,0,E$23/MAE!E$5*1000)</f>
        <v>2.0418496498056911</v>
      </c>
      <c r="F78" s="305">
        <f>IF(F$23=0,0,F$23/MAE!F$5*1000)</f>
        <v>2.0330745715245859</v>
      </c>
      <c r="G78" s="305">
        <f>IF(G$23=0,0,G$23/MAE!G$5*1000)</f>
        <v>2.006449685434637</v>
      </c>
      <c r="H78" s="305">
        <f>IF(H$23=0,0,H$23/MAE!H$5*1000)</f>
        <v>1.9946295710205273</v>
      </c>
      <c r="I78" s="305">
        <f>IF(I$23=0,0,I$23/MAE!I$5*1000)</f>
        <v>1.9980985851981481</v>
      </c>
      <c r="J78" s="305">
        <f>IF(J$23=0,0,J$23/MAE!J$5*1000)</f>
        <v>2.0208429928582863</v>
      </c>
      <c r="K78" s="305">
        <f>IF(K$23=0,0,K$23/MAE!K$5*1000)</f>
        <v>2.0284997693641365</v>
      </c>
      <c r="L78" s="305">
        <f>IF(L$23=0,0,L$23/MAE!L$5*1000)</f>
        <v>2.0434017936709088</v>
      </c>
      <c r="M78" s="305">
        <f>IF(M$23=0,0,M$23/MAE!M$5*1000)</f>
        <v>1.9639654776535189</v>
      </c>
      <c r="N78" s="305">
        <f>IF(N$23=0,0,N$23/MAE!N$5*1000)</f>
        <v>1.9600630854718415</v>
      </c>
      <c r="O78" s="305">
        <f>IF(O$23=0,0,O$23/MAE!O$5*1000)</f>
        <v>1.9098860617366356</v>
      </c>
      <c r="P78" s="305">
        <f>IF(P$23=0,0,P$23/MAE!P$5*1000)</f>
        <v>1.887692940323574</v>
      </c>
      <c r="Q78" s="305">
        <f>IF(Q$23=0,0,Q$23/MAE!Q$5*1000)</f>
        <v>1.8557009852490594</v>
      </c>
    </row>
    <row r="79" spans="1:17" x14ac:dyDescent="0.25">
      <c r="A79" s="127" t="s">
        <v>293</v>
      </c>
      <c r="B79" s="305">
        <f>IF(B$26=0,0,B$26/MAE!B$5*1000)</f>
        <v>6.005632374494299</v>
      </c>
      <c r="C79" s="305">
        <f>IF(C$26=0,0,C$26/MAE!C$5*1000)</f>
        <v>6.0067584397783786</v>
      </c>
      <c r="D79" s="305">
        <f>IF(D$26=0,0,D$26/MAE!D$5*1000)</f>
        <v>6.0359799193658938</v>
      </c>
      <c r="E79" s="305">
        <f>IF(E$26=0,0,E$26/MAE!E$5*1000)</f>
        <v>6.0054401464873273</v>
      </c>
      <c r="F79" s="305">
        <f>IF(F$26=0,0,F$26/MAE!F$5*1000)</f>
        <v>5.9796310927193712</v>
      </c>
      <c r="G79" s="305">
        <f>IF(G$26=0,0,G$26/MAE!G$5*1000)</f>
        <v>5.9013226042195193</v>
      </c>
      <c r="H79" s="305">
        <f>IF(H$26=0,0,H$26/MAE!H$5*1000)</f>
        <v>5.86655756182508</v>
      </c>
      <c r="I79" s="305">
        <f>IF(I$26=0,0,I$26/MAE!I$5*1000)</f>
        <v>5.876760544700435</v>
      </c>
      <c r="J79" s="305">
        <f>IF(J$26=0,0,J$26/MAE!J$5*1000)</f>
        <v>5.9436558613479002</v>
      </c>
      <c r="K79" s="305">
        <f>IF(K$26=0,0,K$26/MAE!K$5*1000)</f>
        <v>5.9661757922474621</v>
      </c>
      <c r="L79" s="305">
        <f>IF(L$26=0,0,L$26/MAE!L$5*1000)</f>
        <v>6.0100052755026718</v>
      </c>
      <c r="M79" s="305">
        <f>IF(M$26=0,0,M$26/MAE!M$5*1000)</f>
        <v>5.7763690519221162</v>
      </c>
      <c r="N79" s="305">
        <f>IF(N$26=0,0,N$26/MAE!N$5*1000)</f>
        <v>5.7648914278583563</v>
      </c>
      <c r="O79" s="305">
        <f>IF(O$26=0,0,O$26/MAE!O$5*1000)</f>
        <v>5.6173119462842216</v>
      </c>
      <c r="P79" s="305">
        <f>IF(P$26=0,0,P$26/MAE!P$5*1000)</f>
        <v>5.5520380597752199</v>
      </c>
      <c r="Q79" s="305">
        <f>IF(Q$26=0,0,Q$26/MAE!Q$5*1000)</f>
        <v>5.4579440742619374</v>
      </c>
    </row>
    <row r="80" spans="1:17" x14ac:dyDescent="0.25">
      <c r="A80" s="127" t="s">
        <v>292</v>
      </c>
      <c r="B80" s="305">
        <f>IF(B$34=0,0,B$34/MAE!B$5*1000)</f>
        <v>28.179942902718892</v>
      </c>
      <c r="C80" s="305">
        <f>IF(C$34=0,0,C$34/MAE!C$5*1000)</f>
        <v>26.492937986499602</v>
      </c>
      <c r="D80" s="305">
        <f>IF(D$34=0,0,D$34/MAE!D$5*1000)</f>
        <v>24.736868042038939</v>
      </c>
      <c r="E80" s="305">
        <f>IF(E$34=0,0,E$34/MAE!E$5*1000)</f>
        <v>25.246775609238234</v>
      </c>
      <c r="F80" s="305">
        <f>IF(F$34=0,0,F$34/MAE!F$5*1000)</f>
        <v>22.715531888111514</v>
      </c>
      <c r="G80" s="305">
        <f>IF(G$34=0,0,G$34/MAE!G$5*1000)</f>
        <v>22.309631423804081</v>
      </c>
      <c r="H80" s="305">
        <f>IF(H$34=0,0,H$34/MAE!H$5*1000)</f>
        <v>22.053659966709095</v>
      </c>
      <c r="I80" s="305">
        <f>IF(I$34=0,0,I$34/MAE!I$5*1000)</f>
        <v>21.695805102529473</v>
      </c>
      <c r="J80" s="305">
        <f>IF(J$34=0,0,J$34/MAE!J$5*1000)</f>
        <v>18.77763125963061</v>
      </c>
      <c r="K80" s="305">
        <f>IF(K$34=0,0,K$34/MAE!K$5*1000)</f>
        <v>17.773458803703061</v>
      </c>
      <c r="L80" s="305">
        <f>IF(L$34=0,0,L$34/MAE!L$5*1000)</f>
        <v>15.796541296788755</v>
      </c>
      <c r="M80" s="305">
        <f>IF(M$34=0,0,M$34/MAE!M$5*1000)</f>
        <v>15.828997852545573</v>
      </c>
      <c r="N80" s="305">
        <f>IF(N$34=0,0,N$34/MAE!N$5*1000)</f>
        <v>10.069199562055232</v>
      </c>
      <c r="O80" s="305">
        <f>IF(O$34=0,0,O$34/MAE!O$5*1000)</f>
        <v>13.690007446782598</v>
      </c>
      <c r="P80" s="305">
        <f>IF(P$34=0,0,P$34/MAE!P$5*1000)</f>
        <v>12.784736349522998</v>
      </c>
      <c r="Q80" s="305">
        <f>IF(Q$34=0,0,Q$34/MAE!Q$5*1000)</f>
        <v>12.753512267405094</v>
      </c>
    </row>
    <row r="81" spans="1:17" x14ac:dyDescent="0.25">
      <c r="A81" s="127" t="s">
        <v>291</v>
      </c>
      <c r="B81" s="305">
        <f>IF(B$45=0,0,B$45/MAE!B$5*1000)</f>
        <v>2.8827035397572636</v>
      </c>
      <c r="C81" s="305">
        <f>IF(C$45=0,0,C$45/MAE!C$5*1000)</f>
        <v>2.8832440510936217</v>
      </c>
      <c r="D81" s="305">
        <f>IF(D$45=0,0,D$45/MAE!D$5*1000)</f>
        <v>2.8972703612956283</v>
      </c>
      <c r="E81" s="305">
        <f>IF(E$45=0,0,E$45/MAE!E$5*1000)</f>
        <v>2.8826112703139173</v>
      </c>
      <c r="F81" s="305">
        <f>IF(F$45=0,0,F$45/MAE!F$5*1000)</f>
        <v>2.8702229245052977</v>
      </c>
      <c r="G81" s="305">
        <f>IF(G$45=0,0,G$45/MAE!G$5*1000)</f>
        <v>2.8326348500253693</v>
      </c>
      <c r="H81" s="305">
        <f>IF(H$45=0,0,H$45/MAE!H$5*1000)</f>
        <v>2.8159476296760384</v>
      </c>
      <c r="I81" s="305">
        <f>IF(I$45=0,0,I$45/MAE!I$5*1000)</f>
        <v>2.8208450614562084</v>
      </c>
      <c r="J81" s="305">
        <f>IF(J$45=0,0,J$45/MAE!J$5*1000)</f>
        <v>2.852954813446992</v>
      </c>
      <c r="K81" s="305">
        <f>IF(K$45=0,0,K$45/MAE!K$5*1000)</f>
        <v>2.8637643802787816</v>
      </c>
      <c r="L81" s="305">
        <f>IF(L$45=0,0,L$45/MAE!L$5*1000)</f>
        <v>2.8848025322412818</v>
      </c>
      <c r="M81" s="305">
        <f>IF(M$45=0,0,M$45/MAE!M$5*1000)</f>
        <v>2.7726571449226145</v>
      </c>
      <c r="N81" s="305">
        <f>IF(N$45=0,0,N$45/MAE!N$5*1000)</f>
        <v>2.7671478853720113</v>
      </c>
      <c r="O81" s="305">
        <f>IF(O$45=0,0,O$45/MAE!O$5*1000)</f>
        <v>2.6963097342164262</v>
      </c>
      <c r="P81" s="305">
        <f>IF(P$45=0,0,P$45/MAE!P$5*1000)</f>
        <v>2.6649782686921042</v>
      </c>
      <c r="Q81" s="305">
        <f>IF(Q$45=0,0,Q$45/MAE!Q$5*1000)</f>
        <v>2.6198131556457303</v>
      </c>
    </row>
    <row r="82" spans="1:17" x14ac:dyDescent="0.25">
      <c r="A82" s="72" t="s">
        <v>290</v>
      </c>
      <c r="B82" s="304">
        <f>IF(B$46=0,0,B$46/MAE!B$5*1000)</f>
        <v>7.0370853413156818</v>
      </c>
      <c r="C82" s="304">
        <f>IF(C$46=0,0,C$46/MAE!C$5*1000)</f>
        <v>8.7306935043608078</v>
      </c>
      <c r="D82" s="304">
        <f>IF(D$46=0,0,D$46/MAE!D$5*1000)</f>
        <v>10.658118205122658</v>
      </c>
      <c r="E82" s="304">
        <f>IF(E$46=0,0,E$46/MAE!E$5*1000)</f>
        <v>9.9691254097634552</v>
      </c>
      <c r="F82" s="304">
        <f>IF(F$46=0,0,F$46/MAE!F$5*1000)</f>
        <v>12.349024839594877</v>
      </c>
      <c r="G82" s="304">
        <f>IF(G$46=0,0,G$46/MAE!G$5*1000)</f>
        <v>12.295724327339183</v>
      </c>
      <c r="H82" s="304">
        <f>IF(H$46=0,0,H$46/MAE!H$5*1000)</f>
        <v>12.347833575833176</v>
      </c>
      <c r="I82" s="304">
        <f>IF(I$46=0,0,I$46/MAE!I$5*1000)</f>
        <v>12.765518731593874</v>
      </c>
      <c r="J82" s="304">
        <f>IF(J$46=0,0,J$46/MAE!J$5*1000)</f>
        <v>16.075966711313477</v>
      </c>
      <c r="K82" s="304">
        <f>IF(K$46=0,0,K$46/MAE!K$5*1000)</f>
        <v>17.212196042036052</v>
      </c>
      <c r="L82" s="304">
        <f>IF(L$46=0,0,L$46/MAE!L$5*1000)</f>
        <v>19.446129638758912</v>
      </c>
      <c r="M82" s="304">
        <f>IF(M$46=0,0,M$46/MAE!M$5*1000)</f>
        <v>18.043630267925703</v>
      </c>
      <c r="N82" s="304">
        <f>IF(N$46=0,0,N$46/MAE!N$5*1000)</f>
        <v>23.736123770906168</v>
      </c>
      <c r="O82" s="304">
        <f>IF(O$46=0,0,O$46/MAE!O$5*1000)</f>
        <v>19.249909806228079</v>
      </c>
      <c r="P82" s="304">
        <f>IF(P$46=0,0,P$46/MAE!P$5*1000)</f>
        <v>19.77241483299888</v>
      </c>
      <c r="Q82" s="304">
        <f>IF(Q$46=0,0,Q$46/MAE!Q$5*1000)</f>
        <v>19.251871784066914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61.858958013349152</v>
      </c>
      <c r="C5" s="96">
        <v>70.475760022378267</v>
      </c>
      <c r="D5" s="96">
        <v>72.552808519435757</v>
      </c>
      <c r="E5" s="96">
        <v>79.346331920041365</v>
      </c>
      <c r="F5" s="96">
        <v>81.185598520879651</v>
      </c>
      <c r="G5" s="96">
        <v>100.9853481163437</v>
      </c>
      <c r="H5" s="96">
        <v>99.443636508134773</v>
      </c>
      <c r="I5" s="96">
        <v>99.130939230137642</v>
      </c>
      <c r="J5" s="96">
        <v>88.847432808836047</v>
      </c>
      <c r="K5" s="96">
        <v>83.657144668228483</v>
      </c>
      <c r="L5" s="96">
        <v>91.742989128316481</v>
      </c>
      <c r="M5" s="96">
        <v>98.76802292183713</v>
      </c>
      <c r="N5" s="96">
        <v>115.29482122568788</v>
      </c>
      <c r="O5" s="96">
        <v>147.14450774980639</v>
      </c>
      <c r="P5" s="96">
        <v>148.37313303523479</v>
      </c>
      <c r="Q5" s="96">
        <v>153.27536801701004</v>
      </c>
    </row>
    <row r="6" spans="1:17" x14ac:dyDescent="0.25">
      <c r="A6" s="76" t="s">
        <v>83</v>
      </c>
      <c r="B6" s="95">
        <v>0.49463966242296359</v>
      </c>
      <c r="C6" s="95">
        <v>0.56364742617118957</v>
      </c>
      <c r="D6" s="95">
        <v>0.58308196377127519</v>
      </c>
      <c r="E6" s="95">
        <v>0.63694162880854377</v>
      </c>
      <c r="F6" s="95">
        <v>0.65734934079816754</v>
      </c>
      <c r="G6" s="95">
        <v>0.81769529185932222</v>
      </c>
      <c r="H6" s="95">
        <v>0.80439006661072221</v>
      </c>
      <c r="I6" s="95">
        <v>0.80325526601852781</v>
      </c>
      <c r="J6" s="95">
        <v>0.72812325951071921</v>
      </c>
      <c r="K6" s="95">
        <v>0.68818538968746668</v>
      </c>
      <c r="L6" s="95">
        <v>0.76024593102535398</v>
      </c>
      <c r="M6" s="95">
        <v>0.81824038150703116</v>
      </c>
      <c r="N6" s="95">
        <v>0.96167953434018871</v>
      </c>
      <c r="O6" s="95">
        <v>1.2275742500856197</v>
      </c>
      <c r="P6" s="95">
        <v>1.2439148912267199</v>
      </c>
      <c r="Q6" s="95">
        <v>1.2836280585765898</v>
      </c>
    </row>
    <row r="7" spans="1:17" x14ac:dyDescent="0.25">
      <c r="A7" s="76" t="s">
        <v>82</v>
      </c>
      <c r="B7" s="95">
        <v>0.16963961679431452</v>
      </c>
      <c r="C7" s="95">
        <v>0.19330624017170056</v>
      </c>
      <c r="D7" s="95">
        <v>0.1999714305345269</v>
      </c>
      <c r="E7" s="95">
        <v>0.21844292328307979</v>
      </c>
      <c r="F7" s="95">
        <v>0.225441869596059</v>
      </c>
      <c r="G7" s="95">
        <v>0.28043346804429425</v>
      </c>
      <c r="H7" s="95">
        <v>0.27587036183991437</v>
      </c>
      <c r="I7" s="95">
        <v>0.27548117522140747</v>
      </c>
      <c r="J7" s="95">
        <v>0.24971420633229696</v>
      </c>
      <c r="K7" s="95">
        <v>0.23601727612817502</v>
      </c>
      <c r="L7" s="95">
        <v>0.26073086775297505</v>
      </c>
      <c r="M7" s="95">
        <v>0.28062040978386871</v>
      </c>
      <c r="N7" s="95">
        <v>0.32981372113444724</v>
      </c>
      <c r="O7" s="95">
        <v>0.42100389675792566</v>
      </c>
      <c r="P7" s="95">
        <v>0.42660801691232453</v>
      </c>
      <c r="Q7" s="95">
        <v>0.44022788406555702</v>
      </c>
    </row>
    <row r="8" spans="1:17" x14ac:dyDescent="0.25">
      <c r="A8" s="76" t="s">
        <v>81</v>
      </c>
      <c r="B8" s="95">
        <v>1.1405579856298136</v>
      </c>
      <c r="C8" s="95">
        <v>1.2996785778361708</v>
      </c>
      <c r="D8" s="95">
        <v>1.3444914360453584</v>
      </c>
      <c r="E8" s="95">
        <v>1.4686829955347285</v>
      </c>
      <c r="F8" s="95">
        <v>1.5157398343741004</v>
      </c>
      <c r="G8" s="95">
        <v>1.8854713153684901</v>
      </c>
      <c r="H8" s="95">
        <v>1.8547916467920591</v>
      </c>
      <c r="I8" s="95">
        <v>1.8521749826305469</v>
      </c>
      <c r="J8" s="95">
        <v>1.6789328904394094</v>
      </c>
      <c r="K8" s="95">
        <v>1.5868427088053212</v>
      </c>
      <c r="L8" s="95">
        <v>1.7530025057555609</v>
      </c>
      <c r="M8" s="95">
        <v>1.88672820275098</v>
      </c>
      <c r="N8" s="95">
        <v>2.217475378208857</v>
      </c>
      <c r="O8" s="95">
        <v>2.8305850101673591</v>
      </c>
      <c r="P8" s="95">
        <v>2.8682638502597571</v>
      </c>
      <c r="Q8" s="95">
        <v>2.9598359048209941</v>
      </c>
    </row>
    <row r="9" spans="1:17" x14ac:dyDescent="0.25">
      <c r="A9" s="76" t="s">
        <v>80</v>
      </c>
      <c r="B9" s="95">
        <v>0.50391514439260288</v>
      </c>
      <c r="C9" s="95">
        <v>0.57421694158989833</v>
      </c>
      <c r="D9" s="95">
        <v>0.59401591560055178</v>
      </c>
      <c r="E9" s="95">
        <v>0.64888555696987771</v>
      </c>
      <c r="F9" s="95">
        <v>0.66967595433429361</v>
      </c>
      <c r="G9" s="95">
        <v>0.83302871235202547</v>
      </c>
      <c r="H9" s="95">
        <v>0.81947398754592793</v>
      </c>
      <c r="I9" s="95">
        <v>0.81831790717527708</v>
      </c>
      <c r="J9" s="95">
        <v>0.74177702543030621</v>
      </c>
      <c r="K9" s="95">
        <v>0.70109024075126392</v>
      </c>
      <c r="L9" s="95">
        <v>0.77450206121753318</v>
      </c>
      <c r="M9" s="95">
        <v>0.83358402351972827</v>
      </c>
      <c r="N9" s="95">
        <v>0.97971294706259204</v>
      </c>
      <c r="O9" s="95">
        <v>1.2505937199908177</v>
      </c>
      <c r="P9" s="95">
        <v>1.2672407808022172</v>
      </c>
      <c r="Q9" s="95">
        <v>1.3076986493875413</v>
      </c>
    </row>
    <row r="10" spans="1:17" x14ac:dyDescent="0.25">
      <c r="A10" s="76" t="s">
        <v>79</v>
      </c>
      <c r="B10" s="95">
        <v>0.81880737683005533</v>
      </c>
      <c r="C10" s="95">
        <v>0.97390517604697169</v>
      </c>
      <c r="D10" s="95">
        <v>1.007485382189977</v>
      </c>
      <c r="E10" s="95">
        <v>1.0521889361016421</v>
      </c>
      <c r="F10" s="95">
        <v>1.0869519059760473</v>
      </c>
      <c r="G10" s="95">
        <v>1.3625013422186234</v>
      </c>
      <c r="H10" s="95">
        <v>1.3413627707204976</v>
      </c>
      <c r="I10" s="95">
        <v>1.3414479398995829</v>
      </c>
      <c r="J10" s="95">
        <v>1.2064743856009827</v>
      </c>
      <c r="K10" s="95">
        <v>1.184846896314105</v>
      </c>
      <c r="L10" s="95">
        <v>1.3085321140196067</v>
      </c>
      <c r="M10" s="95">
        <v>1.3391526969055523</v>
      </c>
      <c r="N10" s="95">
        <v>1.5700519383274099</v>
      </c>
      <c r="O10" s="95">
        <v>2.0013741962529914</v>
      </c>
      <c r="P10" s="95">
        <v>2.0314335311011229</v>
      </c>
      <c r="Q10" s="95">
        <v>2.0957229979090686</v>
      </c>
    </row>
    <row r="11" spans="1:17" x14ac:dyDescent="0.25">
      <c r="A11" s="92" t="s">
        <v>125</v>
      </c>
      <c r="B11" s="91">
        <v>9.3793818250245353E-2</v>
      </c>
      <c r="C11" s="91">
        <v>0</v>
      </c>
      <c r="D11" s="91">
        <v>0</v>
      </c>
      <c r="E11" s="91">
        <v>9.8553037599055371E-2</v>
      </c>
      <c r="F11" s="91">
        <v>0.10049777571124401</v>
      </c>
      <c r="G11" s="91">
        <v>0.10533925972526222</v>
      </c>
      <c r="H11" s="91">
        <v>0.10596263592211601</v>
      </c>
      <c r="I11" s="91">
        <v>0.10765504763392016</v>
      </c>
      <c r="J11" s="91">
        <v>0.11999685716880282</v>
      </c>
      <c r="K11" s="91">
        <v>0</v>
      </c>
      <c r="L11" s="91">
        <v>0</v>
      </c>
      <c r="M11" s="91">
        <v>0.18077310312487369</v>
      </c>
      <c r="N11" s="91">
        <v>0.22913542630858405</v>
      </c>
      <c r="O11" s="91">
        <v>0.3045120797209257</v>
      </c>
      <c r="P11" s="91">
        <v>0.29378854515987268</v>
      </c>
      <c r="Q11" s="91">
        <v>0.30561465159874651</v>
      </c>
    </row>
    <row r="12" spans="1:17" x14ac:dyDescent="0.25">
      <c r="A12" s="92" t="s">
        <v>26</v>
      </c>
      <c r="B12" s="91">
        <v>0.21873309334225968</v>
      </c>
      <c r="C12" s="91">
        <v>0.24924880563945573</v>
      </c>
      <c r="D12" s="91">
        <v>0.25784289311339592</v>
      </c>
      <c r="E12" s="91">
        <v>0.16400475016484073</v>
      </c>
      <c r="F12" s="91">
        <v>0.17572697387723007</v>
      </c>
      <c r="G12" s="91">
        <v>0.25043297062419745</v>
      </c>
      <c r="H12" s="91">
        <v>0.26757322039380155</v>
      </c>
      <c r="I12" s="91">
        <v>0.29674742772268109</v>
      </c>
      <c r="J12" s="91">
        <v>0.25870886617936678</v>
      </c>
      <c r="K12" s="91">
        <v>0.25756734986293917</v>
      </c>
      <c r="L12" s="91">
        <v>0.28033662080432581</v>
      </c>
      <c r="M12" s="91">
        <v>0.30082936393227994</v>
      </c>
      <c r="N12" s="91">
        <v>0.38131040159855811</v>
      </c>
      <c r="O12" s="91">
        <v>0.50674670992875792</v>
      </c>
      <c r="P12" s="91">
        <v>0.4889013887756492</v>
      </c>
      <c r="Q12" s="91">
        <v>0.50858152932921563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0.44904465605993971</v>
      </c>
      <c r="F13" s="91">
        <v>0.43874822760178939</v>
      </c>
      <c r="G13" s="91">
        <v>0.42424546349420816</v>
      </c>
      <c r="H13" s="91">
        <v>0.33637208736230684</v>
      </c>
      <c r="I13" s="91">
        <v>0.22311017359849267</v>
      </c>
      <c r="J13" s="91">
        <v>0.24148589501049281</v>
      </c>
      <c r="K13" s="91">
        <v>0.17843816120035452</v>
      </c>
      <c r="L13" s="91">
        <v>0.21315560725398622</v>
      </c>
      <c r="M13" s="91">
        <v>0.23282187452406714</v>
      </c>
      <c r="N13" s="91">
        <v>0.16774385021766125</v>
      </c>
      <c r="O13" s="91">
        <v>0.13776122640740518</v>
      </c>
      <c r="P13" s="91">
        <v>0.23344855903112927</v>
      </c>
      <c r="Q13" s="91">
        <v>0.22536229164009694</v>
      </c>
    </row>
    <row r="14" spans="1:17" x14ac:dyDescent="0.25">
      <c r="A14" s="90" t="s">
        <v>21</v>
      </c>
      <c r="B14" s="89">
        <v>0.50628046523755033</v>
      </c>
      <c r="C14" s="89">
        <v>0.72465637040751596</v>
      </c>
      <c r="D14" s="89">
        <v>0.74964248907658093</v>
      </c>
      <c r="E14" s="89">
        <v>0.3405864922778063</v>
      </c>
      <c r="F14" s="89">
        <v>0.37197892878578381</v>
      </c>
      <c r="G14" s="89">
        <v>0.58248364837495559</v>
      </c>
      <c r="H14" s="89">
        <v>0.63145482704227318</v>
      </c>
      <c r="I14" s="89">
        <v>0.71393529094448893</v>
      </c>
      <c r="J14" s="89">
        <v>0.5862827672423202</v>
      </c>
      <c r="K14" s="89">
        <v>0.74884138525081134</v>
      </c>
      <c r="L14" s="89">
        <v>0.81503988596129451</v>
      </c>
      <c r="M14" s="89">
        <v>0.62472835532433157</v>
      </c>
      <c r="N14" s="89">
        <v>0.79186226020260631</v>
      </c>
      <c r="O14" s="89">
        <v>1.0523541801959027</v>
      </c>
      <c r="P14" s="89">
        <v>1.0152950381344716</v>
      </c>
      <c r="Q14" s="89">
        <v>1.0561645253410097</v>
      </c>
    </row>
    <row r="15" spans="1:17" x14ac:dyDescent="0.25">
      <c r="A15" s="74" t="s">
        <v>295</v>
      </c>
      <c r="B15" s="313">
        <v>4.5182822801840237</v>
      </c>
      <c r="C15" s="313">
        <v>5.1499235769520872</v>
      </c>
      <c r="D15" s="313">
        <v>5.3277918919958065</v>
      </c>
      <c r="E15" s="313">
        <v>5.8091341832263659</v>
      </c>
      <c r="F15" s="313">
        <v>6.0070575587160722</v>
      </c>
      <c r="G15" s="313">
        <v>7.4743310508179199</v>
      </c>
      <c r="H15" s="313">
        <v>7.3527168660172233</v>
      </c>
      <c r="I15" s="313">
        <v>7.3514336036894088</v>
      </c>
      <c r="J15" s="313">
        <v>6.6638216069553877</v>
      </c>
      <c r="K15" s="313">
        <v>6.2893140893559174</v>
      </c>
      <c r="L15" s="313">
        <v>6.9486376699596804</v>
      </c>
      <c r="M15" s="313">
        <v>7.4487673545381305</v>
      </c>
      <c r="N15" s="313">
        <v>8.7494462079362432</v>
      </c>
      <c r="O15" s="313">
        <v>11.188643969529458</v>
      </c>
      <c r="P15" s="313">
        <v>11.336153843884397</v>
      </c>
      <c r="Q15" s="313">
        <v>11.69915846120427</v>
      </c>
    </row>
    <row r="16" spans="1:17" x14ac:dyDescent="0.25">
      <c r="A16" s="310" t="s">
        <v>301</v>
      </c>
      <c r="B16" s="309">
        <v>2.7046163694222027</v>
      </c>
      <c r="C16" s="309">
        <v>3.0832309920352077</v>
      </c>
      <c r="D16" s="309">
        <v>3.1898398408160831</v>
      </c>
      <c r="E16" s="309">
        <v>3.4736980929288568</v>
      </c>
      <c r="F16" s="309">
        <v>3.5967937213452279</v>
      </c>
      <c r="G16" s="309">
        <v>4.4761362255765027</v>
      </c>
      <c r="H16" s="309">
        <v>4.4033075209982933</v>
      </c>
      <c r="I16" s="309">
        <v>4.4061851646914265</v>
      </c>
      <c r="J16" s="309">
        <v>3.9940552397808919</v>
      </c>
      <c r="K16" s="309">
        <v>3.7659855405562408</v>
      </c>
      <c r="L16" s="309">
        <v>4.1610890084917767</v>
      </c>
      <c r="M16" s="309">
        <v>4.4485738814173335</v>
      </c>
      <c r="N16" s="309">
        <v>5.2233129011843955</v>
      </c>
      <c r="O16" s="309">
        <v>6.6875702800413208</v>
      </c>
      <c r="P16" s="309">
        <v>6.775164894765779</v>
      </c>
      <c r="Q16" s="309">
        <v>6.9925555969418038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0.10482949278547106</v>
      </c>
      <c r="C18" s="83">
        <v>0.10387978982213723</v>
      </c>
      <c r="D18" s="83">
        <v>0.10385052046251374</v>
      </c>
      <c r="E18" s="83">
        <v>0.21814841609208019</v>
      </c>
      <c r="F18" s="83">
        <v>0.10907903165136275</v>
      </c>
      <c r="G18" s="83">
        <v>0.11174542654356424</v>
      </c>
      <c r="H18" s="83">
        <v>0.10986350209717302</v>
      </c>
      <c r="I18" s="83">
        <v>0</v>
      </c>
      <c r="J18" s="83">
        <v>0</v>
      </c>
      <c r="K18" s="83">
        <v>0.10855495046531512</v>
      </c>
      <c r="L18" s="83">
        <v>0.11070585791198397</v>
      </c>
      <c r="M18" s="83">
        <v>0.34979624899363465</v>
      </c>
      <c r="N18" s="83">
        <v>0.50619759278353837</v>
      </c>
      <c r="O18" s="83">
        <v>0.48110379941980974</v>
      </c>
      <c r="P18" s="83">
        <v>0.48996632794145339</v>
      </c>
      <c r="Q18" s="83">
        <v>0.49774373157439417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2.5518132081298991E-2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0.13070449127888306</v>
      </c>
      <c r="N19" s="83">
        <v>0.12014828370645157</v>
      </c>
      <c r="O19" s="83">
        <v>7.6256833954191708E-2</v>
      </c>
      <c r="P19" s="83">
        <v>9.2022531060519205E-2</v>
      </c>
      <c r="Q19" s="83">
        <v>8.9704664335407663E-2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2.5997868766367316</v>
      </c>
      <c r="C21" s="83">
        <v>2.9793512022130706</v>
      </c>
      <c r="D21" s="83">
        <v>3.0859893203535695</v>
      </c>
      <c r="E21" s="83">
        <v>3.2300315447554775</v>
      </c>
      <c r="F21" s="83">
        <v>3.4877146896938651</v>
      </c>
      <c r="G21" s="83">
        <v>4.3643907990329387</v>
      </c>
      <c r="H21" s="83">
        <v>4.2934440189011198</v>
      </c>
      <c r="I21" s="83">
        <v>4.4061851646914265</v>
      </c>
      <c r="J21" s="83">
        <v>3.9940552397808919</v>
      </c>
      <c r="K21" s="83">
        <v>3.6574305900909256</v>
      </c>
      <c r="L21" s="83">
        <v>4.0503831505797923</v>
      </c>
      <c r="M21" s="83">
        <v>3.9680731411448154</v>
      </c>
      <c r="N21" s="83">
        <v>4.5969670246944059</v>
      </c>
      <c r="O21" s="83">
        <v>6.1302096466673195</v>
      </c>
      <c r="P21" s="83">
        <v>6.1931760357638064</v>
      </c>
      <c r="Q21" s="83">
        <v>6.4051072010320018</v>
      </c>
    </row>
    <row r="22" spans="1:17" x14ac:dyDescent="0.25">
      <c r="A22" s="152" t="s">
        <v>300</v>
      </c>
      <c r="B22" s="264">
        <v>1.8136659107618212</v>
      </c>
      <c r="C22" s="264">
        <v>2.0666925849168791</v>
      </c>
      <c r="D22" s="264">
        <v>2.1379520511797234</v>
      </c>
      <c r="E22" s="264">
        <v>2.3354360902975086</v>
      </c>
      <c r="F22" s="264">
        <v>2.4102638373708447</v>
      </c>
      <c r="G22" s="264">
        <v>2.9981948252414172</v>
      </c>
      <c r="H22" s="264">
        <v>2.9494093450189296</v>
      </c>
      <c r="I22" s="264">
        <v>2.9452484389979823</v>
      </c>
      <c r="J22" s="264">
        <v>2.6697663671744958</v>
      </c>
      <c r="K22" s="264">
        <v>2.5233285487996762</v>
      </c>
      <c r="L22" s="264">
        <v>2.7875486614679033</v>
      </c>
      <c r="M22" s="264">
        <v>3.0001934731207975</v>
      </c>
      <c r="N22" s="264">
        <v>3.5261333067518477</v>
      </c>
      <c r="O22" s="264">
        <v>4.5010736894881376</v>
      </c>
      <c r="P22" s="264">
        <v>4.5609889491186175</v>
      </c>
      <c r="Q22" s="264">
        <v>4.7066028642624662</v>
      </c>
    </row>
    <row r="23" spans="1:17" x14ac:dyDescent="0.25">
      <c r="A23" s="74" t="s">
        <v>294</v>
      </c>
      <c r="B23" s="313">
        <v>1.7896832369019535</v>
      </c>
      <c r="C23" s="313">
        <v>2.0393640598899907</v>
      </c>
      <c r="D23" s="313">
        <v>2.1096812398537605</v>
      </c>
      <c r="E23" s="313">
        <v>2.3045538855089527</v>
      </c>
      <c r="F23" s="313">
        <v>2.3783921617855559</v>
      </c>
      <c r="G23" s="313">
        <v>2.9585487535832118</v>
      </c>
      <c r="H23" s="313">
        <v>2.9104083790851742</v>
      </c>
      <c r="I23" s="313">
        <v>2.9063024940311371</v>
      </c>
      <c r="J23" s="313">
        <v>2.6344632081494175</v>
      </c>
      <c r="K23" s="313">
        <v>2.4899617830309255</v>
      </c>
      <c r="L23" s="313">
        <v>2.7506880301797438</v>
      </c>
      <c r="M23" s="313">
        <v>2.9605209727140736</v>
      </c>
      <c r="N23" s="313">
        <v>3.4795061387709905</v>
      </c>
      <c r="O23" s="313">
        <v>4.441554578678538</v>
      </c>
      <c r="P23" s="313">
        <v>4.5006775600165172</v>
      </c>
      <c r="Q23" s="313">
        <v>4.6443659766351777</v>
      </c>
    </row>
    <row r="24" spans="1:17" x14ac:dyDescent="0.25">
      <c r="A24" s="310" t="s">
        <v>299</v>
      </c>
      <c r="B24" s="312">
        <v>1.4680762658779751</v>
      </c>
      <c r="C24" s="312">
        <v>1.6728893203423716</v>
      </c>
      <c r="D24" s="312">
        <v>1.7305704679665623</v>
      </c>
      <c r="E24" s="312">
        <v>1.8904244019233174</v>
      </c>
      <c r="F24" s="312">
        <v>1.9509939030953061</v>
      </c>
      <c r="G24" s="312">
        <v>2.4268960657512868</v>
      </c>
      <c r="H24" s="312">
        <v>2.3874065405806837</v>
      </c>
      <c r="I24" s="312">
        <v>2.3840384851203837</v>
      </c>
      <c r="J24" s="312">
        <v>2.1610488546050961</v>
      </c>
      <c r="K24" s="312">
        <v>2.0425144077108923</v>
      </c>
      <c r="L24" s="312">
        <v>2.2563880181008549</v>
      </c>
      <c r="M24" s="312">
        <v>2.4285138761198639</v>
      </c>
      <c r="N24" s="312">
        <v>2.854237148775538</v>
      </c>
      <c r="O24" s="312">
        <v>3.6434050038078518</v>
      </c>
      <c r="P24" s="312">
        <v>3.6919035558870927</v>
      </c>
      <c r="Q24" s="312">
        <v>3.8097710923147132</v>
      </c>
    </row>
    <row r="25" spans="1:17" x14ac:dyDescent="0.25">
      <c r="A25" s="149" t="s">
        <v>298</v>
      </c>
      <c r="B25" s="148">
        <v>0.32160697102397845</v>
      </c>
      <c r="C25" s="148">
        <v>0.36647473954761894</v>
      </c>
      <c r="D25" s="148">
        <v>0.37911077188719827</v>
      </c>
      <c r="E25" s="148">
        <v>0.41412948358563539</v>
      </c>
      <c r="F25" s="148">
        <v>0.42739825869024972</v>
      </c>
      <c r="G25" s="148">
        <v>0.53165268783192488</v>
      </c>
      <c r="H25" s="148">
        <v>0.52300183850449078</v>
      </c>
      <c r="I25" s="148">
        <v>0.52226400891075353</v>
      </c>
      <c r="J25" s="148">
        <v>0.47341435354432121</v>
      </c>
      <c r="K25" s="148">
        <v>0.44744737532003337</v>
      </c>
      <c r="L25" s="148">
        <v>0.49430001207888902</v>
      </c>
      <c r="M25" s="148">
        <v>0.53200709659420964</v>
      </c>
      <c r="N25" s="148">
        <v>0.62526898999545255</v>
      </c>
      <c r="O25" s="148">
        <v>0.79814957487068583</v>
      </c>
      <c r="P25" s="148">
        <v>0.80877400412942424</v>
      </c>
      <c r="Q25" s="148">
        <v>0.83459488432046469</v>
      </c>
    </row>
    <row r="26" spans="1:17" x14ac:dyDescent="0.25">
      <c r="A26" s="127" t="s">
        <v>293</v>
      </c>
      <c r="B26" s="311">
        <v>5.2372317781368798</v>
      </c>
      <c r="C26" s="311">
        <v>5.9496300974941994</v>
      </c>
      <c r="D26" s="311">
        <v>6.1552939340421622</v>
      </c>
      <c r="E26" s="311">
        <v>6.7721459701222502</v>
      </c>
      <c r="F26" s="311">
        <v>7.0059158660408567</v>
      </c>
      <c r="G26" s="311">
        <v>8.7016194569522298</v>
      </c>
      <c r="H26" s="311">
        <v>8.5519663950264011</v>
      </c>
      <c r="I26" s="311">
        <v>8.5438385205115299</v>
      </c>
      <c r="J26" s="311">
        <v>7.7530319348576722</v>
      </c>
      <c r="K26" s="311">
        <v>7.285635732985293</v>
      </c>
      <c r="L26" s="311">
        <v>8.0515230083997995</v>
      </c>
      <c r="M26" s="311">
        <v>8.6501097734797412</v>
      </c>
      <c r="N26" s="311">
        <v>11.965295512738523</v>
      </c>
      <c r="O26" s="311">
        <v>12.984068186370656</v>
      </c>
      <c r="P26" s="311">
        <v>13.161682239883975</v>
      </c>
      <c r="Q26" s="311">
        <v>13.582530262314306</v>
      </c>
    </row>
    <row r="27" spans="1:17" x14ac:dyDescent="0.25">
      <c r="A27" s="310" t="s">
        <v>297</v>
      </c>
      <c r="B27" s="309">
        <v>4.6352466826652918</v>
      </c>
      <c r="C27" s="309">
        <v>5.3677130007391298</v>
      </c>
      <c r="D27" s="309">
        <v>5.5533123622768219</v>
      </c>
      <c r="E27" s="309">
        <v>5.7777062662901617</v>
      </c>
      <c r="F27" s="309">
        <v>5.9940375836524975</v>
      </c>
      <c r="G27" s="309">
        <v>7.5272650306152986</v>
      </c>
      <c r="H27" s="309">
        <v>7.4378845441607009</v>
      </c>
      <c r="I27" s="309">
        <v>7.4900442157879423</v>
      </c>
      <c r="J27" s="309">
        <v>6.7549312567537534</v>
      </c>
      <c r="K27" s="309">
        <v>6.4794141416244377</v>
      </c>
      <c r="L27" s="309">
        <v>7.1522796797992623</v>
      </c>
      <c r="M27" s="309">
        <v>7.5044506902995352</v>
      </c>
      <c r="N27" s="309">
        <v>1.6875138226717872</v>
      </c>
      <c r="O27" s="309">
        <v>11.346340725783497</v>
      </c>
      <c r="P27" s="309">
        <v>11.466189271784769</v>
      </c>
      <c r="Q27" s="309">
        <v>11.838861823302842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0.17965969746132499</v>
      </c>
      <c r="C29" s="83">
        <v>0.1808482399738304</v>
      </c>
      <c r="D29" s="83">
        <v>0.18079728384288218</v>
      </c>
      <c r="E29" s="83">
        <v>0.3628402460197046</v>
      </c>
      <c r="F29" s="83">
        <v>0.18177962539985573</v>
      </c>
      <c r="G29" s="83">
        <v>0.18791596125835688</v>
      </c>
      <c r="H29" s="83">
        <v>0.18557687382022087</v>
      </c>
      <c r="I29" s="83">
        <v>0</v>
      </c>
      <c r="J29" s="83">
        <v>0</v>
      </c>
      <c r="K29" s="83">
        <v>0.18676983053004881</v>
      </c>
      <c r="L29" s="83">
        <v>0.19028654670994935</v>
      </c>
      <c r="M29" s="83">
        <v>0.59008319794120745</v>
      </c>
      <c r="N29" s="83">
        <v>0.16353901268899868</v>
      </c>
      <c r="O29" s="83">
        <v>0.81625574074003382</v>
      </c>
      <c r="P29" s="83">
        <v>0.82921179635322939</v>
      </c>
      <c r="Q29" s="83">
        <v>0.84271325123272178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4.2443605542538655E-2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0.22048985493988377</v>
      </c>
      <c r="N30" s="83">
        <v>3.8816722903763659E-2</v>
      </c>
      <c r="O30" s="83">
        <v>0.12937972753662175</v>
      </c>
      <c r="P30" s="83">
        <v>0.15573757610294783</v>
      </c>
      <c r="Q30" s="83">
        <v>0.15187596455251934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4.4555869852039667</v>
      </c>
      <c r="C32" s="83">
        <v>5.1868647607652996</v>
      </c>
      <c r="D32" s="83">
        <v>5.3725150784339393</v>
      </c>
      <c r="E32" s="83">
        <v>5.372422414727918</v>
      </c>
      <c r="F32" s="83">
        <v>5.8122579582526415</v>
      </c>
      <c r="G32" s="83">
        <v>7.3393490693569419</v>
      </c>
      <c r="H32" s="83">
        <v>7.2523076703404801</v>
      </c>
      <c r="I32" s="83">
        <v>7.4900442157879423</v>
      </c>
      <c r="J32" s="83">
        <v>6.7549312567537534</v>
      </c>
      <c r="K32" s="83">
        <v>6.2926443110943886</v>
      </c>
      <c r="L32" s="83">
        <v>6.9619931330893126</v>
      </c>
      <c r="M32" s="83">
        <v>6.6938776374184439</v>
      </c>
      <c r="N32" s="83">
        <v>1.4851580870790249</v>
      </c>
      <c r="O32" s="83">
        <v>10.400705257506841</v>
      </c>
      <c r="P32" s="83">
        <v>10.481239899328592</v>
      </c>
      <c r="Q32" s="83">
        <v>10.844272607517601</v>
      </c>
    </row>
    <row r="33" spans="1:17" x14ac:dyDescent="0.25">
      <c r="A33" s="152" t="s">
        <v>296</v>
      </c>
      <c r="B33" s="264">
        <v>0.60198509547158785</v>
      </c>
      <c r="C33" s="264">
        <v>0.58191709675506975</v>
      </c>
      <c r="D33" s="264">
        <v>0.60198157176534006</v>
      </c>
      <c r="E33" s="264">
        <v>0.99443970383208824</v>
      </c>
      <c r="F33" s="264">
        <v>1.0118782823883588</v>
      </c>
      <c r="G33" s="264">
        <v>1.1743544263369321</v>
      </c>
      <c r="H33" s="264">
        <v>1.1140818508657011</v>
      </c>
      <c r="I33" s="264">
        <v>1.0537943047235874</v>
      </c>
      <c r="J33" s="264">
        <v>0.99810067810391867</v>
      </c>
      <c r="K33" s="264">
        <v>0.80622159136085558</v>
      </c>
      <c r="L33" s="264">
        <v>0.89924332860053791</v>
      </c>
      <c r="M33" s="264">
        <v>1.1456590831802067</v>
      </c>
      <c r="N33" s="264">
        <v>10.277781690066735</v>
      </c>
      <c r="O33" s="264">
        <v>1.6377274605871603</v>
      </c>
      <c r="P33" s="264">
        <v>1.6954929680992057</v>
      </c>
      <c r="Q33" s="264">
        <v>1.7436684390114625</v>
      </c>
    </row>
    <row r="34" spans="1:17" x14ac:dyDescent="0.25">
      <c r="A34" s="86" t="s">
        <v>292</v>
      </c>
      <c r="B34" s="85">
        <v>36.161405162378074</v>
      </c>
      <c r="C34" s="85">
        <v>39.084907817508004</v>
      </c>
      <c r="D34" s="85">
        <v>37.688764398446587</v>
      </c>
      <c r="E34" s="85">
        <v>42.156820428198863</v>
      </c>
      <c r="F34" s="85">
        <v>39.279079920501481</v>
      </c>
      <c r="G34" s="85">
        <v>48.660309802849092</v>
      </c>
      <c r="H34" s="85">
        <v>47.752894972430354</v>
      </c>
      <c r="I34" s="85">
        <v>46.787296312919217</v>
      </c>
      <c r="J34" s="85">
        <v>36.3115327655443</v>
      </c>
      <c r="K34" s="85">
        <v>32.381404136509552</v>
      </c>
      <c r="L34" s="85">
        <v>31.595579809323333</v>
      </c>
      <c r="M34" s="85">
        <v>35.349191372333479</v>
      </c>
      <c r="N34" s="85">
        <v>26.426107460994423</v>
      </c>
      <c r="O34" s="85">
        <v>47.101983578760532</v>
      </c>
      <c r="P34" s="85">
        <v>44.797781439383812</v>
      </c>
      <c r="Q34" s="85">
        <v>46.964569957145351</v>
      </c>
    </row>
    <row r="35" spans="1:17" x14ac:dyDescent="0.25">
      <c r="A35" s="150" t="s">
        <v>33</v>
      </c>
      <c r="B35" s="87">
        <v>1.1550992565313938</v>
      </c>
      <c r="C35" s="87">
        <v>0.4334044029795876</v>
      </c>
      <c r="D35" s="87">
        <v>0</v>
      </c>
      <c r="E35" s="87">
        <v>0.10028440347346235</v>
      </c>
      <c r="F35" s="87">
        <v>0.54109464709841149</v>
      </c>
      <c r="G35" s="87">
        <v>0.87801612753242941</v>
      </c>
      <c r="H35" s="87">
        <v>0.71483210652021445</v>
      </c>
      <c r="I35" s="87">
        <v>0.55256924375443595</v>
      </c>
      <c r="J35" s="87">
        <v>0.48470338225681514</v>
      </c>
      <c r="K35" s="87">
        <v>0.37957654593246615</v>
      </c>
      <c r="L35" s="87">
        <v>0.23090916852543414</v>
      </c>
      <c r="M35" s="87">
        <v>0.24017606691179882</v>
      </c>
      <c r="N35" s="87">
        <v>0.24228247110015616</v>
      </c>
      <c r="O35" s="87">
        <v>0.50632402877148519</v>
      </c>
      <c r="P35" s="87">
        <v>0.40644205325886001</v>
      </c>
      <c r="Q35" s="87">
        <v>0.65146600119672293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6.3998953598617487E-15</v>
      </c>
    </row>
    <row r="38" spans="1:17" x14ac:dyDescent="0.25">
      <c r="A38" s="150" t="s">
        <v>125</v>
      </c>
      <c r="B38" s="87">
        <v>0.28523048081492108</v>
      </c>
      <c r="C38" s="87">
        <v>0</v>
      </c>
      <c r="D38" s="87">
        <v>0</v>
      </c>
      <c r="E38" s="87">
        <v>0.57119946837208702</v>
      </c>
      <c r="F38" s="87">
        <v>0.27519311171400973</v>
      </c>
      <c r="G38" s="87">
        <v>0.2848375488572536</v>
      </c>
      <c r="H38" s="87">
        <v>0.27632275588831784</v>
      </c>
      <c r="I38" s="87">
        <v>0.27400965928288257</v>
      </c>
      <c r="J38" s="87">
        <v>0.25981704521178989</v>
      </c>
      <c r="K38" s="87">
        <v>0</v>
      </c>
      <c r="L38" s="87">
        <v>0</v>
      </c>
      <c r="M38" s="87">
        <v>1.3379046764792386</v>
      </c>
      <c r="N38" s="87">
        <v>1.1820646122490142</v>
      </c>
      <c r="O38" s="87">
        <v>1.0599533598466022</v>
      </c>
      <c r="P38" s="87">
        <v>1.0383637376033803</v>
      </c>
      <c r="Q38" s="87">
        <v>1.0623149392173252</v>
      </c>
    </row>
    <row r="39" spans="1:17" x14ac:dyDescent="0.25">
      <c r="A39" s="150" t="s">
        <v>29</v>
      </c>
      <c r="B39" s="87">
        <v>1.6433896068818954</v>
      </c>
      <c r="C39" s="87">
        <v>1.307046181771214</v>
      </c>
      <c r="D39" s="87">
        <v>0.99609158665279385</v>
      </c>
      <c r="E39" s="87">
        <v>0.66648072721582297</v>
      </c>
      <c r="F39" s="87">
        <v>0.34904008553054217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31.031850427904065</v>
      </c>
      <c r="C41" s="87">
        <v>34.02063043187745</v>
      </c>
      <c r="D41" s="87">
        <v>33.676417895245976</v>
      </c>
      <c r="E41" s="87">
        <v>37.541029618890938</v>
      </c>
      <c r="F41" s="87">
        <v>36.203956140901987</v>
      </c>
      <c r="G41" s="87">
        <v>45.049818785222897</v>
      </c>
      <c r="H41" s="87">
        <v>42.821487622617781</v>
      </c>
      <c r="I41" s="87">
        <v>43.063836174622445</v>
      </c>
      <c r="J41" s="87">
        <v>32.771648144966221</v>
      </c>
      <c r="K41" s="87">
        <v>29.567887284765249</v>
      </c>
      <c r="L41" s="87">
        <v>28.901153005481259</v>
      </c>
      <c r="M41" s="87">
        <v>31.3885968825183</v>
      </c>
      <c r="N41" s="87">
        <v>23.490690961553629</v>
      </c>
      <c r="O41" s="87">
        <v>42.88121723409634</v>
      </c>
      <c r="P41" s="87">
        <v>39.130327649947269</v>
      </c>
      <c r="Q41" s="87">
        <v>41.197702191804296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0.34108131526022101</v>
      </c>
      <c r="F43" s="87">
        <v>0</v>
      </c>
      <c r="G43" s="87">
        <v>1.6722407922600345E-2</v>
      </c>
      <c r="H43" s="87">
        <v>0</v>
      </c>
      <c r="I43" s="87">
        <v>0</v>
      </c>
      <c r="J43" s="87">
        <v>3.5158654378429043E-2</v>
      </c>
      <c r="K43" s="87">
        <v>3.5257167569922691E-2</v>
      </c>
      <c r="L43" s="87">
        <v>4.2020283933808723E-2</v>
      </c>
      <c r="M43" s="87">
        <v>4.3708516694674883E-2</v>
      </c>
      <c r="N43" s="87">
        <v>7.0542991494088936E-2</v>
      </c>
      <c r="O43" s="87">
        <v>0.16293033707903043</v>
      </c>
      <c r="P43" s="87">
        <v>1.8314257768191826</v>
      </c>
      <c r="Q43" s="87">
        <v>1.4308073862543627</v>
      </c>
    </row>
    <row r="44" spans="1:17" x14ac:dyDescent="0.25">
      <c r="A44" s="150" t="s">
        <v>22</v>
      </c>
      <c r="B44" s="87">
        <v>2.0458353902458017</v>
      </c>
      <c r="C44" s="87">
        <v>3.3238268008797478</v>
      </c>
      <c r="D44" s="87">
        <v>3.0162549165478167</v>
      </c>
      <c r="E44" s="87">
        <v>2.9367448949863308</v>
      </c>
      <c r="F44" s="87">
        <v>1.9097959352565357</v>
      </c>
      <c r="G44" s="87">
        <v>2.4309149333139151</v>
      </c>
      <c r="H44" s="87">
        <v>3.9402524874040354</v>
      </c>
      <c r="I44" s="87">
        <v>2.8968812352594546</v>
      </c>
      <c r="J44" s="87">
        <v>2.7602055387310416</v>
      </c>
      <c r="K44" s="87">
        <v>2.3986831382419123</v>
      </c>
      <c r="L44" s="87">
        <v>2.4214973513828286</v>
      </c>
      <c r="M44" s="87">
        <v>2.3388052297294633</v>
      </c>
      <c r="N44" s="87">
        <v>1.4405264245975333</v>
      </c>
      <c r="O44" s="87">
        <v>2.4915586189670664</v>
      </c>
      <c r="P44" s="87">
        <v>2.3912222217551191</v>
      </c>
      <c r="Q44" s="87">
        <v>2.6222794386726345</v>
      </c>
    </row>
    <row r="45" spans="1:17" x14ac:dyDescent="0.25">
      <c r="A45" s="86" t="s">
        <v>291</v>
      </c>
      <c r="B45" s="85">
        <v>3.4172976699766471</v>
      </c>
      <c r="C45" s="85">
        <v>3.8940489056376957</v>
      </c>
      <c r="D45" s="85">
        <v>4.0283155346672466</v>
      </c>
      <c r="E45" s="85">
        <v>4.4004136938322445</v>
      </c>
      <c r="F45" s="85">
        <v>4.5414036546657162</v>
      </c>
      <c r="G45" s="85">
        <v>5.6491794490033014</v>
      </c>
      <c r="H45" s="85">
        <v>5.5572581602456763</v>
      </c>
      <c r="I45" s="85">
        <v>5.5494182078233463</v>
      </c>
      <c r="J45" s="85">
        <v>5.0303566559814703</v>
      </c>
      <c r="K45" s="85">
        <v>4.7544394583546286</v>
      </c>
      <c r="L45" s="85">
        <v>5.2522812990290406</v>
      </c>
      <c r="M45" s="85">
        <v>5.6529452885114395</v>
      </c>
      <c r="N45" s="85">
        <v>6.6439177478550402</v>
      </c>
      <c r="O45" s="85">
        <v>8.4808941603914647</v>
      </c>
      <c r="P45" s="85">
        <v>8.5937861080850109</v>
      </c>
      <c r="Q45" s="85">
        <v>8.8681509125313998</v>
      </c>
    </row>
    <row r="46" spans="1:17" x14ac:dyDescent="0.25">
      <c r="A46" s="86" t="s">
        <v>290</v>
      </c>
      <c r="B46" s="85">
        <v>7.607498099701826</v>
      </c>
      <c r="C46" s="85">
        <v>10.753131203080361</v>
      </c>
      <c r="D46" s="85">
        <v>13.513915392288514</v>
      </c>
      <c r="E46" s="85">
        <v>13.878121718454816</v>
      </c>
      <c r="F46" s="85">
        <v>17.8185904540913</v>
      </c>
      <c r="G46" s="85">
        <v>22.362229473295191</v>
      </c>
      <c r="H46" s="85">
        <v>22.222502901820825</v>
      </c>
      <c r="I46" s="85">
        <v>22.901972820217647</v>
      </c>
      <c r="J46" s="85">
        <v>25.849204870034086</v>
      </c>
      <c r="K46" s="85">
        <v>26.059406956305832</v>
      </c>
      <c r="L46" s="85">
        <v>32.287265831653862</v>
      </c>
      <c r="M46" s="85">
        <v>33.548162445793096</v>
      </c>
      <c r="N46" s="85">
        <v>51.971814638319174</v>
      </c>
      <c r="O46" s="85">
        <v>55.216232202821018</v>
      </c>
      <c r="P46" s="85">
        <v>58.14559077367894</v>
      </c>
      <c r="Q46" s="85">
        <v>59.429478952419785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1.0000000000000002</v>
      </c>
      <c r="E50" s="77">
        <f t="shared" si="0"/>
        <v>0.99999999999999989</v>
      </c>
      <c r="F50" s="77">
        <f t="shared" si="0"/>
        <v>1</v>
      </c>
      <c r="G50" s="77">
        <f t="shared" si="0"/>
        <v>0.99999999999999989</v>
      </c>
      <c r="H50" s="77">
        <f t="shared" si="0"/>
        <v>1</v>
      </c>
      <c r="I50" s="77">
        <f t="shared" si="0"/>
        <v>0.99999999999999989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76" t="s">
        <v>83</v>
      </c>
      <c r="B51" s="75">
        <f t="shared" ref="B51:Q51" si="1">IF(B$6=0,0,B$6/B$5)</f>
        <v>7.9962495054672674E-3</v>
      </c>
      <c r="C51" s="75">
        <f t="shared" si="1"/>
        <v>7.9977488145174143E-3</v>
      </c>
      <c r="D51" s="75">
        <f t="shared" si="1"/>
        <v>8.036655998162728E-3</v>
      </c>
      <c r="E51" s="75">
        <f t="shared" si="1"/>
        <v>8.0273607285387891E-3</v>
      </c>
      <c r="F51" s="75">
        <f t="shared" si="1"/>
        <v>8.0968712773498569E-3</v>
      </c>
      <c r="G51" s="75">
        <f t="shared" si="1"/>
        <v>8.0971676298750572E-3</v>
      </c>
      <c r="H51" s="75">
        <f t="shared" si="1"/>
        <v>8.0889043769524736E-3</v>
      </c>
      <c r="I51" s="75">
        <f t="shared" si="1"/>
        <v>8.1029724146336277E-3</v>
      </c>
      <c r="J51" s="75">
        <f t="shared" si="1"/>
        <v>8.1952087583368645E-3</v>
      </c>
      <c r="K51" s="75">
        <f t="shared" si="1"/>
        <v>8.2262596030106602E-3</v>
      </c>
      <c r="L51" s="75">
        <f t="shared" si="1"/>
        <v>8.2866924028607222E-3</v>
      </c>
      <c r="M51" s="75">
        <f t="shared" si="1"/>
        <v>8.2844665439397204E-3</v>
      </c>
      <c r="N51" s="75">
        <f t="shared" si="1"/>
        <v>8.3410471009596823E-3</v>
      </c>
      <c r="O51" s="75">
        <f t="shared" si="1"/>
        <v>8.3426440365201807E-3</v>
      </c>
      <c r="P51" s="75">
        <f t="shared" si="1"/>
        <v>8.3836936363089563E-3</v>
      </c>
      <c r="Q51" s="75">
        <f t="shared" si="1"/>
        <v>8.374653247833902E-3</v>
      </c>
    </row>
    <row r="52" spans="1:17" x14ac:dyDescent="0.25">
      <c r="A52" s="76" t="s">
        <v>82</v>
      </c>
      <c r="B52" s="75">
        <f t="shared" ref="B52:Q52" si="2">IF(B$7=0,0,B$7/B$5)</f>
        <v>2.7423613691925806E-3</v>
      </c>
      <c r="C52" s="75">
        <f t="shared" si="2"/>
        <v>2.7428755661566438E-3</v>
      </c>
      <c r="D52" s="75">
        <f t="shared" si="2"/>
        <v>2.7562190164004152E-3</v>
      </c>
      <c r="E52" s="75">
        <f t="shared" si="2"/>
        <v>2.753031148348589E-3</v>
      </c>
      <c r="F52" s="75">
        <f t="shared" si="2"/>
        <v>2.7768702048563318E-3</v>
      </c>
      <c r="G52" s="75">
        <f t="shared" si="2"/>
        <v>2.7769718407190227E-3</v>
      </c>
      <c r="H52" s="75">
        <f t="shared" si="2"/>
        <v>2.7741379089384708E-3</v>
      </c>
      <c r="I52" s="75">
        <f t="shared" si="2"/>
        <v>2.7789626262075817E-3</v>
      </c>
      <c r="J52" s="75">
        <f t="shared" si="2"/>
        <v>2.8105956293591684E-3</v>
      </c>
      <c r="K52" s="75">
        <f t="shared" si="2"/>
        <v>2.8212447013842472E-3</v>
      </c>
      <c r="L52" s="75">
        <f t="shared" si="2"/>
        <v>2.8419704898464057E-3</v>
      </c>
      <c r="M52" s="75">
        <f t="shared" si="2"/>
        <v>2.8412071182790165E-3</v>
      </c>
      <c r="N52" s="75">
        <f t="shared" si="2"/>
        <v>2.860611757130373E-3</v>
      </c>
      <c r="O52" s="75">
        <f t="shared" si="2"/>
        <v>2.8611594356873276E-3</v>
      </c>
      <c r="P52" s="75">
        <f t="shared" si="2"/>
        <v>2.8752376403012002E-3</v>
      </c>
      <c r="Q52" s="75">
        <f t="shared" si="2"/>
        <v>2.8721371852566805E-3</v>
      </c>
    </row>
    <row r="53" spans="1:17" x14ac:dyDescent="0.25">
      <c r="A53" s="76" t="s">
        <v>81</v>
      </c>
      <c r="B53" s="75">
        <f t="shared" ref="B53:Q53" si="3">IF(B$8=0,0,B$8/B$5)</f>
        <v>1.8438040701941365E-2</v>
      </c>
      <c r="C53" s="75">
        <f t="shared" si="3"/>
        <v>1.8441497862860676E-2</v>
      </c>
      <c r="D53" s="75">
        <f t="shared" si="3"/>
        <v>1.8531211451107234E-2</v>
      </c>
      <c r="E53" s="75">
        <f t="shared" si="3"/>
        <v>1.8509778082933248E-2</v>
      </c>
      <c r="F53" s="75">
        <f t="shared" si="3"/>
        <v>1.86700580150835E-2</v>
      </c>
      <c r="G53" s="75">
        <f t="shared" si="3"/>
        <v>1.8670741355431751E-2</v>
      </c>
      <c r="H53" s="75">
        <f t="shared" si="3"/>
        <v>1.8651687648614218E-2</v>
      </c>
      <c r="I53" s="75">
        <f t="shared" si="3"/>
        <v>1.8684126237628256E-2</v>
      </c>
      <c r="J53" s="75">
        <f t="shared" si="3"/>
        <v>1.8896808127836378E-2</v>
      </c>
      <c r="K53" s="75">
        <f t="shared" si="3"/>
        <v>1.8968406286139675E-2</v>
      </c>
      <c r="L53" s="75">
        <f t="shared" si="3"/>
        <v>1.9107754417111059E-2</v>
      </c>
      <c r="M53" s="75">
        <f t="shared" si="3"/>
        <v>1.9102621951277651E-2</v>
      </c>
      <c r="N53" s="75">
        <f t="shared" si="3"/>
        <v>1.9233087441700283E-2</v>
      </c>
      <c r="O53" s="75">
        <f t="shared" si="3"/>
        <v>1.9236769713350605E-2</v>
      </c>
      <c r="P53" s="75">
        <f t="shared" si="3"/>
        <v>1.9331423362062582E-2</v>
      </c>
      <c r="Q53" s="75">
        <f t="shared" si="3"/>
        <v>1.9310577708040608E-2</v>
      </c>
    </row>
    <row r="54" spans="1:17" x14ac:dyDescent="0.25">
      <c r="A54" s="76" t="s">
        <v>80</v>
      </c>
      <c r="B54" s="75">
        <f t="shared" ref="B54:Q54" si="4">IF(B$9=0,0,B$9/B$5)</f>
        <v>8.1461951603494214E-3</v>
      </c>
      <c r="C54" s="75">
        <f t="shared" si="4"/>
        <v>8.1477225844399041E-3</v>
      </c>
      <c r="D54" s="75">
        <f t="shared" si="4"/>
        <v>8.1873593555158407E-3</v>
      </c>
      <c r="E54" s="75">
        <f t="shared" si="4"/>
        <v>8.1778897810143338E-3</v>
      </c>
      <c r="F54" s="75">
        <f t="shared" si="4"/>
        <v>8.2487037914989753E-3</v>
      </c>
      <c r="G54" s="75">
        <f t="shared" si="4"/>
        <v>8.2490057012261381E-3</v>
      </c>
      <c r="H54" s="75">
        <f t="shared" si="4"/>
        <v>8.2405874958011282E-3</v>
      </c>
      <c r="I54" s="75">
        <f t="shared" si="4"/>
        <v>8.2549193372970005E-3</v>
      </c>
      <c r="J54" s="75">
        <f t="shared" si="4"/>
        <v>8.3488852967345956E-3</v>
      </c>
      <c r="K54" s="75">
        <f t="shared" si="4"/>
        <v>8.3805184067861898E-3</v>
      </c>
      <c r="L54" s="75">
        <f t="shared" si="4"/>
        <v>8.4420844423792937E-3</v>
      </c>
      <c r="M54" s="75">
        <f t="shared" si="4"/>
        <v>8.4398168441562164E-3</v>
      </c>
      <c r="N54" s="75">
        <f t="shared" si="4"/>
        <v>8.4974583996693023E-3</v>
      </c>
      <c r="O54" s="75">
        <f t="shared" si="4"/>
        <v>8.4990852809622673E-3</v>
      </c>
      <c r="P54" s="75">
        <f t="shared" si="4"/>
        <v>8.5409046427649422E-3</v>
      </c>
      <c r="Q54" s="75">
        <f t="shared" si="4"/>
        <v>8.5316947289431188E-3</v>
      </c>
    </row>
    <row r="55" spans="1:17" x14ac:dyDescent="0.25">
      <c r="A55" s="76" t="s">
        <v>79</v>
      </c>
      <c r="B55" s="75">
        <f t="shared" ref="B55:Q55" si="5">IF(B$10=0,0,B$10/B$5)</f>
        <v>1.3236682335537512E-2</v>
      </c>
      <c r="C55" s="75">
        <f t="shared" si="5"/>
        <v>1.3819009198875276E-2</v>
      </c>
      <c r="D55" s="75">
        <f t="shared" si="5"/>
        <v>1.3886235457309519E-2</v>
      </c>
      <c r="E55" s="75">
        <f t="shared" si="5"/>
        <v>1.3260713011433858E-2</v>
      </c>
      <c r="F55" s="75">
        <f t="shared" si="5"/>
        <v>1.3388481772373711E-2</v>
      </c>
      <c r="G55" s="75">
        <f t="shared" si="5"/>
        <v>1.3492069568833948E-2</v>
      </c>
      <c r="H55" s="75">
        <f t="shared" si="5"/>
        <v>1.3488673763562239E-2</v>
      </c>
      <c r="I55" s="75">
        <f t="shared" si="5"/>
        <v>1.3532081409874889E-2</v>
      </c>
      <c r="J55" s="75">
        <f t="shared" si="5"/>
        <v>1.3579169903499975E-2</v>
      </c>
      <c r="K55" s="75">
        <f t="shared" si="5"/>
        <v>1.4163128576919851E-2</v>
      </c>
      <c r="L55" s="75">
        <f t="shared" si="5"/>
        <v>1.4263020274927233E-2</v>
      </c>
      <c r="M55" s="75">
        <f t="shared" si="5"/>
        <v>1.3558565386747982E-2</v>
      </c>
      <c r="N55" s="75">
        <f t="shared" si="5"/>
        <v>1.3617714322606535E-2</v>
      </c>
      <c r="O55" s="75">
        <f t="shared" si="5"/>
        <v>1.3601419630666607E-2</v>
      </c>
      <c r="P55" s="75">
        <f t="shared" si="5"/>
        <v>1.3691383942257995E-2</v>
      </c>
      <c r="Q55" s="75">
        <f t="shared" si="5"/>
        <v>1.367292752268252E-2</v>
      </c>
    </row>
    <row r="56" spans="1:17" x14ac:dyDescent="0.25">
      <c r="A56" s="74" t="s">
        <v>295</v>
      </c>
      <c r="B56" s="73">
        <f t="shared" ref="B56:Q56" si="6">IF(B$15=0,0,B$15/B$5)</f>
        <v>7.3041681032017691E-2</v>
      </c>
      <c r="C56" s="73">
        <f t="shared" si="6"/>
        <v>7.3073686262011578E-2</v>
      </c>
      <c r="D56" s="73">
        <f t="shared" si="6"/>
        <v>7.343329639084302E-2</v>
      </c>
      <c r="E56" s="73">
        <f t="shared" si="6"/>
        <v>7.3212384777664688E-2</v>
      </c>
      <c r="F56" s="73">
        <f t="shared" si="6"/>
        <v>7.3991664385785763E-2</v>
      </c>
      <c r="G56" s="73">
        <f t="shared" si="6"/>
        <v>7.4014014807443698E-2</v>
      </c>
      <c r="H56" s="73">
        <f t="shared" si="6"/>
        <v>7.3938535679110545E-2</v>
      </c>
      <c r="I56" s="73">
        <f t="shared" si="6"/>
        <v>7.4158821259855845E-2</v>
      </c>
      <c r="J56" s="73">
        <f t="shared" si="6"/>
        <v>7.50029730323582E-2</v>
      </c>
      <c r="K56" s="73">
        <f t="shared" si="6"/>
        <v>7.5179640834006245E-2</v>
      </c>
      <c r="L56" s="73">
        <f t="shared" si="6"/>
        <v>7.5740258040218819E-2</v>
      </c>
      <c r="M56" s="73">
        <f t="shared" si="6"/>
        <v>7.5416791125128863E-2</v>
      </c>
      <c r="N56" s="73">
        <f t="shared" si="6"/>
        <v>7.5887590742773556E-2</v>
      </c>
      <c r="O56" s="73">
        <f t="shared" si="6"/>
        <v>7.6038474970155173E-2</v>
      </c>
      <c r="P56" s="73">
        <f t="shared" si="6"/>
        <v>7.6403009170079014E-2</v>
      </c>
      <c r="Q56" s="73">
        <f t="shared" si="6"/>
        <v>7.6327714051914283E-2</v>
      </c>
    </row>
    <row r="57" spans="1:17" x14ac:dyDescent="0.25">
      <c r="A57" s="142" t="s">
        <v>301</v>
      </c>
      <c r="B57" s="199">
        <f t="shared" ref="B57:Q57" si="7">IF(B$16=0,0,B$16/B$5)</f>
        <v>4.3722307266128649E-2</v>
      </c>
      <c r="C57" s="199">
        <f t="shared" si="7"/>
        <v>4.374881506855953E-2</v>
      </c>
      <c r="D57" s="199">
        <f t="shared" si="7"/>
        <v>4.3965766534889893E-2</v>
      </c>
      <c r="E57" s="199">
        <f t="shared" si="7"/>
        <v>4.377893733549474E-2</v>
      </c>
      <c r="F57" s="199">
        <f t="shared" si="7"/>
        <v>4.4303346737293428E-2</v>
      </c>
      <c r="G57" s="199">
        <f t="shared" si="7"/>
        <v>4.4324610540725305E-2</v>
      </c>
      <c r="H57" s="199">
        <f t="shared" si="7"/>
        <v>4.4279429791750327E-2</v>
      </c>
      <c r="I57" s="199">
        <f t="shared" si="7"/>
        <v>4.4448132933172742E-2</v>
      </c>
      <c r="J57" s="199">
        <f t="shared" si="7"/>
        <v>4.4954087175197208E-2</v>
      </c>
      <c r="K57" s="199">
        <f t="shared" si="7"/>
        <v>4.501690268645394E-2</v>
      </c>
      <c r="L57" s="199">
        <f t="shared" si="7"/>
        <v>4.5355934530014741E-2</v>
      </c>
      <c r="M57" s="199">
        <f t="shared" si="7"/>
        <v>4.5040629039804089E-2</v>
      </c>
      <c r="N57" s="199">
        <f t="shared" si="7"/>
        <v>4.530396808508718E-2</v>
      </c>
      <c r="O57" s="199">
        <f t="shared" si="7"/>
        <v>4.5448996923571003E-2</v>
      </c>
      <c r="P57" s="199">
        <f t="shared" si="7"/>
        <v>4.5663016990797466E-2</v>
      </c>
      <c r="Q57" s="199">
        <f t="shared" si="7"/>
        <v>4.5620869728825515E-2</v>
      </c>
    </row>
    <row r="58" spans="1:17" x14ac:dyDescent="0.25">
      <c r="A58" s="142" t="s">
        <v>300</v>
      </c>
      <c r="B58" s="199">
        <f t="shared" ref="B58:Q58" si="8">IF(B$22=0,0,B$22/B$5)</f>
        <v>2.9319373765889046E-2</v>
      </c>
      <c r="C58" s="199">
        <f t="shared" si="8"/>
        <v>2.9324871193452038E-2</v>
      </c>
      <c r="D58" s="199">
        <f t="shared" si="8"/>
        <v>2.9467529855953124E-2</v>
      </c>
      <c r="E58" s="199">
        <f t="shared" si="8"/>
        <v>2.9433447442169941E-2</v>
      </c>
      <c r="F58" s="199">
        <f t="shared" si="8"/>
        <v>2.9688317648492338E-2</v>
      </c>
      <c r="G58" s="199">
        <f t="shared" si="8"/>
        <v>2.9689404266718396E-2</v>
      </c>
      <c r="H58" s="199">
        <f t="shared" si="8"/>
        <v>2.9659105887360218E-2</v>
      </c>
      <c r="I58" s="199">
        <f t="shared" si="8"/>
        <v>2.97106883266831E-2</v>
      </c>
      <c r="J58" s="199">
        <f t="shared" si="8"/>
        <v>3.0048885857160999E-2</v>
      </c>
      <c r="K58" s="199">
        <f t="shared" si="8"/>
        <v>3.0162738147552291E-2</v>
      </c>
      <c r="L58" s="199">
        <f t="shared" si="8"/>
        <v>3.0384323510204075E-2</v>
      </c>
      <c r="M58" s="199">
        <f t="shared" si="8"/>
        <v>3.0376162085324777E-2</v>
      </c>
      <c r="N58" s="199">
        <f t="shared" si="8"/>
        <v>3.0583622657686372E-2</v>
      </c>
      <c r="O58" s="199">
        <f t="shared" si="8"/>
        <v>3.0589478046584174E-2</v>
      </c>
      <c r="P58" s="199">
        <f t="shared" si="8"/>
        <v>3.0739992179281545E-2</v>
      </c>
      <c r="Q58" s="199">
        <f t="shared" si="8"/>
        <v>3.0706844323088768E-2</v>
      </c>
    </row>
    <row r="59" spans="1:17" x14ac:dyDescent="0.25">
      <c r="A59" s="127" t="s">
        <v>294</v>
      </c>
      <c r="B59" s="200">
        <f t="shared" ref="B59:Q59" si="9">IF(B$23=0,0,B$23/B$5)</f>
        <v>2.8931674479801942E-2</v>
      </c>
      <c r="C59" s="200">
        <f t="shared" si="9"/>
        <v>2.8937099213153978E-2</v>
      </c>
      <c r="D59" s="200">
        <f t="shared" si="9"/>
        <v>2.9077871455363578E-2</v>
      </c>
      <c r="E59" s="200">
        <f t="shared" si="9"/>
        <v>2.9044239724040306E-2</v>
      </c>
      <c r="F59" s="200">
        <f t="shared" si="9"/>
        <v>2.9295739701590929E-2</v>
      </c>
      <c r="G59" s="200">
        <f t="shared" si="9"/>
        <v>2.9296811951122971E-2</v>
      </c>
      <c r="H59" s="200">
        <f t="shared" si="9"/>
        <v>2.9266914216749249E-2</v>
      </c>
      <c r="I59" s="200">
        <f t="shared" si="9"/>
        <v>2.9317814565279203E-2</v>
      </c>
      <c r="J59" s="200">
        <f t="shared" si="9"/>
        <v>2.9651540003611844E-2</v>
      </c>
      <c r="K59" s="200">
        <f t="shared" si="9"/>
        <v>2.976388678941572E-2</v>
      </c>
      <c r="L59" s="200">
        <f t="shared" si="9"/>
        <v>2.9982542059235607E-2</v>
      </c>
      <c r="M59" s="200">
        <f t="shared" si="9"/>
        <v>2.9974488555440312E-2</v>
      </c>
      <c r="N59" s="200">
        <f t="shared" si="9"/>
        <v>3.0179205811507435E-2</v>
      </c>
      <c r="O59" s="200">
        <f t="shared" si="9"/>
        <v>3.0184983772759143E-2</v>
      </c>
      <c r="P59" s="200">
        <f t="shared" si="9"/>
        <v>3.0333507609815874E-2</v>
      </c>
      <c r="Q59" s="200">
        <f t="shared" si="9"/>
        <v>3.030079807813451E-2</v>
      </c>
    </row>
    <row r="60" spans="1:17" x14ac:dyDescent="0.25">
      <c r="A60" s="142" t="s">
        <v>299</v>
      </c>
      <c r="B60" s="199">
        <f t="shared" ref="B60:Q60" si="10">IF(B$24=0,0,B$24/B$5)</f>
        <v>2.3732638134013904E-2</v>
      </c>
      <c r="C60" s="199">
        <f t="shared" si="10"/>
        <v>2.3737088040074725E-2</v>
      </c>
      <c r="D60" s="199">
        <f t="shared" si="10"/>
        <v>2.3852563440090256E-2</v>
      </c>
      <c r="E60" s="199">
        <f t="shared" si="10"/>
        <v>2.3824975347673662E-2</v>
      </c>
      <c r="F60" s="199">
        <f t="shared" si="10"/>
        <v>2.4031280653717683E-2</v>
      </c>
      <c r="G60" s="199">
        <f t="shared" si="10"/>
        <v>2.4032160219473585E-2</v>
      </c>
      <c r="H60" s="199">
        <f t="shared" si="10"/>
        <v>2.4007635122890815E-2</v>
      </c>
      <c r="I60" s="199">
        <f t="shared" si="10"/>
        <v>2.404938865338211E-2</v>
      </c>
      <c r="J60" s="199">
        <f t="shared" si="10"/>
        <v>2.4323143463861295E-2</v>
      </c>
      <c r="K60" s="199">
        <f t="shared" si="10"/>
        <v>2.441530147617629E-2</v>
      </c>
      <c r="L60" s="199">
        <f t="shared" si="10"/>
        <v>2.4594664284863819E-2</v>
      </c>
      <c r="M60" s="199">
        <f t="shared" si="10"/>
        <v>2.4588057999720588E-2</v>
      </c>
      <c r="N60" s="199">
        <f t="shared" si="10"/>
        <v>2.4755987462684134E-2</v>
      </c>
      <c r="O60" s="199">
        <f t="shared" si="10"/>
        <v>2.4760727121414736E-2</v>
      </c>
      <c r="P60" s="199">
        <f t="shared" si="10"/>
        <v>2.4882561150814015E-2</v>
      </c>
      <c r="Q60" s="199">
        <f t="shared" si="10"/>
        <v>2.4855729538303353E-2</v>
      </c>
    </row>
    <row r="61" spans="1:17" x14ac:dyDescent="0.25">
      <c r="A61" s="142" t="s">
        <v>298</v>
      </c>
      <c r="B61" s="199">
        <f t="shared" ref="B61:Q61" si="11">IF(B$25=0,0,B$25/B$5)</f>
        <v>5.1990363457880377E-3</v>
      </c>
      <c r="C61" s="199">
        <f t="shared" si="11"/>
        <v>5.2000111730792506E-3</v>
      </c>
      <c r="D61" s="199">
        <f t="shared" si="11"/>
        <v>5.2253080152733231E-3</v>
      </c>
      <c r="E61" s="199">
        <f t="shared" si="11"/>
        <v>5.2192643763666431E-3</v>
      </c>
      <c r="F61" s="199">
        <f t="shared" si="11"/>
        <v>5.2644590478732461E-3</v>
      </c>
      <c r="G61" s="199">
        <f t="shared" si="11"/>
        <v>5.2646517316493856E-3</v>
      </c>
      <c r="H61" s="199">
        <f t="shared" si="11"/>
        <v>5.2592790938584362E-3</v>
      </c>
      <c r="I61" s="199">
        <f t="shared" si="11"/>
        <v>5.2684259118970962E-3</v>
      </c>
      <c r="J61" s="199">
        <f t="shared" si="11"/>
        <v>5.3283965397505472E-3</v>
      </c>
      <c r="K61" s="199">
        <f t="shared" si="11"/>
        <v>5.348585313239433E-3</v>
      </c>
      <c r="L61" s="199">
        <f t="shared" si="11"/>
        <v>5.387877774371789E-3</v>
      </c>
      <c r="M61" s="199">
        <f t="shared" si="11"/>
        <v>5.3864305557197239E-3</v>
      </c>
      <c r="N61" s="199">
        <f t="shared" si="11"/>
        <v>5.4232183488232997E-3</v>
      </c>
      <c r="O61" s="199">
        <f t="shared" si="11"/>
        <v>5.4242566513444061E-3</v>
      </c>
      <c r="P61" s="199">
        <f t="shared" si="11"/>
        <v>5.4509464590018555E-3</v>
      </c>
      <c r="Q61" s="199">
        <f t="shared" si="11"/>
        <v>5.4450685398311606E-3</v>
      </c>
    </row>
    <row r="62" spans="1:17" x14ac:dyDescent="0.25">
      <c r="A62" s="127" t="s">
        <v>293</v>
      </c>
      <c r="B62" s="200">
        <f t="shared" ref="B62:Q62" si="12">IF(B$26=0,0,B$26/B$5)</f>
        <v>8.4664080132204722E-2</v>
      </c>
      <c r="C62" s="200">
        <f t="shared" si="12"/>
        <v>8.4420942684477682E-2</v>
      </c>
      <c r="D62" s="200">
        <f t="shared" si="12"/>
        <v>8.4838809959965303E-2</v>
      </c>
      <c r="E62" s="200">
        <f t="shared" si="12"/>
        <v>8.5349200224487456E-2</v>
      </c>
      <c r="F62" s="200">
        <f t="shared" si="12"/>
        <v>8.6295057173706072E-2</v>
      </c>
      <c r="G62" s="200">
        <f t="shared" si="12"/>
        <v>8.6167148197847723E-2</v>
      </c>
      <c r="H62" s="200">
        <f t="shared" si="12"/>
        <v>8.5998126127726893E-2</v>
      </c>
      <c r="I62" s="200">
        <f t="shared" si="12"/>
        <v>8.6187406140443831E-2</v>
      </c>
      <c r="J62" s="200">
        <f t="shared" si="12"/>
        <v>8.7262306740354331E-2</v>
      </c>
      <c r="K62" s="200">
        <f t="shared" si="12"/>
        <v>8.7089223064915927E-2</v>
      </c>
      <c r="L62" s="200">
        <f t="shared" si="12"/>
        <v>8.7761725281683634E-2</v>
      </c>
      <c r="M62" s="200">
        <f t="shared" si="12"/>
        <v>8.7580064048920478E-2</v>
      </c>
      <c r="N62" s="200">
        <f t="shared" si="12"/>
        <v>0.10377999103113779</v>
      </c>
      <c r="O62" s="200">
        <f t="shared" si="12"/>
        <v>8.8240250247381316E-2</v>
      </c>
      <c r="P62" s="200">
        <f t="shared" si="12"/>
        <v>8.8706640957419258E-2</v>
      </c>
      <c r="Q62" s="200">
        <f t="shared" si="12"/>
        <v>8.8615218727166628E-2</v>
      </c>
    </row>
    <row r="63" spans="1:17" x14ac:dyDescent="0.25">
      <c r="A63" s="142" t="s">
        <v>297</v>
      </c>
      <c r="B63" s="199">
        <f t="shared" ref="B63:Q63" si="13">IF(B$27=0,0,B$27/B$5)</f>
        <v>7.4932505032900915E-2</v>
      </c>
      <c r="C63" s="199">
        <f t="shared" si="13"/>
        <v>7.6163960474278133E-2</v>
      </c>
      <c r="D63" s="199">
        <f t="shared" si="13"/>
        <v>7.6541659456079866E-2</v>
      </c>
      <c r="E63" s="199">
        <f t="shared" si="13"/>
        <v>7.2816299461863646E-2</v>
      </c>
      <c r="F63" s="199">
        <f t="shared" si="13"/>
        <v>7.383129142185145E-2</v>
      </c>
      <c r="G63" s="199">
        <f t="shared" si="13"/>
        <v>7.4538189658397272E-2</v>
      </c>
      <c r="H63" s="199">
        <f t="shared" si="13"/>
        <v>7.479497738955132E-2</v>
      </c>
      <c r="I63" s="199">
        <f t="shared" si="13"/>
        <v>7.5557079091114171E-2</v>
      </c>
      <c r="J63" s="199">
        <f t="shared" si="13"/>
        <v>7.602843484839511E-2</v>
      </c>
      <c r="K63" s="199">
        <f t="shared" si="13"/>
        <v>7.7452011628185602E-2</v>
      </c>
      <c r="L63" s="199">
        <f t="shared" si="13"/>
        <v>7.7959959096119205E-2</v>
      </c>
      <c r="M63" s="199">
        <f t="shared" si="13"/>
        <v>7.5980570110615611E-2</v>
      </c>
      <c r="N63" s="199">
        <f t="shared" si="13"/>
        <v>1.4636510163526809E-2</v>
      </c>
      <c r="O63" s="199">
        <f t="shared" si="13"/>
        <v>7.7110188475916289E-2</v>
      </c>
      <c r="P63" s="199">
        <f t="shared" si="13"/>
        <v>7.7279417352883184E-2</v>
      </c>
      <c r="Q63" s="199">
        <f t="shared" si="13"/>
        <v>7.7239167496169381E-2</v>
      </c>
    </row>
    <row r="64" spans="1:17" x14ac:dyDescent="0.25">
      <c r="A64" s="142" t="s">
        <v>296</v>
      </c>
      <c r="B64" s="199">
        <f t="shared" ref="B64:Q64" si="14">IF(B$33=0,0,B$33/B$5)</f>
        <v>9.7315750993037988E-3</v>
      </c>
      <c r="C64" s="199">
        <f t="shared" si="14"/>
        <v>8.2569822101995465E-3</v>
      </c>
      <c r="D64" s="199">
        <f t="shared" si="14"/>
        <v>8.2971505038854382E-3</v>
      </c>
      <c r="E64" s="199">
        <f t="shared" si="14"/>
        <v>1.2532900762623807E-2</v>
      </c>
      <c r="F64" s="199">
        <f t="shared" si="14"/>
        <v>1.2463765751854618E-2</v>
      </c>
      <c r="G64" s="199">
        <f t="shared" si="14"/>
        <v>1.1628958539450457E-2</v>
      </c>
      <c r="H64" s="199">
        <f t="shared" si="14"/>
        <v>1.1203148738175579E-2</v>
      </c>
      <c r="I64" s="199">
        <f t="shared" si="14"/>
        <v>1.0630327049329664E-2</v>
      </c>
      <c r="J64" s="199">
        <f t="shared" si="14"/>
        <v>1.1233871891959219E-2</v>
      </c>
      <c r="K64" s="199">
        <f t="shared" si="14"/>
        <v>9.6372114367303339E-3</v>
      </c>
      <c r="L64" s="199">
        <f t="shared" si="14"/>
        <v>9.8017661855644336E-3</v>
      </c>
      <c r="M64" s="199">
        <f t="shared" si="14"/>
        <v>1.1599493938304875E-2</v>
      </c>
      <c r="N64" s="199">
        <f t="shared" si="14"/>
        <v>8.9143480867610966E-2</v>
      </c>
      <c r="O64" s="199">
        <f t="shared" si="14"/>
        <v>1.1130061771465033E-2</v>
      </c>
      <c r="P64" s="199">
        <f t="shared" si="14"/>
        <v>1.1427223604536071E-2</v>
      </c>
      <c r="Q64" s="199">
        <f t="shared" si="14"/>
        <v>1.1376051230997244E-2</v>
      </c>
    </row>
    <row r="65" spans="1:17" x14ac:dyDescent="0.25">
      <c r="A65" s="127" t="s">
        <v>292</v>
      </c>
      <c r="B65" s="200">
        <f t="shared" ref="B65:Q65" si="15">IF(B$34=0,0,B$34/B$5)</f>
        <v>0.58457831046191322</v>
      </c>
      <c r="C65" s="200">
        <f t="shared" si="15"/>
        <v>0.55458653876307706</v>
      </c>
      <c r="D65" s="200">
        <f t="shared" si="15"/>
        <v>0.51946665012079252</v>
      </c>
      <c r="E65" s="200">
        <f t="shared" si="15"/>
        <v>0.53130144025663339</v>
      </c>
      <c r="F65" s="200">
        <f t="shared" si="15"/>
        <v>0.48381832044262779</v>
      </c>
      <c r="G65" s="200">
        <f t="shared" si="15"/>
        <v>0.48185514740998148</v>
      </c>
      <c r="H65" s="200">
        <f t="shared" si="15"/>
        <v>0.48020061060944841</v>
      </c>
      <c r="I65" s="200">
        <f t="shared" si="15"/>
        <v>0.4719747101790297</v>
      </c>
      <c r="J65" s="200">
        <f t="shared" si="15"/>
        <v>0.40869535131839002</v>
      </c>
      <c r="K65" s="200">
        <f t="shared" si="15"/>
        <v>0.38707278696791864</v>
      </c>
      <c r="L65" s="200">
        <f t="shared" si="15"/>
        <v>0.3443923084425789</v>
      </c>
      <c r="M65" s="200">
        <f t="shared" si="15"/>
        <v>0.35790117415135525</v>
      </c>
      <c r="N65" s="200">
        <f t="shared" si="15"/>
        <v>0.22920463538657745</v>
      </c>
      <c r="O65" s="200">
        <f t="shared" si="15"/>
        <v>0.32010697714147274</v>
      </c>
      <c r="P65" s="200">
        <f t="shared" si="15"/>
        <v>0.30192650463709958</v>
      </c>
      <c r="Q65" s="200">
        <f t="shared" si="15"/>
        <v>0.30640650591641944</v>
      </c>
    </row>
    <row r="66" spans="1:17" x14ac:dyDescent="0.25">
      <c r="A66" s="127" t="s">
        <v>291</v>
      </c>
      <c r="B66" s="200">
        <f t="shared" ref="B66:Q66" si="16">IF(B$45=0,0,B$45/B$5)</f>
        <v>5.5243375894550223E-2</v>
      </c>
      <c r="C66" s="200">
        <f t="shared" si="16"/>
        <v>5.5253734112285027E-2</v>
      </c>
      <c r="D66" s="200">
        <f t="shared" si="16"/>
        <v>5.5522530648667093E-2</v>
      </c>
      <c r="E66" s="200">
        <f t="shared" si="16"/>
        <v>5.5458312783338432E-2</v>
      </c>
      <c r="F66" s="200">
        <f t="shared" si="16"/>
        <v>5.5938537590478427E-2</v>
      </c>
      <c r="G66" s="200">
        <f t="shared" si="16"/>
        <v>5.5940584989566673E-2</v>
      </c>
      <c r="H66" s="200">
        <f t="shared" si="16"/>
        <v>5.5883496977617839E-2</v>
      </c>
      <c r="I66" s="200">
        <f t="shared" si="16"/>
        <v>5.5980688278763131E-2</v>
      </c>
      <c r="J66" s="200">
        <f t="shared" si="16"/>
        <v>5.6617917895329349E-2</v>
      </c>
      <c r="K66" s="200">
        <f t="shared" si="16"/>
        <v>5.6832437650245086E-2</v>
      </c>
      <c r="L66" s="200">
        <f t="shared" si="16"/>
        <v>5.7249947368544191E-2</v>
      </c>
      <c r="M66" s="200">
        <f t="shared" si="16"/>
        <v>5.723456966416203E-2</v>
      </c>
      <c r="N66" s="200">
        <f t="shared" si="16"/>
        <v>5.7625465543241279E-2</v>
      </c>
      <c r="O66" s="200">
        <f t="shared" si="16"/>
        <v>5.7636498229425917E-2</v>
      </c>
      <c r="P66" s="200">
        <f t="shared" si="16"/>
        <v>5.7920095992339854E-2</v>
      </c>
      <c r="Q66" s="200">
        <f t="shared" si="16"/>
        <v>5.7857639014425588E-2</v>
      </c>
    </row>
    <row r="67" spans="1:17" x14ac:dyDescent="0.25">
      <c r="A67" s="72" t="s">
        <v>290</v>
      </c>
      <c r="B67" s="71">
        <f t="shared" ref="B67:Q67" si="17">IF(B$46=0,0,B$46/B$5)</f>
        <v>0.1229813489270241</v>
      </c>
      <c r="C67" s="71">
        <f t="shared" si="17"/>
        <v>0.15257914493814476</v>
      </c>
      <c r="D67" s="71">
        <f t="shared" si="17"/>
        <v>0.18626316014587288</v>
      </c>
      <c r="E67" s="71">
        <f t="shared" si="17"/>
        <v>0.17490564948156687</v>
      </c>
      <c r="F67" s="71">
        <f t="shared" si="17"/>
        <v>0.21947969564464861</v>
      </c>
      <c r="G67" s="71">
        <f t="shared" si="17"/>
        <v>0.22144033654795151</v>
      </c>
      <c r="H67" s="71">
        <f t="shared" si="17"/>
        <v>0.22346832519547855</v>
      </c>
      <c r="I67" s="71">
        <f t="shared" si="17"/>
        <v>0.23102749755098681</v>
      </c>
      <c r="J67" s="71">
        <f t="shared" si="17"/>
        <v>0.2909392432941893</v>
      </c>
      <c r="K67" s="71">
        <f t="shared" si="17"/>
        <v>0.31150246711925778</v>
      </c>
      <c r="L67" s="71">
        <f t="shared" si="17"/>
        <v>0.3519316967806142</v>
      </c>
      <c r="M67" s="71">
        <f t="shared" si="17"/>
        <v>0.33966623461059237</v>
      </c>
      <c r="N67" s="71">
        <f t="shared" si="17"/>
        <v>0.45077319246269637</v>
      </c>
      <c r="O67" s="71">
        <f t="shared" si="17"/>
        <v>0.37525173754161861</v>
      </c>
      <c r="P67" s="71">
        <f t="shared" si="17"/>
        <v>0.39188759840955079</v>
      </c>
      <c r="Q67" s="71">
        <f t="shared" si="17"/>
        <v>0.38773013381918275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0.35781263368299182</v>
      </c>
      <c r="C71" s="253">
        <f>IF(C$5=0,0,C$5/MAE_fec!C$5)</f>
        <v>0.35774555584241696</v>
      </c>
      <c r="D71" s="253">
        <f>IF(D$5=0,0,D$5/MAE_fec!D$5)</f>
        <v>0.35601363250979728</v>
      </c>
      <c r="E71" s="253">
        <f>IF(E$5=0,0,E$5/MAE_fec!E$5)</f>
        <v>0.35782408690003575</v>
      </c>
      <c r="F71" s="253">
        <f>IF(F$5=0,0,F$5/MAE_fec!F$5)</f>
        <v>0.35936851346332621</v>
      </c>
      <c r="G71" s="253">
        <f>IF(G$5=0,0,G$5/MAE_fec!G$5)</f>
        <v>0.36413720804098404</v>
      </c>
      <c r="H71" s="253">
        <f>IF(H$5=0,0,H$5/MAE_fec!H$5)</f>
        <v>0.36629507410494527</v>
      </c>
      <c r="I71" s="253">
        <f>IF(I$5=0,0,I$5/MAE_fec!I$5)</f>
        <v>0.36565912810374407</v>
      </c>
      <c r="J71" s="253">
        <f>IF(J$5=0,0,J$5/MAE_fec!J$5)</f>
        <v>0.36154366722744957</v>
      </c>
      <c r="K71" s="253">
        <f>IF(K$5=0,0,K$5/MAE_fec!K$5)</f>
        <v>0.36017898427363582</v>
      </c>
      <c r="L71" s="253">
        <f>IF(L$5=0,0,L$5/MAE_fec!L$5)</f>
        <v>0.35755228795034855</v>
      </c>
      <c r="M71" s="253">
        <f>IF(M$5=0,0,M$5/MAE_fec!M$5)</f>
        <v>0.37201416972043905</v>
      </c>
      <c r="N71" s="253">
        <f>IF(N$5=0,0,N$5/MAE_fec!N$5)</f>
        <v>0.37275483220122896</v>
      </c>
      <c r="O71" s="253">
        <f>IF(O$5=0,0,O$5/MAE_fec!O$5)</f>
        <v>0.38254794417659294</v>
      </c>
      <c r="P71" s="253">
        <f>IF(P$5=0,0,P$5/MAE_fec!P$5)</f>
        <v>0.38704546217333496</v>
      </c>
      <c r="Q71" s="253">
        <f>IF(Q$5=0,0,Q$5/MAE_fec!Q$5)</f>
        <v>0.39371805713128954</v>
      </c>
    </row>
    <row r="72" spans="1:17" x14ac:dyDescent="0.25">
      <c r="A72" s="76" t="s">
        <v>83</v>
      </c>
      <c r="B72" s="308">
        <f>IF(B$6=0,0,B$6/MAE_fec!B$6)</f>
        <v>0.27573970063833469</v>
      </c>
      <c r="C72" s="308">
        <f>IF(C$6=0,0,C$6/MAE_fec!C$6)</f>
        <v>0.27573970063833475</v>
      </c>
      <c r="D72" s="308">
        <f>IF(D$6=0,0,D$6/MAE_fec!D$6)</f>
        <v>0.27573970063833475</v>
      </c>
      <c r="E72" s="308">
        <f>IF(E$6=0,0,E$6/MAE_fec!E$6)</f>
        <v>0.27682138899613329</v>
      </c>
      <c r="F72" s="308">
        <f>IF(F$6=0,0,F$6/MAE_fec!F$6)</f>
        <v>0.28042359359191543</v>
      </c>
      <c r="G72" s="308">
        <f>IF(G$6=0,0,G$6/MAE_fec!G$6)</f>
        <v>0.28415511661696669</v>
      </c>
      <c r="H72" s="308">
        <f>IF(H$6=0,0,H$6/MAE_fec!H$6)</f>
        <v>0.28554730922352339</v>
      </c>
      <c r="I72" s="308">
        <f>IF(I$6=0,0,I$6/MAE_fec!I$6)</f>
        <v>0.28554730922352334</v>
      </c>
      <c r="J72" s="308">
        <f>IF(J$6=0,0,J$6/MAE_fec!J$6)</f>
        <v>0.28554730922352339</v>
      </c>
      <c r="K72" s="308">
        <f>IF(K$6=0,0,K$6/MAE_fec!K$6)</f>
        <v>0.28554730922352334</v>
      </c>
      <c r="L72" s="308">
        <f>IF(L$6=0,0,L$6/MAE_fec!L$6)</f>
        <v>0.28554730922352334</v>
      </c>
      <c r="M72" s="308">
        <f>IF(M$6=0,0,M$6/MAE_fec!M$6)</f>
        <v>0.29701701067610953</v>
      </c>
      <c r="N72" s="308">
        <f>IF(N$6=0,0,N$6/MAE_fec!N$6)</f>
        <v>0.29964093806700687</v>
      </c>
      <c r="O72" s="308">
        <f>IF(O$6=0,0,O$6/MAE_fec!O$6)</f>
        <v>0.30757205773568186</v>
      </c>
      <c r="P72" s="308">
        <f>IF(P$6=0,0,P$6/MAE_fec!P$6)</f>
        <v>0.31271929036012275</v>
      </c>
      <c r="Q72" s="308">
        <f>IF(Q$6=0,0,Q$6/MAE_fec!Q$6)</f>
        <v>0.31776748721350573</v>
      </c>
    </row>
    <row r="73" spans="1:17" x14ac:dyDescent="0.25">
      <c r="A73" s="76" t="s">
        <v>82</v>
      </c>
      <c r="B73" s="308">
        <f>IF(B$7=0,0,B$7/MAE_fec!B$7)</f>
        <v>6.953424397001913E-2</v>
      </c>
      <c r="C73" s="308">
        <f>IF(C$7=0,0,C$7/MAE_fec!C$7)</f>
        <v>6.953424397001913E-2</v>
      </c>
      <c r="D73" s="308">
        <f>IF(D$7=0,0,D$7/MAE_fec!D$7)</f>
        <v>6.9534243970019116E-2</v>
      </c>
      <c r="E73" s="308">
        <f>IF(E$7=0,0,E$7/MAE_fec!E$7)</f>
        <v>6.9807017103509075E-2</v>
      </c>
      <c r="F73" s="308">
        <f>IF(F$7=0,0,F$7/MAE_fec!F$7)</f>
        <v>7.0715397625476656E-2</v>
      </c>
      <c r="G73" s="308">
        <f>IF(G$7=0,0,G$7/MAE_fec!G$7)</f>
        <v>7.1656388827697454E-2</v>
      </c>
      <c r="H73" s="308">
        <f>IF(H$7=0,0,H$7/MAE_fec!H$7)</f>
        <v>7.2007462902752506E-2</v>
      </c>
      <c r="I73" s="308">
        <f>IF(I$7=0,0,I$7/MAE_fec!I$7)</f>
        <v>7.2007462902752506E-2</v>
      </c>
      <c r="J73" s="308">
        <f>IF(J$7=0,0,J$7/MAE_fec!J$7)</f>
        <v>7.2007462902752492E-2</v>
      </c>
      <c r="K73" s="308">
        <f>IF(K$7=0,0,K$7/MAE_fec!K$7)</f>
        <v>7.2007462902752506E-2</v>
      </c>
      <c r="L73" s="308">
        <f>IF(L$7=0,0,L$7/MAE_fec!L$7)</f>
        <v>7.2007462902752506E-2</v>
      </c>
      <c r="M73" s="308">
        <f>IF(M$7=0,0,M$7/MAE_fec!M$7)</f>
        <v>7.4899817602569474E-2</v>
      </c>
      <c r="N73" s="308">
        <f>IF(N$7=0,0,N$7/MAE_fec!N$7)</f>
        <v>7.5561502542880521E-2</v>
      </c>
      <c r="O73" s="308">
        <f>IF(O$7=0,0,O$7/MAE_fec!O$7)</f>
        <v>7.7561520707549556E-2</v>
      </c>
      <c r="P73" s="308">
        <f>IF(P$7=0,0,P$7/MAE_fec!P$7)</f>
        <v>7.8859516347095662E-2</v>
      </c>
      <c r="Q73" s="308">
        <f>IF(Q$7=0,0,Q$7/MAE_fec!Q$7)</f>
        <v>8.0132537790142164E-2</v>
      </c>
    </row>
    <row r="74" spans="1:17" x14ac:dyDescent="0.25">
      <c r="A74" s="76" t="s">
        <v>81</v>
      </c>
      <c r="B74" s="308">
        <f>IF(B$8=0,0,B$8/MAE_fec!B$8)</f>
        <v>0.37845866276155293</v>
      </c>
      <c r="C74" s="308">
        <f>IF(C$8=0,0,C$8/MAE_fec!C$8)</f>
        <v>0.37845866276155288</v>
      </c>
      <c r="D74" s="308">
        <f>IF(D$8=0,0,D$8/MAE_fec!D$8)</f>
        <v>0.37845866276155299</v>
      </c>
      <c r="E74" s="308">
        <f>IF(E$8=0,0,E$8/MAE_fec!E$8)</f>
        <v>0.37994330327022646</v>
      </c>
      <c r="F74" s="308">
        <f>IF(F$8=0,0,F$8/MAE_fec!F$8)</f>
        <v>0.38488740646304653</v>
      </c>
      <c r="G74" s="308">
        <f>IF(G$8=0,0,G$8/MAE_fec!G$8)</f>
        <v>0.39000900197814853</v>
      </c>
      <c r="H74" s="308">
        <f>IF(H$8=0,0,H$8/MAE_fec!H$8)</f>
        <v>0.39191981623871452</v>
      </c>
      <c r="I74" s="308">
        <f>IF(I$8=0,0,I$8/MAE_fec!I$8)</f>
        <v>0.39191981623871458</v>
      </c>
      <c r="J74" s="308">
        <f>IF(J$8=0,0,J$8/MAE_fec!J$8)</f>
        <v>0.39191981623871458</v>
      </c>
      <c r="K74" s="308">
        <f>IF(K$8=0,0,K$8/MAE_fec!K$8)</f>
        <v>0.39191981623871452</v>
      </c>
      <c r="L74" s="308">
        <f>IF(L$8=0,0,L$8/MAE_fec!L$8)</f>
        <v>0.39191981623871458</v>
      </c>
      <c r="M74" s="308">
        <f>IF(M$8=0,0,M$8/MAE_fec!M$8)</f>
        <v>0.40766222788263484</v>
      </c>
      <c r="N74" s="308">
        <f>IF(N$8=0,0,N$8/MAE_fec!N$8)</f>
        <v>0.41126362459570687</v>
      </c>
      <c r="O74" s="308">
        <f>IF(O$8=0,0,O$8/MAE_fec!O$8)</f>
        <v>0.42214925672289044</v>
      </c>
      <c r="P74" s="308">
        <f>IF(P$8=0,0,P$8/MAE_fec!P$8)</f>
        <v>0.42921394407643032</v>
      </c>
      <c r="Q74" s="308">
        <f>IF(Q$8=0,0,Q$8/MAE_fec!Q$8)</f>
        <v>0.4361427027066368</v>
      </c>
    </row>
    <row r="75" spans="1:17" x14ac:dyDescent="0.25">
      <c r="A75" s="76" t="s">
        <v>80</v>
      </c>
      <c r="B75" s="308">
        <f>IF(B$9=0,0,B$9/MAE_fec!B$9)</f>
        <v>0.27010612592147448</v>
      </c>
      <c r="C75" s="308">
        <f>IF(C$9=0,0,C$9/MAE_fec!C$9)</f>
        <v>0.27010612592147448</v>
      </c>
      <c r="D75" s="308">
        <f>IF(D$9=0,0,D$9/MAE_fec!D$9)</f>
        <v>0.27010612592147448</v>
      </c>
      <c r="E75" s="308">
        <f>IF(E$9=0,0,E$9/MAE_fec!E$9)</f>
        <v>0.2711657145519944</v>
      </c>
      <c r="F75" s="308">
        <f>IF(F$9=0,0,F$9/MAE_fec!F$9)</f>
        <v>0.27469432333009497</v>
      </c>
      <c r="G75" s="308">
        <f>IF(G$9=0,0,G$9/MAE_fec!G$9)</f>
        <v>0.27834960846223256</v>
      </c>
      <c r="H75" s="308">
        <f>IF(H$9=0,0,H$9/MAE_fec!H$9)</f>
        <v>0.27971335750026743</v>
      </c>
      <c r="I75" s="308">
        <f>IF(I$9=0,0,I$9/MAE_fec!I$9)</f>
        <v>0.27971335750026732</v>
      </c>
      <c r="J75" s="308">
        <f>IF(J$9=0,0,J$9/MAE_fec!J$9)</f>
        <v>0.27971335750026738</v>
      </c>
      <c r="K75" s="308">
        <f>IF(K$9=0,0,K$9/MAE_fec!K$9)</f>
        <v>0.27971335750026738</v>
      </c>
      <c r="L75" s="308">
        <f>IF(L$9=0,0,L$9/MAE_fec!L$9)</f>
        <v>0.27971335750026738</v>
      </c>
      <c r="M75" s="308">
        <f>IF(M$9=0,0,M$9/MAE_fec!M$9)</f>
        <v>0.29094872410747719</v>
      </c>
      <c r="N75" s="308">
        <f>IF(N$9=0,0,N$9/MAE_fec!N$9)</f>
        <v>0.29351904263837347</v>
      </c>
      <c r="O75" s="308">
        <f>IF(O$9=0,0,O$9/MAE_fec!O$9)</f>
        <v>0.30128812341624528</v>
      </c>
      <c r="P75" s="308">
        <f>IF(P$9=0,0,P$9/MAE_fec!P$9)</f>
        <v>0.30633019410895229</v>
      </c>
      <c r="Q75" s="308">
        <f>IF(Q$9=0,0,Q$9/MAE_fec!Q$9)</f>
        <v>0.31127525240777415</v>
      </c>
    </row>
    <row r="76" spans="1:17" x14ac:dyDescent="0.25">
      <c r="A76" s="76" t="s">
        <v>79</v>
      </c>
      <c r="B76" s="308">
        <f>IF(B$10=0,0,B$10/MAE_fec!B$10)</f>
        <v>0.42263781638091236</v>
      </c>
      <c r="C76" s="308">
        <f>IF(C$10=0,0,C$10/MAE_fec!C$10)</f>
        <v>0.44114838136511592</v>
      </c>
      <c r="D76" s="308">
        <f>IF(D$10=0,0,D$10/MAE_fec!D$10)</f>
        <v>0.44114838136511597</v>
      </c>
      <c r="E76" s="308">
        <f>IF(E$10=0,0,E$10/MAE_fec!E$10)</f>
        <v>0.42341865146997665</v>
      </c>
      <c r="F76" s="308">
        <f>IF(F$10=0,0,F$10/MAE_fec!F$10)</f>
        <v>0.4293434992933583</v>
      </c>
      <c r="G76" s="308">
        <f>IF(G$10=0,0,G$10/MAE_fec!G$10)</f>
        <v>0.43840668382825754</v>
      </c>
      <c r="H76" s="308">
        <f>IF(H$10=0,0,H$10/MAE_fec!H$10)</f>
        <v>0.44089367253923545</v>
      </c>
      <c r="I76" s="308">
        <f>IF(I$10=0,0,I$10/MAE_fec!I$10)</f>
        <v>0.44154457989564483</v>
      </c>
      <c r="J76" s="308">
        <f>IF(J$10=0,0,J$10/MAE_fec!J$10)</f>
        <v>0.43809421453328429</v>
      </c>
      <c r="K76" s="308">
        <f>IF(K$10=0,0,K$10/MAE_fec!K$10)</f>
        <v>0.45520927633832037</v>
      </c>
      <c r="L76" s="308">
        <f>IF(L$10=0,0,L$10/MAE_fec!L$10)</f>
        <v>0.45507669750697871</v>
      </c>
      <c r="M76" s="308">
        <f>IF(M$10=0,0,M$10/MAE_fec!M$10)</f>
        <v>0.45009766379903937</v>
      </c>
      <c r="N76" s="308">
        <f>IF(N$10=0,0,N$10/MAE_fec!N$10)</f>
        <v>0.45296123702334501</v>
      </c>
      <c r="O76" s="308">
        <f>IF(O$10=0,0,O$10/MAE_fec!O$10)</f>
        <v>0.46430530825603533</v>
      </c>
      <c r="P76" s="308">
        <f>IF(P$10=0,0,P$10/MAE_fec!P$10)</f>
        <v>0.47287120205628658</v>
      </c>
      <c r="Q76" s="308">
        <f>IF(Q$10=0,0,Q$10/MAE_fec!Q$10)</f>
        <v>0.48037498269610385</v>
      </c>
    </row>
    <row r="77" spans="1:17" x14ac:dyDescent="0.25">
      <c r="A77" s="74" t="s">
        <v>295</v>
      </c>
      <c r="B77" s="307">
        <f>IF(B$15=0,0,B$15/MAE_fec!B$15)</f>
        <v>0.33439962547056024</v>
      </c>
      <c r="C77" s="307">
        <f>IF(C$15=0,0,C$15/MAE_fec!C$15)</f>
        <v>0.33448343574538614</v>
      </c>
      <c r="D77" s="307">
        <f>IF(D$15=0,0,D$15/MAE_fec!D$15)</f>
        <v>0.33450221986536421</v>
      </c>
      <c r="E77" s="307">
        <f>IF(E$15=0,0,E$15/MAE_fec!E$15)</f>
        <v>0.3351918706355958</v>
      </c>
      <c r="F77" s="307">
        <f>IF(F$15=0,0,F$15/MAE_fec!F$15)</f>
        <v>0.34022182640879622</v>
      </c>
      <c r="G77" s="307">
        <f>IF(G$15=0,0,G$15/MAE_fec!G$15)</f>
        <v>0.3448405845605601</v>
      </c>
      <c r="H77" s="307">
        <f>IF(H$15=0,0,H$15/MAE_fec!H$15)</f>
        <v>0.34653034871956567</v>
      </c>
      <c r="I77" s="307">
        <f>IF(I$15=0,0,I$15/MAE_fec!I$15)</f>
        <v>0.34695934517145005</v>
      </c>
      <c r="J77" s="307">
        <f>IF(J$15=0,0,J$15/MAE_fec!J$15)</f>
        <v>0.34695934517145</v>
      </c>
      <c r="K77" s="307">
        <f>IF(K$15=0,0,K$15/MAE_fec!K$15)</f>
        <v>0.3464638822654097</v>
      </c>
      <c r="L77" s="307">
        <f>IF(L$15=0,0,L$15/MAE_fec!L$15)</f>
        <v>0.34650195854958976</v>
      </c>
      <c r="M77" s="307">
        <f>IF(M$15=0,0,M$15/MAE_fec!M$15)</f>
        <v>0.35897721501420521</v>
      </c>
      <c r="N77" s="307">
        <f>IF(N$15=0,0,N$15/MAE_fec!N$15)</f>
        <v>0.36193734747990386</v>
      </c>
      <c r="O77" s="307">
        <f>IF(O$15=0,0,O$15/MAE_fec!O$15)</f>
        <v>0.37218479125589154</v>
      </c>
      <c r="P77" s="307">
        <f>IF(P$15=0,0,P$15/MAE_fec!P$15)</f>
        <v>0.3783657317077192</v>
      </c>
      <c r="Q77" s="307">
        <f>IF(Q$15=0,0,Q$15/MAE_fec!Q$15)</f>
        <v>0.38450938209053898</v>
      </c>
    </row>
    <row r="78" spans="1:17" x14ac:dyDescent="0.25">
      <c r="A78" s="127" t="s">
        <v>294</v>
      </c>
      <c r="B78" s="305">
        <f>IF(B$23=0,0,B$23/MAE_fec!B$23)</f>
        <v>0.27270161854687414</v>
      </c>
      <c r="C78" s="305">
        <f>IF(C$23=0,0,C$23/MAE_fec!C$23)</f>
        <v>0.27270161854687425</v>
      </c>
      <c r="D78" s="305">
        <f>IF(D$23=0,0,D$23/MAE_fec!D$23)</f>
        <v>0.27270161854687419</v>
      </c>
      <c r="E78" s="305">
        <f>IF(E$23=0,0,E$23/MAE_fec!E$23)</f>
        <v>0.27377138893268416</v>
      </c>
      <c r="F78" s="305">
        <f>IF(F$23=0,0,F$23/MAE_fec!F$23)</f>
        <v>0.27733390467246588</v>
      </c>
      <c r="G78" s="305">
        <f>IF(G$23=0,0,G$23/MAE_fec!G$23)</f>
        <v>0.28102431401947214</v>
      </c>
      <c r="H78" s="305">
        <f>IF(H$23=0,0,H$23/MAE_fec!H$23)</f>
        <v>0.28240116753841804</v>
      </c>
      <c r="I78" s="305">
        <f>IF(I$23=0,0,I$23/MAE_fec!I$23)</f>
        <v>0.28240116753841804</v>
      </c>
      <c r="J78" s="305">
        <f>IF(J$23=0,0,J$23/MAE_fec!J$23)</f>
        <v>0.2824011675384181</v>
      </c>
      <c r="K78" s="305">
        <f>IF(K$23=0,0,K$23/MAE_fec!K$23)</f>
        <v>0.28240116753841799</v>
      </c>
      <c r="L78" s="305">
        <f>IF(L$23=0,0,L$23/MAE_fec!L$23)</f>
        <v>0.28240116753841804</v>
      </c>
      <c r="M78" s="305">
        <f>IF(M$23=0,0,M$23/MAE_fec!M$23)</f>
        <v>0.29374449656622525</v>
      </c>
      <c r="N78" s="305">
        <f>IF(N$23=0,0,N$23/MAE_fec!N$23)</f>
        <v>0.29633951369575234</v>
      </c>
      <c r="O78" s="305">
        <f>IF(O$23=0,0,O$23/MAE_fec!O$23)</f>
        <v>0.30418324880364472</v>
      </c>
      <c r="P78" s="305">
        <f>IF(P$23=0,0,P$23/MAE_fec!P$23)</f>
        <v>0.30927376955373204</v>
      </c>
      <c r="Q78" s="305">
        <f>IF(Q$23=0,0,Q$23/MAE_fec!Q$23)</f>
        <v>0.31426634570244705</v>
      </c>
    </row>
    <row r="79" spans="1:17" x14ac:dyDescent="0.25">
      <c r="A79" s="127" t="s">
        <v>293</v>
      </c>
      <c r="B79" s="305">
        <f>IF(B$26=0,0,B$26/MAE_fec!B$26)</f>
        <v>0.27132652755110992</v>
      </c>
      <c r="C79" s="305">
        <f>IF(C$26=0,0,C$26/MAE_fec!C$26)</f>
        <v>0.27049661624712135</v>
      </c>
      <c r="D79" s="305">
        <f>IF(D$26=0,0,D$26/MAE_fec!D$26)</f>
        <v>0.27051950763466004</v>
      </c>
      <c r="E79" s="305">
        <f>IF(E$26=0,0,E$26/MAE_fec!E$26)</f>
        <v>0.27353091580289524</v>
      </c>
      <c r="F79" s="305">
        <f>IF(F$26=0,0,F$26/MAE_fec!F$26)</f>
        <v>0.27775592756000939</v>
      </c>
      <c r="G79" s="305">
        <f>IF(G$26=0,0,G$26/MAE_fec!G$26)</f>
        <v>0.28102449086482589</v>
      </c>
      <c r="H79" s="305">
        <f>IF(H$26=0,0,H$26/MAE_fec!H$26)</f>
        <v>0.28213532028715743</v>
      </c>
      <c r="I79" s="305">
        <f>IF(I$26=0,0,I$26/MAE_fec!I$26)</f>
        <v>0.28226538450782046</v>
      </c>
      <c r="J79" s="305">
        <f>IF(J$26=0,0,J$26/MAE_fec!J$26)</f>
        <v>0.28256921167918297</v>
      </c>
      <c r="K79" s="305">
        <f>IF(K$26=0,0,K$26/MAE_fec!K$26)</f>
        <v>0.28094426887751855</v>
      </c>
      <c r="L79" s="305">
        <f>IF(L$26=0,0,L$26/MAE_fec!L$26)</f>
        <v>0.28104903967653022</v>
      </c>
      <c r="M79" s="305">
        <f>IF(M$26=0,0,M$26/MAE_fec!M$26)</f>
        <v>0.29181131827286322</v>
      </c>
      <c r="N79" s="305">
        <f>IF(N$26=0,0,N$26/MAE_fec!N$26)</f>
        <v>0.34647691428011967</v>
      </c>
      <c r="O79" s="305">
        <f>IF(O$26=0,0,O$26/MAE_fec!O$26)</f>
        <v>0.30233609224942559</v>
      </c>
      <c r="P79" s="305">
        <f>IF(P$26=0,0,P$26/MAE_fec!P$26)</f>
        <v>0.30750735389140171</v>
      </c>
      <c r="Q79" s="305">
        <f>IF(Q$26=0,0,Q$26/MAE_fec!Q$26)</f>
        <v>0.31248634121805424</v>
      </c>
    </row>
    <row r="80" spans="1:17" x14ac:dyDescent="0.25">
      <c r="A80" s="127" t="s">
        <v>292</v>
      </c>
      <c r="B80" s="305">
        <f>IF(B$34=0,0,B$34/MAE_fec!B$34)</f>
        <v>0.39925870657425194</v>
      </c>
      <c r="C80" s="305">
        <f>IF(C$34=0,0,C$34/MAE_fec!C$34)</f>
        <v>0.4028941927677599</v>
      </c>
      <c r="D80" s="305">
        <f>IF(D$34=0,0,D$34/MAE_fec!D$34)</f>
        <v>0.40417064295063504</v>
      </c>
      <c r="E80" s="305">
        <f>IF(E$34=0,0,E$34/MAE_fec!E$34)</f>
        <v>0.4050297087466922</v>
      </c>
      <c r="F80" s="305">
        <f>IF(F$34=0,0,F$34/MAE_fec!F$34)</f>
        <v>0.40993141884714573</v>
      </c>
      <c r="G80" s="305">
        <f>IF(G$34=0,0,G$34/MAE_fec!G$34)</f>
        <v>0.4156960653949211</v>
      </c>
      <c r="H80" s="305">
        <f>IF(H$34=0,0,H$34/MAE_fec!H$34)</f>
        <v>0.41907701359258248</v>
      </c>
      <c r="I80" s="305">
        <f>IF(I$34=0,0,I$34/MAE_fec!I$34)</f>
        <v>0.41869209769171434</v>
      </c>
      <c r="J80" s="305">
        <f>IF(J$34=0,0,J$34/MAE_fec!J$34)</f>
        <v>0.41890032566348451</v>
      </c>
      <c r="K80" s="305">
        <f>IF(K$34=0,0,K$34/MAE_fec!K$34)</f>
        <v>0.41915291821250722</v>
      </c>
      <c r="L80" s="305">
        <f>IF(L$34=0,0,L$34/MAE_fec!L$34)</f>
        <v>0.41960750073983377</v>
      </c>
      <c r="M80" s="305">
        <f>IF(M$34=0,0,M$34/MAE_fec!M$34)</f>
        <v>0.43517256666439508</v>
      </c>
      <c r="N80" s="305">
        <f>IF(N$34=0,0,N$34/MAE_fec!N$34)</f>
        <v>0.43810706302962565</v>
      </c>
      <c r="O80" s="305">
        <f>IF(O$34=0,0,O$34/MAE_fec!O$34)</f>
        <v>0.45003186179012244</v>
      </c>
      <c r="P80" s="305">
        <f>IF(P$34=0,0,P$34/MAE_fec!P$34)</f>
        <v>0.4545286568286343</v>
      </c>
      <c r="Q80" s="305">
        <f>IF(Q$34=0,0,Q$34/MAE_fec!Q$34)</f>
        <v>0.46240229909053931</v>
      </c>
    </row>
    <row r="81" spans="1:17" x14ac:dyDescent="0.25">
      <c r="A81" s="127" t="s">
        <v>291</v>
      </c>
      <c r="B81" s="305">
        <f>IF(B$45=0,0,B$45/MAE_fec!B$45)</f>
        <v>0.36883492307342186</v>
      </c>
      <c r="C81" s="305">
        <f>IF(C$45=0,0,C$45/MAE_fec!C$45)</f>
        <v>0.36883492307342192</v>
      </c>
      <c r="D81" s="305">
        <f>IF(D$45=0,0,D$45/MAE_fec!D$45)</f>
        <v>0.36883492307342197</v>
      </c>
      <c r="E81" s="305">
        <f>IF(E$45=0,0,E$45/MAE_fec!E$45)</f>
        <v>0.37028181099458257</v>
      </c>
      <c r="F81" s="305">
        <f>IF(F$45=0,0,F$45/MAE_fec!F$45)</f>
        <v>0.37510019170618947</v>
      </c>
      <c r="G81" s="305">
        <f>IF(G$45=0,0,G$45/MAE_fec!G$45)</f>
        <v>0.38009155132798256</v>
      </c>
      <c r="H81" s="305">
        <f>IF(H$45=0,0,H$45/MAE_fec!H$45)</f>
        <v>0.38195377592514423</v>
      </c>
      <c r="I81" s="305">
        <f>IF(I$45=0,0,I$45/MAE_fec!I$45)</f>
        <v>0.38195377592514423</v>
      </c>
      <c r="J81" s="305">
        <f>IF(J$45=0,0,J$45/MAE_fec!J$45)</f>
        <v>0.38195377592514423</v>
      </c>
      <c r="K81" s="305">
        <f>IF(K$45=0,0,K$45/MAE_fec!K$45)</f>
        <v>0.38195377592514429</v>
      </c>
      <c r="L81" s="305">
        <f>IF(L$45=0,0,L$45/MAE_fec!L$45)</f>
        <v>0.38195377592514429</v>
      </c>
      <c r="M81" s="305">
        <f>IF(M$45=0,0,M$45/MAE_fec!M$45)</f>
        <v>0.39729587734596383</v>
      </c>
      <c r="N81" s="305">
        <f>IF(N$45=0,0,N$45/MAE_fec!N$45)</f>
        <v>0.40080569495703461</v>
      </c>
      <c r="O81" s="305">
        <f>IF(O$45=0,0,O$45/MAE_fec!O$45)</f>
        <v>0.41141451880833302</v>
      </c>
      <c r="P81" s="305">
        <f>IF(P$45=0,0,P$45/MAE_fec!P$45)</f>
        <v>0.41829955982593658</v>
      </c>
      <c r="Q81" s="305">
        <f>IF(Q$45=0,0,Q$45/MAE_fec!Q$45)</f>
        <v>0.42505212862095093</v>
      </c>
    </row>
    <row r="82" spans="1:17" x14ac:dyDescent="0.25">
      <c r="A82" s="72" t="s">
        <v>290</v>
      </c>
      <c r="B82" s="304">
        <f>IF(B$46=0,0,B$46/MAE_fec!B$46)</f>
        <v>0.33635527341692634</v>
      </c>
      <c r="C82" s="304">
        <f>IF(C$46=0,0,C$46/MAE_fec!C$46)</f>
        <v>0.33635527341692634</v>
      </c>
      <c r="D82" s="304">
        <f>IF(D$46=0,0,D$46/MAE_fec!D$46)</f>
        <v>0.33635527341692639</v>
      </c>
      <c r="E82" s="304">
        <f>IF(E$46=0,0,E$46/MAE_fec!E$46)</f>
        <v>0.33767474820600091</v>
      </c>
      <c r="F82" s="304">
        <f>IF(F$46=0,0,F$46/MAE_fec!F$46)</f>
        <v>0.34206882170689012</v>
      </c>
      <c r="G82" s="304">
        <f>IF(G$46=0,0,G$46/MAE_fec!G$46)</f>
        <v>0.34662064157340589</v>
      </c>
      <c r="H82" s="304">
        <f>IF(H$46=0,0,H$46/MAE_fec!H$46)</f>
        <v>0.34831887843862086</v>
      </c>
      <c r="I82" s="304">
        <f>IF(I$46=0,0,I$46/MAE_fec!I$46)</f>
        <v>0.34831887843862086</v>
      </c>
      <c r="J82" s="304">
        <f>IF(J$46=0,0,J$46/MAE_fec!J$46)</f>
        <v>0.34831887843862092</v>
      </c>
      <c r="K82" s="304">
        <f>IF(K$46=0,0,K$46/MAE_fec!K$46)</f>
        <v>0.34831887843862092</v>
      </c>
      <c r="L82" s="304">
        <f>IF(L$46=0,0,L$46/MAE_fec!L$46)</f>
        <v>0.34831887843862086</v>
      </c>
      <c r="M82" s="304">
        <f>IF(M$46=0,0,M$46/MAE_fec!M$46)</f>
        <v>0.36230995248114783</v>
      </c>
      <c r="N82" s="304">
        <f>IF(N$46=0,0,N$46/MAE_fec!N$46)</f>
        <v>0.36551069511250717</v>
      </c>
      <c r="O82" s="304">
        <f>IF(O$46=0,0,O$46/MAE_fec!O$46)</f>
        <v>0.37518530460284877</v>
      </c>
      <c r="P82" s="304">
        <f>IF(P$46=0,0,P$46/MAE_fec!P$46)</f>
        <v>0.38146404804358797</v>
      </c>
      <c r="Q82" s="304">
        <f>IF(Q$46=0,0,Q$46/MAE_fec!Q$46)</f>
        <v>0.38762198478229937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290.92015650818121</v>
      </c>
      <c r="C5" s="96">
        <v>303.83915028350401</v>
      </c>
      <c r="D5" s="96">
        <v>296.25064151868003</v>
      </c>
      <c r="E5" s="96">
        <v>332.93751503723996</v>
      </c>
      <c r="F5" s="96">
        <v>318.27299599188001</v>
      </c>
      <c r="G5" s="96">
        <v>389.35986197249605</v>
      </c>
      <c r="H5" s="96">
        <v>371.33120410405201</v>
      </c>
      <c r="I5" s="96">
        <v>370.81041324368408</v>
      </c>
      <c r="J5" s="96">
        <v>300.34321402589995</v>
      </c>
      <c r="K5" s="96">
        <v>273.49669340092811</v>
      </c>
      <c r="L5" s="96">
        <v>278.63026537497313</v>
      </c>
      <c r="M5" s="96">
        <v>301.80192734203672</v>
      </c>
      <c r="N5" s="96">
        <v>217.05515860795066</v>
      </c>
      <c r="O5" s="96">
        <v>410.26214960129545</v>
      </c>
      <c r="P5" s="96">
        <v>384.62104510830392</v>
      </c>
      <c r="Q5" s="96">
        <v>397.10965885950975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2.2229556695530182</v>
      </c>
      <c r="C10" s="158">
        <v>1.5556013644073392</v>
      </c>
      <c r="D10" s="158">
        <v>1.6092384286492272</v>
      </c>
      <c r="E10" s="158">
        <v>1.9173920003646638</v>
      </c>
      <c r="F10" s="158">
        <v>1.9821891152096676</v>
      </c>
      <c r="G10" s="158">
        <v>2.4515699867888348</v>
      </c>
      <c r="H10" s="158">
        <v>2.548423458778228</v>
      </c>
      <c r="I10" s="158">
        <v>2.7391970604847824</v>
      </c>
      <c r="J10" s="158">
        <v>2.6189437422777031</v>
      </c>
      <c r="K10" s="158">
        <v>1.5523057516647207</v>
      </c>
      <c r="L10" s="158">
        <v>1.6895314918928015</v>
      </c>
      <c r="M10" s="158">
        <v>3.2778798475156492</v>
      </c>
      <c r="N10" s="158">
        <v>4.1184294610721208</v>
      </c>
      <c r="O10" s="158">
        <v>5.3320987892809351</v>
      </c>
      <c r="P10" s="158">
        <v>5.0596529237648848</v>
      </c>
      <c r="Q10" s="158">
        <v>5.1797076860750524</v>
      </c>
    </row>
    <row r="11" spans="1:17" x14ac:dyDescent="0.25">
      <c r="A11" s="92" t="s">
        <v>125</v>
      </c>
      <c r="B11" s="91">
        <v>0.8578077099818362</v>
      </c>
      <c r="C11" s="91">
        <v>0</v>
      </c>
      <c r="D11" s="91">
        <v>0</v>
      </c>
      <c r="E11" s="91">
        <v>0.89781198879634483</v>
      </c>
      <c r="F11" s="91">
        <v>0.90376793436599911</v>
      </c>
      <c r="G11" s="91">
        <v>0.93486695879447479</v>
      </c>
      <c r="H11" s="91">
        <v>0.9358143713695346</v>
      </c>
      <c r="I11" s="91">
        <v>0.95076099088685695</v>
      </c>
      <c r="J11" s="91">
        <v>1.0597583051848696</v>
      </c>
      <c r="K11" s="91">
        <v>0</v>
      </c>
      <c r="L11" s="91">
        <v>0</v>
      </c>
      <c r="M11" s="91">
        <v>1.5348555873675171</v>
      </c>
      <c r="N11" s="91">
        <v>1.9284399561797418</v>
      </c>
      <c r="O11" s="91">
        <v>2.496736305123016</v>
      </c>
      <c r="P11" s="91">
        <v>2.3691644970045997</v>
      </c>
      <c r="Q11" s="91">
        <v>2.4253797127213992</v>
      </c>
    </row>
    <row r="12" spans="1:17" x14ac:dyDescent="0.25">
      <c r="A12" s="92" t="s">
        <v>26</v>
      </c>
      <c r="B12" s="91">
        <v>1.365147959571182</v>
      </c>
      <c r="C12" s="91">
        <v>1.5556013644073392</v>
      </c>
      <c r="D12" s="91">
        <v>1.6092384286492272</v>
      </c>
      <c r="E12" s="91">
        <v>1.0195800115683189</v>
      </c>
      <c r="F12" s="91">
        <v>1.0784211808436683</v>
      </c>
      <c r="G12" s="91">
        <v>1.5167030279943599</v>
      </c>
      <c r="H12" s="91">
        <v>1.6126090874086934</v>
      </c>
      <c r="I12" s="91">
        <v>1.7884360695979256</v>
      </c>
      <c r="J12" s="91">
        <v>1.5591854370928333</v>
      </c>
      <c r="K12" s="91">
        <v>1.5523057516647207</v>
      </c>
      <c r="L12" s="91">
        <v>1.6895314918928015</v>
      </c>
      <c r="M12" s="91">
        <v>1.7430242601481321</v>
      </c>
      <c r="N12" s="91">
        <v>2.1899895048923788</v>
      </c>
      <c r="O12" s="91">
        <v>2.835362484157919</v>
      </c>
      <c r="P12" s="91">
        <v>2.6904884267602847</v>
      </c>
      <c r="Q12" s="91">
        <v>2.7543279733536532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20.736107367981166</v>
      </c>
      <c r="C15" s="204">
        <v>23.613027345760013</v>
      </c>
      <c r="D15" s="204">
        <v>24.423494044571974</v>
      </c>
      <c r="E15" s="204">
        <v>26.74953661752097</v>
      </c>
      <c r="F15" s="204">
        <v>27.066340753799093</v>
      </c>
      <c r="G15" s="204">
        <v>33.202580356152936</v>
      </c>
      <c r="H15" s="204">
        <v>32.503011614724329</v>
      </c>
      <c r="I15" s="204">
        <v>32.348331352864967</v>
      </c>
      <c r="J15" s="204">
        <v>29.32264930067392</v>
      </c>
      <c r="K15" s="204">
        <v>27.82197159917559</v>
      </c>
      <c r="L15" s="204">
        <v>30.726094612611245</v>
      </c>
      <c r="M15" s="204">
        <v>32.333432475763594</v>
      </c>
      <c r="N15" s="204">
        <v>37.677296049633483</v>
      </c>
      <c r="O15" s="204">
        <v>46.519901364439129</v>
      </c>
      <c r="P15" s="204">
        <v>46.399834451930978</v>
      </c>
      <c r="Q15" s="204">
        <v>47.101473476077715</v>
      </c>
    </row>
    <row r="16" spans="1:17" x14ac:dyDescent="0.25">
      <c r="A16" s="152" t="s">
        <v>301</v>
      </c>
      <c r="B16" s="264">
        <v>20.736107367981166</v>
      </c>
      <c r="C16" s="264">
        <v>23.613027345760013</v>
      </c>
      <c r="D16" s="264">
        <v>24.423494044571974</v>
      </c>
      <c r="E16" s="264">
        <v>26.74953661752097</v>
      </c>
      <c r="F16" s="264">
        <v>27.066340753799093</v>
      </c>
      <c r="G16" s="264">
        <v>33.202580356152936</v>
      </c>
      <c r="H16" s="264">
        <v>32.503011614724329</v>
      </c>
      <c r="I16" s="264">
        <v>32.348331352864967</v>
      </c>
      <c r="J16" s="264">
        <v>29.32264930067392</v>
      </c>
      <c r="K16" s="264">
        <v>27.82197159917559</v>
      </c>
      <c r="L16" s="264">
        <v>30.726094612611245</v>
      </c>
      <c r="M16" s="264">
        <v>32.333432475763594</v>
      </c>
      <c r="N16" s="264">
        <v>37.677296049633483</v>
      </c>
      <c r="O16" s="264">
        <v>46.519901364439129</v>
      </c>
      <c r="P16" s="264">
        <v>46.399834451930978</v>
      </c>
      <c r="Q16" s="264">
        <v>47.101473476077715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0.97070505252547734</v>
      </c>
      <c r="C18" s="83">
        <v>0.96191094849605929</v>
      </c>
      <c r="D18" s="83">
        <v>0.96163991870744003</v>
      </c>
      <c r="E18" s="83">
        <v>2.0121276359790721</v>
      </c>
      <c r="F18" s="83">
        <v>0.99318426133261506</v>
      </c>
      <c r="G18" s="83">
        <v>1.0041009603902835</v>
      </c>
      <c r="H18" s="83">
        <v>0.98237764742347333</v>
      </c>
      <c r="I18" s="83">
        <v>0</v>
      </c>
      <c r="J18" s="83">
        <v>0</v>
      </c>
      <c r="K18" s="83">
        <v>0.97067683824573836</v>
      </c>
      <c r="L18" s="83">
        <v>0.98990982606197642</v>
      </c>
      <c r="M18" s="83">
        <v>3.0070242512311789</v>
      </c>
      <c r="N18" s="83">
        <v>4.3134228330631297</v>
      </c>
      <c r="O18" s="83">
        <v>3.9938800179418408</v>
      </c>
      <c r="P18" s="83">
        <v>4.0005036266303602</v>
      </c>
      <c r="Q18" s="83">
        <v>3.9994423868366833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0.27640200667656517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1.3194749281028131</v>
      </c>
      <c r="N19" s="83">
        <v>1.2022876264151294</v>
      </c>
      <c r="O19" s="83">
        <v>0.74340220708869231</v>
      </c>
      <c r="P19" s="83">
        <v>0.88233083427794101</v>
      </c>
      <c r="Q19" s="83">
        <v>0.84644261426085643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19.765402315455688</v>
      </c>
      <c r="C21" s="83">
        <v>22.651116397263955</v>
      </c>
      <c r="D21" s="83">
        <v>23.461854125864534</v>
      </c>
      <c r="E21" s="83">
        <v>24.461006974865334</v>
      </c>
      <c r="F21" s="83">
        <v>26.073156492466477</v>
      </c>
      <c r="G21" s="83">
        <v>32.198479395762654</v>
      </c>
      <c r="H21" s="83">
        <v>31.520633967300853</v>
      </c>
      <c r="I21" s="83">
        <v>32.348331352864967</v>
      </c>
      <c r="J21" s="83">
        <v>29.32264930067392</v>
      </c>
      <c r="K21" s="83">
        <v>26.851294760929854</v>
      </c>
      <c r="L21" s="83">
        <v>29.73618478654927</v>
      </c>
      <c r="M21" s="83">
        <v>28.006933296429604</v>
      </c>
      <c r="N21" s="83">
        <v>32.161585590155227</v>
      </c>
      <c r="O21" s="83">
        <v>41.782619139408595</v>
      </c>
      <c r="P21" s="83">
        <v>41.516999991022679</v>
      </c>
      <c r="Q21" s="83">
        <v>42.255588474980172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13.102448373609265</v>
      </c>
      <c r="C23" s="204">
        <v>14.930386427465132</v>
      </c>
      <c r="D23" s="204">
        <v>15.445185471930655</v>
      </c>
      <c r="E23" s="204">
        <v>16.805940069742082</v>
      </c>
      <c r="F23" s="204">
        <v>17.121606088069839</v>
      </c>
      <c r="G23" s="204">
        <v>21.018360490897056</v>
      </c>
      <c r="H23" s="204">
        <v>20.575549695206067</v>
      </c>
      <c r="I23" s="204">
        <v>20.546522551599949</v>
      </c>
      <c r="J23" s="204">
        <v>18.624715709658826</v>
      </c>
      <c r="K23" s="204">
        <v>17.603142148051585</v>
      </c>
      <c r="L23" s="204">
        <v>19.446383767889593</v>
      </c>
      <c r="M23" s="204">
        <v>20.121595111379172</v>
      </c>
      <c r="N23" s="204">
        <v>23.4418587986498</v>
      </c>
      <c r="O23" s="204">
        <v>29.151688294620648</v>
      </c>
      <c r="P23" s="204">
        <v>29.053523856848965</v>
      </c>
      <c r="Q23" s="204">
        <v>29.50479230033184</v>
      </c>
    </row>
    <row r="24" spans="1:17" x14ac:dyDescent="0.25">
      <c r="A24" s="152" t="s">
        <v>299</v>
      </c>
      <c r="B24" s="151">
        <v>13.102448373609265</v>
      </c>
      <c r="C24" s="151">
        <v>14.930386427465132</v>
      </c>
      <c r="D24" s="151">
        <v>15.445185471930655</v>
      </c>
      <c r="E24" s="151">
        <v>16.805940069742082</v>
      </c>
      <c r="F24" s="151">
        <v>17.121606088069839</v>
      </c>
      <c r="G24" s="151">
        <v>21.018360490897056</v>
      </c>
      <c r="H24" s="151">
        <v>20.575549695206067</v>
      </c>
      <c r="I24" s="151">
        <v>20.546522551599949</v>
      </c>
      <c r="J24" s="151">
        <v>18.624715709658826</v>
      </c>
      <c r="K24" s="151">
        <v>17.603142148051585</v>
      </c>
      <c r="L24" s="151">
        <v>19.446383767889593</v>
      </c>
      <c r="M24" s="151">
        <v>20.121595111379172</v>
      </c>
      <c r="N24" s="151">
        <v>23.4418587986498</v>
      </c>
      <c r="O24" s="151">
        <v>29.151688294620648</v>
      </c>
      <c r="P24" s="151">
        <v>29.053523856848965</v>
      </c>
      <c r="Q24" s="151">
        <v>29.50479230033184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41.270071317133102</v>
      </c>
      <c r="C26" s="204">
        <v>47.739262032948858</v>
      </c>
      <c r="D26" s="204">
        <v>49.377810175760878</v>
      </c>
      <c r="E26" s="204">
        <v>51.667858169614135</v>
      </c>
      <c r="F26" s="204">
        <v>52.381059953365053</v>
      </c>
      <c r="G26" s="204">
        <v>64.840529940201435</v>
      </c>
      <c r="H26" s="204">
        <v>63.758020582503981</v>
      </c>
      <c r="I26" s="204">
        <v>63.857855169750714</v>
      </c>
      <c r="J26" s="204">
        <v>57.590504067541787</v>
      </c>
      <c r="K26" s="204">
        <v>55.588608272519735</v>
      </c>
      <c r="L26" s="204">
        <v>61.331791879946628</v>
      </c>
      <c r="M26" s="204">
        <v>63.341846396232704</v>
      </c>
      <c r="N26" s="204">
        <v>14.135846825319121</v>
      </c>
      <c r="O26" s="204">
        <v>91.657298806132957</v>
      </c>
      <c r="P26" s="204">
        <v>91.19194417278419</v>
      </c>
      <c r="Q26" s="204">
        <v>92.608174615617131</v>
      </c>
    </row>
    <row r="27" spans="1:17" x14ac:dyDescent="0.25">
      <c r="A27" s="152" t="s">
        <v>297</v>
      </c>
      <c r="B27" s="264">
        <v>41.270071317133102</v>
      </c>
      <c r="C27" s="264">
        <v>47.739262032948858</v>
      </c>
      <c r="D27" s="264">
        <v>49.377810175760878</v>
      </c>
      <c r="E27" s="264">
        <v>51.667858169614135</v>
      </c>
      <c r="F27" s="264">
        <v>52.381059953365053</v>
      </c>
      <c r="G27" s="264">
        <v>64.840529940201435</v>
      </c>
      <c r="H27" s="264">
        <v>63.758020582503981</v>
      </c>
      <c r="I27" s="264">
        <v>63.857855169750714</v>
      </c>
      <c r="J27" s="264">
        <v>57.590504067541787</v>
      </c>
      <c r="K27" s="264">
        <v>55.588608272519735</v>
      </c>
      <c r="L27" s="264">
        <v>61.331791879946628</v>
      </c>
      <c r="M27" s="264">
        <v>63.341846396232704</v>
      </c>
      <c r="N27" s="264">
        <v>14.135846825319121</v>
      </c>
      <c r="O27" s="264">
        <v>91.657298806132957</v>
      </c>
      <c r="P27" s="264">
        <v>91.19194417278419</v>
      </c>
      <c r="Q27" s="264">
        <v>92.608174615617131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1.9319473049935398</v>
      </c>
      <c r="C29" s="83">
        <v>1.9447281430799412</v>
      </c>
      <c r="D29" s="83">
        <v>1.9441801929205602</v>
      </c>
      <c r="E29" s="83">
        <v>3.8865093927209284</v>
      </c>
      <c r="F29" s="83">
        <v>1.9220937477593858</v>
      </c>
      <c r="G29" s="83">
        <v>1.9608848977036215</v>
      </c>
      <c r="H29" s="83">
        <v>1.9270354084925272</v>
      </c>
      <c r="I29" s="83">
        <v>0</v>
      </c>
      <c r="J29" s="83">
        <v>0</v>
      </c>
      <c r="K29" s="83">
        <v>1.9394231040782617</v>
      </c>
      <c r="L29" s="83">
        <v>1.975940782497891</v>
      </c>
      <c r="M29" s="83">
        <v>5.8908211608527576</v>
      </c>
      <c r="N29" s="83">
        <v>1.6183190104908707</v>
      </c>
      <c r="O29" s="83">
        <v>7.8690677207705777</v>
      </c>
      <c r="P29" s="83">
        <v>7.8623923488484406</v>
      </c>
      <c r="Q29" s="83">
        <v>7.8634707492406664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0.5338821334724495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2.5848779984066557</v>
      </c>
      <c r="N30" s="83">
        <v>0.45107678917808364</v>
      </c>
      <c r="O30" s="83">
        <v>1.4647115799852799</v>
      </c>
      <c r="P30" s="83">
        <v>1.7340894667362676</v>
      </c>
      <c r="Q30" s="83">
        <v>1.6642261831443759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39.338124012139559</v>
      </c>
      <c r="C32" s="83">
        <v>45.794533889868916</v>
      </c>
      <c r="D32" s="83">
        <v>47.433629982840316</v>
      </c>
      <c r="E32" s="83">
        <v>47.247466643420758</v>
      </c>
      <c r="F32" s="83">
        <v>50.45896620560567</v>
      </c>
      <c r="G32" s="83">
        <v>62.87964504249782</v>
      </c>
      <c r="H32" s="83">
        <v>61.830985174011452</v>
      </c>
      <c r="I32" s="83">
        <v>63.857855169750714</v>
      </c>
      <c r="J32" s="83">
        <v>57.590504067541787</v>
      </c>
      <c r="K32" s="83">
        <v>53.649185168441477</v>
      </c>
      <c r="L32" s="83">
        <v>59.355851097448735</v>
      </c>
      <c r="M32" s="83">
        <v>54.866147236973291</v>
      </c>
      <c r="N32" s="83">
        <v>12.066451025650165</v>
      </c>
      <c r="O32" s="83">
        <v>82.323519505377092</v>
      </c>
      <c r="P32" s="83">
        <v>81.59546235719948</v>
      </c>
      <c r="Q32" s="83">
        <v>83.08047768323209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213.58857377990466</v>
      </c>
      <c r="C34" s="204">
        <v>216.0008731129227</v>
      </c>
      <c r="D34" s="204">
        <v>205.39491339776731</v>
      </c>
      <c r="E34" s="204">
        <v>235.79678817999815</v>
      </c>
      <c r="F34" s="204">
        <v>219.72180008143638</v>
      </c>
      <c r="G34" s="204">
        <v>267.84682119845576</v>
      </c>
      <c r="H34" s="204">
        <v>251.94619875283942</v>
      </c>
      <c r="I34" s="204">
        <v>251.31850710898368</v>
      </c>
      <c r="J34" s="204">
        <v>192.18640120574776</v>
      </c>
      <c r="K34" s="204">
        <v>170.93066562951648</v>
      </c>
      <c r="L34" s="204">
        <v>165.43646362263289</v>
      </c>
      <c r="M34" s="204">
        <v>182.72717351114559</v>
      </c>
      <c r="N34" s="204">
        <v>137.68172747327614</v>
      </c>
      <c r="O34" s="204">
        <v>237.60116234682175</v>
      </c>
      <c r="P34" s="204">
        <v>212.91608970297492</v>
      </c>
      <c r="Q34" s="204">
        <v>222.71551078140806</v>
      </c>
    </row>
    <row r="35" spans="1:17" x14ac:dyDescent="0.25">
      <c r="A35" s="88" t="s">
        <v>33</v>
      </c>
      <c r="B35" s="87">
        <v>15.16427331053255</v>
      </c>
      <c r="C35" s="87">
        <v>5.6733882353999991</v>
      </c>
      <c r="D35" s="87">
        <v>0</v>
      </c>
      <c r="E35" s="87">
        <v>1.2670780795199998</v>
      </c>
      <c r="F35" s="87">
        <v>7.0797586388400005</v>
      </c>
      <c r="G35" s="87">
        <v>11.149281012049602</v>
      </c>
      <c r="H35" s="87">
        <v>9.0916303384799946</v>
      </c>
      <c r="I35" s="87">
        <v>7.1200130461199995</v>
      </c>
      <c r="J35" s="87">
        <v>5.9472613515959996</v>
      </c>
      <c r="K35" s="87">
        <v>4.7431630017360007</v>
      </c>
      <c r="L35" s="87">
        <v>2.9963678935398059</v>
      </c>
      <c r="M35" s="87">
        <v>2.996266476979105</v>
      </c>
      <c r="N35" s="87">
        <v>2.9960763469810461</v>
      </c>
      <c r="O35" s="87">
        <v>6.0997732302125227</v>
      </c>
      <c r="P35" s="87">
        <v>4.630489433927738</v>
      </c>
      <c r="Q35" s="87">
        <v>7.1278738937655497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3.7543242115134496E-14</v>
      </c>
    </row>
    <row r="38" spans="1:17" x14ac:dyDescent="0.25">
      <c r="A38" s="88" t="s">
        <v>125</v>
      </c>
      <c r="B38" s="87">
        <v>2.3246178126114705</v>
      </c>
      <c r="C38" s="87">
        <v>0</v>
      </c>
      <c r="D38" s="87">
        <v>0</v>
      </c>
      <c r="E38" s="87">
        <v>4.63706387337864</v>
      </c>
      <c r="F38" s="87">
        <v>2.205352090242001</v>
      </c>
      <c r="G38" s="87">
        <v>2.2526653886566073</v>
      </c>
      <c r="H38" s="87">
        <v>2.1746707175104651</v>
      </c>
      <c r="I38" s="87">
        <v>2.1564665582531428</v>
      </c>
      <c r="J38" s="87">
        <v>2.0447701395991302</v>
      </c>
      <c r="K38" s="87">
        <v>0</v>
      </c>
      <c r="L38" s="87">
        <v>0</v>
      </c>
      <c r="M38" s="87">
        <v>10.122756169753755</v>
      </c>
      <c r="N38" s="87">
        <v>8.8653318106745669</v>
      </c>
      <c r="O38" s="87">
        <v>7.7445253320484122</v>
      </c>
      <c r="P38" s="87">
        <v>7.4619059030482626</v>
      </c>
      <c r="Q38" s="87">
        <v>7.5127468702759561</v>
      </c>
    </row>
    <row r="39" spans="1:17" x14ac:dyDescent="0.25">
      <c r="A39" s="88" t="s">
        <v>29</v>
      </c>
      <c r="B39" s="87">
        <v>15.480233608657965</v>
      </c>
      <c r="C39" s="87">
        <v>12.311980157592002</v>
      </c>
      <c r="D39" s="87">
        <v>9.3828818147760025</v>
      </c>
      <c r="E39" s="87">
        <v>6.2535154302000002</v>
      </c>
      <c r="F39" s="87">
        <v>3.2329354236480006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180.61944904810267</v>
      </c>
      <c r="C41" s="87">
        <v>198.0155047199307</v>
      </c>
      <c r="D41" s="87">
        <v>196.01203158299131</v>
      </c>
      <c r="E41" s="87">
        <v>217.65200679689951</v>
      </c>
      <c r="F41" s="87">
        <v>207.20375392870639</v>
      </c>
      <c r="G41" s="87">
        <v>254.44487479774952</v>
      </c>
      <c r="H41" s="87">
        <v>240.67989769684897</v>
      </c>
      <c r="I41" s="87">
        <v>242.04202750461053</v>
      </c>
      <c r="J41" s="87">
        <v>184.19436971455264</v>
      </c>
      <c r="K41" s="87">
        <v>166.18750262778047</v>
      </c>
      <c r="L41" s="87">
        <v>162.44009572909309</v>
      </c>
      <c r="M41" s="87">
        <v>169.60815086441272</v>
      </c>
      <c r="N41" s="87">
        <v>125.82031931562054</v>
      </c>
      <c r="O41" s="87">
        <v>223.75686378456081</v>
      </c>
      <c r="P41" s="87">
        <v>200.8236943659989</v>
      </c>
      <c r="Q41" s="87">
        <v>208.0748900173665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5.9871239999999997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</v>
      </c>
      <c r="E50" s="77">
        <f t="shared" si="0"/>
        <v>1.0000000000000002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0.99999999999999989</v>
      </c>
      <c r="P50" s="77">
        <f t="shared" si="0"/>
        <v>1</v>
      </c>
      <c r="Q50" s="77">
        <f t="shared" si="0"/>
        <v>1.0000000000000002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7.6411194612103286E-3</v>
      </c>
      <c r="C55" s="201">
        <f t="shared" si="5"/>
        <v>5.1198187032706292E-3</v>
      </c>
      <c r="D55" s="201">
        <f t="shared" si="5"/>
        <v>5.4320166883005958E-3</v>
      </c>
      <c r="E55" s="201">
        <f t="shared" si="5"/>
        <v>5.7590145710981182E-3</v>
      </c>
      <c r="F55" s="201">
        <f t="shared" si="5"/>
        <v>6.22795254442585E-3</v>
      </c>
      <c r="G55" s="201">
        <f t="shared" si="5"/>
        <v>6.296411690638032E-3</v>
      </c>
      <c r="H55" s="201">
        <f t="shared" si="5"/>
        <v>6.8629391513892954E-3</v>
      </c>
      <c r="I55" s="201">
        <f t="shared" si="5"/>
        <v>7.3870553863995035E-3</v>
      </c>
      <c r="J55" s="201">
        <f t="shared" si="5"/>
        <v>8.7198365735403627E-3</v>
      </c>
      <c r="K55" s="201">
        <f t="shared" si="5"/>
        <v>5.675775207231273E-3</v>
      </c>
      <c r="L55" s="201">
        <f t="shared" si="5"/>
        <v>6.0637041335731253E-3</v>
      </c>
      <c r="M55" s="201">
        <f t="shared" si="5"/>
        <v>1.0861030200780587E-2</v>
      </c>
      <c r="N55" s="201">
        <f t="shared" si="5"/>
        <v>1.8974114632819717E-2</v>
      </c>
      <c r="O55" s="201">
        <f t="shared" si="5"/>
        <v>1.2996808978022521E-2</v>
      </c>
      <c r="P55" s="201">
        <f t="shared" si="5"/>
        <v>1.315490399736228E-2</v>
      </c>
      <c r="Q55" s="201">
        <f t="shared" si="5"/>
        <v>1.3043519769705575E-2</v>
      </c>
    </row>
    <row r="56" spans="1:17" x14ac:dyDescent="0.25">
      <c r="A56" s="127" t="s">
        <v>295</v>
      </c>
      <c r="B56" s="200">
        <f t="shared" ref="B56:Q56" si="6">IF(B$15=0,0,B$15/B$5)</f>
        <v>7.127765781811006E-2</v>
      </c>
      <c r="C56" s="200">
        <f t="shared" si="6"/>
        <v>7.7715552204932592E-2</v>
      </c>
      <c r="D56" s="200">
        <f t="shared" si="6"/>
        <v>8.2441995464951442E-2</v>
      </c>
      <c r="E56" s="200">
        <f t="shared" si="6"/>
        <v>8.0344014745616643E-2</v>
      </c>
      <c r="F56" s="200">
        <f t="shared" si="6"/>
        <v>8.5041273041240442E-2</v>
      </c>
      <c r="G56" s="200">
        <f t="shared" si="6"/>
        <v>8.5274789722671329E-2</v>
      </c>
      <c r="H56" s="200">
        <f t="shared" si="6"/>
        <v>8.7531053828744612E-2</v>
      </c>
      <c r="I56" s="200">
        <f t="shared" si="6"/>
        <v>8.7236847179927329E-2</v>
      </c>
      <c r="J56" s="200">
        <f t="shared" si="6"/>
        <v>9.763047051279572E-2</v>
      </c>
      <c r="K56" s="200">
        <f t="shared" si="6"/>
        <v>0.10172690299546114</v>
      </c>
      <c r="L56" s="200">
        <f t="shared" si="6"/>
        <v>0.11027550998905626</v>
      </c>
      <c r="M56" s="200">
        <f t="shared" si="6"/>
        <v>0.10713461229530062</v>
      </c>
      <c r="N56" s="200">
        <f t="shared" si="6"/>
        <v>0.17358396958298958</v>
      </c>
      <c r="O56" s="200">
        <f t="shared" si="6"/>
        <v>0.11339067327962989</v>
      </c>
      <c r="P56" s="200">
        <f t="shared" si="6"/>
        <v>0.12063779411463414</v>
      </c>
      <c r="Q56" s="200">
        <f t="shared" si="6"/>
        <v>0.11861074749819009</v>
      </c>
    </row>
    <row r="57" spans="1:17" x14ac:dyDescent="0.25">
      <c r="A57" s="142" t="s">
        <v>301</v>
      </c>
      <c r="B57" s="199">
        <f t="shared" ref="B57:Q57" si="7">IF(B$16=0,0,B$16/B$5)</f>
        <v>7.127765781811006E-2</v>
      </c>
      <c r="C57" s="199">
        <f t="shared" si="7"/>
        <v>7.7715552204932592E-2</v>
      </c>
      <c r="D57" s="199">
        <f t="shared" si="7"/>
        <v>8.2441995464951442E-2</v>
      </c>
      <c r="E57" s="199">
        <f t="shared" si="7"/>
        <v>8.0344014745616643E-2</v>
      </c>
      <c r="F57" s="199">
        <f t="shared" si="7"/>
        <v>8.5041273041240442E-2</v>
      </c>
      <c r="G57" s="199">
        <f t="shared" si="7"/>
        <v>8.5274789722671329E-2</v>
      </c>
      <c r="H57" s="199">
        <f t="shared" si="7"/>
        <v>8.7531053828744612E-2</v>
      </c>
      <c r="I57" s="199">
        <f t="shared" si="7"/>
        <v>8.7236847179927329E-2</v>
      </c>
      <c r="J57" s="199">
        <f t="shared" si="7"/>
        <v>9.763047051279572E-2</v>
      </c>
      <c r="K57" s="199">
        <f t="shared" si="7"/>
        <v>0.10172690299546114</v>
      </c>
      <c r="L57" s="199">
        <f t="shared" si="7"/>
        <v>0.11027550998905626</v>
      </c>
      <c r="M57" s="199">
        <f t="shared" si="7"/>
        <v>0.10713461229530062</v>
      </c>
      <c r="N57" s="199">
        <f t="shared" si="7"/>
        <v>0.17358396958298958</v>
      </c>
      <c r="O57" s="199">
        <f t="shared" si="7"/>
        <v>0.11339067327962989</v>
      </c>
      <c r="P57" s="199">
        <f t="shared" si="7"/>
        <v>0.12063779411463414</v>
      </c>
      <c r="Q57" s="199">
        <f t="shared" si="7"/>
        <v>0.11861074749819009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4.5037953130761497E-2</v>
      </c>
      <c r="C59" s="200">
        <f t="shared" si="9"/>
        <v>4.9139113289166314E-2</v>
      </c>
      <c r="D59" s="200">
        <f t="shared" si="9"/>
        <v>5.2135534265017824E-2</v>
      </c>
      <c r="E59" s="200">
        <f t="shared" si="9"/>
        <v>5.0477760272411153E-2</v>
      </c>
      <c r="F59" s="200">
        <f t="shared" si="9"/>
        <v>5.3795346459448473E-2</v>
      </c>
      <c r="G59" s="200">
        <f t="shared" si="9"/>
        <v>5.3981836711206176E-2</v>
      </c>
      <c r="H59" s="200">
        <f t="shared" si="9"/>
        <v>5.541023611212733E-2</v>
      </c>
      <c r="I59" s="200">
        <f t="shared" si="9"/>
        <v>5.5409777659338459E-2</v>
      </c>
      <c r="J59" s="200">
        <f t="shared" si="9"/>
        <v>6.2011441710325216E-2</v>
      </c>
      <c r="K59" s="200">
        <f t="shared" si="9"/>
        <v>6.4363272290998197E-2</v>
      </c>
      <c r="L59" s="200">
        <f t="shared" si="9"/>
        <v>6.9792790606286695E-2</v>
      </c>
      <c r="M59" s="200">
        <f t="shared" si="9"/>
        <v>6.6671526217839755E-2</v>
      </c>
      <c r="N59" s="200">
        <f t="shared" si="9"/>
        <v>0.10799954697686293</v>
      </c>
      <c r="O59" s="200">
        <f t="shared" si="9"/>
        <v>7.1056246165899284E-2</v>
      </c>
      <c r="P59" s="200">
        <f t="shared" si="9"/>
        <v>7.5538050313050081E-2</v>
      </c>
      <c r="Q59" s="200">
        <f t="shared" si="9"/>
        <v>7.4298853332021575E-2</v>
      </c>
    </row>
    <row r="60" spans="1:17" x14ac:dyDescent="0.25">
      <c r="A60" s="142" t="s">
        <v>299</v>
      </c>
      <c r="B60" s="199">
        <f t="shared" ref="B60:Q60" si="10">IF(B$24=0,0,B$24/B$5)</f>
        <v>4.5037953130761497E-2</v>
      </c>
      <c r="C60" s="199">
        <f t="shared" si="10"/>
        <v>4.9139113289166314E-2</v>
      </c>
      <c r="D60" s="199">
        <f t="shared" si="10"/>
        <v>5.2135534265017824E-2</v>
      </c>
      <c r="E60" s="199">
        <f t="shared" si="10"/>
        <v>5.0477760272411153E-2</v>
      </c>
      <c r="F60" s="199">
        <f t="shared" si="10"/>
        <v>5.3795346459448473E-2</v>
      </c>
      <c r="G60" s="199">
        <f t="shared" si="10"/>
        <v>5.3981836711206176E-2</v>
      </c>
      <c r="H60" s="199">
        <f t="shared" si="10"/>
        <v>5.541023611212733E-2</v>
      </c>
      <c r="I60" s="199">
        <f t="shared" si="10"/>
        <v>5.5409777659338459E-2</v>
      </c>
      <c r="J60" s="199">
        <f t="shared" si="10"/>
        <v>6.2011441710325216E-2</v>
      </c>
      <c r="K60" s="199">
        <f t="shared" si="10"/>
        <v>6.4363272290998197E-2</v>
      </c>
      <c r="L60" s="199">
        <f t="shared" si="10"/>
        <v>6.9792790606286695E-2</v>
      </c>
      <c r="M60" s="199">
        <f t="shared" si="10"/>
        <v>6.6671526217839755E-2</v>
      </c>
      <c r="N60" s="199">
        <f t="shared" si="10"/>
        <v>0.10799954697686293</v>
      </c>
      <c r="O60" s="199">
        <f t="shared" si="10"/>
        <v>7.1056246165899284E-2</v>
      </c>
      <c r="P60" s="199">
        <f t="shared" si="10"/>
        <v>7.5538050313050081E-2</v>
      </c>
      <c r="Q60" s="199">
        <f t="shared" si="10"/>
        <v>7.4298853332021575E-2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0.14186047406437619</v>
      </c>
      <c r="C62" s="200">
        <f t="shared" si="12"/>
        <v>0.15712018016244667</v>
      </c>
      <c r="D62" s="200">
        <f t="shared" si="12"/>
        <v>0.16667579156161041</v>
      </c>
      <c r="E62" s="200">
        <f t="shared" si="12"/>
        <v>0.15518785308358821</v>
      </c>
      <c r="F62" s="200">
        <f t="shared" si="12"/>
        <v>0.16457902685121747</v>
      </c>
      <c r="G62" s="200">
        <f t="shared" si="12"/>
        <v>0.16653110983684727</v>
      </c>
      <c r="H62" s="200">
        <f t="shared" si="12"/>
        <v>0.17170121949847802</v>
      </c>
      <c r="I62" s="200">
        <f t="shared" si="12"/>
        <v>0.17221160164071631</v>
      </c>
      <c r="J62" s="200">
        <f t="shared" si="12"/>
        <v>0.1917489770971669</v>
      </c>
      <c r="K62" s="200">
        <f t="shared" si="12"/>
        <v>0.20325148206099333</v>
      </c>
      <c r="L62" s="200">
        <f t="shared" si="12"/>
        <v>0.22011891564402722</v>
      </c>
      <c r="M62" s="200">
        <f t="shared" si="12"/>
        <v>0.20987886642767004</v>
      </c>
      <c r="N62" s="200">
        <f t="shared" si="12"/>
        <v>6.5125597179892733E-2</v>
      </c>
      <c r="O62" s="200">
        <f t="shared" si="12"/>
        <v>0.22341154038998762</v>
      </c>
      <c r="P62" s="200">
        <f t="shared" si="12"/>
        <v>0.23709556544703841</v>
      </c>
      <c r="Q62" s="200">
        <f t="shared" si="12"/>
        <v>0.23320554549487862</v>
      </c>
    </row>
    <row r="63" spans="1:17" x14ac:dyDescent="0.25">
      <c r="A63" s="142" t="s">
        <v>297</v>
      </c>
      <c r="B63" s="199">
        <f t="shared" ref="B63:Q63" si="13">IF(B$27=0,0,B$27/B$5)</f>
        <v>0.14186047406437619</v>
      </c>
      <c r="C63" s="199">
        <f t="shared" si="13"/>
        <v>0.15712018016244667</v>
      </c>
      <c r="D63" s="199">
        <f t="shared" si="13"/>
        <v>0.16667579156161041</v>
      </c>
      <c r="E63" s="199">
        <f t="shared" si="13"/>
        <v>0.15518785308358821</v>
      </c>
      <c r="F63" s="199">
        <f t="shared" si="13"/>
        <v>0.16457902685121747</v>
      </c>
      <c r="G63" s="199">
        <f t="shared" si="13"/>
        <v>0.16653110983684727</v>
      </c>
      <c r="H63" s="199">
        <f t="shared" si="13"/>
        <v>0.17170121949847802</v>
      </c>
      <c r="I63" s="199">
        <f t="shared" si="13"/>
        <v>0.17221160164071631</v>
      </c>
      <c r="J63" s="199">
        <f t="shared" si="13"/>
        <v>0.1917489770971669</v>
      </c>
      <c r="K63" s="199">
        <f t="shared" si="13"/>
        <v>0.20325148206099333</v>
      </c>
      <c r="L63" s="199">
        <f t="shared" si="13"/>
        <v>0.22011891564402722</v>
      </c>
      <c r="M63" s="199">
        <f t="shared" si="13"/>
        <v>0.20987886642767004</v>
      </c>
      <c r="N63" s="199">
        <f t="shared" si="13"/>
        <v>6.5125597179892733E-2</v>
      </c>
      <c r="O63" s="199">
        <f t="shared" si="13"/>
        <v>0.22341154038998762</v>
      </c>
      <c r="P63" s="199">
        <f t="shared" si="13"/>
        <v>0.23709556544703841</v>
      </c>
      <c r="Q63" s="199">
        <f t="shared" si="13"/>
        <v>0.23320554549487862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0.734182795525542</v>
      </c>
      <c r="C65" s="200">
        <f t="shared" si="15"/>
        <v>0.71090533564018388</v>
      </c>
      <c r="D65" s="200">
        <f t="shared" si="15"/>
        <v>0.69331466202011982</v>
      </c>
      <c r="E65" s="200">
        <f t="shared" si="15"/>
        <v>0.70823135732728604</v>
      </c>
      <c r="F65" s="200">
        <f t="shared" si="15"/>
        <v>0.6903564011036678</v>
      </c>
      <c r="G65" s="200">
        <f t="shared" si="15"/>
        <v>0.68791585203863714</v>
      </c>
      <c r="H65" s="200">
        <f t="shared" si="15"/>
        <v>0.67849455140926074</v>
      </c>
      <c r="I65" s="200">
        <f t="shared" si="15"/>
        <v>0.67775471813361843</v>
      </c>
      <c r="J65" s="200">
        <f t="shared" si="15"/>
        <v>0.63988927410617191</v>
      </c>
      <c r="K65" s="200">
        <f t="shared" si="15"/>
        <v>0.62498256744531611</v>
      </c>
      <c r="L65" s="200">
        <f t="shared" si="15"/>
        <v>0.59374907962705681</v>
      </c>
      <c r="M65" s="200">
        <f t="shared" si="15"/>
        <v>0.60545396485840897</v>
      </c>
      <c r="N65" s="200">
        <f t="shared" si="15"/>
        <v>0.63431677162743505</v>
      </c>
      <c r="O65" s="200">
        <f t="shared" si="15"/>
        <v>0.57914473118646059</v>
      </c>
      <c r="P65" s="200">
        <f t="shared" si="15"/>
        <v>0.55357368612791513</v>
      </c>
      <c r="Q65" s="200">
        <f t="shared" si="15"/>
        <v>0.5608413339052043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1.6827782221808008</v>
      </c>
      <c r="C71" s="230">
        <f>IF(C$5=0,0,C$5/MAE_fec!C$5)</f>
        <v>1.5423332174118458</v>
      </c>
      <c r="D71" s="230">
        <f>IF(D$5=0,0,D$5/MAE_fec!D$5)</f>
        <v>1.4536896527192258</v>
      </c>
      <c r="E71" s="230">
        <f>IF(E$5=0,0,E$5/MAE_fec!E$5)</f>
        <v>1.5014312499413296</v>
      </c>
      <c r="F71" s="230">
        <f>IF(F$5=0,0,F$5/MAE_fec!F$5)</f>
        <v>1.4088372264165185</v>
      </c>
      <c r="G71" s="230">
        <f>IF(G$5=0,0,G$5/MAE_fec!G$5)</f>
        <v>1.4039701373167972</v>
      </c>
      <c r="H71" s="230">
        <f>IF(H$5=0,0,H$5/MAE_fec!H$5)</f>
        <v>1.36777772516038</v>
      </c>
      <c r="I71" s="230">
        <f>IF(I$5=0,0,I$5/MAE_fec!I$5)</f>
        <v>1.3677890419629215</v>
      </c>
      <c r="J71" s="230">
        <f>IF(J$5=0,0,J$5/MAE_fec!J$5)</f>
        <v>1.2221758535155272</v>
      </c>
      <c r="K71" s="230">
        <f>IF(K$5=0,0,K$5/MAE_fec!K$5)</f>
        <v>1.1775176121777893</v>
      </c>
      <c r="L71" s="230">
        <f>IF(L$5=0,0,L$5/MAE_fec!L$5)</f>
        <v>1.0859128291284896</v>
      </c>
      <c r="M71" s="230">
        <f>IF(M$5=0,0,M$5/MAE_fec!M$5)</f>
        <v>1.1367504390467322</v>
      </c>
      <c r="N71" s="230">
        <f>IF(N$5=0,0,N$5/MAE_fec!N$5)</f>
        <v>0.70175189453601639</v>
      </c>
      <c r="O71" s="230">
        <f>IF(O$5=0,0,O$5/MAE_fec!O$5)</f>
        <v>1.0666041451598243</v>
      </c>
      <c r="P71" s="230">
        <f>IF(P$5=0,0,P$5/MAE_fec!P$5)</f>
        <v>1.0033206627117781</v>
      </c>
      <c r="Q71" s="230">
        <f>IF(Q$5=0,0,Q$5/MAE_fec!Q$5)</f>
        <v>1.0200545944008705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1.1474067731640041</v>
      </c>
      <c r="C76" s="273">
        <f>IF(C$10=0,0,C$10/MAE_fec!C$10)</f>
        <v>0.70463843999999998</v>
      </c>
      <c r="D76" s="273">
        <f>IF(D$10=0,0,D$10/MAE_fec!D$10)</f>
        <v>0.70463844000000009</v>
      </c>
      <c r="E76" s="273">
        <f>IF(E$10=0,0,E$10/MAE_fec!E$10)</f>
        <v>0.77159102065990626</v>
      </c>
      <c r="F76" s="273">
        <f>IF(F$10=0,0,F$10/MAE_fec!F$10)</f>
        <v>0.78296013494830596</v>
      </c>
      <c r="G76" s="273">
        <f>IF(G$10=0,0,G$10/MAE_fec!G$10)</f>
        <v>0.78883200682272869</v>
      </c>
      <c r="H76" s="273">
        <f>IF(H$10=0,0,H$10/MAE_fec!H$10)</f>
        <v>0.83764347904359504</v>
      </c>
      <c r="I76" s="273">
        <f>IF(I$10=0,0,I$10/MAE_fec!I$10)</f>
        <v>0.90162098680749148</v>
      </c>
      <c r="J76" s="273">
        <f>IF(J$10=0,0,J$10/MAE_fec!J$10)</f>
        <v>0.95098919245474267</v>
      </c>
      <c r="K76" s="273">
        <f>IF(K$10=0,0,K$10/MAE_fec!K$10)</f>
        <v>0.59638420800976022</v>
      </c>
      <c r="L76" s="273">
        <f>IF(L$10=0,0,L$10/MAE_fec!L$10)</f>
        <v>0.58757932146027136</v>
      </c>
      <c r="M76" s="273">
        <f>IF(M$10=0,0,M$10/MAE_fec!M$10)</f>
        <v>1.1017160813624525</v>
      </c>
      <c r="N76" s="273">
        <f>IF(N$10=0,0,N$10/MAE_fec!N$10)</f>
        <v>1.1881701858015843</v>
      </c>
      <c r="O76" s="273">
        <f>IF(O$10=0,0,O$10/MAE_fec!O$10)</f>
        <v>1.237010938106331</v>
      </c>
      <c r="P76" s="273">
        <f>IF(P$10=0,0,P$10/MAE_fec!P$10)</f>
        <v>1.1777713242487611</v>
      </c>
      <c r="Q76" s="273">
        <f>IF(Q$10=0,0,Q$10/MAE_fec!Q$10)</f>
        <v>1.1872761775061362</v>
      </c>
    </row>
    <row r="77" spans="1:17" x14ac:dyDescent="0.25">
      <c r="A77" s="127" t="s">
        <v>295</v>
      </c>
      <c r="B77" s="296">
        <f>IF(B$15=0,0,B$15/MAE_fec!B$15)</f>
        <v>1.5346864378043701</v>
      </c>
      <c r="C77" s="296">
        <f>IF(C$15=0,0,C$15/MAE_fec!C$15)</f>
        <v>1.5336473244587425</v>
      </c>
      <c r="D77" s="296">
        <f>IF(D$15=0,0,D$15/MAE_fec!D$15)</f>
        <v>1.5334144314179339</v>
      </c>
      <c r="E77" s="296">
        <f>IF(E$15=0,0,E$15/MAE_fec!E$15)</f>
        <v>1.5434704957154943</v>
      </c>
      <c r="F77" s="296">
        <f>IF(F$15=0,0,F$15/MAE_fec!F$15)</f>
        <v>1.5329568254425996</v>
      </c>
      <c r="G77" s="296">
        <f>IF(G$15=0,0,G$15/MAE_fec!G$15)</f>
        <v>1.5318557796127874</v>
      </c>
      <c r="H77" s="296">
        <f>IF(H$15=0,0,H$15/MAE_fec!H$15)</f>
        <v>1.5318528041441561</v>
      </c>
      <c r="I77" s="296">
        <f>IF(I$15=0,0,I$15/MAE_fec!I$15)</f>
        <v>1.5267166200000002</v>
      </c>
      <c r="J77" s="296">
        <f>IF(J$15=0,0,J$15/MAE_fec!J$15)</f>
        <v>1.5267166200000002</v>
      </c>
      <c r="K77" s="296">
        <f>IF(K$15=0,0,K$15/MAE_fec!K$15)</f>
        <v>1.53264857750418</v>
      </c>
      <c r="L77" s="296">
        <f>IF(L$15=0,0,L$15/MAE_fec!L$15)</f>
        <v>1.5321927070506718</v>
      </c>
      <c r="M77" s="296">
        <f>IF(M$15=0,0,M$15/MAE_fec!M$15)</f>
        <v>1.5582397717023579</v>
      </c>
      <c r="N77" s="296">
        <f>IF(N$15=0,0,N$15/MAE_fec!N$15)</f>
        <v>1.5585924261183564</v>
      </c>
      <c r="O77" s="296">
        <f>IF(O$15=0,0,O$15/MAE_fec!O$15)</f>
        <v>1.5474618573725685</v>
      </c>
      <c r="P77" s="296">
        <f>IF(P$15=0,0,P$15/MAE_fec!P$15)</f>
        <v>1.5486828738649339</v>
      </c>
      <c r="Q77" s="296">
        <f>IF(Q$15=0,0,Q$15/MAE_fec!Q$15)</f>
        <v>1.5480565137995639</v>
      </c>
    </row>
    <row r="78" spans="1:17" x14ac:dyDescent="0.25">
      <c r="A78" s="127" t="s">
        <v>294</v>
      </c>
      <c r="B78" s="296">
        <f>IF(B$23=0,0,B$23/MAE_fec!B$23)</f>
        <v>1.9964755800000002</v>
      </c>
      <c r="C78" s="296">
        <f>IF(C$23=0,0,C$23/MAE_fec!C$23)</f>
        <v>1.9964755800000002</v>
      </c>
      <c r="D78" s="296">
        <f>IF(D$23=0,0,D$23/MAE_fec!D$23)</f>
        <v>1.9964755800000002</v>
      </c>
      <c r="E78" s="296">
        <f>IF(E$23=0,0,E$23/MAE_fec!E$23)</f>
        <v>1.9964755800000005</v>
      </c>
      <c r="F78" s="296">
        <f>IF(F$23=0,0,F$23/MAE_fec!F$23)</f>
        <v>1.9964755800000005</v>
      </c>
      <c r="G78" s="296">
        <f>IF(G$23=0,0,G$23/MAE_fec!G$23)</f>
        <v>1.9964755800000002</v>
      </c>
      <c r="H78" s="296">
        <f>IF(H$23=0,0,H$23/MAE_fec!H$23)</f>
        <v>1.9964755800000005</v>
      </c>
      <c r="I78" s="296">
        <f>IF(I$23=0,0,I$23/MAE_fec!I$23)</f>
        <v>1.9964755800000002</v>
      </c>
      <c r="J78" s="296">
        <f>IF(J$23=0,0,J$23/MAE_fec!J$23)</f>
        <v>1.9964755800000005</v>
      </c>
      <c r="K78" s="296">
        <f>IF(K$23=0,0,K$23/MAE_fec!K$23)</f>
        <v>1.9964755800000009</v>
      </c>
      <c r="L78" s="296">
        <f>IF(L$23=0,0,L$23/MAE_fec!L$23)</f>
        <v>1.9964755800000002</v>
      </c>
      <c r="M78" s="296">
        <f>IF(M$23=0,0,M$23/MAE_fec!M$23)</f>
        <v>1.99647558</v>
      </c>
      <c r="N78" s="296">
        <f>IF(N$23=0,0,N$23/MAE_fec!N$23)</f>
        <v>1.9964755800000002</v>
      </c>
      <c r="O78" s="296">
        <f>IF(O$23=0,0,O$23/MAE_fec!O$23)</f>
        <v>1.99647558</v>
      </c>
      <c r="P78" s="296">
        <f>IF(P$23=0,0,P$23/MAE_fec!P$23)</f>
        <v>1.9964755800000002</v>
      </c>
      <c r="Q78" s="296">
        <f>IF(Q$23=0,0,Q$23/MAE_fec!Q$23)</f>
        <v>1.99647558</v>
      </c>
    </row>
    <row r="79" spans="1:17" x14ac:dyDescent="0.25">
      <c r="A79" s="127" t="s">
        <v>293</v>
      </c>
      <c r="B79" s="296">
        <f>IF(B$26=0,0,B$26/MAE_fec!B$26)</f>
        <v>2.13808852016244</v>
      </c>
      <c r="C79" s="296">
        <f>IF(C$26=0,0,C$26/MAE_fec!C$26)</f>
        <v>2.1704389399747765</v>
      </c>
      <c r="D79" s="296">
        <f>IF(D$26=0,0,D$26/MAE_fec!D$26)</f>
        <v>2.1701093465170405</v>
      </c>
      <c r="E79" s="296">
        <f>IF(E$26=0,0,E$26/MAE_fec!E$26)</f>
        <v>2.0868948520986375</v>
      </c>
      <c r="F79" s="296">
        <f>IF(F$26=0,0,F$26/MAE_fec!F$26)</f>
        <v>2.0766949207092469</v>
      </c>
      <c r="G79" s="296">
        <f>IF(G$26=0,0,G$26/MAE_fec!G$26)</f>
        <v>2.094067317468379</v>
      </c>
      <c r="H79" s="296">
        <f>IF(H$26=0,0,H$26/MAE_fec!H$26)</f>
        <v>2.1034214503440416</v>
      </c>
      <c r="I79" s="296">
        <f>IF(I$26=0,0,I$26/MAE_fec!I$26)</f>
        <v>2.109691329027509</v>
      </c>
      <c r="J79" s="296">
        <f>IF(J$26=0,0,J$26/MAE_fec!J$26)</f>
        <v>2.0989599257817071</v>
      </c>
      <c r="K79" s="296">
        <f>IF(K$26=0,0,K$26/MAE_fec!K$26)</f>
        <v>2.143574216637735</v>
      </c>
      <c r="L79" s="296">
        <f>IF(L$26=0,0,L$26/MAE_fec!L$26)</f>
        <v>2.1408671615937704</v>
      </c>
      <c r="M79" s="296">
        <f>IF(M$26=0,0,M$26/MAE_fec!M$26)</f>
        <v>2.1368362000897752</v>
      </c>
      <c r="N79" s="296">
        <f>IF(N$26=0,0,N$26/MAE_fec!N$26)</f>
        <v>0.40932917900429167</v>
      </c>
      <c r="O79" s="296">
        <f>IF(O$26=0,0,O$26/MAE_fec!O$26)</f>
        <v>2.1342547766556454</v>
      </c>
      <c r="P79" s="296">
        <f>IF(P$26=0,0,P$26/MAE_fec!P$26)</f>
        <v>2.1305934103019721</v>
      </c>
      <c r="Q79" s="296">
        <f>IF(Q$26=0,0,Q$26/MAE_fec!Q$26)</f>
        <v>2.1305890061448722</v>
      </c>
    </row>
    <row r="80" spans="1:17" x14ac:dyDescent="0.25">
      <c r="A80" s="127" t="s">
        <v>292</v>
      </c>
      <c r="B80" s="296">
        <f>IF(B$34=0,0,B$34/MAE_fec!B$34)</f>
        <v>2.3582351770756209</v>
      </c>
      <c r="C80" s="296">
        <f>IF(C$34=0,0,C$34/MAE_fec!C$34)</f>
        <v>2.2265754806508569</v>
      </c>
      <c r="D80" s="296">
        <f>IF(D$34=0,0,D$34/MAE_fec!D$34)</f>
        <v>2.2026350699410888</v>
      </c>
      <c r="E80" s="296">
        <f>IF(E$34=0,0,E$34/MAE_fec!E$34)</f>
        <v>2.2654627049640266</v>
      </c>
      <c r="F80" s="296">
        <f>IF(F$34=0,0,F$34/MAE_fec!F$34)</f>
        <v>2.2931002824233713</v>
      </c>
      <c r="G80" s="296">
        <f>IF(G$34=0,0,G$34/MAE_fec!G$34)</f>
        <v>2.2881660670030466</v>
      </c>
      <c r="H80" s="296">
        <f>IF(H$34=0,0,H$34/MAE_fec!H$34)</f>
        <v>2.2110672163499512</v>
      </c>
      <c r="I80" s="296">
        <f>IF(I$34=0,0,I$34/MAE_fec!I$34)</f>
        <v>2.2490094795487243</v>
      </c>
      <c r="J80" s="296">
        <f>IF(J$34=0,0,J$34/MAE_fec!J$34)</f>
        <v>2.2171178113850698</v>
      </c>
      <c r="K80" s="296">
        <f>IF(K$34=0,0,K$34/MAE_fec!K$34)</f>
        <v>2.2125688870248292</v>
      </c>
      <c r="L80" s="296">
        <f>IF(L$34=0,0,L$34/MAE_fec!L$34)</f>
        <v>2.1970915378310352</v>
      </c>
      <c r="M80" s="296">
        <f>IF(M$34=0,0,M$34/MAE_fec!M$34)</f>
        <v>2.2494956746991166</v>
      </c>
      <c r="N80" s="296">
        <f>IF(N$34=0,0,N$34/MAE_fec!N$34)</f>
        <v>2.2825661079746662</v>
      </c>
      <c r="O80" s="296">
        <f>IF(O$34=0,0,O$34/MAE_fec!O$34)</f>
        <v>2.2701399246942522</v>
      </c>
      <c r="P80" s="296">
        <f>IF(P$34=0,0,P$34/MAE_fec!P$34)</f>
        <v>2.160295915565531</v>
      </c>
      <c r="Q80" s="296">
        <f>IF(Q$34=0,0,Q$34/MAE_fec!Q$34)</f>
        <v>2.1928054344459831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1099.8905737064249</v>
      </c>
      <c r="C3" s="46">
        <v>1121.8282457390255</v>
      </c>
      <c r="D3" s="46">
        <v>968.44993141289444</v>
      </c>
      <c r="E3" s="46">
        <v>806.02429768241166</v>
      </c>
      <c r="F3" s="46">
        <v>743.67715848727505</v>
      </c>
      <c r="G3" s="46">
        <v>620.94120703091187</v>
      </c>
      <c r="H3" s="46">
        <v>631.83837669370712</v>
      </c>
      <c r="I3" s="46">
        <v>553.29724508482082</v>
      </c>
      <c r="J3" s="46">
        <v>489.60725714230801</v>
      </c>
      <c r="K3" s="46">
        <v>435.26056520611877</v>
      </c>
      <c r="L3" s="46">
        <v>420.7</v>
      </c>
      <c r="M3" s="46">
        <v>444.66872476846356</v>
      </c>
      <c r="N3" s="46">
        <v>430.60380645355065</v>
      </c>
      <c r="O3" s="46">
        <v>438.72995535624909</v>
      </c>
      <c r="P3" s="46">
        <v>446.25647132433824</v>
      </c>
      <c r="Q3" s="46">
        <v>433.16250586907222</v>
      </c>
    </row>
    <row r="5" spans="1:17" x14ac:dyDescent="0.25">
      <c r="A5" s="31" t="s">
        <v>257</v>
      </c>
      <c r="B5" s="46">
        <v>692.00729677751337</v>
      </c>
      <c r="C5" s="46">
        <v>742.84543216701002</v>
      </c>
      <c r="D5" s="46">
        <v>708.75179265466625</v>
      </c>
      <c r="E5" s="46">
        <v>609.17189189057603</v>
      </c>
      <c r="F5" s="46">
        <v>521.88604109932726</v>
      </c>
      <c r="G5" s="46">
        <v>461.13678925826281</v>
      </c>
      <c r="H5" s="46">
        <v>334.23865885536657</v>
      </c>
      <c r="I5" s="46">
        <v>286.40778688995073</v>
      </c>
      <c r="J5" s="46">
        <v>253.35587268314757</v>
      </c>
      <c r="K5" s="46">
        <v>210.09212013336446</v>
      </c>
      <c r="L5" s="46">
        <v>252.36938399046554</v>
      </c>
      <c r="M5" s="46">
        <v>253.29656014763646</v>
      </c>
      <c r="N5" s="46">
        <v>352.90576480993775</v>
      </c>
      <c r="O5" s="46">
        <v>453.69653017690155</v>
      </c>
      <c r="P5" s="46">
        <v>497.12877110817811</v>
      </c>
      <c r="Q5" s="46">
        <v>557.00368468134593</v>
      </c>
    </row>
    <row r="6" spans="1:17" x14ac:dyDescent="0.25">
      <c r="A6" s="294" t="s">
        <v>256</v>
      </c>
      <c r="B6" s="293">
        <v>865.00912097189166</v>
      </c>
      <c r="C6" s="293">
        <v>819.32839884496082</v>
      </c>
      <c r="D6" s="293">
        <v>812.30896692251804</v>
      </c>
      <c r="E6" s="293">
        <v>793.45140552769169</v>
      </c>
      <c r="F6" s="293">
        <v>793.55420512163585</v>
      </c>
      <c r="G6" s="293">
        <v>649.95639912085869</v>
      </c>
      <c r="H6" s="293">
        <v>560.8843199631749</v>
      </c>
      <c r="I6" s="293">
        <v>475.71039784843771</v>
      </c>
      <c r="J6" s="293">
        <v>405.65184701983088</v>
      </c>
      <c r="K6" s="293">
        <v>397.91008443083405</v>
      </c>
      <c r="L6" s="293">
        <v>349.08632488829682</v>
      </c>
      <c r="M6" s="293">
        <v>277.20284444648485</v>
      </c>
      <c r="N6" s="293">
        <v>377.32236975333637</v>
      </c>
      <c r="O6" s="293">
        <v>516.66855888177656</v>
      </c>
      <c r="P6" s="293">
        <v>559.59666757848754</v>
      </c>
      <c r="Q6" s="293">
        <v>620.84078951656886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0</v>
      </c>
      <c r="F7" s="291">
        <v>0.10279959394415528</v>
      </c>
      <c r="G7" s="291">
        <v>0</v>
      </c>
      <c r="H7" s="291">
        <v>0</v>
      </c>
      <c r="I7" s="291">
        <v>0</v>
      </c>
      <c r="J7" s="291">
        <v>0</v>
      </c>
      <c r="K7" s="291">
        <v>0</v>
      </c>
      <c r="L7" s="291">
        <v>0</v>
      </c>
      <c r="M7" s="291">
        <v>0</v>
      </c>
      <c r="N7" s="291">
        <v>100.11952530685153</v>
      </c>
      <c r="O7" s="291">
        <v>182.8859589485362</v>
      </c>
      <c r="P7" s="291">
        <v>90.988783875020744</v>
      </c>
      <c r="Q7" s="291">
        <v>61.244121938081321</v>
      </c>
    </row>
    <row r="8" spans="1:17" x14ac:dyDescent="0.25">
      <c r="A8" s="290" t="s">
        <v>254</v>
      </c>
      <c r="B8" s="289"/>
      <c r="C8" s="289">
        <f>B6+C7-C6</f>
        <v>45.680722126930846</v>
      </c>
      <c r="D8" s="289">
        <f t="shared" ref="D8:Q8" si="0">C6+D7-D6</f>
        <v>7.0194319224427772</v>
      </c>
      <c r="E8" s="289">
        <f t="shared" si="0"/>
        <v>18.857561394826348</v>
      </c>
      <c r="F8" s="289">
        <f t="shared" si="0"/>
        <v>0</v>
      </c>
      <c r="G8" s="289">
        <f t="shared" si="0"/>
        <v>143.59780600077715</v>
      </c>
      <c r="H8" s="289">
        <f t="shared" si="0"/>
        <v>89.072079157683788</v>
      </c>
      <c r="I8" s="289">
        <f t="shared" si="0"/>
        <v>85.173922114737195</v>
      </c>
      <c r="J8" s="289">
        <f t="shared" si="0"/>
        <v>70.058550828606826</v>
      </c>
      <c r="K8" s="289">
        <f t="shared" si="0"/>
        <v>7.7417625889968349</v>
      </c>
      <c r="L8" s="289">
        <f t="shared" si="0"/>
        <v>48.823759542537232</v>
      </c>
      <c r="M8" s="289">
        <f t="shared" si="0"/>
        <v>71.883480441811969</v>
      </c>
      <c r="N8" s="289">
        <f t="shared" si="0"/>
        <v>0</v>
      </c>
      <c r="O8" s="289">
        <f t="shared" si="0"/>
        <v>43.539769820096012</v>
      </c>
      <c r="P8" s="289">
        <f t="shared" si="0"/>
        <v>48.060675178309793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173.00182419437829</v>
      </c>
      <c r="C9" s="287">
        <f t="shared" ref="C9:Q9" si="1">C6-C5</f>
        <v>76.482966677950799</v>
      </c>
      <c r="D9" s="287">
        <f t="shared" si="1"/>
        <v>103.55717426785179</v>
      </c>
      <c r="E9" s="287">
        <f t="shared" si="1"/>
        <v>184.27951363711566</v>
      </c>
      <c r="F9" s="287">
        <f t="shared" si="1"/>
        <v>271.66816402230859</v>
      </c>
      <c r="G9" s="287">
        <f t="shared" si="1"/>
        <v>188.81960986259588</v>
      </c>
      <c r="H9" s="287">
        <f t="shared" si="1"/>
        <v>226.64566110780834</v>
      </c>
      <c r="I9" s="287">
        <f t="shared" si="1"/>
        <v>189.30261095848698</v>
      </c>
      <c r="J9" s="287">
        <f t="shared" si="1"/>
        <v>152.29597433668332</v>
      </c>
      <c r="K9" s="287">
        <f t="shared" si="1"/>
        <v>187.81796429746959</v>
      </c>
      <c r="L9" s="287">
        <f t="shared" si="1"/>
        <v>96.716940897831279</v>
      </c>
      <c r="M9" s="287">
        <f t="shared" si="1"/>
        <v>23.906284298848391</v>
      </c>
      <c r="N9" s="287">
        <f t="shared" si="1"/>
        <v>24.416604943398625</v>
      </c>
      <c r="O9" s="287">
        <f t="shared" si="1"/>
        <v>62.972028704875015</v>
      </c>
      <c r="P9" s="287">
        <f t="shared" si="1"/>
        <v>62.467896470309427</v>
      </c>
      <c r="Q9" s="287">
        <f t="shared" si="1"/>
        <v>63.837104835222931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65.803692307765445</v>
      </c>
      <c r="C12" s="38">
        <v>70.802520000000001</v>
      </c>
      <c r="D12" s="38">
        <v>67.799129999999991</v>
      </c>
      <c r="E12" s="38">
        <v>57.897970000000001</v>
      </c>
      <c r="F12" s="38">
        <v>48.600450000000002</v>
      </c>
      <c r="G12" s="38">
        <v>43.088301886039602</v>
      </c>
      <c r="H12" s="38">
        <v>30.895849999999999</v>
      </c>
      <c r="I12" s="38">
        <v>26.199749999999998</v>
      </c>
      <c r="J12" s="38">
        <v>23.199670000000001</v>
      </c>
      <c r="K12" s="38">
        <v>19.297249999999998</v>
      </c>
      <c r="L12" s="38">
        <v>22.689861901280985</v>
      </c>
      <c r="M12" s="38">
        <v>22.761528460122715</v>
      </c>
      <c r="N12" s="38">
        <v>27.491109066497661</v>
      </c>
      <c r="O12" s="38">
        <v>34.418100321373558</v>
      </c>
      <c r="P12" s="38">
        <v>36.901864706056301</v>
      </c>
      <c r="Q12" s="38">
        <v>40.700208587095176</v>
      </c>
    </row>
    <row r="13" spans="1:17" x14ac:dyDescent="0.25">
      <c r="A13" s="55" t="s">
        <v>33</v>
      </c>
      <c r="B13" s="54">
        <v>0</v>
      </c>
      <c r="C13" s="54">
        <v>0.99916000000000005</v>
      </c>
      <c r="D13" s="54">
        <v>1.8002400000000001</v>
      </c>
      <c r="E13" s="54">
        <v>0.89815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1.9107960084046574</v>
      </c>
      <c r="C14" s="51">
        <v>1.89869</v>
      </c>
      <c r="D14" s="51">
        <v>1.8970100000000001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1.9107960084046574</v>
      </c>
      <c r="C18" s="51">
        <v>1.89869</v>
      </c>
      <c r="D18" s="51">
        <v>1.8970100000000001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23.980266862001301</v>
      </c>
      <c r="C20" s="51">
        <v>28.30086</v>
      </c>
      <c r="D20" s="51">
        <v>31.499179999999999</v>
      </c>
      <c r="E20" s="51">
        <v>29.84901</v>
      </c>
      <c r="F20" s="51">
        <v>23.79908</v>
      </c>
      <c r="G20" s="51">
        <v>23.27475235773818</v>
      </c>
      <c r="H20" s="51">
        <v>15.40048</v>
      </c>
      <c r="I20" s="51">
        <v>12.601509999999999</v>
      </c>
      <c r="J20" s="51">
        <v>11.20157</v>
      </c>
      <c r="K20" s="51">
        <v>9.5480400000000003</v>
      </c>
      <c r="L20" s="51">
        <v>10.16401181086551</v>
      </c>
      <c r="M20" s="51">
        <v>10.222312617003579</v>
      </c>
      <c r="N20" s="51">
        <v>6.6639164476002994</v>
      </c>
      <c r="O20" s="51">
        <v>17.268419815509066</v>
      </c>
      <c r="P20" s="51">
        <v>19.442393198772425</v>
      </c>
      <c r="Q20" s="51">
        <v>21.198666960972975</v>
      </c>
    </row>
    <row r="21" spans="1:17" x14ac:dyDescent="0.25">
      <c r="A21" s="53" t="s">
        <v>66</v>
      </c>
      <c r="B21" s="51">
        <v>23.980266862001301</v>
      </c>
      <c r="C21" s="51">
        <v>28.30086</v>
      </c>
      <c r="D21" s="51">
        <v>31.499179999999999</v>
      </c>
      <c r="E21" s="51">
        <v>29.84901</v>
      </c>
      <c r="F21" s="51">
        <v>23.79908</v>
      </c>
      <c r="G21" s="51">
        <v>23.27475235773818</v>
      </c>
      <c r="H21" s="51">
        <v>15.40048</v>
      </c>
      <c r="I21" s="51">
        <v>12.601509999999999</v>
      </c>
      <c r="J21" s="51">
        <v>11.20157</v>
      </c>
      <c r="K21" s="51">
        <v>9.5480400000000003</v>
      </c>
      <c r="L21" s="51">
        <v>10.16401181086551</v>
      </c>
      <c r="M21" s="51">
        <v>10.222312617003579</v>
      </c>
      <c r="N21" s="51">
        <v>6.6639164476002994</v>
      </c>
      <c r="O21" s="51">
        <v>17.268419815509066</v>
      </c>
      <c r="P21" s="51">
        <v>19.442393198772425</v>
      </c>
      <c r="Q21" s="51">
        <v>21.198666960972975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4.7743150504953008E-2</v>
      </c>
      <c r="H23" s="51">
        <v>0</v>
      </c>
      <c r="I23" s="51">
        <v>0.1</v>
      </c>
      <c r="J23" s="51">
        <v>9.9930000000000005E-2</v>
      </c>
      <c r="K23" s="51">
        <v>0</v>
      </c>
      <c r="L23" s="51">
        <v>0.14315500343300616</v>
      </c>
      <c r="M23" s="51">
        <v>0.14330740601792083</v>
      </c>
      <c r="N23" s="51">
        <v>0</v>
      </c>
      <c r="O23" s="51">
        <v>0.11942473643332388</v>
      </c>
      <c r="P23" s="51">
        <v>0.31050360080467715</v>
      </c>
      <c r="Q23" s="51">
        <v>0.35848269746150857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0.1</v>
      </c>
      <c r="J24" s="51">
        <v>9.9930000000000005E-2</v>
      </c>
      <c r="K24" s="51">
        <v>0</v>
      </c>
      <c r="L24" s="51">
        <v>0.14315500343300616</v>
      </c>
      <c r="M24" s="51">
        <v>0.14330740601792083</v>
      </c>
      <c r="N24" s="51">
        <v>0</v>
      </c>
      <c r="O24" s="51">
        <v>0.11942473643332388</v>
      </c>
      <c r="P24" s="51">
        <v>0.31050360080467715</v>
      </c>
      <c r="Q24" s="51">
        <v>0.35848269746150857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4.7743150504953008E-2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20.302164447188805</v>
      </c>
      <c r="C29" s="51">
        <v>17.804639999999999</v>
      </c>
      <c r="D29" s="51">
        <v>11.2033</v>
      </c>
      <c r="E29" s="51">
        <v>8.6848299999999998</v>
      </c>
      <c r="F29" s="51">
        <v>6.5254099999999999</v>
      </c>
      <c r="G29" s="51">
        <v>3.7716410626210179</v>
      </c>
      <c r="H29" s="51">
        <v>3.0012099999999999</v>
      </c>
      <c r="I29" s="51">
        <v>1.90035</v>
      </c>
      <c r="J29" s="51">
        <v>1.69977</v>
      </c>
      <c r="K29" s="51">
        <v>1.5079</v>
      </c>
      <c r="L29" s="51">
        <v>0.9543961077516615</v>
      </c>
      <c r="M29" s="51">
        <v>0.88373112489925398</v>
      </c>
      <c r="N29" s="51">
        <v>0.19107965428175286</v>
      </c>
      <c r="O29" s="51">
        <v>0.35826948246430301</v>
      </c>
      <c r="P29" s="51">
        <v>0.28661785549542729</v>
      </c>
      <c r="Q29" s="51">
        <v>0.31068437390632442</v>
      </c>
    </row>
    <row r="30" spans="1:17" x14ac:dyDescent="0.25">
      <c r="A30" s="63" t="s">
        <v>21</v>
      </c>
      <c r="B30" s="62">
        <v>19.610464990170684</v>
      </c>
      <c r="C30" s="62">
        <v>21.79917</v>
      </c>
      <c r="D30" s="62">
        <v>21.3994</v>
      </c>
      <c r="E30" s="62">
        <v>18.465979999999998</v>
      </c>
      <c r="F30" s="62">
        <v>18.275960000000001</v>
      </c>
      <c r="G30" s="62">
        <v>15.994165315175454</v>
      </c>
      <c r="H30" s="62">
        <v>12.494160000000001</v>
      </c>
      <c r="I30" s="62">
        <v>11.59789</v>
      </c>
      <c r="J30" s="62">
        <v>10.198399999999999</v>
      </c>
      <c r="K30" s="62">
        <v>8.2413100000000004</v>
      </c>
      <c r="L30" s="62">
        <v>11.428298979230805</v>
      </c>
      <c r="M30" s="62">
        <v>11.51217731220196</v>
      </c>
      <c r="N30" s="62">
        <v>20.636112964615609</v>
      </c>
      <c r="O30" s="62">
        <v>16.671986286966867</v>
      </c>
      <c r="P30" s="62">
        <v>16.862350050983768</v>
      </c>
      <c r="Q30" s="62">
        <v>18.832374554754374</v>
      </c>
    </row>
    <row r="32" spans="1:17" x14ac:dyDescent="0.25">
      <c r="A32" s="31" t="s">
        <v>63</v>
      </c>
      <c r="B32" s="70">
        <v>62.516819551544174</v>
      </c>
      <c r="C32" s="70">
        <v>76.850891638416002</v>
      </c>
      <c r="D32" s="70">
        <v>87.262762535568001</v>
      </c>
      <c r="E32" s="70">
        <v>73.907177637348013</v>
      </c>
      <c r="F32" s="70">
        <v>55.899155348784006</v>
      </c>
      <c r="G32" s="70">
        <v>54.667617309143182</v>
      </c>
      <c r="H32" s="70">
        <v>36.172567341504006</v>
      </c>
      <c r="I32" s="70">
        <v>29.598361160148002</v>
      </c>
      <c r="J32" s="70">
        <v>26.310189367836003</v>
      </c>
      <c r="K32" s="70">
        <v>22.426386702192005</v>
      </c>
      <c r="L32" s="70">
        <v>23.873178088499497</v>
      </c>
      <c r="M32" s="70">
        <v>24.010114718792401</v>
      </c>
      <c r="N32" s="70">
        <v>15.652172299758059</v>
      </c>
      <c r="O32" s="70">
        <v>40.559974666884656</v>
      </c>
      <c r="P32" s="70">
        <v>45.666192044832044</v>
      </c>
      <c r="Q32" s="70">
        <v>49.791318724865135</v>
      </c>
    </row>
    <row r="34" spans="1:17" x14ac:dyDescent="0.25">
      <c r="A34" s="184" t="s">
        <v>252</v>
      </c>
      <c r="B34" s="190">
        <f t="shared" ref="B34:Q34" si="2">IF(B$12=0,"",B$12/B$3*1000)</f>
        <v>59.827490007500792</v>
      </c>
      <c r="C34" s="190">
        <f t="shared" si="2"/>
        <v>63.113511599413776</v>
      </c>
      <c r="D34" s="190">
        <f t="shared" si="2"/>
        <v>70.007883526912167</v>
      </c>
      <c r="E34" s="190">
        <f t="shared" si="2"/>
        <v>71.831544243115189</v>
      </c>
      <c r="F34" s="190">
        <f t="shared" si="2"/>
        <v>65.351543267590614</v>
      </c>
      <c r="G34" s="190">
        <f t="shared" si="2"/>
        <v>69.391918909795535</v>
      </c>
      <c r="H34" s="190">
        <f t="shared" si="2"/>
        <v>48.8983435315725</v>
      </c>
      <c r="I34" s="190">
        <f t="shared" si="2"/>
        <v>47.352034069830871</v>
      </c>
      <c r="J34" s="190">
        <f t="shared" si="2"/>
        <v>47.384244537978411</v>
      </c>
      <c r="K34" s="190">
        <f t="shared" si="2"/>
        <v>44.334937604241119</v>
      </c>
      <c r="L34" s="190">
        <f t="shared" si="2"/>
        <v>53.93359139833845</v>
      </c>
      <c r="M34" s="190">
        <f t="shared" si="2"/>
        <v>51.187608195234581</v>
      </c>
      <c r="N34" s="190">
        <f t="shared" si="2"/>
        <v>63.84316314552396</v>
      </c>
      <c r="O34" s="190">
        <f t="shared" si="2"/>
        <v>78.44939672155742</v>
      </c>
      <c r="P34" s="190">
        <f t="shared" si="2"/>
        <v>82.692055078874375</v>
      </c>
      <c r="Q34" s="190">
        <f t="shared" si="2"/>
        <v>93.960599164594427</v>
      </c>
    </row>
    <row r="35" spans="1:17" x14ac:dyDescent="0.25">
      <c r="A35" s="286" t="s">
        <v>251</v>
      </c>
      <c r="B35" s="285">
        <f t="shared" ref="B35:Q35" si="3">IF(B$12=0,"",B$12/B$5*1000)</f>
        <v>95.09103822198847</v>
      </c>
      <c r="C35" s="285">
        <f t="shared" si="3"/>
        <v>95.312587160234216</v>
      </c>
      <c r="D35" s="285">
        <f t="shared" si="3"/>
        <v>95.659906193753486</v>
      </c>
      <c r="E35" s="285">
        <f t="shared" si="3"/>
        <v>95.043731942904643</v>
      </c>
      <c r="F35" s="285">
        <f t="shared" si="3"/>
        <v>93.124640577903847</v>
      </c>
      <c r="G35" s="285">
        <f t="shared" si="3"/>
        <v>93.439306708421611</v>
      </c>
      <c r="H35" s="285">
        <f t="shared" si="3"/>
        <v>92.436494646687194</v>
      </c>
      <c r="I35" s="285">
        <f t="shared" si="3"/>
        <v>91.477086864495703</v>
      </c>
      <c r="J35" s="285">
        <f t="shared" si="3"/>
        <v>91.569497696285964</v>
      </c>
      <c r="K35" s="285">
        <f t="shared" si="3"/>
        <v>91.851374472066297</v>
      </c>
      <c r="L35" s="285">
        <f t="shared" si="3"/>
        <v>89.907347486088895</v>
      </c>
      <c r="M35" s="285">
        <f t="shared" si="3"/>
        <v>89.861182666104611</v>
      </c>
      <c r="N35" s="285">
        <f t="shared" si="3"/>
        <v>77.899291561030111</v>
      </c>
      <c r="O35" s="285">
        <f t="shared" si="3"/>
        <v>75.861502198294403</v>
      </c>
      <c r="P35" s="285">
        <f t="shared" si="3"/>
        <v>74.229992007495866</v>
      </c>
      <c r="Q35" s="285">
        <f t="shared" si="3"/>
        <v>73.069909062413473</v>
      </c>
    </row>
    <row r="36" spans="1:17" x14ac:dyDescent="0.25">
      <c r="A36" s="286" t="s">
        <v>250</v>
      </c>
      <c r="B36" s="285">
        <f>IF(TEL_ued!B$5=0,"",TEL_ued!B$5/B$5*1000)</f>
        <v>34.276863932924883</v>
      </c>
      <c r="C36" s="285">
        <f>IF(TEL_ued!C$5=0,"",TEL_ued!C$5/C$5*1000)</f>
        <v>34.27686393292489</v>
      </c>
      <c r="D36" s="285">
        <f>IF(TEL_ued!D$5=0,"",TEL_ued!D$5/D$5*1000)</f>
        <v>34.276863932924883</v>
      </c>
      <c r="E36" s="285">
        <f>IF(TEL_ued!E$5=0,"",TEL_ued!E$5/E$5*1000)</f>
        <v>34.27686393292489</v>
      </c>
      <c r="F36" s="285">
        <f>IF(TEL_ued!F$5=0,"",TEL_ued!F$5/F$5*1000)</f>
        <v>34.276863932924883</v>
      </c>
      <c r="G36" s="285">
        <f>IF(TEL_ued!G$5=0,"",TEL_ued!G$5/G$5*1000)</f>
        <v>34.276863932924883</v>
      </c>
      <c r="H36" s="285">
        <f>IF(TEL_ued!H$5=0,"",TEL_ued!H$5/H$5*1000)</f>
        <v>34.27686393292489</v>
      </c>
      <c r="I36" s="285">
        <f>IF(TEL_ued!I$5=0,"",TEL_ued!I$5/I$5*1000)</f>
        <v>34.276863932924883</v>
      </c>
      <c r="J36" s="285">
        <f>IF(TEL_ued!J$5=0,"",TEL_ued!J$5/J$5*1000)</f>
        <v>34.276863932924883</v>
      </c>
      <c r="K36" s="285">
        <f>IF(TEL_ued!K$5=0,"",TEL_ued!K$5/K$5*1000)</f>
        <v>34.276863932924883</v>
      </c>
      <c r="L36" s="285">
        <f>IF(TEL_ued!L$5=0,"",TEL_ued!L$5/L$5*1000)</f>
        <v>34.27686393292489</v>
      </c>
      <c r="M36" s="285">
        <f>IF(TEL_ued!M$5=0,"",TEL_ued!M$5/M$5*1000)</f>
        <v>34.276863932924883</v>
      </c>
      <c r="N36" s="285">
        <f>IF(TEL_ued!N$5=0,"",TEL_ued!N$5/N$5*1000)</f>
        <v>34.276863932924883</v>
      </c>
      <c r="O36" s="285">
        <f>IF(TEL_ued!O$5=0,"",TEL_ued!O$5/O$5*1000)</f>
        <v>34.276863932924883</v>
      </c>
      <c r="P36" s="285">
        <f>IF(TEL_ued!P$5=0,"",TEL_ued!P$5/P$5*1000)</f>
        <v>34.276863932924883</v>
      </c>
      <c r="Q36" s="285">
        <f>IF(TEL_ued!Q$5=0,"",TEL_ued!Q$5/Q$5*1000)</f>
        <v>34.27686393292489</v>
      </c>
    </row>
    <row r="37" spans="1:17" x14ac:dyDescent="0.25">
      <c r="A37" s="284" t="s">
        <v>60</v>
      </c>
      <c r="B37" s="283">
        <f t="shared" ref="B37:Q37" si="4">IF(B$12=0,"",B$32/B$12)</f>
        <v>0.95005032938199752</v>
      </c>
      <c r="C37" s="283">
        <f t="shared" si="4"/>
        <v>1.0854259373595176</v>
      </c>
      <c r="D37" s="283">
        <f t="shared" si="4"/>
        <v>1.2870779099314109</v>
      </c>
      <c r="E37" s="283">
        <f t="shared" si="4"/>
        <v>1.2765072357001119</v>
      </c>
      <c r="F37" s="283">
        <f t="shared" si="4"/>
        <v>1.1501777318684088</v>
      </c>
      <c r="G37" s="283">
        <f t="shared" si="4"/>
        <v>1.2687345501275189</v>
      </c>
      <c r="H37" s="283">
        <f t="shared" si="4"/>
        <v>1.1707904893862446</v>
      </c>
      <c r="I37" s="283">
        <f t="shared" si="4"/>
        <v>1.1297192209905822</v>
      </c>
      <c r="J37" s="283">
        <f t="shared" si="4"/>
        <v>1.1340760177983567</v>
      </c>
      <c r="K37" s="283">
        <f t="shared" si="4"/>
        <v>1.1621545402682769</v>
      </c>
      <c r="L37" s="283">
        <f t="shared" si="4"/>
        <v>1.0521517580127584</v>
      </c>
      <c r="M37" s="283">
        <f t="shared" si="4"/>
        <v>1.0548551148863821</v>
      </c>
      <c r="N37" s="283">
        <f t="shared" si="4"/>
        <v>0.56935397774958263</v>
      </c>
      <c r="O37" s="283">
        <f t="shared" si="4"/>
        <v>1.1784489640091207</v>
      </c>
      <c r="P37" s="283">
        <f t="shared" si="4"/>
        <v>1.2375036440187628</v>
      </c>
      <c r="Q37" s="283">
        <f t="shared" si="4"/>
        <v>1.2233676546967989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HU: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3512.7462866237688</v>
      </c>
      <c r="C5" s="96">
        <f t="shared" ref="C5:Q5" si="1">SUM(C6:C10,C15,C26)</f>
        <v>3618.3930399999967</v>
      </c>
      <c r="D5" s="96">
        <f t="shared" si="1"/>
        <v>3699.0865299999991</v>
      </c>
      <c r="E5" s="96">
        <f t="shared" si="1"/>
        <v>3591.3664999999978</v>
      </c>
      <c r="F5" s="96">
        <f t="shared" si="1"/>
        <v>3346.8989900000001</v>
      </c>
      <c r="G5" s="96">
        <f t="shared" si="1"/>
        <v>3381.6449564725554</v>
      </c>
      <c r="H5" s="96">
        <f t="shared" si="1"/>
        <v>3394.8635099999965</v>
      </c>
      <c r="I5" s="96">
        <f t="shared" si="1"/>
        <v>3357.4751699999961</v>
      </c>
      <c r="J5" s="96">
        <f t="shared" si="1"/>
        <v>3353.6886899999995</v>
      </c>
      <c r="K5" s="96">
        <f t="shared" si="1"/>
        <v>2679.0066599999959</v>
      </c>
      <c r="L5" s="96">
        <f t="shared" si="1"/>
        <v>2905.596061490271</v>
      </c>
      <c r="M5" s="96">
        <f t="shared" si="1"/>
        <v>3072.4421740735743</v>
      </c>
      <c r="N5" s="96">
        <f t="shared" si="1"/>
        <v>3258.7967298376479</v>
      </c>
      <c r="O5" s="96">
        <f t="shared" si="1"/>
        <v>3655.1627488312947</v>
      </c>
      <c r="P5" s="96">
        <f t="shared" si="1"/>
        <v>3785.2947056065868</v>
      </c>
      <c r="Q5" s="96">
        <f t="shared" si="1"/>
        <v>4013.056943387201</v>
      </c>
    </row>
    <row r="6" spans="1:17" x14ac:dyDescent="0.25">
      <c r="A6" s="76" t="s">
        <v>83</v>
      </c>
      <c r="B6" s="95">
        <v>25.011940134219696</v>
      </c>
      <c r="C6" s="95">
        <v>27.863475290959595</v>
      </c>
      <c r="D6" s="95">
        <v>27.934620525527713</v>
      </c>
      <c r="E6" s="95">
        <v>26.98881940402859</v>
      </c>
      <c r="F6" s="95">
        <v>25.033272689132303</v>
      </c>
      <c r="G6" s="95">
        <v>25.009940457522326</v>
      </c>
      <c r="H6" s="95">
        <v>24.976656774026214</v>
      </c>
      <c r="I6" s="95">
        <v>24.097303948255814</v>
      </c>
      <c r="J6" s="95">
        <v>24.413082945038596</v>
      </c>
      <c r="K6" s="95">
        <v>20.445006180293948</v>
      </c>
      <c r="L6" s="95">
        <v>21.63956095423104</v>
      </c>
      <c r="M6" s="95">
        <v>23.216064453464949</v>
      </c>
      <c r="N6" s="95">
        <v>26.471239460325382</v>
      </c>
      <c r="O6" s="95">
        <v>32.17064457162499</v>
      </c>
      <c r="P6" s="95">
        <v>32.946379095141552</v>
      </c>
      <c r="Q6" s="95">
        <v>34.238140452089482</v>
      </c>
    </row>
    <row r="7" spans="1:17" x14ac:dyDescent="0.25">
      <c r="A7" s="76" t="s">
        <v>82</v>
      </c>
      <c r="B7" s="95">
        <v>49.161617961559458</v>
      </c>
      <c r="C7" s="95">
        <v>52.735531385603302</v>
      </c>
      <c r="D7" s="95">
        <v>50.211587561315739</v>
      </c>
      <c r="E7" s="95">
        <v>45.720447903237812</v>
      </c>
      <c r="F7" s="95">
        <v>41.340362755248442</v>
      </c>
      <c r="G7" s="95">
        <v>44.557357196299023</v>
      </c>
      <c r="H7" s="95">
        <v>46.194815956549775</v>
      </c>
      <c r="I7" s="95">
        <v>47.20904493453466</v>
      </c>
      <c r="J7" s="95">
        <v>45.111150384789781</v>
      </c>
      <c r="K7" s="95">
        <v>38.094375065047316</v>
      </c>
      <c r="L7" s="95">
        <v>39.505327059848462</v>
      </c>
      <c r="M7" s="95">
        <v>40.633758888741212</v>
      </c>
      <c r="N7" s="95">
        <v>47.257420631829234</v>
      </c>
      <c r="O7" s="95">
        <v>59.737413555849649</v>
      </c>
      <c r="P7" s="95">
        <v>60.961856919888049</v>
      </c>
      <c r="Q7" s="95">
        <v>61.110699139101058</v>
      </c>
    </row>
    <row r="8" spans="1:17" x14ac:dyDescent="0.25">
      <c r="A8" s="76" t="s">
        <v>81</v>
      </c>
      <c r="B8" s="95">
        <v>64.617384600096187</v>
      </c>
      <c r="C8" s="95">
        <v>69.068728235694977</v>
      </c>
      <c r="D8" s="95">
        <v>70.728354301066659</v>
      </c>
      <c r="E8" s="95">
        <v>69.866638666563247</v>
      </c>
      <c r="F8" s="95">
        <v>66.257421592306244</v>
      </c>
      <c r="G8" s="95">
        <v>65.732833711811793</v>
      </c>
      <c r="H8" s="95">
        <v>66.534215984479701</v>
      </c>
      <c r="I8" s="95">
        <v>64.510325522822484</v>
      </c>
      <c r="J8" s="95">
        <v>65.219928401452364</v>
      </c>
      <c r="K8" s="95">
        <v>52.730500239241863</v>
      </c>
      <c r="L8" s="95">
        <v>57.160996778219875</v>
      </c>
      <c r="M8" s="95">
        <v>59.876541143524769</v>
      </c>
      <c r="N8" s="95">
        <v>64.885876255805471</v>
      </c>
      <c r="O8" s="95">
        <v>71.612884373539885</v>
      </c>
      <c r="P8" s="95">
        <v>73.162261304329775</v>
      </c>
      <c r="Q8" s="95">
        <v>77.529953336466008</v>
      </c>
    </row>
    <row r="9" spans="1:17" x14ac:dyDescent="0.25">
      <c r="A9" s="76" t="s">
        <v>80</v>
      </c>
      <c r="B9" s="95">
        <v>76.270480927261488</v>
      </c>
      <c r="C9" s="95">
        <v>81.153031990399754</v>
      </c>
      <c r="D9" s="95">
        <v>77.347983311407859</v>
      </c>
      <c r="E9" s="95">
        <v>70.493007236315862</v>
      </c>
      <c r="F9" s="95">
        <v>63.404463629469561</v>
      </c>
      <c r="G9" s="95">
        <v>67.830387480192599</v>
      </c>
      <c r="H9" s="95">
        <v>69.79806167749436</v>
      </c>
      <c r="I9" s="95">
        <v>71.330101400238732</v>
      </c>
      <c r="J9" s="95">
        <v>68.203710696498121</v>
      </c>
      <c r="K9" s="95">
        <v>56.482658324939933</v>
      </c>
      <c r="L9" s="95">
        <v>58.658305965219114</v>
      </c>
      <c r="M9" s="95">
        <v>61.685341184555995</v>
      </c>
      <c r="N9" s="95">
        <v>71.604666542015465</v>
      </c>
      <c r="O9" s="95">
        <v>91.057948127462353</v>
      </c>
      <c r="P9" s="95">
        <v>92.396603033589528</v>
      </c>
      <c r="Q9" s="95">
        <v>92.64806070543203</v>
      </c>
    </row>
    <row r="10" spans="1:17" x14ac:dyDescent="0.25">
      <c r="A10" s="94" t="s">
        <v>79</v>
      </c>
      <c r="B10" s="93">
        <f t="shared" ref="B10" si="2">SUM(B11:B14)</f>
        <v>40.405956325060217</v>
      </c>
      <c r="C10" s="93">
        <f t="shared" ref="C10:Q10" si="3">SUM(C11:C14)</f>
        <v>44.762534617822141</v>
      </c>
      <c r="D10" s="93">
        <f t="shared" si="3"/>
        <v>44.024435420300421</v>
      </c>
      <c r="E10" s="93">
        <f t="shared" si="3"/>
        <v>41.294718566062159</v>
      </c>
      <c r="F10" s="93">
        <f t="shared" si="3"/>
        <v>37.712286674083117</v>
      </c>
      <c r="G10" s="93">
        <f t="shared" si="3"/>
        <v>38.553969560345401</v>
      </c>
      <c r="H10" s="93">
        <f t="shared" si="3"/>
        <v>38.615019837129786</v>
      </c>
      <c r="I10" s="93">
        <f t="shared" si="3"/>
        <v>37.492743445684802</v>
      </c>
      <c r="J10" s="93">
        <f t="shared" si="3"/>
        <v>37.861060746664151</v>
      </c>
      <c r="K10" s="93">
        <f t="shared" si="3"/>
        <v>31.305018248374861</v>
      </c>
      <c r="L10" s="93">
        <f t="shared" si="3"/>
        <v>32.795300115855071</v>
      </c>
      <c r="M10" s="93">
        <f t="shared" si="3"/>
        <v>35.527243943523573</v>
      </c>
      <c r="N10" s="93">
        <f t="shared" si="3"/>
        <v>41.099362194955205</v>
      </c>
      <c r="O10" s="93">
        <f t="shared" si="3"/>
        <v>51.340035392966435</v>
      </c>
      <c r="P10" s="93">
        <f t="shared" si="3"/>
        <v>52.734240077803832</v>
      </c>
      <c r="Q10" s="93">
        <f t="shared" si="3"/>
        <v>53.912307823080873</v>
      </c>
    </row>
    <row r="11" spans="1:17" x14ac:dyDescent="0.25">
      <c r="A11" s="92" t="s">
        <v>68</v>
      </c>
      <c r="B11" s="91">
        <v>1.6809366852211252</v>
      </c>
      <c r="C11" s="91">
        <v>1.7494105516464502</v>
      </c>
      <c r="D11" s="91">
        <v>1.3040039819008815</v>
      </c>
      <c r="E11" s="91">
        <v>1.6299009665647055</v>
      </c>
      <c r="F11" s="91">
        <v>1.5043075886884181</v>
      </c>
      <c r="G11" s="91">
        <v>1.6756457663318964</v>
      </c>
      <c r="H11" s="91">
        <v>1.2428669857121197</v>
      </c>
      <c r="I11" s="91">
        <v>1.5617714469892947</v>
      </c>
      <c r="J11" s="91">
        <v>1.7100797125703178</v>
      </c>
      <c r="K11" s="91">
        <v>0.77894990819870746</v>
      </c>
      <c r="L11" s="91">
        <v>0.85691088359701273</v>
      </c>
      <c r="M11" s="91">
        <v>3.7673494302178385</v>
      </c>
      <c r="N11" s="91">
        <v>2.9810238784127083</v>
      </c>
      <c r="O11" s="91">
        <v>6.295278982113401</v>
      </c>
      <c r="P11" s="91">
        <v>4.4170611897345173</v>
      </c>
      <c r="Q11" s="91">
        <v>4.8645789630772107</v>
      </c>
    </row>
    <row r="12" spans="1:17" x14ac:dyDescent="0.25">
      <c r="A12" s="92" t="s">
        <v>66</v>
      </c>
      <c r="B12" s="91">
        <v>13.605966722973008</v>
      </c>
      <c r="C12" s="91">
        <v>15.397755375682721</v>
      </c>
      <c r="D12" s="91">
        <v>15.463688197814529</v>
      </c>
      <c r="E12" s="91">
        <v>14.255617488465205</v>
      </c>
      <c r="F12" s="91">
        <v>12.740211946828834</v>
      </c>
      <c r="G12" s="91">
        <v>12.929589894968528</v>
      </c>
      <c r="H12" s="91">
        <v>13.373843456629753</v>
      </c>
      <c r="I12" s="91">
        <v>12.946103741618275</v>
      </c>
      <c r="J12" s="91">
        <v>13.43091888079136</v>
      </c>
      <c r="K12" s="91">
        <v>10.737806024050688</v>
      </c>
      <c r="L12" s="91">
        <v>10.879254034459226</v>
      </c>
      <c r="M12" s="91">
        <v>9.9091130413271902</v>
      </c>
      <c r="N12" s="91">
        <v>12.025985910854773</v>
      </c>
      <c r="O12" s="91">
        <v>17.80334109437587</v>
      </c>
      <c r="P12" s="91">
        <v>16.990273682012049</v>
      </c>
      <c r="Q12" s="91">
        <v>15.043040714183908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1.6980900000000076</v>
      </c>
      <c r="F13" s="91">
        <v>1.6025099999999952</v>
      </c>
      <c r="G13" s="91">
        <v>1.71969045571797</v>
      </c>
      <c r="H13" s="91">
        <v>1.3999900000000025</v>
      </c>
      <c r="I13" s="91">
        <v>1.2001400000000046</v>
      </c>
      <c r="J13" s="91">
        <v>1.298720000000003</v>
      </c>
      <c r="K13" s="91">
        <v>1.1999899999999997</v>
      </c>
      <c r="L13" s="91">
        <v>1.36141846528065</v>
      </c>
      <c r="M13" s="91">
        <v>1.43307537976498</v>
      </c>
      <c r="N13" s="91">
        <v>1.2181140728002298</v>
      </c>
      <c r="O13" s="91">
        <v>1.2658864815822852</v>
      </c>
      <c r="P13" s="91">
        <v>1.6241425756422103</v>
      </c>
      <c r="Q13" s="91">
        <v>1.0509247672255597</v>
      </c>
    </row>
    <row r="14" spans="1:17" x14ac:dyDescent="0.25">
      <c r="A14" s="90" t="s">
        <v>21</v>
      </c>
      <c r="B14" s="89">
        <v>25.119052916866082</v>
      </c>
      <c r="C14" s="89">
        <v>27.615368690492975</v>
      </c>
      <c r="D14" s="89">
        <v>27.256743240585006</v>
      </c>
      <c r="E14" s="89">
        <v>23.711110111032241</v>
      </c>
      <c r="F14" s="89">
        <v>21.865257138565866</v>
      </c>
      <c r="G14" s="89">
        <v>22.229043443327008</v>
      </c>
      <c r="H14" s="89">
        <v>22.598319394787911</v>
      </c>
      <c r="I14" s="89">
        <v>21.784728257077226</v>
      </c>
      <c r="J14" s="89">
        <v>21.421342153302465</v>
      </c>
      <c r="K14" s="89">
        <v>18.588272316125465</v>
      </c>
      <c r="L14" s="89">
        <v>19.697716732518177</v>
      </c>
      <c r="M14" s="89">
        <v>20.41770609221356</v>
      </c>
      <c r="N14" s="89">
        <v>24.874238332887494</v>
      </c>
      <c r="O14" s="89">
        <v>25.975528834894877</v>
      </c>
      <c r="P14" s="89">
        <v>29.702762630415052</v>
      </c>
      <c r="Q14" s="89">
        <v>32.953763378594196</v>
      </c>
    </row>
    <row r="15" spans="1:17" x14ac:dyDescent="0.25">
      <c r="A15" s="86" t="s">
        <v>87</v>
      </c>
      <c r="B15" s="85">
        <f t="shared" ref="B15" si="4">SUM(B16:B25)</f>
        <v>1228.137987080433</v>
      </c>
      <c r="C15" s="85">
        <f t="shared" ref="C15:Q15" si="5">SUM(C16:C25)</f>
        <v>1266.0765468502445</v>
      </c>
      <c r="D15" s="85">
        <f t="shared" si="5"/>
        <v>1297.9827584900704</v>
      </c>
      <c r="E15" s="85">
        <f t="shared" si="5"/>
        <v>1197.6467150993537</v>
      </c>
      <c r="F15" s="85">
        <f t="shared" si="5"/>
        <v>1011.2581866503449</v>
      </c>
      <c r="G15" s="85">
        <f t="shared" si="5"/>
        <v>1022.0502726147558</v>
      </c>
      <c r="H15" s="85">
        <f t="shared" si="5"/>
        <v>1012.8569018919941</v>
      </c>
      <c r="I15" s="85">
        <f t="shared" si="5"/>
        <v>983.10950999465138</v>
      </c>
      <c r="J15" s="85">
        <f t="shared" si="5"/>
        <v>996.81514939020758</v>
      </c>
      <c r="K15" s="85">
        <f t="shared" si="5"/>
        <v>753.66833162423882</v>
      </c>
      <c r="L15" s="85">
        <f t="shared" si="5"/>
        <v>798.97127071847717</v>
      </c>
      <c r="M15" s="85">
        <f t="shared" si="5"/>
        <v>934.20192371689677</v>
      </c>
      <c r="N15" s="85">
        <f t="shared" si="5"/>
        <v>809.18933456273339</v>
      </c>
      <c r="O15" s="85">
        <f t="shared" si="5"/>
        <v>1056.0971302380005</v>
      </c>
      <c r="P15" s="85">
        <f t="shared" si="5"/>
        <v>1118.400818957304</v>
      </c>
      <c r="Q15" s="85">
        <f t="shared" si="5"/>
        <v>1150.3707621402548</v>
      </c>
    </row>
    <row r="16" spans="1:17" x14ac:dyDescent="0.25">
      <c r="A16" s="88" t="s">
        <v>33</v>
      </c>
      <c r="B16" s="87">
        <v>10.44306720960949</v>
      </c>
      <c r="C16" s="87">
        <v>12.872109231968443</v>
      </c>
      <c r="D16" s="87">
        <v>20.977075228363855</v>
      </c>
      <c r="E16" s="87">
        <v>12.880058783017926</v>
      </c>
      <c r="F16" s="87">
        <v>17.405827415067055</v>
      </c>
      <c r="G16" s="87">
        <v>20.341260728076396</v>
      </c>
      <c r="H16" s="87">
        <v>16.740630455120105</v>
      </c>
      <c r="I16" s="87">
        <v>13.766603883759693</v>
      </c>
      <c r="J16" s="87">
        <v>12.39082754878274</v>
      </c>
      <c r="K16" s="87">
        <v>10.260290269213998</v>
      </c>
      <c r="L16" s="87">
        <v>11.031548989710808</v>
      </c>
      <c r="M16" s="87">
        <v>10.362603347721365</v>
      </c>
      <c r="N16" s="87">
        <v>11.22225186183198</v>
      </c>
      <c r="O16" s="87">
        <v>11.366121553351688</v>
      </c>
      <c r="P16" s="87">
        <v>10.799246580206432</v>
      </c>
      <c r="Q16" s="87">
        <v>11.498026268572296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1.0996600000000001</v>
      </c>
      <c r="D18" s="87">
        <v>5.6843418860808027E-14</v>
      </c>
      <c r="E18" s="87">
        <v>0</v>
      </c>
      <c r="F18" s="87">
        <v>1.1173299999999999</v>
      </c>
      <c r="G18" s="87">
        <v>1.1224629581823307</v>
      </c>
      <c r="H18" s="87">
        <v>1.11643</v>
      </c>
      <c r="I18" s="87">
        <v>1.11181</v>
      </c>
      <c r="J18" s="87">
        <v>1.1044700000000018</v>
      </c>
      <c r="K18" s="87">
        <v>1.1023399999999999</v>
      </c>
      <c r="L18" s="87">
        <v>0.83175591525177595</v>
      </c>
      <c r="M18" s="87">
        <v>29.435290935215679</v>
      </c>
      <c r="N18" s="87">
        <v>0</v>
      </c>
      <c r="O18" s="87">
        <v>2.1468434079953957</v>
      </c>
      <c r="P18" s="87">
        <v>1.1224506121267033</v>
      </c>
      <c r="Q18" s="87">
        <v>17.859677094428545</v>
      </c>
    </row>
    <row r="19" spans="1:17" x14ac:dyDescent="0.25">
      <c r="A19" s="88" t="s">
        <v>68</v>
      </c>
      <c r="B19" s="87">
        <v>2.2919469642421482</v>
      </c>
      <c r="C19" s="87">
        <v>1.9614639567925296</v>
      </c>
      <c r="D19" s="87">
        <v>1.0117004640625529</v>
      </c>
      <c r="E19" s="87">
        <v>2.6560112172834636</v>
      </c>
      <c r="F19" s="87">
        <v>1.7765693920500212</v>
      </c>
      <c r="G19" s="87">
        <v>1.8757462123639514</v>
      </c>
      <c r="H19" s="87">
        <v>0.86063270348734022</v>
      </c>
      <c r="I19" s="87">
        <v>1.9769446490564739</v>
      </c>
      <c r="J19" s="87">
        <v>1.8836236853984325</v>
      </c>
      <c r="K19" s="87">
        <v>0</v>
      </c>
      <c r="L19" s="87">
        <v>4.703811485804904E-2</v>
      </c>
      <c r="M19" s="87">
        <v>29.707177425385467</v>
      </c>
      <c r="N19" s="87">
        <v>13.123704649787738</v>
      </c>
      <c r="O19" s="87">
        <v>11.707524374712758</v>
      </c>
      <c r="P19" s="87">
        <v>8.6042884122188283</v>
      </c>
      <c r="Q19" s="87">
        <v>11.792122903311464</v>
      </c>
    </row>
    <row r="20" spans="1:17" x14ac:dyDescent="0.25">
      <c r="A20" s="88" t="s">
        <v>29</v>
      </c>
      <c r="B20" s="87">
        <v>109.05286504645898</v>
      </c>
      <c r="C20" s="87">
        <v>112.68159226045817</v>
      </c>
      <c r="D20" s="87">
        <v>81.813978298809147</v>
      </c>
      <c r="E20" s="87">
        <v>54.899606480169339</v>
      </c>
      <c r="F20" s="87">
        <v>73.513194065440629</v>
      </c>
      <c r="G20" s="87">
        <v>64.626375283913362</v>
      </c>
      <c r="H20" s="87">
        <v>50.606425864274783</v>
      </c>
      <c r="I20" s="87">
        <v>39.178939801937496</v>
      </c>
      <c r="J20" s="87">
        <v>12.818786592715357</v>
      </c>
      <c r="K20" s="87">
        <v>11.39166</v>
      </c>
      <c r="L20" s="87">
        <v>5.7322626690020337</v>
      </c>
      <c r="M20" s="87">
        <v>5.7322586582454251</v>
      </c>
      <c r="N20" s="87">
        <v>4.7770342498269249</v>
      </c>
      <c r="O20" s="87">
        <v>4.7768871797854846</v>
      </c>
      <c r="P20" s="87">
        <v>4.7767612734823466</v>
      </c>
      <c r="Q20" s="87">
        <v>1.9108560592117243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9.0998800000000006</v>
      </c>
      <c r="K21" s="87">
        <v>0</v>
      </c>
      <c r="L21" s="87">
        <v>0</v>
      </c>
      <c r="M21" s="87">
        <v>19.059814269745985</v>
      </c>
      <c r="N21" s="87">
        <v>18.152619012107635</v>
      </c>
      <c r="O21" s="87">
        <v>17.244939430378501</v>
      </c>
      <c r="P21" s="87">
        <v>18.152761178134668</v>
      </c>
      <c r="Q21" s="87">
        <v>19.059902550874305</v>
      </c>
    </row>
    <row r="22" spans="1:17" x14ac:dyDescent="0.25">
      <c r="A22" s="88" t="s">
        <v>66</v>
      </c>
      <c r="B22" s="87">
        <v>529.31967395312802</v>
      </c>
      <c r="C22" s="87">
        <v>601.2395214010254</v>
      </c>
      <c r="D22" s="87">
        <v>677.27919449883495</v>
      </c>
      <c r="E22" s="87">
        <v>594.11810861888296</v>
      </c>
      <c r="F22" s="87">
        <v>514.19176577778705</v>
      </c>
      <c r="G22" s="87">
        <v>500.33815970130223</v>
      </c>
      <c r="H22" s="87">
        <v>495.25971286911175</v>
      </c>
      <c r="I22" s="87">
        <v>491.23330165989773</v>
      </c>
      <c r="J22" s="87">
        <v>527.01597156331104</v>
      </c>
      <c r="K22" s="87">
        <v>343.34501135502484</v>
      </c>
      <c r="L22" s="87">
        <v>432.8299099279663</v>
      </c>
      <c r="M22" s="87">
        <v>514.38178701925517</v>
      </c>
      <c r="N22" s="87">
        <v>398.93945144318951</v>
      </c>
      <c r="O22" s="87">
        <v>542.72133850097748</v>
      </c>
      <c r="P22" s="87">
        <v>629.90591446163012</v>
      </c>
      <c r="Q22" s="87">
        <v>629.09282532891234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60.022346642050579</v>
      </c>
      <c r="C24" s="87">
        <v>53.695550000000026</v>
      </c>
      <c r="D24" s="87">
        <v>59.500809999999994</v>
      </c>
      <c r="E24" s="87">
        <v>55.205549999999924</v>
      </c>
      <c r="F24" s="87">
        <v>51.162840000000067</v>
      </c>
      <c r="G24" s="87">
        <v>57.325134645983539</v>
      </c>
      <c r="H24" s="87">
        <v>68.562770000000015</v>
      </c>
      <c r="I24" s="87">
        <v>77.401450000000011</v>
      </c>
      <c r="J24" s="87">
        <v>69.140440000000012</v>
      </c>
      <c r="K24" s="87">
        <v>57.741350000000004</v>
      </c>
      <c r="L24" s="87">
        <v>47.959473740799986</v>
      </c>
      <c r="M24" s="87">
        <v>46.527099643848935</v>
      </c>
      <c r="N24" s="87">
        <v>55.507950617413947</v>
      </c>
      <c r="O24" s="87">
        <v>87.490561911051515</v>
      </c>
      <c r="P24" s="87">
        <v>102.96559196583816</v>
      </c>
      <c r="Q24" s="87">
        <v>105.21051075506442</v>
      </c>
    </row>
    <row r="25" spans="1:17" x14ac:dyDescent="0.25">
      <c r="A25" s="88" t="s">
        <v>22</v>
      </c>
      <c r="B25" s="87">
        <v>517.0080872649437</v>
      </c>
      <c r="C25" s="87">
        <v>482.52664999999996</v>
      </c>
      <c r="D25" s="87">
        <v>457.39999999999981</v>
      </c>
      <c r="E25" s="87">
        <v>477.88738000000012</v>
      </c>
      <c r="F25" s="87">
        <v>352.09066000000001</v>
      </c>
      <c r="G25" s="87">
        <v>376.42113308493407</v>
      </c>
      <c r="H25" s="87">
        <v>379.71030000000002</v>
      </c>
      <c r="I25" s="87">
        <v>358.44045999999992</v>
      </c>
      <c r="J25" s="87">
        <v>363.36115000000001</v>
      </c>
      <c r="K25" s="87">
        <v>329.82767999999993</v>
      </c>
      <c r="L25" s="87">
        <v>300.53928136088825</v>
      </c>
      <c r="M25" s="87">
        <v>278.99589241747884</v>
      </c>
      <c r="N25" s="87">
        <v>307.46632272857562</v>
      </c>
      <c r="O25" s="87">
        <v>378.64291387974782</v>
      </c>
      <c r="P25" s="87">
        <v>342.07380447366671</v>
      </c>
      <c r="Q25" s="87">
        <v>353.94684117987975</v>
      </c>
    </row>
    <row r="26" spans="1:17" x14ac:dyDescent="0.25">
      <c r="A26" s="86" t="s">
        <v>85</v>
      </c>
      <c r="B26" s="85">
        <f t="shared" ref="B26" si="6">SUM(B27:B36)</f>
        <v>2029.1409195951387</v>
      </c>
      <c r="C26" s="85">
        <f t="shared" ref="C26:Q26" si="7">SUM(C27:C36)</f>
        <v>2076.7331916292724</v>
      </c>
      <c r="D26" s="85">
        <f t="shared" si="7"/>
        <v>2130.8567903903104</v>
      </c>
      <c r="E26" s="85">
        <f t="shared" si="7"/>
        <v>2139.3561531244363</v>
      </c>
      <c r="F26" s="85">
        <f t="shared" si="7"/>
        <v>2101.8929960094156</v>
      </c>
      <c r="G26" s="85">
        <f t="shared" si="7"/>
        <v>2117.9101954516286</v>
      </c>
      <c r="H26" s="85">
        <f t="shared" si="7"/>
        <v>2135.8878378783229</v>
      </c>
      <c r="I26" s="85">
        <f t="shared" si="7"/>
        <v>2129.7261407538081</v>
      </c>
      <c r="J26" s="85">
        <f t="shared" si="7"/>
        <v>2116.064607435349</v>
      </c>
      <c r="K26" s="85">
        <f t="shared" si="7"/>
        <v>1726.2807703178592</v>
      </c>
      <c r="L26" s="85">
        <f t="shared" si="7"/>
        <v>1896.8652998984203</v>
      </c>
      <c r="M26" s="85">
        <f t="shared" si="7"/>
        <v>1917.3013007428667</v>
      </c>
      <c r="N26" s="85">
        <f t="shared" si="7"/>
        <v>2198.2888301899839</v>
      </c>
      <c r="O26" s="85">
        <f t="shared" si="7"/>
        <v>2293.146692571851</v>
      </c>
      <c r="P26" s="85">
        <f t="shared" si="7"/>
        <v>2354.69254621853</v>
      </c>
      <c r="Q26" s="85">
        <f t="shared" si="7"/>
        <v>2543.2470197907769</v>
      </c>
    </row>
    <row r="27" spans="1:17" x14ac:dyDescent="0.25">
      <c r="A27" s="84" t="s">
        <v>33</v>
      </c>
      <c r="B27" s="83">
        <v>66.858570595646739</v>
      </c>
      <c r="C27" s="83">
        <v>87.012490768028343</v>
      </c>
      <c r="D27" s="83">
        <v>74.532624771636137</v>
      </c>
      <c r="E27" s="83">
        <v>54.658871216980003</v>
      </c>
      <c r="F27" s="83">
        <v>85.009582584933668</v>
      </c>
      <c r="G27" s="83">
        <v>107.13951166164034</v>
      </c>
      <c r="H27" s="83">
        <v>114.90600954487797</v>
      </c>
      <c r="I27" s="83">
        <v>107.36472611623631</v>
      </c>
      <c r="J27" s="83">
        <v>108.28051245121728</v>
      </c>
      <c r="K27" s="83">
        <v>49.329139730781606</v>
      </c>
      <c r="L27" s="83">
        <v>36.882858960641379</v>
      </c>
      <c r="M27" s="83">
        <v>37.549728541317805</v>
      </c>
      <c r="N27" s="83">
        <v>29.569887082642182</v>
      </c>
      <c r="O27" s="83">
        <v>17.334378848416819</v>
      </c>
      <c r="P27" s="83">
        <v>24.759365564766735</v>
      </c>
      <c r="Q27" s="83">
        <v>30.245077926283834</v>
      </c>
    </row>
    <row r="28" spans="1:17" x14ac:dyDescent="0.25">
      <c r="A28" s="84" t="s">
        <v>47</v>
      </c>
      <c r="B28" s="83">
        <v>326.59678021278143</v>
      </c>
      <c r="C28" s="83">
        <v>309.84926000000002</v>
      </c>
      <c r="D28" s="83">
        <v>315.79855999999995</v>
      </c>
      <c r="E28" s="83">
        <v>328.07632000000001</v>
      </c>
      <c r="F28" s="83">
        <v>319.77495000000005</v>
      </c>
      <c r="G28" s="83">
        <v>322.10302786769086</v>
      </c>
      <c r="H28" s="83">
        <v>318.10696000000002</v>
      </c>
      <c r="I28" s="83">
        <v>343.54226999999997</v>
      </c>
      <c r="J28" s="83">
        <v>328.59328999999997</v>
      </c>
      <c r="K28" s="83">
        <v>272.19977</v>
      </c>
      <c r="L28" s="83">
        <v>302.7222798516238</v>
      </c>
      <c r="M28" s="83">
        <v>320.1725965186327</v>
      </c>
      <c r="N28" s="83">
        <v>309.19389216249272</v>
      </c>
      <c r="O28" s="83">
        <v>166.73557187462902</v>
      </c>
      <c r="P28" s="83">
        <v>207.19590820596247</v>
      </c>
      <c r="Q28" s="83">
        <v>284.61870658463562</v>
      </c>
    </row>
    <row r="29" spans="1:17" x14ac:dyDescent="0.25">
      <c r="A29" s="84" t="s">
        <v>30</v>
      </c>
      <c r="B29" s="83">
        <v>16.480475420094706</v>
      </c>
      <c r="C29" s="83">
        <v>12.100969999999933</v>
      </c>
      <c r="D29" s="83">
        <v>30.782509999999949</v>
      </c>
      <c r="E29" s="83">
        <v>20.889599999999973</v>
      </c>
      <c r="F29" s="83">
        <v>20.189299999999982</v>
      </c>
      <c r="G29" s="83">
        <v>21.32695313439995</v>
      </c>
      <c r="H29" s="83">
        <v>19.083730000000006</v>
      </c>
      <c r="I29" s="83">
        <v>14.587760000000022</v>
      </c>
      <c r="J29" s="83">
        <v>19.104499999999991</v>
      </c>
      <c r="K29" s="83">
        <v>15.712510000000007</v>
      </c>
      <c r="L29" s="83">
        <v>14.884300922070008</v>
      </c>
      <c r="M29" s="83">
        <v>37.919073812471851</v>
      </c>
      <c r="N29" s="83">
        <v>69.602337595879206</v>
      </c>
      <c r="O29" s="83">
        <v>97.763237005924651</v>
      </c>
      <c r="P29" s="83">
        <v>162.77464330226834</v>
      </c>
      <c r="Q29" s="83">
        <v>132.56552758793094</v>
      </c>
    </row>
    <row r="30" spans="1:17" x14ac:dyDescent="0.25">
      <c r="A30" s="84" t="s">
        <v>68</v>
      </c>
      <c r="B30" s="83">
        <v>15.493156829641729</v>
      </c>
      <c r="C30" s="83">
        <v>20.888515491561108</v>
      </c>
      <c r="D30" s="83">
        <v>22.272995554036356</v>
      </c>
      <c r="E30" s="83">
        <v>27.49997781615194</v>
      </c>
      <c r="F30" s="83">
        <v>23.319983019261116</v>
      </c>
      <c r="G30" s="83">
        <v>31.292951533736414</v>
      </c>
      <c r="H30" s="83">
        <v>32.697860310800927</v>
      </c>
      <c r="I30" s="83">
        <v>24.561103903954141</v>
      </c>
      <c r="J30" s="83">
        <v>29.504416602030901</v>
      </c>
      <c r="K30" s="83">
        <v>29.320210091801503</v>
      </c>
      <c r="L30" s="83">
        <v>29.190499918937519</v>
      </c>
      <c r="M30" s="83">
        <v>106.96666578624642</v>
      </c>
      <c r="N30" s="83">
        <v>92.234741740771128</v>
      </c>
      <c r="O30" s="83">
        <v>95.352751379319969</v>
      </c>
      <c r="P30" s="83">
        <v>130.42737047929535</v>
      </c>
      <c r="Q30" s="83">
        <v>142.84266556773807</v>
      </c>
    </row>
    <row r="31" spans="1:17" x14ac:dyDescent="0.25">
      <c r="A31" s="84" t="s">
        <v>29</v>
      </c>
      <c r="B31" s="83">
        <v>122.15022309047458</v>
      </c>
      <c r="C31" s="83">
        <v>60.299977739541802</v>
      </c>
      <c r="D31" s="83">
        <v>45.190211701190876</v>
      </c>
      <c r="E31" s="83">
        <v>97.992163519830669</v>
      </c>
      <c r="F31" s="83">
        <v>79.288785934559385</v>
      </c>
      <c r="G31" s="83">
        <v>9.8930168780071028</v>
      </c>
      <c r="H31" s="83">
        <v>3.8017841357252209</v>
      </c>
      <c r="I31" s="83">
        <v>0.92066019806250665</v>
      </c>
      <c r="J31" s="83">
        <v>4.3812934072846428</v>
      </c>
      <c r="K31" s="83">
        <v>0.99673999999999729</v>
      </c>
      <c r="L31" s="83">
        <v>0.95538455532059707</v>
      </c>
      <c r="M31" s="83">
        <v>0.95540384834892489</v>
      </c>
      <c r="N31" s="83">
        <v>0</v>
      </c>
      <c r="O31" s="83">
        <v>1.9107548719141976</v>
      </c>
      <c r="P31" s="83">
        <v>1.9108737762100008</v>
      </c>
      <c r="Q31" s="83">
        <v>0.95532039999792406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30.6</v>
      </c>
      <c r="E32" s="83">
        <v>55.79983</v>
      </c>
      <c r="F32" s="83">
        <v>62.99906</v>
      </c>
      <c r="G32" s="83">
        <v>109.17645934842832</v>
      </c>
      <c r="H32" s="83">
        <v>91.000280000000004</v>
      </c>
      <c r="I32" s="83">
        <v>119.69904</v>
      </c>
      <c r="J32" s="83">
        <v>113.39664999999999</v>
      </c>
      <c r="K32" s="83">
        <v>94.600899999999996</v>
      </c>
      <c r="L32" s="83">
        <v>88.27699739636067</v>
      </c>
      <c r="M32" s="83">
        <v>70.148947494044734</v>
      </c>
      <c r="N32" s="83">
        <v>74.089997133849195</v>
      </c>
      <c r="O32" s="83">
        <v>71.725321287773852</v>
      </c>
      <c r="P32" s="83">
        <v>59.902229608798351</v>
      </c>
      <c r="Q32" s="83">
        <v>74.089997133849181</v>
      </c>
    </row>
    <row r="33" spans="1:17" x14ac:dyDescent="0.25">
      <c r="A33" s="84" t="s">
        <v>66</v>
      </c>
      <c r="B33" s="83">
        <v>827.41606444789852</v>
      </c>
      <c r="C33" s="83">
        <v>943.60045322329199</v>
      </c>
      <c r="D33" s="83">
        <v>879.0804073033504</v>
      </c>
      <c r="E33" s="83">
        <v>859.65942389265194</v>
      </c>
      <c r="F33" s="83">
        <v>774.40162227538337</v>
      </c>
      <c r="G33" s="83">
        <v>791.52042406126543</v>
      </c>
      <c r="H33" s="83">
        <v>790.06121367425726</v>
      </c>
      <c r="I33" s="83">
        <v>751.70801459848394</v>
      </c>
      <c r="J33" s="83">
        <v>702.02276955589764</v>
      </c>
      <c r="K33" s="83">
        <v>541.50563262092442</v>
      </c>
      <c r="L33" s="83">
        <v>561.11246516844994</v>
      </c>
      <c r="M33" s="83">
        <v>479.3659963437741</v>
      </c>
      <c r="N33" s="83">
        <v>416.15790266697235</v>
      </c>
      <c r="O33" s="83">
        <v>729.24107181872546</v>
      </c>
      <c r="P33" s="83">
        <v>637.5804255293267</v>
      </c>
      <c r="Q33" s="83">
        <v>649.0108960960381</v>
      </c>
    </row>
    <row r="34" spans="1:17" x14ac:dyDescent="0.25">
      <c r="A34" s="84" t="s">
        <v>25</v>
      </c>
      <c r="B34" s="83">
        <v>137.7471182222308</v>
      </c>
      <c r="C34" s="83">
        <v>90.1</v>
      </c>
      <c r="D34" s="83">
        <v>83.711370000000002</v>
      </c>
      <c r="E34" s="83">
        <v>87.183989999999994</v>
      </c>
      <c r="F34" s="83">
        <v>110.3792</v>
      </c>
      <c r="G34" s="83">
        <v>108.08236890832609</v>
      </c>
      <c r="H34" s="83">
        <v>136.59818000000001</v>
      </c>
      <c r="I34" s="83">
        <v>135.9</v>
      </c>
      <c r="J34" s="83">
        <v>133.49844999999999</v>
      </c>
      <c r="K34" s="83">
        <v>115.1</v>
      </c>
      <c r="L34" s="83">
        <v>149.27868539218503</v>
      </c>
      <c r="M34" s="83">
        <v>146.29311168434128</v>
      </c>
      <c r="N34" s="83">
        <v>132.869972293876</v>
      </c>
      <c r="O34" s="83">
        <v>81.753652564160006</v>
      </c>
      <c r="P34" s="83">
        <v>102.10661914821604</v>
      </c>
      <c r="Q34" s="83">
        <v>135.87944714480031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20.499190000000006</v>
      </c>
      <c r="E35" s="83">
        <v>20.203790000000005</v>
      </c>
      <c r="F35" s="83">
        <v>27.823390000000011</v>
      </c>
      <c r="G35" s="83">
        <v>45.569677621141338</v>
      </c>
      <c r="H35" s="83">
        <v>52.036749999999998</v>
      </c>
      <c r="I35" s="83">
        <v>45.993710000000007</v>
      </c>
      <c r="J35" s="83">
        <v>49.970009999999917</v>
      </c>
      <c r="K35" s="83">
        <v>57.766210000000008</v>
      </c>
      <c r="L35" s="83">
        <v>68.956328275177611</v>
      </c>
      <c r="M35" s="83">
        <v>74.400413167955776</v>
      </c>
      <c r="N35" s="83">
        <v>36.925411377427061</v>
      </c>
      <c r="O35" s="83">
        <v>35.874357548189508</v>
      </c>
      <c r="P35" s="83">
        <v>53.573147430319025</v>
      </c>
      <c r="Q35" s="83">
        <v>68.214461004301015</v>
      </c>
    </row>
    <row r="36" spans="1:17" x14ac:dyDescent="0.25">
      <c r="A36" s="82" t="s">
        <v>21</v>
      </c>
      <c r="B36" s="81">
        <v>516.39853077636997</v>
      </c>
      <c r="C36" s="81">
        <v>552.88152440684928</v>
      </c>
      <c r="D36" s="81">
        <v>628.38892106009678</v>
      </c>
      <c r="E36" s="81">
        <v>587.39218667882199</v>
      </c>
      <c r="F36" s="81">
        <v>598.70712219527775</v>
      </c>
      <c r="G36" s="81">
        <v>571.80580443699262</v>
      </c>
      <c r="H36" s="81">
        <v>577.59507021266177</v>
      </c>
      <c r="I36" s="81">
        <v>585.44885593707124</v>
      </c>
      <c r="J36" s="81">
        <v>627.31271541891851</v>
      </c>
      <c r="K36" s="81">
        <v>549.74965787435156</v>
      </c>
      <c r="L36" s="81">
        <v>644.60549945765354</v>
      </c>
      <c r="M36" s="81">
        <v>643.52936354573296</v>
      </c>
      <c r="N36" s="81">
        <v>1037.6446881360744</v>
      </c>
      <c r="O36" s="81">
        <v>995.45559537279757</v>
      </c>
      <c r="P36" s="81">
        <v>974.46196317336683</v>
      </c>
      <c r="Q36" s="81">
        <v>1024.8249203452017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7.1203377908228048E-3</v>
      </c>
      <c r="C41" s="75">
        <f t="shared" si="9"/>
        <v>7.7005109679736785E-3</v>
      </c>
      <c r="D41" s="75">
        <f t="shared" si="9"/>
        <v>7.5517618468708058E-3</v>
      </c>
      <c r="E41" s="75">
        <f t="shared" si="9"/>
        <v>7.5149165099213924E-3</v>
      </c>
      <c r="F41" s="75">
        <f t="shared" si="9"/>
        <v>7.4795423357345786E-3</v>
      </c>
      <c r="G41" s="75">
        <f t="shared" si="9"/>
        <v>7.3957913321600057E-3</v>
      </c>
      <c r="H41" s="75">
        <f t="shared" si="9"/>
        <v>7.3571902671357298E-3</v>
      </c>
      <c r="I41" s="75">
        <f t="shared" si="9"/>
        <v>7.1772098759127507E-3</v>
      </c>
      <c r="J41" s="75">
        <f t="shared" si="9"/>
        <v>7.2794720087864207E-3</v>
      </c>
      <c r="K41" s="75">
        <f t="shared" si="9"/>
        <v>7.6315622822281373E-3</v>
      </c>
      <c r="L41" s="75">
        <f t="shared" si="9"/>
        <v>7.447546216431811E-3</v>
      </c>
      <c r="M41" s="75">
        <f t="shared" si="9"/>
        <v>7.5562250282107356E-3</v>
      </c>
      <c r="N41" s="75">
        <f t="shared" si="9"/>
        <v>8.1230103178740361E-3</v>
      </c>
      <c r="O41" s="75">
        <f t="shared" si="9"/>
        <v>8.8014260327837004E-3</v>
      </c>
      <c r="P41" s="75">
        <f t="shared" si="9"/>
        <v>8.7037817812026744E-3</v>
      </c>
      <c r="Q41" s="75">
        <f t="shared" si="9"/>
        <v>8.5316856787960114E-3</v>
      </c>
    </row>
    <row r="42" spans="1:17" x14ac:dyDescent="0.25">
      <c r="A42" s="76" t="s">
        <v>82</v>
      </c>
      <c r="B42" s="75">
        <f t="shared" ref="B42:Q42" si="10">IF(B7=0,0,B7/B$5)</f>
        <v>1.3995208862297458E-2</v>
      </c>
      <c r="C42" s="75">
        <f t="shared" si="10"/>
        <v>1.4574296048724256E-2</v>
      </c>
      <c r="D42" s="75">
        <f t="shared" si="10"/>
        <v>1.3574050553858158E-2</v>
      </c>
      <c r="E42" s="75">
        <f t="shared" si="10"/>
        <v>1.2730655003670007E-2</v>
      </c>
      <c r="F42" s="75">
        <f t="shared" si="10"/>
        <v>1.2351840578029646E-2</v>
      </c>
      <c r="G42" s="75">
        <f t="shared" si="10"/>
        <v>1.3176237532274078E-2</v>
      </c>
      <c r="H42" s="75">
        <f t="shared" si="10"/>
        <v>1.3607267514725451E-2</v>
      </c>
      <c r="I42" s="75">
        <f t="shared" si="10"/>
        <v>1.406087686257847E-2</v>
      </c>
      <c r="J42" s="75">
        <f t="shared" si="10"/>
        <v>1.3451203899545544E-2</v>
      </c>
      <c r="K42" s="75">
        <f t="shared" si="10"/>
        <v>1.4219589534371435E-2</v>
      </c>
      <c r="L42" s="75">
        <f t="shared" si="10"/>
        <v>1.3596290132492231E-2</v>
      </c>
      <c r="M42" s="75">
        <f t="shared" si="10"/>
        <v>1.3225231456469448E-2</v>
      </c>
      <c r="N42" s="75">
        <f t="shared" si="10"/>
        <v>1.4501493817990783E-2</v>
      </c>
      <c r="O42" s="75">
        <f t="shared" si="10"/>
        <v>1.6343297866818693E-2</v>
      </c>
      <c r="P42" s="75">
        <f t="shared" si="10"/>
        <v>1.6104916964482168E-2</v>
      </c>
      <c r="Q42" s="75">
        <f t="shared" si="10"/>
        <v>1.5227967108665265E-2</v>
      </c>
    </row>
    <row r="43" spans="1:17" x14ac:dyDescent="0.25">
      <c r="A43" s="76" t="s">
        <v>81</v>
      </c>
      <c r="B43" s="75">
        <f t="shared" ref="B43:Q43" si="11">IF(B8=0,0,B8/B$5)</f>
        <v>1.839511861307876E-2</v>
      </c>
      <c r="C43" s="75">
        <f t="shared" si="11"/>
        <v>1.9088232669078713E-2</v>
      </c>
      <c r="D43" s="75">
        <f t="shared" si="11"/>
        <v>1.9120491972126608E-2</v>
      </c>
      <c r="E43" s="75">
        <f t="shared" si="11"/>
        <v>1.9454054234387744E-2</v>
      </c>
      <c r="F43" s="75">
        <f t="shared" si="11"/>
        <v>1.9796660069596614E-2</v>
      </c>
      <c r="G43" s="75">
        <f t="shared" si="11"/>
        <v>1.9438123918360341E-2</v>
      </c>
      <c r="H43" s="75">
        <f t="shared" si="11"/>
        <v>1.9598495134928052E-2</v>
      </c>
      <c r="I43" s="75">
        <f t="shared" si="11"/>
        <v>1.921393971852443E-2</v>
      </c>
      <c r="J43" s="75">
        <f t="shared" si="11"/>
        <v>1.9447221978570819E-2</v>
      </c>
      <c r="K43" s="75">
        <f t="shared" si="11"/>
        <v>1.9682855226362872E-2</v>
      </c>
      <c r="L43" s="75">
        <f t="shared" si="11"/>
        <v>1.9672726548542394E-2</v>
      </c>
      <c r="M43" s="75">
        <f t="shared" si="11"/>
        <v>1.9488256491459986E-2</v>
      </c>
      <c r="N43" s="75">
        <f t="shared" si="11"/>
        <v>1.9910992195894973E-2</v>
      </c>
      <c r="O43" s="75">
        <f t="shared" si="11"/>
        <v>1.9592256021004114E-2</v>
      </c>
      <c r="P43" s="75">
        <f t="shared" si="11"/>
        <v>1.9328022517233742E-2</v>
      </c>
      <c r="Q43" s="75">
        <f t="shared" si="11"/>
        <v>1.9319425173924203E-2</v>
      </c>
    </row>
    <row r="44" spans="1:17" x14ac:dyDescent="0.25">
      <c r="A44" s="76" t="s">
        <v>80</v>
      </c>
      <c r="B44" s="75">
        <f t="shared" ref="B44:Q44" si="12">IF(B9=0,0,B9/B$5)</f>
        <v>2.1712493503357421E-2</v>
      </c>
      <c r="C44" s="75">
        <f t="shared" si="12"/>
        <v>2.242792065242305E-2</v>
      </c>
      <c r="D44" s="75">
        <f t="shared" si="12"/>
        <v>2.0910022699957731E-2</v>
      </c>
      <c r="E44" s="75">
        <f t="shared" si="12"/>
        <v>1.9628463771747023E-2</v>
      </c>
      <c r="F44" s="75">
        <f t="shared" si="12"/>
        <v>1.8944241764962722E-2</v>
      </c>
      <c r="G44" s="75">
        <f t="shared" si="12"/>
        <v>2.0058400084362344E-2</v>
      </c>
      <c r="H44" s="75">
        <f t="shared" si="12"/>
        <v>2.0559902179246796E-2</v>
      </c>
      <c r="I44" s="75">
        <f t="shared" si="12"/>
        <v>2.1245161256170604E-2</v>
      </c>
      <c r="J44" s="75">
        <f t="shared" si="12"/>
        <v>2.033692360888098E-2</v>
      </c>
      <c r="K44" s="75">
        <f t="shared" si="12"/>
        <v>2.1083433336795073E-2</v>
      </c>
      <c r="L44" s="75">
        <f t="shared" si="12"/>
        <v>2.0188045662181086E-2</v>
      </c>
      <c r="M44" s="75">
        <f t="shared" si="12"/>
        <v>2.007697385001422E-2</v>
      </c>
      <c r="N44" s="75">
        <f t="shared" si="12"/>
        <v>2.1972731802017854E-2</v>
      </c>
      <c r="O44" s="75">
        <f t="shared" si="12"/>
        <v>2.4912146020468529E-2</v>
      </c>
      <c r="P44" s="75">
        <f t="shared" si="12"/>
        <v>2.4409355207333356E-2</v>
      </c>
      <c r="Q44" s="75">
        <f t="shared" si="12"/>
        <v>2.3086654889883741E-2</v>
      </c>
    </row>
    <row r="45" spans="1:17" x14ac:dyDescent="0.25">
      <c r="A45" s="76" t="s">
        <v>79</v>
      </c>
      <c r="B45" s="75">
        <f t="shared" ref="B45:Q45" si="13">IF(B10=0,0,B10/B$5)</f>
        <v>1.1502668575559405E-2</v>
      </c>
      <c r="C45" s="75">
        <f t="shared" si="13"/>
        <v>1.237083261077193E-2</v>
      </c>
      <c r="D45" s="75">
        <f t="shared" si="13"/>
        <v>1.1901434330680669E-2</v>
      </c>
      <c r="E45" s="75">
        <f t="shared" si="13"/>
        <v>1.14983303892995E-2</v>
      </c>
      <c r="F45" s="75">
        <f t="shared" si="13"/>
        <v>1.1267829350918988E-2</v>
      </c>
      <c r="G45" s="75">
        <f t="shared" si="13"/>
        <v>1.1400951328894571E-2</v>
      </c>
      <c r="H45" s="75">
        <f t="shared" si="13"/>
        <v>1.1374542665230693E-2</v>
      </c>
      <c r="I45" s="75">
        <f t="shared" si="13"/>
        <v>1.1166945858808792E-2</v>
      </c>
      <c r="J45" s="75">
        <f t="shared" si="13"/>
        <v>1.1289378426673276E-2</v>
      </c>
      <c r="K45" s="75">
        <f t="shared" si="13"/>
        <v>1.1685308109079097E-2</v>
      </c>
      <c r="L45" s="75">
        <f t="shared" si="13"/>
        <v>1.1286944028632276E-2</v>
      </c>
      <c r="M45" s="75">
        <f t="shared" si="13"/>
        <v>1.156319368459262E-2</v>
      </c>
      <c r="N45" s="75">
        <f t="shared" si="13"/>
        <v>1.2611821356836441E-2</v>
      </c>
      <c r="O45" s="75">
        <f t="shared" si="13"/>
        <v>1.4045895879569781E-2</v>
      </c>
      <c r="P45" s="75">
        <f t="shared" si="13"/>
        <v>1.3931343311181702E-2</v>
      </c>
      <c r="Q45" s="75">
        <f t="shared" si="13"/>
        <v>1.3434224478653037E-2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0.34962331089981513</v>
      </c>
      <c r="C46" s="73">
        <f t="shared" si="14"/>
        <v>0.34990022721529601</v>
      </c>
      <c r="D46" s="73">
        <f t="shared" si="14"/>
        <v>0.35089278068065921</v>
      </c>
      <c r="E46" s="73">
        <f t="shared" si="14"/>
        <v>0.33347939150720329</v>
      </c>
      <c r="F46" s="73">
        <f t="shared" si="14"/>
        <v>0.30214780597556812</v>
      </c>
      <c r="G46" s="73">
        <f t="shared" si="14"/>
        <v>0.30223464786228527</v>
      </c>
      <c r="H46" s="73">
        <f t="shared" si="14"/>
        <v>0.29834981551054907</v>
      </c>
      <c r="I46" s="73">
        <f t="shared" si="14"/>
        <v>0.29281214609686973</v>
      </c>
      <c r="J46" s="73">
        <f t="shared" si="14"/>
        <v>0.29722948118664161</v>
      </c>
      <c r="K46" s="73">
        <f t="shared" si="14"/>
        <v>0.28132379918168621</v>
      </c>
      <c r="L46" s="73">
        <f t="shared" si="14"/>
        <v>0.27497671865258771</v>
      </c>
      <c r="M46" s="73">
        <f t="shared" si="14"/>
        <v>0.3040584234912686</v>
      </c>
      <c r="N46" s="73">
        <f t="shared" si="14"/>
        <v>0.24830923854616943</v>
      </c>
      <c r="O46" s="73">
        <f t="shared" si="14"/>
        <v>0.28893299773742714</v>
      </c>
      <c r="P46" s="73">
        <f t="shared" si="14"/>
        <v>0.2954593779186559</v>
      </c>
      <c r="Q46" s="73">
        <f t="shared" si="14"/>
        <v>0.28665697456295997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0.57765086175506897</v>
      </c>
      <c r="C47" s="71">
        <f t="shared" si="15"/>
        <v>0.57393797983573236</v>
      </c>
      <c r="D47" s="71">
        <f t="shared" si="15"/>
        <v>0.57604945791584683</v>
      </c>
      <c r="E47" s="71">
        <f t="shared" si="15"/>
        <v>0.59569418858377099</v>
      </c>
      <c r="F47" s="71">
        <f t="shared" si="15"/>
        <v>0.62801207992518937</v>
      </c>
      <c r="G47" s="71">
        <f t="shared" si="15"/>
        <v>0.62629584794166349</v>
      </c>
      <c r="H47" s="71">
        <f t="shared" si="15"/>
        <v>0.62915278672818431</v>
      </c>
      <c r="I47" s="71">
        <f t="shared" si="15"/>
        <v>0.63432372033113515</v>
      </c>
      <c r="J47" s="71">
        <f t="shared" si="15"/>
        <v>0.63096631889090138</v>
      </c>
      <c r="K47" s="71">
        <f t="shared" si="15"/>
        <v>0.64437345232947718</v>
      </c>
      <c r="L47" s="71">
        <f t="shared" si="15"/>
        <v>0.65283172875913253</v>
      </c>
      <c r="M47" s="71">
        <f t="shared" si="15"/>
        <v>0.62403169599798436</v>
      </c>
      <c r="N47" s="71">
        <f t="shared" si="15"/>
        <v>0.6745707119632165</v>
      </c>
      <c r="O47" s="71">
        <f t="shared" si="15"/>
        <v>0.62737198044192799</v>
      </c>
      <c r="P47" s="71">
        <f t="shared" si="15"/>
        <v>0.62206320229991041</v>
      </c>
      <c r="Q47" s="71">
        <f t="shared" si="15"/>
        <v>0.63374306810711778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65.803692307765445</v>
      </c>
      <c r="C5" s="96">
        <v>70.802520000000015</v>
      </c>
      <c r="D5" s="96">
        <v>67.799129999999991</v>
      </c>
      <c r="E5" s="96">
        <v>57.897970000000001</v>
      </c>
      <c r="F5" s="96">
        <v>48.600450000000002</v>
      </c>
      <c r="G5" s="96">
        <v>43.088301886039602</v>
      </c>
      <c r="H5" s="96">
        <v>30.895850000000006</v>
      </c>
      <c r="I5" s="96">
        <v>26.199749999999998</v>
      </c>
      <c r="J5" s="96">
        <v>23.199670000000001</v>
      </c>
      <c r="K5" s="96">
        <v>19.297250000000002</v>
      </c>
      <c r="L5" s="96">
        <v>22.689861901280985</v>
      </c>
      <c r="M5" s="96">
        <v>22.761528460122712</v>
      </c>
      <c r="N5" s="96">
        <v>27.491109066497657</v>
      </c>
      <c r="O5" s="96">
        <v>34.418100321373551</v>
      </c>
      <c r="P5" s="96">
        <v>36.901864706056308</v>
      </c>
      <c r="Q5" s="96">
        <v>40.700208587095176</v>
      </c>
    </row>
    <row r="6" spans="1:17" x14ac:dyDescent="0.25">
      <c r="A6" s="132" t="s">
        <v>83</v>
      </c>
      <c r="B6" s="160">
        <v>2.7301561110514938</v>
      </c>
      <c r="C6" s="160">
        <v>2.9375545030477599</v>
      </c>
      <c r="D6" s="160">
        <v>2.8129456357516713</v>
      </c>
      <c r="E6" s="160">
        <v>2.4021523879492439</v>
      </c>
      <c r="F6" s="160">
        <v>2.0164038052268127</v>
      </c>
      <c r="G6" s="160">
        <v>1.7877080538096231</v>
      </c>
      <c r="H6" s="160">
        <v>1.2818504665227752</v>
      </c>
      <c r="I6" s="160">
        <v>1.0870120666782135</v>
      </c>
      <c r="J6" s="160">
        <v>0.96254052931621681</v>
      </c>
      <c r="K6" s="160">
        <v>0.80063144128116315</v>
      </c>
      <c r="L6" s="160">
        <v>0.94138889409077187</v>
      </c>
      <c r="M6" s="160">
        <v>0.94436229705218433</v>
      </c>
      <c r="N6" s="160">
        <v>1.1405897873701007</v>
      </c>
      <c r="O6" s="160">
        <v>1.4279865403858569</v>
      </c>
      <c r="P6" s="160">
        <v>1.5310364495237583</v>
      </c>
      <c r="Q6" s="160">
        <v>1.688627481197061</v>
      </c>
    </row>
    <row r="7" spans="1:17" x14ac:dyDescent="0.25">
      <c r="A7" s="76" t="s">
        <v>82</v>
      </c>
      <c r="B7" s="159">
        <v>2.2401280911191743</v>
      </c>
      <c r="C7" s="159">
        <v>2.4103011307058542</v>
      </c>
      <c r="D7" s="159">
        <v>2.308057957539833</v>
      </c>
      <c r="E7" s="159">
        <v>1.9709968311378412</v>
      </c>
      <c r="F7" s="159">
        <v>1.6544851735194361</v>
      </c>
      <c r="G7" s="159">
        <v>1.4668373774848189</v>
      </c>
      <c r="H7" s="159">
        <v>1.0517747417622771</v>
      </c>
      <c r="I7" s="159">
        <v>0.89190733676161105</v>
      </c>
      <c r="J7" s="159">
        <v>0.78977684456715225</v>
      </c>
      <c r="K7" s="159">
        <v>0.65692836207685179</v>
      </c>
      <c r="L7" s="159">
        <v>0.77242165668986418</v>
      </c>
      <c r="M7" s="159">
        <v>0.77486137194025384</v>
      </c>
      <c r="N7" s="159">
        <v>0.93586854348315951</v>
      </c>
      <c r="O7" s="159">
        <v>1.1716812639063441</v>
      </c>
      <c r="P7" s="159">
        <v>1.2562350355066734</v>
      </c>
      <c r="Q7" s="159">
        <v>1.3855404973924603</v>
      </c>
    </row>
    <row r="8" spans="1:17" x14ac:dyDescent="0.25">
      <c r="A8" s="76" t="s">
        <v>81</v>
      </c>
      <c r="B8" s="159">
        <v>1.6100920654919069</v>
      </c>
      <c r="C8" s="159">
        <v>1.732403937694833</v>
      </c>
      <c r="D8" s="159">
        <v>1.6589166569817553</v>
      </c>
      <c r="E8" s="159">
        <v>1.4166539723803235</v>
      </c>
      <c r="F8" s="159">
        <v>1.1891612184670948</v>
      </c>
      <c r="G8" s="159">
        <v>1.0542893650672138</v>
      </c>
      <c r="H8" s="159">
        <v>0.75596309564163677</v>
      </c>
      <c r="I8" s="159">
        <v>0.64105839829740796</v>
      </c>
      <c r="J8" s="159">
        <v>0.56765210703264068</v>
      </c>
      <c r="K8" s="159">
        <v>0.47216726024273731</v>
      </c>
      <c r="L8" s="159">
        <v>0.55517806574583994</v>
      </c>
      <c r="M8" s="159">
        <v>0.55693161108205747</v>
      </c>
      <c r="N8" s="159">
        <v>0.67265551562852099</v>
      </c>
      <c r="O8" s="159">
        <v>0.842145908432685</v>
      </c>
      <c r="P8" s="159">
        <v>0.9029189317704216</v>
      </c>
      <c r="Q8" s="159">
        <v>0.99585723250083091</v>
      </c>
    </row>
    <row r="9" spans="1:17" x14ac:dyDescent="0.25">
      <c r="A9" s="76" t="s">
        <v>80</v>
      </c>
      <c r="B9" s="159">
        <v>3.1501801281363391</v>
      </c>
      <c r="C9" s="159">
        <v>3.3894859650551075</v>
      </c>
      <c r="D9" s="159">
        <v>3.2457065027903904</v>
      </c>
      <c r="E9" s="159">
        <v>2.7717142937875892</v>
      </c>
      <c r="F9" s="159">
        <v>2.3266197752617068</v>
      </c>
      <c r="G9" s="159">
        <v>2.0627400620880265</v>
      </c>
      <c r="H9" s="159">
        <v>1.4790582306032023</v>
      </c>
      <c r="I9" s="159">
        <v>1.2542446923210155</v>
      </c>
      <c r="J9" s="159">
        <v>1.1106236876725579</v>
      </c>
      <c r="K9" s="159">
        <v>0.9238055091705728</v>
      </c>
      <c r="L9" s="159">
        <v>1.0862179547201214</v>
      </c>
      <c r="M9" s="159">
        <v>1.089648804290982</v>
      </c>
      <c r="N9" s="159">
        <v>1.316065139273193</v>
      </c>
      <c r="O9" s="159">
        <v>1.6476767773682965</v>
      </c>
      <c r="P9" s="159">
        <v>1.7665805186812595</v>
      </c>
      <c r="Q9" s="159">
        <v>1.9484163244581474</v>
      </c>
    </row>
    <row r="10" spans="1:17" x14ac:dyDescent="0.25">
      <c r="A10" s="129" t="s">
        <v>79</v>
      </c>
      <c r="B10" s="158">
        <v>5.3203042164080392</v>
      </c>
      <c r="C10" s="158">
        <v>5.7244651854264044</v>
      </c>
      <c r="D10" s="158">
        <v>5.4816376491571033</v>
      </c>
      <c r="E10" s="158">
        <v>4.6811174739523729</v>
      </c>
      <c r="F10" s="158">
        <v>3.92940228710866</v>
      </c>
      <c r="G10" s="158">
        <v>3.4837387715264452</v>
      </c>
      <c r="H10" s="158">
        <v>2.4979650116854084</v>
      </c>
      <c r="I10" s="158">
        <v>2.1182799248088262</v>
      </c>
      <c r="J10" s="158">
        <v>1.8757200058469867</v>
      </c>
      <c r="K10" s="158">
        <v>1.5602048599325231</v>
      </c>
      <c r="L10" s="158">
        <v>1.8345014346384274</v>
      </c>
      <c r="M10" s="158">
        <v>1.840295758358103</v>
      </c>
      <c r="N10" s="158">
        <v>2.222687790772504</v>
      </c>
      <c r="O10" s="158">
        <v>2.7827430017775674</v>
      </c>
      <c r="P10" s="158">
        <v>2.9835582093283497</v>
      </c>
      <c r="Q10" s="158">
        <v>3.2906586813070935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1.5960912649224117</v>
      </c>
      <c r="C12" s="91">
        <v>1.7173395556279212</v>
      </c>
      <c r="D12" s="91">
        <v>1.6444912947471308</v>
      </c>
      <c r="E12" s="91">
        <v>1.4043352421857118</v>
      </c>
      <c r="F12" s="91">
        <v>1.1788206861325981</v>
      </c>
      <c r="G12" s="91">
        <v>1.0307986863064476</v>
      </c>
      <c r="H12" s="91">
        <v>0.7493895035056225</v>
      </c>
      <c r="I12" s="91">
        <v>0.63548397744264784</v>
      </c>
      <c r="J12" s="91">
        <v>0.56271600175409597</v>
      </c>
      <c r="K12" s="91">
        <v>0.4680614579797569</v>
      </c>
      <c r="L12" s="91">
        <v>0.5503504303915282</v>
      </c>
      <c r="M12" s="91">
        <v>0.55208872750743088</v>
      </c>
      <c r="N12" s="91">
        <v>0.34561542127150346</v>
      </c>
      <c r="O12" s="91">
        <v>0.83482290053327024</v>
      </c>
      <c r="P12" s="91">
        <v>0.89506746279850491</v>
      </c>
      <c r="Q12" s="91">
        <v>0.987197604392128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4.7743150504953008E-2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3.7242129514856277</v>
      </c>
      <c r="C14" s="157">
        <v>4.007125629798483</v>
      </c>
      <c r="D14" s="157">
        <v>3.8371463544099722</v>
      </c>
      <c r="E14" s="157">
        <v>3.2767822317666608</v>
      </c>
      <c r="F14" s="157">
        <v>2.7505816009760622</v>
      </c>
      <c r="G14" s="157">
        <v>2.4051969347150446</v>
      </c>
      <c r="H14" s="157">
        <v>1.748575508179786</v>
      </c>
      <c r="I14" s="157">
        <v>1.4827959473661783</v>
      </c>
      <c r="J14" s="157">
        <v>1.3130040040928908</v>
      </c>
      <c r="K14" s="157">
        <v>1.0921434019527663</v>
      </c>
      <c r="L14" s="157">
        <v>1.2841510042468993</v>
      </c>
      <c r="M14" s="157">
        <v>1.2882070308506721</v>
      </c>
      <c r="N14" s="157">
        <v>1.8770723695010005</v>
      </c>
      <c r="O14" s="157">
        <v>1.9479201012442973</v>
      </c>
      <c r="P14" s="157">
        <v>2.0884907465298448</v>
      </c>
      <c r="Q14" s="157">
        <v>2.3034610769149655</v>
      </c>
    </row>
    <row r="15" spans="1:17" x14ac:dyDescent="0.25">
      <c r="A15" s="156" t="s">
        <v>306</v>
      </c>
      <c r="B15" s="206">
        <v>2.0166688090950391</v>
      </c>
      <c r="C15" s="206">
        <v>2.1698665938305974</v>
      </c>
      <c r="D15" s="206">
        <v>2.0778224740839426</v>
      </c>
      <c r="E15" s="206">
        <v>1.7743841738063293</v>
      </c>
      <c r="F15" s="206">
        <v>1.4894454731291238</v>
      </c>
      <c r="G15" s="206">
        <v>1.320516089644906</v>
      </c>
      <c r="H15" s="206">
        <v>0.94685715710402762</v>
      </c>
      <c r="I15" s="206">
        <v>0.80293698997879159</v>
      </c>
      <c r="J15" s="206">
        <v>0.71099431094958065</v>
      </c>
      <c r="K15" s="206">
        <v>0.59139785035613812</v>
      </c>
      <c r="L15" s="206">
        <v>0.69537035345944198</v>
      </c>
      <c r="M15" s="206">
        <v>0.69756670002910459</v>
      </c>
      <c r="N15" s="206">
        <v>0.84251293867431165</v>
      </c>
      <c r="O15" s="206">
        <v>1.0548026554769327</v>
      </c>
      <c r="P15" s="206">
        <v>1.1309219428309603</v>
      </c>
      <c r="Q15" s="206">
        <v>1.2473288094134931</v>
      </c>
    </row>
    <row r="16" spans="1:17" x14ac:dyDescent="0.25">
      <c r="A16" s="88" t="s">
        <v>33</v>
      </c>
      <c r="B16" s="87">
        <v>0</v>
      </c>
      <c r="C16" s="87">
        <v>9.8926732673267334E-2</v>
      </c>
      <c r="D16" s="87">
        <v>0.17824158415841582</v>
      </c>
      <c r="E16" s="87">
        <v>8.8925742574257435E-2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6.5535172941672713E-3</v>
      </c>
      <c r="C20" s="87">
        <v>0.18798910891089113</v>
      </c>
      <c r="D20" s="87">
        <v>0.18782277227722771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0.12011510868208249</v>
      </c>
      <c r="D22" s="87">
        <v>0.60252049388592288</v>
      </c>
      <c r="E22" s="87">
        <v>0.82557427281623019</v>
      </c>
      <c r="F22" s="87">
        <v>0.8433652751093218</v>
      </c>
      <c r="G22" s="87">
        <v>0.94708628146460716</v>
      </c>
      <c r="H22" s="87">
        <v>0.64970765215353254</v>
      </c>
      <c r="I22" s="87">
        <v>0.60488253453324703</v>
      </c>
      <c r="J22" s="87">
        <v>0.53280619213769942</v>
      </c>
      <c r="K22" s="87">
        <v>0.44210082065316791</v>
      </c>
      <c r="L22" s="87">
        <v>0.58670192660947484</v>
      </c>
      <c r="M22" s="87">
        <v>0.59587971676997831</v>
      </c>
      <c r="N22" s="87">
        <v>0.81778138755619645</v>
      </c>
      <c r="O22" s="87">
        <v>1.0075061981603359</v>
      </c>
      <c r="P22" s="87">
        <v>1.0718010065636232</v>
      </c>
      <c r="Q22" s="87">
        <v>1.1810746439315294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9.9009900990099011E-3</v>
      </c>
      <c r="J24" s="87">
        <v>9.8940594059405938E-3</v>
      </c>
      <c r="K24" s="87">
        <v>0</v>
      </c>
      <c r="L24" s="87">
        <v>1.4173762716139226E-2</v>
      </c>
      <c r="M24" s="87">
        <v>1.4188852080982257E-2</v>
      </c>
      <c r="N24" s="87">
        <v>0</v>
      </c>
      <c r="O24" s="87">
        <v>1.1824231330032067E-2</v>
      </c>
      <c r="P24" s="87">
        <v>3.0742930772740311E-2</v>
      </c>
      <c r="Q24" s="87">
        <v>3.549333638232758E-2</v>
      </c>
    </row>
    <row r="25" spans="1:17" x14ac:dyDescent="0.25">
      <c r="A25" s="88" t="s">
        <v>22</v>
      </c>
      <c r="B25" s="87">
        <v>2.0101152918008718</v>
      </c>
      <c r="C25" s="87">
        <v>1.7628356435643566</v>
      </c>
      <c r="D25" s="87">
        <v>1.1092376237623762</v>
      </c>
      <c r="E25" s="87">
        <v>0.85988415841584165</v>
      </c>
      <c r="F25" s="87">
        <v>0.64608019801980188</v>
      </c>
      <c r="G25" s="87">
        <v>0.37342980818029875</v>
      </c>
      <c r="H25" s="87">
        <v>0.29714950495049508</v>
      </c>
      <c r="I25" s="87">
        <v>0.18815346534653465</v>
      </c>
      <c r="J25" s="87">
        <v>0.16829405940594061</v>
      </c>
      <c r="K25" s="87">
        <v>0.14929702970297026</v>
      </c>
      <c r="L25" s="87">
        <v>9.4494664133827871E-2</v>
      </c>
      <c r="M25" s="87">
        <v>8.7498131178143937E-2</v>
      </c>
      <c r="N25" s="87">
        <v>2.4731551118115171E-2</v>
      </c>
      <c r="O25" s="87">
        <v>3.5472225986564652E-2</v>
      </c>
      <c r="P25" s="87">
        <v>2.8378005494596757E-2</v>
      </c>
      <c r="Q25" s="87">
        <v>3.0760829099636081E-2</v>
      </c>
    </row>
    <row r="26" spans="1:17" x14ac:dyDescent="0.25">
      <c r="A26" s="156" t="s">
        <v>305</v>
      </c>
      <c r="B26" s="204">
        <v>15.125016068212792</v>
      </c>
      <c r="C26" s="204">
        <v>16.273999453729481</v>
      </c>
      <c r="D26" s="204">
        <v>15.583668555629572</v>
      </c>
      <c r="E26" s="204">
        <v>13.30788130354747</v>
      </c>
      <c r="F26" s="204">
        <v>11.170841048468429</v>
      </c>
      <c r="G26" s="204">
        <v>9.9038706723367955</v>
      </c>
      <c r="H26" s="204">
        <v>7.1014286782802074</v>
      </c>
      <c r="I26" s="204">
        <v>6.0220274248409362</v>
      </c>
      <c r="J26" s="204">
        <v>5.3324573321218551</v>
      </c>
      <c r="K26" s="204">
        <v>4.4354838776710377</v>
      </c>
      <c r="L26" s="204">
        <v>5.215277650945815</v>
      </c>
      <c r="M26" s="204">
        <v>5.2317502502182851</v>
      </c>
      <c r="N26" s="204">
        <v>4.3188470400573378</v>
      </c>
      <c r="O26" s="204">
        <v>7.9110199160769952</v>
      </c>
      <c r="P26" s="204">
        <v>8.4819145712322026</v>
      </c>
      <c r="Q26" s="204">
        <v>9.354966070601197</v>
      </c>
    </row>
    <row r="27" spans="1:17" x14ac:dyDescent="0.25">
      <c r="A27" s="88" t="s">
        <v>33</v>
      </c>
      <c r="B27" s="87">
        <v>0</v>
      </c>
      <c r="C27" s="87">
        <v>0.74195049504950505</v>
      </c>
      <c r="D27" s="87">
        <v>1.3368118811881189</v>
      </c>
      <c r="E27" s="87">
        <v>0.6669430693069307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4.9151379706254529E-2</v>
      </c>
      <c r="C31" s="87">
        <v>1.4099183168316833</v>
      </c>
      <c r="D31" s="87">
        <v>1.4086707920792081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0.90086331511561868</v>
      </c>
      <c r="D33" s="87">
        <v>4.5189037041444227</v>
      </c>
      <c r="E33" s="87">
        <v>6.1918070461217267</v>
      </c>
      <c r="F33" s="87">
        <v>6.3252395633199141</v>
      </c>
      <c r="G33" s="87">
        <v>7.1031471109845548</v>
      </c>
      <c r="H33" s="87">
        <v>4.8728073911514942</v>
      </c>
      <c r="I33" s="87">
        <v>4.5366190089993523</v>
      </c>
      <c r="J33" s="87">
        <v>3.9960464410327456</v>
      </c>
      <c r="K33" s="87">
        <v>3.31575615489876</v>
      </c>
      <c r="L33" s="87">
        <v>4.4002644495710612</v>
      </c>
      <c r="M33" s="87">
        <v>4.4690978757748381</v>
      </c>
      <c r="N33" s="87">
        <v>4.1920694186826841</v>
      </c>
      <c r="O33" s="87">
        <v>7.5562964862025197</v>
      </c>
      <c r="P33" s="87">
        <v>8.0385075492271749</v>
      </c>
      <c r="Q33" s="87">
        <v>8.8580598294864696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7.4257425742574268E-2</v>
      </c>
      <c r="J35" s="87">
        <v>7.4205445544554466E-2</v>
      </c>
      <c r="K35" s="87">
        <v>0</v>
      </c>
      <c r="L35" s="87">
        <v>0.1063032203710442</v>
      </c>
      <c r="M35" s="87">
        <v>0.10641639060736695</v>
      </c>
      <c r="N35" s="87">
        <v>0</v>
      </c>
      <c r="O35" s="87">
        <v>8.8681734975240498E-2</v>
      </c>
      <c r="P35" s="87">
        <v>0.23057198079555233</v>
      </c>
      <c r="Q35" s="87">
        <v>0.26620002286745686</v>
      </c>
    </row>
    <row r="36" spans="1:17" x14ac:dyDescent="0.25">
      <c r="A36" s="88" t="s">
        <v>22</v>
      </c>
      <c r="B36" s="87">
        <v>15.075864688506538</v>
      </c>
      <c r="C36" s="87">
        <v>13.221267326732674</v>
      </c>
      <c r="D36" s="87">
        <v>8.3192821782178221</v>
      </c>
      <c r="E36" s="87">
        <v>6.4491311881188125</v>
      </c>
      <c r="F36" s="87">
        <v>4.8456014851485136</v>
      </c>
      <c r="G36" s="87">
        <v>2.8007235613522408</v>
      </c>
      <c r="H36" s="87">
        <v>2.2286212871287132</v>
      </c>
      <c r="I36" s="87">
        <v>1.41115099009901</v>
      </c>
      <c r="J36" s="87">
        <v>1.2622054455445546</v>
      </c>
      <c r="K36" s="87">
        <v>1.1197277227722773</v>
      </c>
      <c r="L36" s="87">
        <v>0.70870998100370908</v>
      </c>
      <c r="M36" s="87">
        <v>0.65623598383607962</v>
      </c>
      <c r="N36" s="87">
        <v>0.1267776213746534</v>
      </c>
      <c r="O36" s="87">
        <v>0.2660416948992349</v>
      </c>
      <c r="P36" s="87">
        <v>0.21283504120947572</v>
      </c>
      <c r="Q36" s="87">
        <v>0.23070621824727061</v>
      </c>
    </row>
    <row r="37" spans="1:17" x14ac:dyDescent="0.25">
      <c r="A37" s="156" t="s">
        <v>304</v>
      </c>
      <c r="B37" s="204">
        <v>3.9889300953021176</v>
      </c>
      <c r="C37" s="204">
        <v>4.7448964144755772</v>
      </c>
      <c r="D37" s="204">
        <v>4.8837823655892203</v>
      </c>
      <c r="E37" s="204">
        <v>4.2947791568228686</v>
      </c>
      <c r="F37" s="204">
        <v>5.4035363228281463</v>
      </c>
      <c r="G37" s="204">
        <v>4.6769171024331033</v>
      </c>
      <c r="H37" s="204">
        <v>4.0026952507185696</v>
      </c>
      <c r="I37" s="204">
        <v>4.0441246327190434</v>
      </c>
      <c r="J37" s="204">
        <v>3.5347470739518609</v>
      </c>
      <c r="K37" s="204">
        <v>2.7835982861870328</v>
      </c>
      <c r="L37" s="204">
        <v>4.3992773931092879</v>
      </c>
      <c r="M37" s="204">
        <v>4.4441355012987547</v>
      </c>
      <c r="N37" s="204">
        <v>9.5217161780107151</v>
      </c>
      <c r="O37" s="204">
        <v>6.2432665903773366</v>
      </c>
      <c r="P37" s="204">
        <v>6.0375327747938812</v>
      </c>
      <c r="Q37" s="204">
        <v>6.8108529528882977</v>
      </c>
    </row>
    <row r="38" spans="1:17" x14ac:dyDescent="0.25">
      <c r="A38" s="156" t="s">
        <v>303</v>
      </c>
      <c r="B38" s="204">
        <v>28.354364999657953</v>
      </c>
      <c r="C38" s="204">
        <v>29.911416828243119</v>
      </c>
      <c r="D38" s="204">
        <v>28.194318349474958</v>
      </c>
      <c r="E38" s="204">
        <v>23.913226836927613</v>
      </c>
      <c r="F38" s="204">
        <v>17.703081118540979</v>
      </c>
      <c r="G38" s="204">
        <v>15.84516112191513</v>
      </c>
      <c r="H38" s="204">
        <v>10.50603049225799</v>
      </c>
      <c r="I38" s="204">
        <v>8.0527636376461409</v>
      </c>
      <c r="J38" s="204">
        <v>7.1916650760650311</v>
      </c>
      <c r="K38" s="204">
        <v>6.188286568626765</v>
      </c>
      <c r="L38" s="204">
        <v>5.7919509420385848</v>
      </c>
      <c r="M38" s="204">
        <v>5.7694407944022732</v>
      </c>
      <c r="N38" s="204">
        <v>3.4937595588953982</v>
      </c>
      <c r="O38" s="204">
        <v>9.3524018784608653</v>
      </c>
      <c r="P38" s="204">
        <v>10.892181444361597</v>
      </c>
      <c r="Q38" s="204">
        <v>11.813181649993322</v>
      </c>
    </row>
    <row r="39" spans="1:17" x14ac:dyDescent="0.25">
      <c r="A39" s="152" t="s">
        <v>310</v>
      </c>
      <c r="B39" s="264">
        <v>24.228781080812457</v>
      </c>
      <c r="C39" s="264">
        <v>25.370357846683049</v>
      </c>
      <c r="D39" s="264">
        <v>23.769231717005049</v>
      </c>
      <c r="E39" s="264">
        <v>20.106374602370362</v>
      </c>
      <c r="F39" s="264">
        <v>14.102270035263249</v>
      </c>
      <c r="G39" s="264">
        <v>12.678382228639199</v>
      </c>
      <c r="H39" s="264">
        <v>8.0890432097436999</v>
      </c>
      <c r="I39" s="264">
        <v>5.8567124237715564</v>
      </c>
      <c r="J39" s="264">
        <v>5.2575114576551414</v>
      </c>
      <c r="K39" s="264">
        <v>4.6147602534232455</v>
      </c>
      <c r="L39" s="264">
        <v>3.6879719217182858</v>
      </c>
      <c r="M39" s="264">
        <v>3.6518387501193663</v>
      </c>
      <c r="N39" s="264">
        <v>0</v>
      </c>
      <c r="O39" s="264">
        <v>6.2577843135564013</v>
      </c>
      <c r="P39" s="264">
        <v>7.7221355696813259</v>
      </c>
      <c r="Q39" s="264">
        <v>8.282615452872399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1.8446054837335679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22.38417559707889</v>
      </c>
      <c r="C44" s="208">
        <v>25.370357846683049</v>
      </c>
      <c r="D44" s="208">
        <v>23.769231717005049</v>
      </c>
      <c r="E44" s="208">
        <v>20.106374602370362</v>
      </c>
      <c r="F44" s="208">
        <v>14.102270035263249</v>
      </c>
      <c r="G44" s="208">
        <v>12.678382228639199</v>
      </c>
      <c r="H44" s="208">
        <v>8.0890432097436999</v>
      </c>
      <c r="I44" s="208">
        <v>5.8567124237715564</v>
      </c>
      <c r="J44" s="208">
        <v>5.2575114576551414</v>
      </c>
      <c r="K44" s="208">
        <v>4.6147602534232455</v>
      </c>
      <c r="L44" s="208">
        <v>3.6879719217182858</v>
      </c>
      <c r="M44" s="208">
        <v>3.6518387501193663</v>
      </c>
      <c r="N44" s="208">
        <v>0</v>
      </c>
      <c r="O44" s="208">
        <v>6.2577843135564013</v>
      </c>
      <c r="P44" s="208">
        <v>7.7221355696813259</v>
      </c>
      <c r="Q44" s="208">
        <v>8.282615452872399</v>
      </c>
    </row>
    <row r="45" spans="1:17" x14ac:dyDescent="0.25">
      <c r="A45" s="152" t="s">
        <v>309</v>
      </c>
      <c r="B45" s="264">
        <v>3.2266700945520626</v>
      </c>
      <c r="C45" s="264">
        <v>3.4717865501289555</v>
      </c>
      <c r="D45" s="264">
        <v>3.3245159585343087</v>
      </c>
      <c r="E45" s="264">
        <v>2.8390146780901269</v>
      </c>
      <c r="F45" s="264">
        <v>2.3831127570065984</v>
      </c>
      <c r="G45" s="264">
        <v>2.1128257434318498</v>
      </c>
      <c r="H45" s="264">
        <v>1.5149714513664443</v>
      </c>
      <c r="I45" s="264">
        <v>1.2846991839660666</v>
      </c>
      <c r="J45" s="264">
        <v>1.137590897519329</v>
      </c>
      <c r="K45" s="264">
        <v>0.94623656056982131</v>
      </c>
      <c r="L45" s="264">
        <v>1.1125925655351072</v>
      </c>
      <c r="M45" s="264">
        <v>1.1161067200465673</v>
      </c>
      <c r="N45" s="264">
        <v>1.348020701878899</v>
      </c>
      <c r="O45" s="264">
        <v>1.6876842487630921</v>
      </c>
      <c r="P45" s="264">
        <v>1.8094751085295362</v>
      </c>
      <c r="Q45" s="264">
        <v>1.9957260950615889</v>
      </c>
    </row>
    <row r="46" spans="1:17" x14ac:dyDescent="0.25">
      <c r="A46" s="150" t="s">
        <v>33</v>
      </c>
      <c r="B46" s="87">
        <v>0</v>
      </c>
      <c r="C46" s="87">
        <v>0.15828277227722773</v>
      </c>
      <c r="D46" s="87">
        <v>0.28518653465346538</v>
      </c>
      <c r="E46" s="87">
        <v>0.14228118811881188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1.0485627670667633E-2</v>
      </c>
      <c r="C50" s="87">
        <v>0.30078257425742577</v>
      </c>
      <c r="D50" s="87">
        <v>0.30051643564356439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0.19218417389133197</v>
      </c>
      <c r="D52" s="87">
        <v>0.96403279021747679</v>
      </c>
      <c r="E52" s="87">
        <v>1.3209188365059683</v>
      </c>
      <c r="F52" s="87">
        <v>1.3493844401749151</v>
      </c>
      <c r="G52" s="87">
        <v>1.5153380503433718</v>
      </c>
      <c r="H52" s="87">
        <v>1.0395322434456522</v>
      </c>
      <c r="I52" s="87">
        <v>0.96781205525319525</v>
      </c>
      <c r="J52" s="87">
        <v>0.85248990742031905</v>
      </c>
      <c r="K52" s="87">
        <v>0.70736131304506877</v>
      </c>
      <c r="L52" s="87">
        <v>0.9387230825751598</v>
      </c>
      <c r="M52" s="87">
        <v>0.95340754683196538</v>
      </c>
      <c r="N52" s="87">
        <v>1.3084502200899146</v>
      </c>
      <c r="O52" s="87">
        <v>1.6120099170565374</v>
      </c>
      <c r="P52" s="87">
        <v>1.714881610501797</v>
      </c>
      <c r="Q52" s="87">
        <v>1.889719430290447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1.5841584158415845E-2</v>
      </c>
      <c r="J54" s="87">
        <v>1.5830495049504952E-2</v>
      </c>
      <c r="K54" s="87">
        <v>0</v>
      </c>
      <c r="L54" s="87">
        <v>2.2678020345822763E-2</v>
      </c>
      <c r="M54" s="87">
        <v>2.2702163329571617E-2</v>
      </c>
      <c r="N54" s="87">
        <v>0</v>
      </c>
      <c r="O54" s="87">
        <v>1.8918770128051307E-2</v>
      </c>
      <c r="P54" s="87">
        <v>4.9188689236384496E-2</v>
      </c>
      <c r="Q54" s="87">
        <v>5.6789338211724126E-2</v>
      </c>
    </row>
    <row r="55" spans="1:17" x14ac:dyDescent="0.25">
      <c r="A55" s="150" t="s">
        <v>22</v>
      </c>
      <c r="B55" s="87">
        <v>3.216184466881395</v>
      </c>
      <c r="C55" s="87">
        <v>2.8205370297029702</v>
      </c>
      <c r="D55" s="87">
        <v>1.7747801980198021</v>
      </c>
      <c r="E55" s="87">
        <v>1.3758146534653468</v>
      </c>
      <c r="F55" s="87">
        <v>1.0337283168316831</v>
      </c>
      <c r="G55" s="87">
        <v>0.59748769308847816</v>
      </c>
      <c r="H55" s="87">
        <v>0.47543920792079214</v>
      </c>
      <c r="I55" s="87">
        <v>0.30104554455445548</v>
      </c>
      <c r="J55" s="87">
        <v>0.26927049504950501</v>
      </c>
      <c r="K55" s="87">
        <v>0.23887524752475248</v>
      </c>
      <c r="L55" s="87">
        <v>0.15119146261412461</v>
      </c>
      <c r="M55" s="87">
        <v>0.13999700988503033</v>
      </c>
      <c r="N55" s="87">
        <v>3.9570481788984278E-2</v>
      </c>
      <c r="O55" s="87">
        <v>5.675556157850345E-2</v>
      </c>
      <c r="P55" s="87">
        <v>4.5404808791354813E-2</v>
      </c>
      <c r="Q55" s="87">
        <v>4.9217326559417726E-2</v>
      </c>
    </row>
    <row r="56" spans="1:17" x14ac:dyDescent="0.25">
      <c r="A56" s="152" t="s">
        <v>308</v>
      </c>
      <c r="B56" s="264">
        <v>0.89891382429343492</v>
      </c>
      <c r="C56" s="264">
        <v>1.0692724314311159</v>
      </c>
      <c r="D56" s="264">
        <v>1.1005706739355989</v>
      </c>
      <c r="E56" s="264">
        <v>0.96783755646712533</v>
      </c>
      <c r="F56" s="264">
        <v>1.2176983262711318</v>
      </c>
      <c r="G56" s="264">
        <v>1.0539531498440797</v>
      </c>
      <c r="H56" s="264">
        <v>0.90201583114784678</v>
      </c>
      <c r="I56" s="264">
        <v>0.91135202990851694</v>
      </c>
      <c r="J56" s="264">
        <v>0.79656272089056024</v>
      </c>
      <c r="K56" s="264">
        <v>0.62728975463369752</v>
      </c>
      <c r="L56" s="264">
        <v>0.99138645478519172</v>
      </c>
      <c r="M56" s="264">
        <v>1.0014953242363391</v>
      </c>
      <c r="N56" s="264">
        <v>2.1457388570164992</v>
      </c>
      <c r="O56" s="264">
        <v>1.4069333161413717</v>
      </c>
      <c r="P56" s="264">
        <v>1.360570766150734</v>
      </c>
      <c r="Q56" s="264">
        <v>1.5348401020593347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1.2678517232905899</v>
      </c>
      <c r="C58" s="242">
        <v>1.5081299877912673</v>
      </c>
      <c r="D58" s="242">
        <v>1.5522738530015572</v>
      </c>
      <c r="E58" s="242">
        <v>1.3650635696883455</v>
      </c>
      <c r="F58" s="242">
        <v>1.7174737774496107</v>
      </c>
      <c r="G58" s="242">
        <v>1.4865232697335444</v>
      </c>
      <c r="H58" s="242">
        <v>1.2722268754239066</v>
      </c>
      <c r="I58" s="242">
        <v>1.285394895948013</v>
      </c>
      <c r="J58" s="242">
        <v>1.1234930324761205</v>
      </c>
      <c r="K58" s="242">
        <v>0.88474598445517882</v>
      </c>
      <c r="L58" s="242">
        <v>1.3982775558428282</v>
      </c>
      <c r="M58" s="242">
        <v>1.4125353714507158</v>
      </c>
      <c r="N58" s="242">
        <v>3.02640657433242</v>
      </c>
      <c r="O58" s="242">
        <v>1.9843757891106781</v>
      </c>
      <c r="P58" s="242">
        <v>1.9189848280271957</v>
      </c>
      <c r="Q58" s="242">
        <v>2.1647788873432772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0.99999999999999967</v>
      </c>
      <c r="D62" s="77">
        <f t="shared" si="0"/>
        <v>1.0000000000000002</v>
      </c>
      <c r="E62" s="77">
        <f t="shared" si="0"/>
        <v>1.0000000000000002</v>
      </c>
      <c r="F62" s="77">
        <f t="shared" si="0"/>
        <v>0.99999999999999989</v>
      </c>
      <c r="G62" s="77">
        <f t="shared" si="0"/>
        <v>1.0000000000000002</v>
      </c>
      <c r="H62" s="77">
        <f t="shared" si="0"/>
        <v>1</v>
      </c>
      <c r="I62" s="77">
        <f t="shared" si="0"/>
        <v>1.0000000000000002</v>
      </c>
      <c r="J62" s="77">
        <f t="shared" si="0"/>
        <v>1</v>
      </c>
      <c r="K62" s="77">
        <f t="shared" si="0"/>
        <v>0.99999999999999989</v>
      </c>
      <c r="L62" s="77">
        <f t="shared" si="0"/>
        <v>1</v>
      </c>
      <c r="M62" s="77">
        <f t="shared" si="0"/>
        <v>1</v>
      </c>
      <c r="N62" s="77">
        <f t="shared" si="0"/>
        <v>1.0000000000000002</v>
      </c>
      <c r="O62" s="77">
        <f t="shared" si="0"/>
        <v>1.0000000000000002</v>
      </c>
      <c r="P62" s="77">
        <f t="shared" si="0"/>
        <v>0.99999999999999978</v>
      </c>
      <c r="Q62" s="77">
        <f t="shared" si="0"/>
        <v>1.0000000000000002</v>
      </c>
    </row>
    <row r="63" spans="1:17" x14ac:dyDescent="0.25">
      <c r="A63" s="132" t="s">
        <v>83</v>
      </c>
      <c r="B63" s="203">
        <f t="shared" ref="B63:Q63" si="1">IF(B$6=0,0,B$6/B$5)</f>
        <v>4.1489406069837059E-2</v>
      </c>
      <c r="C63" s="203">
        <f t="shared" si="1"/>
        <v>4.1489406069837052E-2</v>
      </c>
      <c r="D63" s="203">
        <f t="shared" si="1"/>
        <v>4.1489406069837059E-2</v>
      </c>
      <c r="E63" s="203">
        <f t="shared" si="1"/>
        <v>4.1489406069837059E-2</v>
      </c>
      <c r="F63" s="203">
        <f t="shared" si="1"/>
        <v>4.1489406069837059E-2</v>
      </c>
      <c r="G63" s="203">
        <f t="shared" si="1"/>
        <v>4.1489406069837059E-2</v>
      </c>
      <c r="H63" s="203">
        <f t="shared" si="1"/>
        <v>4.1489406069837045E-2</v>
      </c>
      <c r="I63" s="203">
        <f t="shared" si="1"/>
        <v>4.1489406069837059E-2</v>
      </c>
      <c r="J63" s="203">
        <f t="shared" si="1"/>
        <v>4.1489406069837059E-2</v>
      </c>
      <c r="K63" s="203">
        <f t="shared" si="1"/>
        <v>4.1489406069837052E-2</v>
      </c>
      <c r="L63" s="203">
        <f t="shared" si="1"/>
        <v>4.1489406069837059E-2</v>
      </c>
      <c r="M63" s="203">
        <f t="shared" si="1"/>
        <v>4.1489406069837066E-2</v>
      </c>
      <c r="N63" s="203">
        <f t="shared" si="1"/>
        <v>4.1489406069837066E-2</v>
      </c>
      <c r="O63" s="203">
        <f t="shared" si="1"/>
        <v>4.1489406069837066E-2</v>
      </c>
      <c r="P63" s="203">
        <f t="shared" si="1"/>
        <v>4.1489406069837052E-2</v>
      </c>
      <c r="Q63" s="203">
        <f t="shared" si="1"/>
        <v>4.1489406069837059E-2</v>
      </c>
    </row>
    <row r="64" spans="1:17" x14ac:dyDescent="0.25">
      <c r="A64" s="76" t="s">
        <v>82</v>
      </c>
      <c r="B64" s="202">
        <f t="shared" ref="B64:Q64" si="2">IF(B$7=0,0,B$7/B$5)</f>
        <v>3.4042589595763742E-2</v>
      </c>
      <c r="C64" s="202">
        <f t="shared" si="2"/>
        <v>3.4042589595763735E-2</v>
      </c>
      <c r="D64" s="202">
        <f t="shared" si="2"/>
        <v>3.4042589595763742E-2</v>
      </c>
      <c r="E64" s="202">
        <f t="shared" si="2"/>
        <v>3.4042589595763742E-2</v>
      </c>
      <c r="F64" s="202">
        <f t="shared" si="2"/>
        <v>3.4042589595763742E-2</v>
      </c>
      <c r="G64" s="202">
        <f t="shared" si="2"/>
        <v>3.4042589595763742E-2</v>
      </c>
      <c r="H64" s="202">
        <f t="shared" si="2"/>
        <v>3.4042589595763735E-2</v>
      </c>
      <c r="I64" s="202">
        <f t="shared" si="2"/>
        <v>3.4042589595763742E-2</v>
      </c>
      <c r="J64" s="202">
        <f t="shared" si="2"/>
        <v>3.4042589595763742E-2</v>
      </c>
      <c r="K64" s="202">
        <f t="shared" si="2"/>
        <v>3.4042589595763735E-2</v>
      </c>
      <c r="L64" s="202">
        <f t="shared" si="2"/>
        <v>3.4042589595763742E-2</v>
      </c>
      <c r="M64" s="202">
        <f t="shared" si="2"/>
        <v>3.4042589595763749E-2</v>
      </c>
      <c r="N64" s="202">
        <f t="shared" si="2"/>
        <v>3.4042589595763742E-2</v>
      </c>
      <c r="O64" s="202">
        <f t="shared" si="2"/>
        <v>3.4042589595763749E-2</v>
      </c>
      <c r="P64" s="202">
        <f t="shared" si="2"/>
        <v>3.4042589595763735E-2</v>
      </c>
      <c r="Q64" s="202">
        <f t="shared" si="2"/>
        <v>3.4042589595763742E-2</v>
      </c>
    </row>
    <row r="65" spans="1:17" x14ac:dyDescent="0.25">
      <c r="A65" s="76" t="s">
        <v>81</v>
      </c>
      <c r="B65" s="202">
        <f t="shared" ref="B65:Q65" si="3">IF(B$8=0,0,B$8/B$5)</f>
        <v>2.4468111271955192E-2</v>
      </c>
      <c r="C65" s="202">
        <f t="shared" si="3"/>
        <v>2.4468111271955188E-2</v>
      </c>
      <c r="D65" s="202">
        <f t="shared" si="3"/>
        <v>2.4468111271955192E-2</v>
      </c>
      <c r="E65" s="202">
        <f t="shared" si="3"/>
        <v>2.4468111271955192E-2</v>
      </c>
      <c r="F65" s="202">
        <f t="shared" si="3"/>
        <v>2.4468111271955192E-2</v>
      </c>
      <c r="G65" s="202">
        <f t="shared" si="3"/>
        <v>2.4468111271955195E-2</v>
      </c>
      <c r="H65" s="202">
        <f t="shared" si="3"/>
        <v>2.4468111271955185E-2</v>
      </c>
      <c r="I65" s="202">
        <f t="shared" si="3"/>
        <v>2.4468111271955192E-2</v>
      </c>
      <c r="J65" s="202">
        <f t="shared" si="3"/>
        <v>2.4468111271955188E-2</v>
      </c>
      <c r="K65" s="202">
        <f t="shared" si="3"/>
        <v>2.4468111271955188E-2</v>
      </c>
      <c r="L65" s="202">
        <f t="shared" si="3"/>
        <v>2.4468111271955192E-2</v>
      </c>
      <c r="M65" s="202">
        <f t="shared" si="3"/>
        <v>2.4468111271955195E-2</v>
      </c>
      <c r="N65" s="202">
        <f t="shared" si="3"/>
        <v>2.4468111271955195E-2</v>
      </c>
      <c r="O65" s="202">
        <f t="shared" si="3"/>
        <v>2.4468111271955199E-2</v>
      </c>
      <c r="P65" s="202">
        <f t="shared" si="3"/>
        <v>2.4468111271955185E-2</v>
      </c>
      <c r="Q65" s="202">
        <f t="shared" si="3"/>
        <v>2.4468111271955192E-2</v>
      </c>
    </row>
    <row r="66" spans="1:17" x14ac:dyDescent="0.25">
      <c r="A66" s="76" t="s">
        <v>80</v>
      </c>
      <c r="B66" s="202">
        <f t="shared" ref="B66:Q66" si="4">IF(B$9=0,0,B$9/B$5)</f>
        <v>4.7872391619042762E-2</v>
      </c>
      <c r="C66" s="202">
        <f t="shared" si="4"/>
        <v>4.7872391619042748E-2</v>
      </c>
      <c r="D66" s="202">
        <f t="shared" si="4"/>
        <v>4.7872391619042762E-2</v>
      </c>
      <c r="E66" s="202">
        <f t="shared" si="4"/>
        <v>4.7872391619042762E-2</v>
      </c>
      <c r="F66" s="202">
        <f t="shared" si="4"/>
        <v>4.7872391619042762E-2</v>
      </c>
      <c r="G66" s="202">
        <f t="shared" si="4"/>
        <v>4.7872391619042755E-2</v>
      </c>
      <c r="H66" s="202">
        <f t="shared" si="4"/>
        <v>4.7872391619042748E-2</v>
      </c>
      <c r="I66" s="202">
        <f t="shared" si="4"/>
        <v>4.7872391619042762E-2</v>
      </c>
      <c r="J66" s="202">
        <f t="shared" si="4"/>
        <v>4.7872391619042769E-2</v>
      </c>
      <c r="K66" s="202">
        <f t="shared" si="4"/>
        <v>4.7872391619042748E-2</v>
      </c>
      <c r="L66" s="202">
        <f t="shared" si="4"/>
        <v>4.7872391619042762E-2</v>
      </c>
      <c r="M66" s="202">
        <f t="shared" si="4"/>
        <v>4.7872391619042769E-2</v>
      </c>
      <c r="N66" s="202">
        <f t="shared" si="4"/>
        <v>4.7872391619042769E-2</v>
      </c>
      <c r="O66" s="202">
        <f t="shared" si="4"/>
        <v>4.7872391619042776E-2</v>
      </c>
      <c r="P66" s="202">
        <f t="shared" si="4"/>
        <v>4.7872391619042755E-2</v>
      </c>
      <c r="Q66" s="202">
        <f t="shared" si="4"/>
        <v>4.7872391619042762E-2</v>
      </c>
    </row>
    <row r="67" spans="1:17" x14ac:dyDescent="0.25">
      <c r="A67" s="129" t="s">
        <v>79</v>
      </c>
      <c r="B67" s="201">
        <f t="shared" ref="B67:Q67" si="5">IF(B$10=0,0,B$10/B$5)</f>
        <v>8.0851150289938889E-2</v>
      </c>
      <c r="C67" s="201">
        <f t="shared" si="5"/>
        <v>8.0851150289938875E-2</v>
      </c>
      <c r="D67" s="201">
        <f t="shared" si="5"/>
        <v>8.0851150289938889E-2</v>
      </c>
      <c r="E67" s="201">
        <f t="shared" si="5"/>
        <v>8.0851150289938889E-2</v>
      </c>
      <c r="F67" s="201">
        <f t="shared" si="5"/>
        <v>8.0851150289938875E-2</v>
      </c>
      <c r="G67" s="201">
        <f t="shared" si="5"/>
        <v>8.0851150289938889E-2</v>
      </c>
      <c r="H67" s="201">
        <f t="shared" si="5"/>
        <v>8.0851150289938875E-2</v>
      </c>
      <c r="I67" s="201">
        <f t="shared" si="5"/>
        <v>8.0851150289938889E-2</v>
      </c>
      <c r="J67" s="201">
        <f t="shared" si="5"/>
        <v>8.0851150289938889E-2</v>
      </c>
      <c r="K67" s="201">
        <f t="shared" si="5"/>
        <v>8.0851150289938875E-2</v>
      </c>
      <c r="L67" s="201">
        <f t="shared" si="5"/>
        <v>8.0851150289938889E-2</v>
      </c>
      <c r="M67" s="201">
        <f t="shared" si="5"/>
        <v>8.0851150289938903E-2</v>
      </c>
      <c r="N67" s="201">
        <f t="shared" si="5"/>
        <v>8.0851150289938903E-2</v>
      </c>
      <c r="O67" s="201">
        <f t="shared" si="5"/>
        <v>8.0851150289938903E-2</v>
      </c>
      <c r="P67" s="201">
        <f t="shared" si="5"/>
        <v>8.0851150289938875E-2</v>
      </c>
      <c r="Q67" s="201">
        <f t="shared" si="5"/>
        <v>8.0851150289938889E-2</v>
      </c>
    </row>
    <row r="68" spans="1:17" x14ac:dyDescent="0.25">
      <c r="A68" s="127" t="s">
        <v>306</v>
      </c>
      <c r="B68" s="200">
        <f t="shared" ref="B68:Q68" si="6">IF(B$15=0,0,B$15/B$5)</f>
        <v>3.0646742429938898E-2</v>
      </c>
      <c r="C68" s="200">
        <f t="shared" si="6"/>
        <v>3.0646742429938891E-2</v>
      </c>
      <c r="D68" s="200">
        <f t="shared" si="6"/>
        <v>3.0646742429938891E-2</v>
      </c>
      <c r="E68" s="200">
        <f t="shared" si="6"/>
        <v>3.0646742429938895E-2</v>
      </c>
      <c r="F68" s="200">
        <f t="shared" si="6"/>
        <v>3.0646742429938895E-2</v>
      </c>
      <c r="G68" s="200">
        <f t="shared" si="6"/>
        <v>3.0646742429938895E-2</v>
      </c>
      <c r="H68" s="200">
        <f t="shared" si="6"/>
        <v>3.0646742429938888E-2</v>
      </c>
      <c r="I68" s="200">
        <f t="shared" si="6"/>
        <v>3.0646742429938898E-2</v>
      </c>
      <c r="J68" s="200">
        <f t="shared" si="6"/>
        <v>3.0646742429938902E-2</v>
      </c>
      <c r="K68" s="200">
        <f t="shared" si="6"/>
        <v>3.0646742429938881E-2</v>
      </c>
      <c r="L68" s="200">
        <f t="shared" si="6"/>
        <v>3.0646742429938895E-2</v>
      </c>
      <c r="M68" s="200">
        <f t="shared" si="6"/>
        <v>3.0646742429938902E-2</v>
      </c>
      <c r="N68" s="200">
        <f t="shared" si="6"/>
        <v>3.0646742429938898E-2</v>
      </c>
      <c r="O68" s="200">
        <f t="shared" si="6"/>
        <v>3.0646742429938909E-2</v>
      </c>
      <c r="P68" s="200">
        <f t="shared" si="6"/>
        <v>3.0646742429938891E-2</v>
      </c>
      <c r="Q68" s="200">
        <f t="shared" si="6"/>
        <v>3.0646742429938895E-2</v>
      </c>
    </row>
    <row r="69" spans="1:17" x14ac:dyDescent="0.25">
      <c r="A69" s="127" t="s">
        <v>305</v>
      </c>
      <c r="B69" s="200">
        <f t="shared" ref="B69:Q69" si="7">IF(B$26=0,0,B$26/B$5)</f>
        <v>0.22985056822454172</v>
      </c>
      <c r="C69" s="200">
        <f t="shared" si="7"/>
        <v>0.2298505682245417</v>
      </c>
      <c r="D69" s="200">
        <f t="shared" si="7"/>
        <v>0.22985056822454172</v>
      </c>
      <c r="E69" s="200">
        <f t="shared" si="7"/>
        <v>0.22985056822454172</v>
      </c>
      <c r="F69" s="200">
        <f t="shared" si="7"/>
        <v>0.2298505682245417</v>
      </c>
      <c r="G69" s="200">
        <f t="shared" si="7"/>
        <v>0.22985056822454172</v>
      </c>
      <c r="H69" s="200">
        <f t="shared" si="7"/>
        <v>0.22985056822454167</v>
      </c>
      <c r="I69" s="200">
        <f t="shared" si="7"/>
        <v>0.22985056822454172</v>
      </c>
      <c r="J69" s="200">
        <f t="shared" si="7"/>
        <v>0.22985056822454178</v>
      </c>
      <c r="K69" s="200">
        <f t="shared" si="7"/>
        <v>0.2298505682245417</v>
      </c>
      <c r="L69" s="200">
        <f t="shared" si="7"/>
        <v>0.22985056822454172</v>
      </c>
      <c r="M69" s="200">
        <f t="shared" si="7"/>
        <v>0.22985056822454181</v>
      </c>
      <c r="N69" s="200">
        <f t="shared" si="7"/>
        <v>0.15709977468026376</v>
      </c>
      <c r="O69" s="200">
        <f t="shared" si="7"/>
        <v>0.22985056822454181</v>
      </c>
      <c r="P69" s="200">
        <f t="shared" si="7"/>
        <v>0.2298505682245417</v>
      </c>
      <c r="Q69" s="200">
        <f t="shared" si="7"/>
        <v>0.2298505682245417</v>
      </c>
    </row>
    <row r="70" spans="1:17" x14ac:dyDescent="0.25">
      <c r="A70" s="127" t="s">
        <v>304</v>
      </c>
      <c r="B70" s="200">
        <f t="shared" ref="B70:Q70" si="8">IF(B$37=0,0,B$37/B$5)</f>
        <v>6.0618636362315292E-2</v>
      </c>
      <c r="C70" s="200">
        <f t="shared" si="8"/>
        <v>6.7015925626313533E-2</v>
      </c>
      <c r="D70" s="200">
        <f t="shared" si="8"/>
        <v>7.2033112601728386E-2</v>
      </c>
      <c r="E70" s="200">
        <f t="shared" si="8"/>
        <v>7.4178406545564013E-2</v>
      </c>
      <c r="F70" s="200">
        <f t="shared" si="8"/>
        <v>0.11118284548452012</v>
      </c>
      <c r="G70" s="200">
        <f t="shared" si="8"/>
        <v>0.10854261824480026</v>
      </c>
      <c r="H70" s="200">
        <f t="shared" si="8"/>
        <v>0.12955446283946126</v>
      </c>
      <c r="I70" s="200">
        <f t="shared" si="8"/>
        <v>0.15435737488789181</v>
      </c>
      <c r="J70" s="200">
        <f t="shared" si="8"/>
        <v>0.1523619548878006</v>
      </c>
      <c r="K70" s="200">
        <f t="shared" si="8"/>
        <v>0.14424844401078044</v>
      </c>
      <c r="L70" s="200">
        <f t="shared" si="8"/>
        <v>0.19388735869128057</v>
      </c>
      <c r="M70" s="200">
        <f t="shared" si="8"/>
        <v>0.19524767456125375</v>
      </c>
      <c r="N70" s="200">
        <f t="shared" si="8"/>
        <v>0.34635620392683464</v>
      </c>
      <c r="O70" s="200">
        <f t="shared" si="8"/>
        <v>0.18139486293786772</v>
      </c>
      <c r="P70" s="200">
        <f t="shared" si="8"/>
        <v>0.16361050648486622</v>
      </c>
      <c r="Q70" s="200">
        <f t="shared" si="8"/>
        <v>0.16734196676937466</v>
      </c>
    </row>
    <row r="71" spans="1:17" x14ac:dyDescent="0.25">
      <c r="A71" s="127" t="s">
        <v>303</v>
      </c>
      <c r="B71" s="200">
        <f t="shared" ref="B71:Q71" si="9">IF(B$38=0,0,B$38/B$5)</f>
        <v>0.43089322202535246</v>
      </c>
      <c r="C71" s="200">
        <f t="shared" si="9"/>
        <v>0.42246260201251473</v>
      </c>
      <c r="D71" s="200">
        <f t="shared" si="9"/>
        <v>0.41585073952239449</v>
      </c>
      <c r="E71" s="200">
        <f t="shared" si="9"/>
        <v>0.41302357987555716</v>
      </c>
      <c r="F71" s="200">
        <f t="shared" si="9"/>
        <v>0.36425755560989614</v>
      </c>
      <c r="G71" s="200">
        <f t="shared" si="9"/>
        <v>0.36773695941470563</v>
      </c>
      <c r="H71" s="200">
        <f t="shared" si="9"/>
        <v>0.3400466565010507</v>
      </c>
      <c r="I71" s="200">
        <f t="shared" si="9"/>
        <v>0.30736032357736776</v>
      </c>
      <c r="J71" s="200">
        <f t="shared" si="9"/>
        <v>0.3099899729636254</v>
      </c>
      <c r="K71" s="200">
        <f t="shared" si="9"/>
        <v>0.32068230284764743</v>
      </c>
      <c r="L71" s="200">
        <f t="shared" si="9"/>
        <v>0.25526602882107419</v>
      </c>
      <c r="M71" s="200">
        <f t="shared" si="9"/>
        <v>0.25347334668276356</v>
      </c>
      <c r="N71" s="200">
        <f t="shared" si="9"/>
        <v>0.12708689018127345</v>
      </c>
      <c r="O71" s="200">
        <f t="shared" si="9"/>
        <v>0.27172917131202179</v>
      </c>
      <c r="P71" s="200">
        <f t="shared" si="9"/>
        <v>0.29516615301486321</v>
      </c>
      <c r="Q71" s="200">
        <f t="shared" si="9"/>
        <v>0.29024867586892245</v>
      </c>
    </row>
    <row r="72" spans="1:17" x14ac:dyDescent="0.25">
      <c r="A72" s="142" t="s">
        <v>310</v>
      </c>
      <c r="B72" s="199">
        <f t="shared" ref="B72:Q72" si="10">IF(B$39=0,0,B$39/B$5)</f>
        <v>0.36819789636566086</v>
      </c>
      <c r="C72" s="199">
        <f t="shared" si="10"/>
        <v>0.35832563370178128</v>
      </c>
      <c r="D72" s="199">
        <f t="shared" si="10"/>
        <v>0.3505831375270605</v>
      </c>
      <c r="E72" s="199">
        <f t="shared" si="10"/>
        <v>0.34727253135766872</v>
      </c>
      <c r="F72" s="199">
        <f t="shared" si="10"/>
        <v>0.29016747859872177</v>
      </c>
      <c r="G72" s="199">
        <f t="shared" si="10"/>
        <v>0.29424186318994699</v>
      </c>
      <c r="H72" s="199">
        <f t="shared" si="10"/>
        <v>0.26181649670566431</v>
      </c>
      <c r="I72" s="199">
        <f t="shared" si="10"/>
        <v>0.22354077515134904</v>
      </c>
      <c r="J72" s="199">
        <f t="shared" si="10"/>
        <v>0.22662009665030328</v>
      </c>
      <c r="K72" s="199">
        <f t="shared" si="10"/>
        <v>0.23914082335168199</v>
      </c>
      <c r="L72" s="199">
        <f t="shared" si="10"/>
        <v>0.16253831503091151</v>
      </c>
      <c r="M72" s="199">
        <f t="shared" si="10"/>
        <v>0.16043908283739564</v>
      </c>
      <c r="N72" s="199">
        <f t="shared" si="10"/>
        <v>0</v>
      </c>
      <c r="O72" s="199">
        <f t="shared" si="10"/>
        <v>0.18181666783248737</v>
      </c>
      <c r="P72" s="199">
        <f t="shared" si="10"/>
        <v>0.20926139183459677</v>
      </c>
      <c r="Q72" s="199">
        <f t="shared" si="10"/>
        <v>0.20350302223017525</v>
      </c>
    </row>
    <row r="73" spans="1:17" x14ac:dyDescent="0.25">
      <c r="A73" s="142" t="s">
        <v>309</v>
      </c>
      <c r="B73" s="199">
        <f t="shared" ref="B73:Q73" si="11">IF(B$45=0,0,B$45/B$5)</f>
        <v>4.9034787887902234E-2</v>
      </c>
      <c r="C73" s="199">
        <f t="shared" si="11"/>
        <v>4.903478788790222E-2</v>
      </c>
      <c r="D73" s="199">
        <f t="shared" si="11"/>
        <v>4.9034787887902234E-2</v>
      </c>
      <c r="E73" s="199">
        <f t="shared" si="11"/>
        <v>4.9034787887902234E-2</v>
      </c>
      <c r="F73" s="199">
        <f t="shared" si="11"/>
        <v>4.9034787887902241E-2</v>
      </c>
      <c r="G73" s="199">
        <f t="shared" si="11"/>
        <v>4.9034787887902234E-2</v>
      </c>
      <c r="H73" s="199">
        <f t="shared" si="11"/>
        <v>4.9034787887902227E-2</v>
      </c>
      <c r="I73" s="199">
        <f t="shared" si="11"/>
        <v>4.9034787887902241E-2</v>
      </c>
      <c r="J73" s="199">
        <f t="shared" si="11"/>
        <v>4.9034787887902234E-2</v>
      </c>
      <c r="K73" s="199">
        <f t="shared" si="11"/>
        <v>4.9034787887902227E-2</v>
      </c>
      <c r="L73" s="199">
        <f t="shared" si="11"/>
        <v>4.9034787887902234E-2</v>
      </c>
      <c r="M73" s="199">
        <f t="shared" si="11"/>
        <v>4.9034787887902241E-2</v>
      </c>
      <c r="N73" s="199">
        <f t="shared" si="11"/>
        <v>4.9034787887902248E-2</v>
      </c>
      <c r="O73" s="199">
        <f t="shared" si="11"/>
        <v>4.9034787887902241E-2</v>
      </c>
      <c r="P73" s="199">
        <f t="shared" si="11"/>
        <v>4.903478788790222E-2</v>
      </c>
      <c r="Q73" s="199">
        <f t="shared" si="11"/>
        <v>4.9034787887902234E-2</v>
      </c>
    </row>
    <row r="74" spans="1:17" x14ac:dyDescent="0.25">
      <c r="A74" s="142" t="s">
        <v>308</v>
      </c>
      <c r="B74" s="199">
        <f t="shared" ref="B74:Q74" si="12">IF(B$56=0,0,B$56/B$5)</f>
        <v>1.3660537771789362E-2</v>
      </c>
      <c r="C74" s="199">
        <f t="shared" si="12"/>
        <v>1.5102180422831218E-2</v>
      </c>
      <c r="D74" s="199">
        <f t="shared" si="12"/>
        <v>1.6232814107431749E-2</v>
      </c>
      <c r="E74" s="199">
        <f t="shared" si="12"/>
        <v>1.6716260629986254E-2</v>
      </c>
      <c r="F74" s="199">
        <f t="shared" si="12"/>
        <v>2.5055289123272147E-2</v>
      </c>
      <c r="G74" s="199">
        <f t="shared" si="12"/>
        <v>2.4460308336856397E-2</v>
      </c>
      <c r="H74" s="199">
        <f t="shared" si="12"/>
        <v>2.9195371907484228E-2</v>
      </c>
      <c r="I74" s="199">
        <f t="shared" si="12"/>
        <v>3.4784760538116473E-2</v>
      </c>
      <c r="J74" s="199">
        <f t="shared" si="12"/>
        <v>3.4335088425419852E-2</v>
      </c>
      <c r="K74" s="199">
        <f t="shared" si="12"/>
        <v>3.2506691608063194E-2</v>
      </c>
      <c r="L74" s="199">
        <f t="shared" si="12"/>
        <v>4.369292590226042E-2</v>
      </c>
      <c r="M74" s="199">
        <f t="shared" si="12"/>
        <v>4.3999475957465638E-2</v>
      </c>
      <c r="N74" s="199">
        <f t="shared" si="12"/>
        <v>7.8052102293371187E-2</v>
      </c>
      <c r="O74" s="199">
        <f t="shared" si="12"/>
        <v>4.0877715591632169E-2</v>
      </c>
      <c r="P74" s="199">
        <f t="shared" si="12"/>
        <v>3.6869973292364223E-2</v>
      </c>
      <c r="Q74" s="199">
        <f t="shared" si="12"/>
        <v>3.7710865750844993E-2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1.9267182111314014E-2</v>
      </c>
      <c r="C76" s="276">
        <f t="shared" si="14"/>
        <v>2.130051286015338E-2</v>
      </c>
      <c r="D76" s="276">
        <f t="shared" si="14"/>
        <v>2.289518837485905E-2</v>
      </c>
      <c r="E76" s="276">
        <f t="shared" si="14"/>
        <v>2.357705407786051E-2</v>
      </c>
      <c r="F76" s="276">
        <f t="shared" si="14"/>
        <v>3.53386394045654E-2</v>
      </c>
      <c r="G76" s="276">
        <f t="shared" si="14"/>
        <v>3.4499462839475942E-2</v>
      </c>
      <c r="H76" s="276">
        <f t="shared" si="14"/>
        <v>4.1177921158469709E-2</v>
      </c>
      <c r="I76" s="276">
        <f t="shared" si="14"/>
        <v>4.9061342033722199E-2</v>
      </c>
      <c r="J76" s="276">
        <f t="shared" si="14"/>
        <v>4.8427112647555781E-2</v>
      </c>
      <c r="K76" s="276">
        <f t="shared" si="14"/>
        <v>4.58482936405539E-2</v>
      </c>
      <c r="L76" s="276">
        <f t="shared" si="14"/>
        <v>6.1625652986626887E-2</v>
      </c>
      <c r="M76" s="276">
        <f t="shared" si="14"/>
        <v>6.2058019254964417E-2</v>
      </c>
      <c r="N76" s="276">
        <f t="shared" si="14"/>
        <v>0.11008673993515175</v>
      </c>
      <c r="O76" s="276">
        <f t="shared" si="14"/>
        <v>5.7655006249092311E-2</v>
      </c>
      <c r="P76" s="276">
        <f t="shared" si="14"/>
        <v>5.200238099925214E-2</v>
      </c>
      <c r="Q76" s="276">
        <f t="shared" si="14"/>
        <v>5.3188397860684772E-2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95.09103822198847</v>
      </c>
      <c r="C80" s="230">
        <f t="shared" si="15"/>
        <v>95.312587160234202</v>
      </c>
      <c r="D80" s="230">
        <f t="shared" si="15"/>
        <v>95.6599061937535</v>
      </c>
      <c r="E80" s="230">
        <f t="shared" si="15"/>
        <v>95.043731942904643</v>
      </c>
      <c r="F80" s="230">
        <f t="shared" si="15"/>
        <v>93.124640577903847</v>
      </c>
      <c r="G80" s="230">
        <f t="shared" si="15"/>
        <v>93.43930670842164</v>
      </c>
      <c r="H80" s="230">
        <f t="shared" si="15"/>
        <v>92.436494646687194</v>
      </c>
      <c r="I80" s="230">
        <f t="shared" si="15"/>
        <v>91.477086864495718</v>
      </c>
      <c r="J80" s="230">
        <f t="shared" si="15"/>
        <v>91.569497696285978</v>
      </c>
      <c r="K80" s="230">
        <f t="shared" si="15"/>
        <v>91.851374472066311</v>
      </c>
      <c r="L80" s="230">
        <f t="shared" si="15"/>
        <v>89.907347486088895</v>
      </c>
      <c r="M80" s="230">
        <f t="shared" si="15"/>
        <v>89.861182666104611</v>
      </c>
      <c r="N80" s="230">
        <f t="shared" si="15"/>
        <v>77.899291561030111</v>
      </c>
      <c r="O80" s="230">
        <f t="shared" si="15"/>
        <v>75.861502198294403</v>
      </c>
      <c r="P80" s="230">
        <f t="shared" si="15"/>
        <v>74.229992007495852</v>
      </c>
      <c r="Q80" s="230">
        <f t="shared" si="15"/>
        <v>73.069909062413473</v>
      </c>
    </row>
    <row r="81" spans="1:17" x14ac:dyDescent="0.25">
      <c r="A81" s="132" t="s">
        <v>83</v>
      </c>
      <c r="B81" s="275">
        <f>IF(B$6=0,0,B$6/TEL!B$5*1000)</f>
        <v>3.9452706983944767</v>
      </c>
      <c r="C81" s="275">
        <f>IF(C$6=0,0,C$6/TEL!C$5*1000)</f>
        <v>3.9544626322576955</v>
      </c>
      <c r="D81" s="275">
        <f>IF(D$6=0,0,D$6/TEL!D$5*1000)</f>
        <v>3.9688726926751596</v>
      </c>
      <c r="E81" s="275">
        <f>IF(E$6=0,0,E$6/TEL!E$5*1000)</f>
        <v>3.9433079889719149</v>
      </c>
      <c r="F81" s="275">
        <f>IF(F$6=0,0,F$6/TEL!F$5*1000)</f>
        <v>3.863686028044278</v>
      </c>
      <c r="G81" s="275">
        <f>IF(G$6=0,0,G$6/TEL!G$5*1000)</f>
        <v>3.8767413389097545</v>
      </c>
      <c r="H81" s="275">
        <f>IF(H$6=0,0,H$6/TEL!H$5*1000)</f>
        <v>3.8351352620687242</v>
      </c>
      <c r="I81" s="275">
        <f>IF(I$6=0,0,I$6/TEL!I$5*1000)</f>
        <v>3.7953300030068204</v>
      </c>
      <c r="J81" s="275">
        <f>IF(J$6=0,0,J$6/TEL!J$5*1000)</f>
        <v>3.7991640735322174</v>
      </c>
      <c r="K81" s="275">
        <f>IF(K$6=0,0,K$6/TEL!K$5*1000)</f>
        <v>3.8108589735442244</v>
      </c>
      <c r="L81" s="275">
        <f>IF(L$6=0,0,L$6/TEL!L$5*1000)</f>
        <v>3.7302024485122862</v>
      </c>
      <c r="M81" s="275">
        <f>IF(M$6=0,0,M$6/TEL!M$5*1000)</f>
        <v>3.7282870975498175</v>
      </c>
      <c r="N81" s="275">
        <f>IF(N$6=0,0,N$6/TEL!N$5*1000)</f>
        <v>3.2319953401282095</v>
      </c>
      <c r="O81" s="275">
        <f>IF(O$6=0,0,O$6/TEL!O$5*1000)</f>
        <v>3.1474486697728734</v>
      </c>
      <c r="P81" s="275">
        <f>IF(P$6=0,0,P$6/TEL!P$5*1000)</f>
        <v>3.079758280959755</v>
      </c>
      <c r="Q81" s="275">
        <f>IF(Q$6=0,0,Q$6/TEL!Q$5*1000)</f>
        <v>3.0316271285765395</v>
      </c>
    </row>
    <row r="82" spans="1:17" x14ac:dyDescent="0.25">
      <c r="A82" s="76" t="s">
        <v>82</v>
      </c>
      <c r="B82" s="274">
        <f>IF(B$7=0,0,B$7/TEL!B$5*1000)</f>
        <v>3.2371451884262368</v>
      </c>
      <c r="C82" s="274">
        <f>IF(C$7=0,0,C$7/TEL!C$5*1000)</f>
        <v>3.2446872880063142</v>
      </c>
      <c r="D82" s="274">
        <f>IF(D$7=0,0,D$7/TEL!D$5*1000)</f>
        <v>3.2565109273232076</v>
      </c>
      <c r="E82" s="274">
        <f>IF(E$7=0,0,E$7/TEL!E$5*1000)</f>
        <v>3.2355347601820839</v>
      </c>
      <c r="F82" s="274">
        <f>IF(F$7=0,0,F$7/TEL!F$5*1000)</f>
        <v>3.1702039204465873</v>
      </c>
      <c r="G82" s="274">
        <f>IF(G$7=0,0,G$7/TEL!G$5*1000)</f>
        <v>3.1809159703874905</v>
      </c>
      <c r="H82" s="274">
        <f>IF(H$7=0,0,H$7/TEL!H$5*1000)</f>
        <v>3.146777650928184</v>
      </c>
      <c r="I82" s="274">
        <f>IF(I$7=0,0,I$7/TEL!I$5*1000)</f>
        <v>3.1141169255440579</v>
      </c>
      <c r="J82" s="274">
        <f>IF(J$7=0,0,J$7/TEL!J$5*1000)</f>
        <v>3.1172628295648965</v>
      </c>
      <c r="K82" s="274">
        <f>IF(K$7=0,0,K$7/TEL!K$5*1000)</f>
        <v>3.1268586449593636</v>
      </c>
      <c r="L82" s="274">
        <f>IF(L$7=0,0,L$7/TEL!L$5*1000)</f>
        <v>3.0606789321126451</v>
      </c>
      <c r="M82" s="274">
        <f>IF(M$7=0,0,M$7/TEL!M$5*1000)</f>
        <v>3.0591073620921581</v>
      </c>
      <c r="N82" s="274">
        <f>IF(N$7=0,0,N$7/TEL!N$5*1000)</f>
        <v>2.6518936124128896</v>
      </c>
      <c r="O82" s="274">
        <f>IF(O$7=0,0,O$7/TEL!O$5*1000)</f>
        <v>2.5825219854546648</v>
      </c>
      <c r="P82" s="274">
        <f>IF(P$7=0,0,P$7/TEL!P$5*1000)</f>
        <v>2.5269811536080042</v>
      </c>
      <c r="Q82" s="274">
        <f>IF(Q$7=0,0,Q$7/TEL!Q$5*1000)</f>
        <v>2.4874889260115194</v>
      </c>
    </row>
    <row r="83" spans="1:17" x14ac:dyDescent="0.25">
      <c r="A83" s="76" t="s">
        <v>81</v>
      </c>
      <c r="B83" s="274">
        <f>IF(B$8=0,0,B$8/TEL!B$5*1000)</f>
        <v>2.3266981041813581</v>
      </c>
      <c r="C83" s="274">
        <f>IF(C$8=0,0,C$8/TEL!C$5*1000)</f>
        <v>2.3321189882545386</v>
      </c>
      <c r="D83" s="274">
        <f>IF(D$8=0,0,D$8/TEL!D$5*1000)</f>
        <v>2.3406172290135561</v>
      </c>
      <c r="E83" s="274">
        <f>IF(E$8=0,0,E$8/TEL!E$5*1000)</f>
        <v>2.325540608880873</v>
      </c>
      <c r="F83" s="274">
        <f>IF(F$8=0,0,F$8/TEL!F$5*1000)</f>
        <v>2.2785840678209848</v>
      </c>
      <c r="G83" s="274">
        <f>IF(G$8=0,0,G$8/TEL!G$5*1000)</f>
        <v>2.2862833537160099</v>
      </c>
      <c r="H83" s="274">
        <f>IF(H$8=0,0,H$8/TEL!H$5*1000)</f>
        <v>2.2617464366046325</v>
      </c>
      <c r="I83" s="274">
        <f>IF(I$8=0,0,I$8/TEL!I$5*1000)</f>
        <v>2.2382715402347912</v>
      </c>
      <c r="J83" s="274">
        <f>IF(J$8=0,0,J$8/TEL!J$5*1000)</f>
        <v>2.2405326587497694</v>
      </c>
      <c r="K83" s="274">
        <f>IF(K$8=0,0,K$8/TEL!K$5*1000)</f>
        <v>2.2474296510645431</v>
      </c>
      <c r="L83" s="274">
        <f>IF(L$8=0,0,L$8/TEL!L$5*1000)</f>
        <v>2.1998629824559641</v>
      </c>
      <c r="M83" s="274">
        <f>IF(M$8=0,0,M$8/TEL!M$5*1000)</f>
        <v>2.1987334165037384</v>
      </c>
      <c r="N83" s="274">
        <f>IF(N$8=0,0,N$8/TEL!N$5*1000)</f>
        <v>1.906048533921765</v>
      </c>
      <c r="O83" s="274">
        <f>IF(O$8=0,0,O$8/TEL!O$5*1000)</f>
        <v>1.8561876770455408</v>
      </c>
      <c r="P83" s="274">
        <f>IF(P$8=0,0,P$8/TEL!P$5*1000)</f>
        <v>1.8162677041557531</v>
      </c>
      <c r="Q83" s="274">
        <f>IF(Q$8=0,0,Q$8/TEL!Q$5*1000)</f>
        <v>1.7878826655707798</v>
      </c>
    </row>
    <row r="84" spans="1:17" x14ac:dyDescent="0.25">
      <c r="A84" s="76" t="s">
        <v>80</v>
      </c>
      <c r="B84" s="274">
        <f>IF(B$9=0,0,B$9/TEL!B$5*1000)</f>
        <v>4.5522354212243954</v>
      </c>
      <c r="C84" s="274">
        <f>IF(C$9=0,0,C$9/TEL!C$5*1000)</f>
        <v>4.5628414987588792</v>
      </c>
      <c r="D84" s="274">
        <f>IF(D$9=0,0,D$9/TEL!D$5*1000)</f>
        <v>4.5794684915482611</v>
      </c>
      <c r="E84" s="274">
        <f>IF(E$9=0,0,E$9/TEL!E$5*1000)</f>
        <v>4.5499707565060552</v>
      </c>
      <c r="F84" s="274">
        <f>IF(F$9=0,0,F$9/TEL!F$5*1000)</f>
        <v>4.4580992631280134</v>
      </c>
      <c r="G84" s="274">
        <f>IF(G$9=0,0,G$9/TEL!G$5*1000)</f>
        <v>4.4731630833574094</v>
      </c>
      <c r="H84" s="274">
        <f>IF(H$9=0,0,H$9/TEL!H$5*1000)</f>
        <v>4.4251560716177591</v>
      </c>
      <c r="I84" s="274">
        <f>IF(I$9=0,0,I$9/TEL!I$5*1000)</f>
        <v>4.3792269265463313</v>
      </c>
      <c r="J84" s="274">
        <f>IF(J$9=0,0,J$9/TEL!J$5*1000)</f>
        <v>4.3836508540756363</v>
      </c>
      <c r="K84" s="274">
        <f>IF(K$9=0,0,K$9/TEL!K$5*1000)</f>
        <v>4.3971449694741045</v>
      </c>
      <c r="L84" s="274">
        <f>IF(L$9=0,0,L$9/TEL!L$5*1000)</f>
        <v>4.3040797482834074</v>
      </c>
      <c r="M84" s="274">
        <f>IF(M$9=0,0,M$9/TEL!M$5*1000)</f>
        <v>4.3018697279420977</v>
      </c>
      <c r="N84" s="274">
        <f>IF(N$9=0,0,N$9/TEL!N$5*1000)</f>
        <v>3.7292253924556262</v>
      </c>
      <c r="O84" s="274">
        <f>IF(O$9=0,0,O$9/TEL!O$5*1000)</f>
        <v>3.6316715420456229</v>
      </c>
      <c r="P84" s="274">
        <f>IF(P$9=0,0,P$9/TEL!P$5*1000)</f>
        <v>3.5535672472612561</v>
      </c>
      <c r="Q84" s="274">
        <f>IF(Q$9=0,0,Q$9/TEL!Q$5*1000)</f>
        <v>3.4980313022036995</v>
      </c>
    </row>
    <row r="85" spans="1:17" x14ac:dyDescent="0.25">
      <c r="A85" s="129" t="s">
        <v>79</v>
      </c>
      <c r="B85" s="273">
        <f>IF(B$10=0,0,B$10/TEL!B$5*1000)</f>
        <v>7.6882198225123135</v>
      </c>
      <c r="C85" s="273">
        <f>IF(C$10=0,0,C$10/TEL!C$5*1000)</f>
        <v>7.7061323090149969</v>
      </c>
      <c r="D85" s="273">
        <f>IF(D$10=0,0,D$10/TEL!D$5*1000)</f>
        <v>7.734213452392618</v>
      </c>
      <c r="E85" s="273">
        <f>IF(E$10=0,0,E$10/TEL!E$5*1000)</f>
        <v>7.6843950554324483</v>
      </c>
      <c r="F85" s="273">
        <f>IF(F$10=0,0,F$10/TEL!F$5*1000)</f>
        <v>7.5292343110606437</v>
      </c>
      <c r="G85" s="273">
        <f>IF(G$10=0,0,G$10/TEL!G$5*1000)</f>
        <v>7.5546754296702909</v>
      </c>
      <c r="H85" s="273">
        <f>IF(H$10=0,0,H$10/TEL!H$5*1000)</f>
        <v>7.4735969209544386</v>
      </c>
      <c r="I85" s="273">
        <f>IF(I$10=0,0,I$10/TEL!I$5*1000)</f>
        <v>7.3960276981671376</v>
      </c>
      <c r="J85" s="273">
        <f>IF(J$10=0,0,J$10/TEL!J$5*1000)</f>
        <v>7.4034992202166299</v>
      </c>
      <c r="K85" s="273">
        <f>IF(K$10=0,0,K$10/TEL!K$5*1000)</f>
        <v>7.4262892817784882</v>
      </c>
      <c r="L85" s="273">
        <f>IF(L$10=0,0,L$10/TEL!L$5*1000)</f>
        <v>7.2691124637675326</v>
      </c>
      <c r="M85" s="273">
        <f>IF(M$10=0,0,M$10/TEL!M$5*1000)</f>
        <v>7.2653799849688765</v>
      </c>
      <c r="N85" s="273">
        <f>IF(N$10=0,0,N$10/TEL!N$5*1000)</f>
        <v>6.2982473294806134</v>
      </c>
      <c r="O85" s="273">
        <f>IF(O$10=0,0,O$10/TEL!O$5*1000)</f>
        <v>6.1334897154548296</v>
      </c>
      <c r="P85" s="273">
        <f>IF(P$10=0,0,P$10/TEL!P$5*1000)</f>
        <v>6.0015802398190106</v>
      </c>
      <c r="Q85" s="273">
        <f>IF(Q$10=0,0,Q$10/TEL!Q$5*1000)</f>
        <v>5.9077861992773597</v>
      </c>
    </row>
    <row r="86" spans="1:17" x14ac:dyDescent="0.25">
      <c r="A86" s="127" t="s">
        <v>306</v>
      </c>
      <c r="B86" s="296">
        <f>IF(B$15=0,0,B$15/TEL!B$5*1000)</f>
        <v>2.9142305557847559</v>
      </c>
      <c r="C86" s="296">
        <f>IF(C$15=0,0,C$15/TEL!C$5*1000)</f>
        <v>2.9210203090307996</v>
      </c>
      <c r="D86" s="296">
        <f>IF(D$15=0,0,D$15/TEL!D$5*1000)</f>
        <v>2.931664505992079</v>
      </c>
      <c r="E86" s="296">
        <f>IF(E$15=0,0,E$15/TEL!E$5*1000)</f>
        <v>2.9127807724343544</v>
      </c>
      <c r="F86" s="296">
        <f>IF(F$15=0,0,F$15/TEL!F$5*1000)</f>
        <v>2.8539668736716548</v>
      </c>
      <c r="G86" s="296">
        <f>IF(G$15=0,0,G$15/TEL!G$5*1000)</f>
        <v>2.8636103655250591</v>
      </c>
      <c r="H86" s="296">
        <f>IF(H$15=0,0,H$15/TEL!H$5*1000)</f>
        <v>2.8328774425634484</v>
      </c>
      <c r="I86" s="296">
        <f>IF(I$15=0,0,I$15/TEL!I$5*1000)</f>
        <v>2.803474719377347</v>
      </c>
      <c r="J86" s="296">
        <f>IF(J$15=0,0,J$15/TEL!J$5*1000)</f>
        <v>2.8063068103369595</v>
      </c>
      <c r="K86" s="296">
        <f>IF(K$15=0,0,K$15/TEL!K$5*1000)</f>
        <v>2.8149454152812794</v>
      </c>
      <c r="L86" s="296">
        <f>IF(L$15=0,0,L$15/TEL!L$5*1000)</f>
        <v>2.7553673209651803</v>
      </c>
      <c r="M86" s="296">
        <f>IF(M$15=0,0,M$15/TEL!M$5*1000)</f>
        <v>2.7539525196177981</v>
      </c>
      <c r="N86" s="296">
        <f>IF(N$15=0,0,N$15/TEL!N$5*1000)</f>
        <v>2.387359523945602</v>
      </c>
      <c r="O86" s="296">
        <f>IF(O$15=0,0,O$15/TEL!O$5*1000)</f>
        <v>2.3249079182193721</v>
      </c>
      <c r="P86" s="296">
        <f>IF(P$15=0,0,P$15/TEL!P$5*1000)</f>
        <v>2.2749074456301486</v>
      </c>
      <c r="Q86" s="296">
        <f>IF(Q$15=0,0,Q$15/TEL!Q$5*1000)</f>
        <v>2.2393546824148438</v>
      </c>
    </row>
    <row r="87" spans="1:17" x14ac:dyDescent="0.25">
      <c r="A87" s="127" t="s">
        <v>305</v>
      </c>
      <c r="B87" s="296">
        <f>IF(B$26=0,0,B$26/TEL!B$5*1000)</f>
        <v>21.856729168385666</v>
      </c>
      <c r="C87" s="296">
        <f>IF(C$26=0,0,C$26/TEL!C$5*1000)</f>
        <v>21.907652317730996</v>
      </c>
      <c r="D87" s="296">
        <f>IF(D$26=0,0,D$26/TEL!D$5*1000)</f>
        <v>21.987483794940598</v>
      </c>
      <c r="E87" s="296">
        <f>IF(E$26=0,0,E$26/TEL!E$5*1000)</f>
        <v>21.845855793257662</v>
      </c>
      <c r="F87" s="296">
        <f>IF(F$26=0,0,F$26/TEL!F$5*1000)</f>
        <v>21.404751552537412</v>
      </c>
      <c r="G87" s="296">
        <f>IF(G$26=0,0,G$26/TEL!G$5*1000)</f>
        <v>21.477077741437942</v>
      </c>
      <c r="H87" s="296">
        <f>IF(H$26=0,0,H$26/TEL!H$5*1000)</f>
        <v>21.246580819225862</v>
      </c>
      <c r="I87" s="296">
        <f>IF(I$26=0,0,I$26/TEL!I$5*1000)</f>
        <v>21.026060395330099</v>
      </c>
      <c r="J87" s="296">
        <f>IF(J$26=0,0,J$26/TEL!J$5*1000)</f>
        <v>21.047301077527198</v>
      </c>
      <c r="K87" s="296">
        <f>IF(K$26=0,0,K$26/TEL!K$5*1000)</f>
        <v>21.112090614609606</v>
      </c>
      <c r="L87" s="296">
        <f>IF(L$26=0,0,L$26/TEL!L$5*1000)</f>
        <v>20.665254907238854</v>
      </c>
      <c r="M87" s="296">
        <f>IF(M$26=0,0,M$26/TEL!M$5*1000)</f>
        <v>20.654643897133489</v>
      </c>
      <c r="N87" s="296">
        <f>IF(N$26=0,0,N$26/TEL!N$5*1000)</f>
        <v>12.237961151990001</v>
      </c>
      <c r="O87" s="296">
        <f>IF(O$26=0,0,O$26/TEL!O$5*1000)</f>
        <v>17.43680938664529</v>
      </c>
      <c r="P87" s="296">
        <f>IF(P$26=0,0,P$26/TEL!P$5*1000)</f>
        <v>17.061805842226114</v>
      </c>
      <c r="Q87" s="296">
        <f>IF(Q$26=0,0,Q$26/TEL!Q$5*1000)</f>
        <v>16.795160118111326</v>
      </c>
    </row>
    <row r="88" spans="1:17" x14ac:dyDescent="0.25">
      <c r="A88" s="127" t="s">
        <v>304</v>
      </c>
      <c r="B88" s="296">
        <f>IF(B$37=0,0,B$37/TEL!B$5*1000)</f>
        <v>5.7642890672937437</v>
      </c>
      <c r="C88" s="296">
        <f>IF(C$37=0,0,C$37/TEL!C$5*1000)</f>
        <v>6.387461252381784</v>
      </c>
      <c r="D88" s="296">
        <f>IF(D$37=0,0,D$37/TEL!D$5*1000)</f>
        <v>6.8906807943254194</v>
      </c>
      <c r="E88" s="296">
        <f>IF(E$37=0,0,E$37/TEL!E$5*1000)</f>
        <v>7.0501925876683886</v>
      </c>
      <c r="F88" s="296">
        <f>IF(F$37=0,0,F$37/TEL!F$5*1000)</f>
        <v>10.353862524174556</v>
      </c>
      <c r="G88" s="296">
        <f>IF(G$37=0,0,G$37/TEL!G$5*1000)</f>
        <v>10.142146997111011</v>
      </c>
      <c r="H88" s="296">
        <f>IF(H$37=0,0,H$37/TEL!H$5*1000)</f>
        <v>11.975560410714298</v>
      </c>
      <c r="I88" s="296">
        <f>IF(I$37=0,0,I$37/TEL!I$5*1000)</f>
        <v>14.120162990795208</v>
      </c>
      <c r="J88" s="296">
        <f>IF(J$37=0,0,J$37/TEL!J$5*1000)</f>
        <v>13.951707677100082</v>
      </c>
      <c r="K88" s="296">
        <f>IF(K$37=0,0,K$37/TEL!K$5*1000)</f>
        <v>13.249417847847084</v>
      </c>
      <c r="L88" s="296">
        <f>IF(L$37=0,0,L$37/TEL!L$5*1000)</f>
        <v>17.431898131016922</v>
      </c>
      <c r="M88" s="296">
        <f>IF(M$37=0,0,M$37/TEL!M$5*1000)</f>
        <v>17.545186948880971</v>
      </c>
      <c r="N88" s="296">
        <f>IF(N$37=0,0,N$37/TEL!N$5*1000)</f>
        <v>26.980902913668089</v>
      </c>
      <c r="O88" s="296">
        <f>IF(O$37=0,0,O$37/TEL!O$5*1000)</f>
        <v>13.76088679352036</v>
      </c>
      <c r="P88" s="296">
        <f>IF(P$37=0,0,P$37/TEL!P$5*1000)</f>
        <v>12.144806588713971</v>
      </c>
      <c r="Q88" s="296">
        <f>IF(Q$37=0,0,Q$37/TEL!Q$5*1000)</f>
        <v>12.227662294163622</v>
      </c>
    </row>
    <row r="89" spans="1:17" x14ac:dyDescent="0.25">
      <c r="A89" s="127" t="s">
        <v>303</v>
      </c>
      <c r="B89" s="296">
        <f>IF(B$38=0,0,B$38/TEL!B$5*1000)</f>
        <v>40.974083845208554</v>
      </c>
      <c r="C89" s="296">
        <f>IF(C$38=0,0,C$38/TEL!C$5*1000)</f>
        <v>40.266003576257155</v>
      </c>
      <c r="D89" s="296">
        <f>IF(D$38=0,0,D$38/TEL!D$5*1000)</f>
        <v>39.780242733315269</v>
      </c>
      <c r="E89" s="296">
        <f>IF(E$38=0,0,E$38/TEL!E$5*1000)</f>
        <v>39.25530241179132</v>
      </c>
      <c r="F89" s="296">
        <f>IF(F$38=0,0,F$38/TEL!F$5*1000)</f>
        <v>33.921353943957399</v>
      </c>
      <c r="G89" s="296">
        <f>IF(G$38=0,0,G$38/TEL!G$5*1000)</f>
        <v>34.361086538773073</v>
      </c>
      <c r="H89" s="296">
        <f>IF(H$38=0,0,H$38/TEL!H$5*1000)</f>
        <v>31.432720943283261</v>
      </c>
      <c r="I89" s="296">
        <f>IF(I$38=0,0,I$38/TEL!I$5*1000)</f>
        <v>28.116427018586382</v>
      </c>
      <c r="J89" s="296">
        <f>IF(J$38=0,0,J$38/TEL!J$5*1000)</f>
        <v>28.385626115164442</v>
      </c>
      <c r="K89" s="296">
        <f>IF(K$38=0,0,K$38/TEL!K$5*1000)</f>
        <v>29.455110285423839</v>
      </c>
      <c r="L89" s="296">
        <f>IF(L$38=0,0,L$38/TEL!L$5*1000)</f>
        <v>22.950291554610299</v>
      </c>
      <c r="M89" s="296">
        <f>IF(M$38=0,0,M$38/TEL!M$5*1000)</f>
        <v>22.777414707248674</v>
      </c>
      <c r="N89" s="296">
        <f>IF(N$38=0,0,N$38/TEL!N$5*1000)</f>
        <v>9.899978711815633</v>
      </c>
      <c r="O89" s="296">
        <f>IF(O$38=0,0,O$38/TEL!O$5*1000)</f>
        <v>20.613783126827652</v>
      </c>
      <c r="P89" s="296">
        <f>IF(P$38=0,0,P$38/TEL!P$5*1000)</f>
        <v>21.9101811791766</v>
      </c>
      <c r="Q89" s="296">
        <f>IF(Q$38=0,0,Q$38/TEL!Q$5*1000)</f>
        <v>21.208444351228088</v>
      </c>
    </row>
    <row r="90" spans="1:17" x14ac:dyDescent="0.25">
      <c r="A90" s="72" t="s">
        <v>302</v>
      </c>
      <c r="B90" s="272">
        <f>IF(B$58=0,0,B$58/TEL!B$5*1000)</f>
        <v>1.8321363505769732</v>
      </c>
      <c r="C90" s="272">
        <f>IF(C$58=0,0,C$58/TEL!C$5*1000)</f>
        <v>2.0302069885410594</v>
      </c>
      <c r="D90" s="272">
        <f>IF(D$58=0,0,D$58/TEL!D$5*1000)</f>
        <v>2.1901515722273319</v>
      </c>
      <c r="E90" s="272">
        <f>IF(E$58=0,0,E$58/TEL!E$5*1000)</f>
        <v>2.2408512077795413</v>
      </c>
      <c r="F90" s="272">
        <f>IF(F$58=0,0,F$58/TEL!F$5*1000)</f>
        <v>3.2908980930623031</v>
      </c>
      <c r="G90" s="272">
        <f>IF(G$58=0,0,G$58/TEL!G$5*1000)</f>
        <v>3.2236058895335864</v>
      </c>
      <c r="H90" s="272">
        <f>IF(H$58=0,0,H$58/TEL!H$5*1000)</f>
        <v>3.8063426887265934</v>
      </c>
      <c r="I90" s="272">
        <f>IF(I$58=0,0,I$58/TEL!I$5*1000)</f>
        <v>4.4879886469075396</v>
      </c>
      <c r="J90" s="272">
        <f>IF(J$58=0,0,J$58/TEL!J$5*1000)</f>
        <v>4.43444638001814</v>
      </c>
      <c r="K90" s="272">
        <f>IF(K$58=0,0,K$58/TEL!K$5*1000)</f>
        <v>4.2112287880837727</v>
      </c>
      <c r="L90" s="272">
        <f>IF(L$58=0,0,L$58/TEL!L$5*1000)</f>
        <v>5.5405989971257963</v>
      </c>
      <c r="M90" s="272">
        <f>IF(M$58=0,0,M$58/TEL!M$5*1000)</f>
        <v>5.5766070041669948</v>
      </c>
      <c r="N90" s="272">
        <f>IF(N$58=0,0,N$58/TEL!N$5*1000)</f>
        <v>8.5756790512116812</v>
      </c>
      <c r="O90" s="272">
        <f>IF(O$58=0,0,O$58/TEL!O$5*1000)</f>
        <v>4.3737953833081935</v>
      </c>
      <c r="P90" s="272">
        <f>IF(P$58=0,0,P$58/TEL!P$5*1000)</f>
        <v>3.8601363259452417</v>
      </c>
      <c r="Q90" s="272">
        <f>IF(Q$58=0,0,Q$58/TEL!Q$5*1000)</f>
        <v>3.8864713948557039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23.719839952233993</v>
      </c>
      <c r="C5" s="96">
        <v>25.462411801583386</v>
      </c>
      <c r="D5" s="96">
        <v>24.293788759040584</v>
      </c>
      <c r="E5" s="96">
        <v>20.880502050095703</v>
      </c>
      <c r="F5" s="96">
        <v>17.888616819254484</v>
      </c>
      <c r="G5" s="96">
        <v>15.806322979871331</v>
      </c>
      <c r="H5" s="96">
        <v>11.456653030708699</v>
      </c>
      <c r="I5" s="96">
        <v>9.8171607405569876</v>
      </c>
      <c r="J5" s="96">
        <v>8.6842447745676896</v>
      </c>
      <c r="K5" s="96">
        <v>7.2012990151910419</v>
      </c>
      <c r="L5" s="96">
        <v>8.6504310358772596</v>
      </c>
      <c r="M5" s="96">
        <v>8.6822117268584584</v>
      </c>
      <c r="N5" s="96">
        <v>12.096502881535026</v>
      </c>
      <c r="O5" s="96">
        <v>15.551294231713802</v>
      </c>
      <c r="P5" s="96">
        <v>17.04001524441718</v>
      </c>
      <c r="Q5" s="96">
        <v>19.092339509960293</v>
      </c>
    </row>
    <row r="6" spans="1:17" x14ac:dyDescent="0.25">
      <c r="A6" s="132" t="s">
        <v>83</v>
      </c>
      <c r="B6" s="160">
        <v>1.0122754471737716</v>
      </c>
      <c r="C6" s="160">
        <v>1.0891737238515415</v>
      </c>
      <c r="D6" s="160">
        <v>1.0429717882357119</v>
      </c>
      <c r="E6" s="160">
        <v>0.89065964867274261</v>
      </c>
      <c r="F6" s="160">
        <v>0.74763346145533593</v>
      </c>
      <c r="G6" s="160">
        <v>0.66283864217907995</v>
      </c>
      <c r="H6" s="160">
        <v>0.47527895894183769</v>
      </c>
      <c r="I6" s="160">
        <v>0.40303762170441698</v>
      </c>
      <c r="J6" s="160">
        <v>0.35688660468620176</v>
      </c>
      <c r="K6" s="160">
        <v>0.29685465492745389</v>
      </c>
      <c r="L6" s="160">
        <v>0.3490440930731763</v>
      </c>
      <c r="M6" s="160">
        <v>0.35014655853301119</v>
      </c>
      <c r="N6" s="160">
        <v>0.45909598588796252</v>
      </c>
      <c r="O6" s="160">
        <v>0.63181719307346007</v>
      </c>
      <c r="P6" s="160">
        <v>0.69885181482962555</v>
      </c>
      <c r="Q6" s="160">
        <v>0.78166322328085802</v>
      </c>
    </row>
    <row r="7" spans="1:17" x14ac:dyDescent="0.25">
      <c r="A7" s="76" t="s">
        <v>82</v>
      </c>
      <c r="B7" s="159">
        <v>0.21122576739541329</v>
      </c>
      <c r="C7" s="159">
        <v>0.22727169397399047</v>
      </c>
      <c r="D7" s="159">
        <v>0.217630998516194</v>
      </c>
      <c r="E7" s="159">
        <v>0.18584888955301707</v>
      </c>
      <c r="F7" s="159">
        <v>0.15600442751752661</v>
      </c>
      <c r="G7" s="159">
        <v>0.1383107742507316</v>
      </c>
      <c r="H7" s="159">
        <v>9.9173760570475653E-2</v>
      </c>
      <c r="I7" s="159">
        <v>8.4099571091467609E-2</v>
      </c>
      <c r="J7" s="159">
        <v>7.446950052819544E-2</v>
      </c>
      <c r="K7" s="159">
        <v>6.1942974579712512E-2</v>
      </c>
      <c r="L7" s="159">
        <v>7.2833048178794171E-2</v>
      </c>
      <c r="M7" s="159">
        <v>7.3063093383812949E-2</v>
      </c>
      <c r="N7" s="159">
        <v>9.5796951509673337E-2</v>
      </c>
      <c r="O7" s="159">
        <v>0.13183770468123185</v>
      </c>
      <c r="P7" s="159">
        <v>0.14582543841718271</v>
      </c>
      <c r="Q7" s="159">
        <v>0.16310522461375915</v>
      </c>
    </row>
    <row r="8" spans="1:17" x14ac:dyDescent="0.25">
      <c r="A8" s="76" t="s">
        <v>81</v>
      </c>
      <c r="B8" s="159">
        <v>0.81868986495563367</v>
      </c>
      <c r="C8" s="159">
        <v>0.88088226518070523</v>
      </c>
      <c r="D8" s="159">
        <v>0.84351589762173862</v>
      </c>
      <c r="E8" s="159">
        <v>0.72033163456561289</v>
      </c>
      <c r="F8" s="159">
        <v>0.6046574964394148</v>
      </c>
      <c r="G8" s="159">
        <v>0.53607867302130796</v>
      </c>
      <c r="H8" s="159">
        <v>0.38438753779785356</v>
      </c>
      <c r="I8" s="159">
        <v>0.32596149299725741</v>
      </c>
      <c r="J8" s="159">
        <v>0.2886363064626068</v>
      </c>
      <c r="K8" s="159">
        <v>0.24008474969193694</v>
      </c>
      <c r="L8" s="159">
        <v>0.28229358147475225</v>
      </c>
      <c r="M8" s="159">
        <v>0.28318521359025045</v>
      </c>
      <c r="N8" s="159">
        <v>0.37129936494821281</v>
      </c>
      <c r="O8" s="159">
        <v>0.51098970533971977</v>
      </c>
      <c r="P8" s="159">
        <v>0.5652047567727374</v>
      </c>
      <c r="Q8" s="159">
        <v>0.63217947298363752</v>
      </c>
    </row>
    <row r="9" spans="1:17" x14ac:dyDescent="0.25">
      <c r="A9" s="76" t="s">
        <v>80</v>
      </c>
      <c r="B9" s="159">
        <v>1.1261686213298616</v>
      </c>
      <c r="C9" s="159">
        <v>1.2117188798791831</v>
      </c>
      <c r="D9" s="159">
        <v>1.1603186703013271</v>
      </c>
      <c r="E9" s="159">
        <v>0.99086958141713821</v>
      </c>
      <c r="F9" s="159">
        <v>0.83175122630697673</v>
      </c>
      <c r="G9" s="159">
        <v>0.73741596905375673</v>
      </c>
      <c r="H9" s="159">
        <v>0.52875356350191005</v>
      </c>
      <c r="I9" s="159">
        <v>0.44838420614286922</v>
      </c>
      <c r="J9" s="159">
        <v>0.39704064411784623</v>
      </c>
      <c r="K9" s="159">
        <v>0.33025437731239737</v>
      </c>
      <c r="L9" s="159">
        <v>0.38831575553572867</v>
      </c>
      <c r="M9" s="159">
        <v>0.38954226163190298</v>
      </c>
      <c r="N9" s="159">
        <v>0.51074981115961637</v>
      </c>
      <c r="O9" s="159">
        <v>0.70290423346986175</v>
      </c>
      <c r="P9" s="159">
        <v>0.77748105717459604</v>
      </c>
      <c r="Q9" s="159">
        <v>0.86960974600754704</v>
      </c>
    </row>
    <row r="10" spans="1:17" x14ac:dyDescent="0.25">
      <c r="A10" s="129" t="s">
        <v>79</v>
      </c>
      <c r="B10" s="158">
        <v>3.1687927890562282</v>
      </c>
      <c r="C10" s="158">
        <v>3.4095125509626296</v>
      </c>
      <c r="D10" s="158">
        <v>3.2648835758860972</v>
      </c>
      <c r="E10" s="158">
        <v>2.7880908107544449</v>
      </c>
      <c r="F10" s="158">
        <v>2.3403664764676697</v>
      </c>
      <c r="G10" s="158">
        <v>2.0742672226333685</v>
      </c>
      <c r="H10" s="158">
        <v>1.4877971624125634</v>
      </c>
      <c r="I10" s="158">
        <v>1.2616553260686647</v>
      </c>
      <c r="J10" s="158">
        <v>1.1171857448462457</v>
      </c>
      <c r="K10" s="158">
        <v>0.92926376171446468</v>
      </c>
      <c r="L10" s="158">
        <v>1.0926358120025434</v>
      </c>
      <c r="M10" s="158">
        <v>1.0960869325538345</v>
      </c>
      <c r="N10" s="158">
        <v>1.480723322161948</v>
      </c>
      <c r="O10" s="158">
        <v>1.9778191509066976</v>
      </c>
      <c r="P10" s="158">
        <v>2.1876620613824111</v>
      </c>
      <c r="Q10" s="158">
        <v>2.446892090802268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0.8109802036344157</v>
      </c>
      <c r="C12" s="91">
        <v>0.87258693355499983</v>
      </c>
      <c r="D12" s="91">
        <v>0.8355724477659382</v>
      </c>
      <c r="E12" s="91">
        <v>0.71354821977182981</v>
      </c>
      <c r="F12" s="91">
        <v>0.59896339332121362</v>
      </c>
      <c r="G12" s="91">
        <v>0.52375283725866895</v>
      </c>
      <c r="H12" s="91">
        <v>0.38076773271735581</v>
      </c>
      <c r="I12" s="91">
        <v>0.32289189018141745</v>
      </c>
      <c r="J12" s="91">
        <v>0.28591819761200488</v>
      </c>
      <c r="K12" s="91">
        <v>0.2378238543422497</v>
      </c>
      <c r="L12" s="91">
        <v>0.27963520252139601</v>
      </c>
      <c r="M12" s="91">
        <v>0.2805184380731553</v>
      </c>
      <c r="N12" s="91">
        <v>0.1906375461093216</v>
      </c>
      <c r="O12" s="91">
        <v>0.50617767854491902</v>
      </c>
      <c r="P12" s="91">
        <v>0.55988218294058745</v>
      </c>
      <c r="Q12" s="91">
        <v>0.6262261934335186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2.7775573989900899E-2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2.3578125854218124</v>
      </c>
      <c r="C14" s="157">
        <v>2.53692561740763</v>
      </c>
      <c r="D14" s="157">
        <v>2.4293111281201591</v>
      </c>
      <c r="E14" s="157">
        <v>2.074542590982615</v>
      </c>
      <c r="F14" s="157">
        <v>1.7414030831464562</v>
      </c>
      <c r="G14" s="157">
        <v>1.5227388113847986</v>
      </c>
      <c r="H14" s="157">
        <v>1.1070294296952077</v>
      </c>
      <c r="I14" s="157">
        <v>0.93876343588724731</v>
      </c>
      <c r="J14" s="157">
        <v>0.83126754723424079</v>
      </c>
      <c r="K14" s="157">
        <v>0.69143990737221495</v>
      </c>
      <c r="L14" s="157">
        <v>0.81300060948114738</v>
      </c>
      <c r="M14" s="157">
        <v>0.81556849448067914</v>
      </c>
      <c r="N14" s="157">
        <v>1.2900857760526263</v>
      </c>
      <c r="O14" s="157">
        <v>1.4716414723617786</v>
      </c>
      <c r="P14" s="157">
        <v>1.6277798784418236</v>
      </c>
      <c r="Q14" s="157">
        <v>1.8206658973687493</v>
      </c>
    </row>
    <row r="15" spans="1:17" x14ac:dyDescent="0.25">
      <c r="A15" s="156" t="s">
        <v>306</v>
      </c>
      <c r="B15" s="206">
        <v>0.86928449395201246</v>
      </c>
      <c r="C15" s="206">
        <v>0.90987654737959889</v>
      </c>
      <c r="D15" s="206">
        <v>0.85421811858202523</v>
      </c>
      <c r="E15" s="206">
        <v>0.74218802767661507</v>
      </c>
      <c r="F15" s="206">
        <v>0.62697935910674907</v>
      </c>
      <c r="G15" s="206">
        <v>0.55222137491173151</v>
      </c>
      <c r="H15" s="206">
        <v>0.39650005601553223</v>
      </c>
      <c r="I15" s="206">
        <v>0.33441875102876745</v>
      </c>
      <c r="J15" s="206">
        <v>0.29608240999289798</v>
      </c>
      <c r="K15" s="206">
        <v>0.24698602182617385</v>
      </c>
      <c r="L15" s="206">
        <v>0.2879999641915576</v>
      </c>
      <c r="M15" s="206">
        <v>0.28877809841679986</v>
      </c>
      <c r="N15" s="206">
        <v>0.37823949174144755</v>
      </c>
      <c r="O15" s="206">
        <v>0.5197180372665775</v>
      </c>
      <c r="P15" s="206">
        <v>0.57318965848828718</v>
      </c>
      <c r="Q15" s="206">
        <v>0.64096898630286658</v>
      </c>
    </row>
    <row r="16" spans="1:17" x14ac:dyDescent="0.25">
      <c r="A16" s="88" t="s">
        <v>33</v>
      </c>
      <c r="B16" s="87">
        <v>0</v>
      </c>
      <c r="C16" s="87">
        <v>3.3753736337634406E-2</v>
      </c>
      <c r="D16" s="87">
        <v>6.0815911670265982E-2</v>
      </c>
      <c r="E16" s="87">
        <v>3.0341405071906746E-2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2.307467413464439E-3</v>
      </c>
      <c r="C20" s="87">
        <v>6.6190218691292449E-2</v>
      </c>
      <c r="D20" s="87">
        <v>6.6131652223147874E-2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4.9609037394603574E-2</v>
      </c>
      <c r="D22" s="87">
        <v>0.24884847576764929</v>
      </c>
      <c r="E22" s="87">
        <v>0.34097246734017556</v>
      </c>
      <c r="F22" s="87">
        <v>0.34832037309266078</v>
      </c>
      <c r="G22" s="87">
        <v>0.39115844183640425</v>
      </c>
      <c r="H22" s="87">
        <v>0.26833736042776962</v>
      </c>
      <c r="I22" s="87">
        <v>0.2498240280032204</v>
      </c>
      <c r="J22" s="87">
        <v>0.22005559999779037</v>
      </c>
      <c r="K22" s="87">
        <v>0.18259315072525548</v>
      </c>
      <c r="L22" s="87">
        <v>0.24231521026794092</v>
      </c>
      <c r="M22" s="87">
        <v>0.24610575202632473</v>
      </c>
      <c r="N22" s="87">
        <v>0.36665969938161169</v>
      </c>
      <c r="O22" s="87">
        <v>0.49655457963634414</v>
      </c>
      <c r="P22" s="87">
        <v>0.54496130594725656</v>
      </c>
      <c r="Q22" s="87">
        <v>0.60899694147418004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3.442794783203279E-3</v>
      </c>
      <c r="J24" s="87">
        <v>3.4403848268550362E-3</v>
      </c>
      <c r="K24" s="87">
        <v>0</v>
      </c>
      <c r="L24" s="87">
        <v>4.9285329900860117E-3</v>
      </c>
      <c r="M24" s="87">
        <v>4.9337798983289183E-3</v>
      </c>
      <c r="N24" s="87">
        <v>0</v>
      </c>
      <c r="O24" s="87">
        <v>4.9063839524474693E-3</v>
      </c>
      <c r="P24" s="87">
        <v>1.3160310076555853E-2</v>
      </c>
      <c r="Q24" s="87">
        <v>1.5408272096509988E-2</v>
      </c>
    </row>
    <row r="25" spans="1:17" x14ac:dyDescent="0.25">
      <c r="A25" s="88" t="s">
        <v>22</v>
      </c>
      <c r="B25" s="87">
        <v>0.86697702653854802</v>
      </c>
      <c r="C25" s="87">
        <v>0.7603235549560684</v>
      </c>
      <c r="D25" s="87">
        <v>0.47842207892096217</v>
      </c>
      <c r="E25" s="87">
        <v>0.37087415526453282</v>
      </c>
      <c r="F25" s="87">
        <v>0.27865898601408828</v>
      </c>
      <c r="G25" s="87">
        <v>0.16106293307532729</v>
      </c>
      <c r="H25" s="87">
        <v>0.12816269558776261</v>
      </c>
      <c r="I25" s="87">
        <v>8.115192824234381E-2</v>
      </c>
      <c r="J25" s="87">
        <v>7.2586425168252561E-2</v>
      </c>
      <c r="K25" s="87">
        <v>6.4392871100918361E-2</v>
      </c>
      <c r="L25" s="87">
        <v>4.07562209335307E-2</v>
      </c>
      <c r="M25" s="87">
        <v>3.7738566492146193E-2</v>
      </c>
      <c r="N25" s="87">
        <v>1.1579792359835842E-2</v>
      </c>
      <c r="O25" s="87">
        <v>1.8257073677785885E-2</v>
      </c>
      <c r="P25" s="87">
        <v>1.5068042464474766E-2</v>
      </c>
      <c r="Q25" s="87">
        <v>1.6563772732176626E-2</v>
      </c>
    </row>
    <row r="26" spans="1:17" x14ac:dyDescent="0.25">
      <c r="A26" s="156" t="s">
        <v>305</v>
      </c>
      <c r="B26" s="204">
        <v>5.7673682771816202</v>
      </c>
      <c r="C26" s="204">
        <v>6.0366809393454135</v>
      </c>
      <c r="D26" s="204">
        <v>5.6674086713615139</v>
      </c>
      <c r="E26" s="204">
        <v>4.9241321067006183</v>
      </c>
      <c r="F26" s="204">
        <v>4.1597669017659307</v>
      </c>
      <c r="G26" s="204">
        <v>3.6637764297028346</v>
      </c>
      <c r="H26" s="204">
        <v>2.6306253716415107</v>
      </c>
      <c r="I26" s="204">
        <v>2.2187397904793222</v>
      </c>
      <c r="J26" s="204">
        <v>1.9643929124528805</v>
      </c>
      <c r="K26" s="204">
        <v>1.6386572601928844</v>
      </c>
      <c r="L26" s="204">
        <v>1.910768993193988</v>
      </c>
      <c r="M26" s="204">
        <v>1.9159316144960763</v>
      </c>
      <c r="N26" s="204">
        <v>1.7151914501225947</v>
      </c>
      <c r="O26" s="204">
        <v>3.4481292857109462</v>
      </c>
      <c r="P26" s="204">
        <v>3.8028929265088278</v>
      </c>
      <c r="Q26" s="204">
        <v>4.2525826975863259</v>
      </c>
    </row>
    <row r="27" spans="1:17" x14ac:dyDescent="0.25">
      <c r="A27" s="88" t="s">
        <v>33</v>
      </c>
      <c r="B27" s="87">
        <v>0</v>
      </c>
      <c r="C27" s="87">
        <v>0.22394305839392059</v>
      </c>
      <c r="D27" s="87">
        <v>0.40349018319695695</v>
      </c>
      <c r="E27" s="87">
        <v>0.20130355288091972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1.5309158800869837E-2</v>
      </c>
      <c r="C31" s="87">
        <v>0.43914664324030545</v>
      </c>
      <c r="D31" s="87">
        <v>0.43875807724973104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0.32913688271419672</v>
      </c>
      <c r="D33" s="87">
        <v>1.6510139257661345</v>
      </c>
      <c r="E33" s="87">
        <v>2.2622211775453951</v>
      </c>
      <c r="F33" s="87">
        <v>2.3109717060955375</v>
      </c>
      <c r="G33" s="87">
        <v>2.5951858160299901</v>
      </c>
      <c r="H33" s="87">
        <v>1.7803151797611629</v>
      </c>
      <c r="I33" s="87">
        <v>1.6574863396367501</v>
      </c>
      <c r="J33" s="87">
        <v>1.4599842692161091</v>
      </c>
      <c r="K33" s="87">
        <v>1.2114353269271758</v>
      </c>
      <c r="L33" s="87">
        <v>1.6076682219699925</v>
      </c>
      <c r="M33" s="87">
        <v>1.6328170086361933</v>
      </c>
      <c r="N33" s="87">
        <v>1.662680907771924</v>
      </c>
      <c r="O33" s="87">
        <v>3.2944486533565134</v>
      </c>
      <c r="P33" s="87">
        <v>3.615608664457759</v>
      </c>
      <c r="Q33" s="87">
        <v>4.0404604770883088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2.2841619234714065E-2</v>
      </c>
      <c r="J35" s="87">
        <v>2.2825630101249765E-2</v>
      </c>
      <c r="K35" s="87">
        <v>0</v>
      </c>
      <c r="L35" s="87">
        <v>3.2698920799609121E-2</v>
      </c>
      <c r="M35" s="87">
        <v>3.2733732017759178E-2</v>
      </c>
      <c r="N35" s="87">
        <v>0</v>
      </c>
      <c r="O35" s="87">
        <v>3.2551970453738012E-2</v>
      </c>
      <c r="P35" s="87">
        <v>8.7313595700226329E-2</v>
      </c>
      <c r="Q35" s="87">
        <v>0.10222795910184511</v>
      </c>
    </row>
    <row r="36" spans="1:17" x14ac:dyDescent="0.25">
      <c r="A36" s="88" t="s">
        <v>22</v>
      </c>
      <c r="B36" s="87">
        <v>5.7520591183807506</v>
      </c>
      <c r="C36" s="87">
        <v>5.0444543549969909</v>
      </c>
      <c r="D36" s="87">
        <v>3.1741464851486914</v>
      </c>
      <c r="E36" s="87">
        <v>2.4606073762743037</v>
      </c>
      <c r="F36" s="87">
        <v>1.848795195670393</v>
      </c>
      <c r="G36" s="87">
        <v>1.0685906136728442</v>
      </c>
      <c r="H36" s="87">
        <v>0.85031019188034795</v>
      </c>
      <c r="I36" s="87">
        <v>0.53841183160785799</v>
      </c>
      <c r="J36" s="87">
        <v>0.48158301313552176</v>
      </c>
      <c r="K36" s="87">
        <v>0.42722193326570845</v>
      </c>
      <c r="L36" s="87">
        <v>0.27040185042438636</v>
      </c>
      <c r="M36" s="87">
        <v>0.25038087384212376</v>
      </c>
      <c r="N36" s="87">
        <v>5.2510542350670542E-2</v>
      </c>
      <c r="O36" s="87">
        <v>0.12112866190069481</v>
      </c>
      <c r="P36" s="87">
        <v>9.9970666350842202E-2</v>
      </c>
      <c r="Q36" s="87">
        <v>0.10989426139617181</v>
      </c>
    </row>
    <row r="37" spans="1:17" x14ac:dyDescent="0.25">
      <c r="A37" s="156" t="s">
        <v>304</v>
      </c>
      <c r="B37" s="204">
        <v>1.7788385765351542</v>
      </c>
      <c r="C37" s="204">
        <v>2.1159570566736701</v>
      </c>
      <c r="D37" s="204">
        <v>2.1778923831088686</v>
      </c>
      <c r="E37" s="204">
        <v>1.9152300640347564</v>
      </c>
      <c r="F37" s="204">
        <v>2.4096734289918951</v>
      </c>
      <c r="G37" s="204">
        <v>2.0856421051005936</v>
      </c>
      <c r="H37" s="204">
        <v>1.7849770620141612</v>
      </c>
      <c r="I37" s="204">
        <v>1.8034522373478294</v>
      </c>
      <c r="J37" s="204">
        <v>1.5762984818524632</v>
      </c>
      <c r="K37" s="204">
        <v>1.2413283498946874</v>
      </c>
      <c r="L37" s="204">
        <v>1.9618304028336464</v>
      </c>
      <c r="M37" s="204">
        <v>1.9818345972946596</v>
      </c>
      <c r="N37" s="204">
        <v>4.6095458603438404</v>
      </c>
      <c r="O37" s="204">
        <v>3.3223707687126827</v>
      </c>
      <c r="P37" s="204">
        <v>3.3145758355986401</v>
      </c>
      <c r="Q37" s="204">
        <v>3.7918942898585271</v>
      </c>
    </row>
    <row r="38" spans="1:17" x14ac:dyDescent="0.25">
      <c r="A38" s="156" t="s">
        <v>303</v>
      </c>
      <c r="B38" s="204">
        <v>8.5204149043014041</v>
      </c>
      <c r="C38" s="204">
        <v>9.0498847188792269</v>
      </c>
      <c r="D38" s="204">
        <v>8.5179392708886628</v>
      </c>
      <c r="E38" s="204">
        <v>7.2421133682715064</v>
      </c>
      <c r="F38" s="204">
        <v>5.4065594720027663</v>
      </c>
      <c r="G38" s="204">
        <v>4.8319324050672874</v>
      </c>
      <c r="H38" s="204">
        <v>3.2208365774487691</v>
      </c>
      <c r="I38" s="204">
        <v>2.484448454028279</v>
      </c>
      <c r="J38" s="204">
        <v>2.2173418532626905</v>
      </c>
      <c r="K38" s="204">
        <v>1.9041491748622776</v>
      </c>
      <c r="L38" s="204">
        <v>1.8119671133020294</v>
      </c>
      <c r="M38" s="204">
        <v>1.8058767401449991</v>
      </c>
      <c r="N38" s="204">
        <v>1.3181060807510225</v>
      </c>
      <c r="O38" s="204">
        <v>3.4712463565993228</v>
      </c>
      <c r="P38" s="204">
        <v>4.141827710246007</v>
      </c>
      <c r="Q38" s="204">
        <v>4.5610543134539245</v>
      </c>
    </row>
    <row r="39" spans="1:17" x14ac:dyDescent="0.25">
      <c r="A39" s="152" t="s">
        <v>310</v>
      </c>
      <c r="B39" s="264">
        <v>7.1654914606631435</v>
      </c>
      <c r="C39" s="264">
        <v>7.5834346000656314</v>
      </c>
      <c r="D39" s="264">
        <v>7.10484319176759</v>
      </c>
      <c r="E39" s="264">
        <v>6.0099813239895266</v>
      </c>
      <c r="F39" s="264">
        <v>4.215298939461591</v>
      </c>
      <c r="G39" s="264">
        <v>3.7896857051265407</v>
      </c>
      <c r="H39" s="264">
        <v>2.4178898275262743</v>
      </c>
      <c r="I39" s="264">
        <v>1.7506255097174441</v>
      </c>
      <c r="J39" s="264">
        <v>1.5715187991893518</v>
      </c>
      <c r="K39" s="264">
        <v>1.3793945197108395</v>
      </c>
      <c r="L39" s="264">
        <v>1.1023689158915626</v>
      </c>
      <c r="M39" s="264">
        <v>1.0915683767202484</v>
      </c>
      <c r="N39" s="264">
        <v>0</v>
      </c>
      <c r="O39" s="264">
        <v>2.2321123305461672</v>
      </c>
      <c r="P39" s="264">
        <v>2.8416142338236039</v>
      </c>
      <c r="Q39" s="264">
        <v>3.0908750946744967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0.47465435293878439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6.6908371077243594</v>
      </c>
      <c r="C44" s="208">
        <v>7.5834346000656314</v>
      </c>
      <c r="D44" s="208">
        <v>7.10484319176759</v>
      </c>
      <c r="E44" s="208">
        <v>6.0099813239895266</v>
      </c>
      <c r="F44" s="208">
        <v>4.215298939461591</v>
      </c>
      <c r="G44" s="208">
        <v>3.7896857051265407</v>
      </c>
      <c r="H44" s="208">
        <v>2.4178898275262743</v>
      </c>
      <c r="I44" s="208">
        <v>1.7506255097174441</v>
      </c>
      <c r="J44" s="208">
        <v>1.5715187991893518</v>
      </c>
      <c r="K44" s="208">
        <v>1.3793945197108395</v>
      </c>
      <c r="L44" s="208">
        <v>1.1023689158915626</v>
      </c>
      <c r="M44" s="208">
        <v>1.0915683767202484</v>
      </c>
      <c r="N44" s="208">
        <v>0</v>
      </c>
      <c r="O44" s="208">
        <v>2.2321123305461672</v>
      </c>
      <c r="P44" s="208">
        <v>2.8416142338236039</v>
      </c>
      <c r="Q44" s="208">
        <v>3.0908750946744967</v>
      </c>
    </row>
    <row r="45" spans="1:17" x14ac:dyDescent="0.25">
      <c r="A45" s="152" t="s">
        <v>309</v>
      </c>
      <c r="B45" s="264">
        <v>1.0170350936212942</v>
      </c>
      <c r="C45" s="264">
        <v>1.0645264996514641</v>
      </c>
      <c r="D45" s="264">
        <v>0.99940791564727394</v>
      </c>
      <c r="E45" s="264">
        <v>0.86833628744602853</v>
      </c>
      <c r="F45" s="264">
        <v>0.73354582489878473</v>
      </c>
      <c r="G45" s="264">
        <v>0.64608137110523067</v>
      </c>
      <c r="H45" s="264">
        <v>0.46389240162020695</v>
      </c>
      <c r="I45" s="264">
        <v>0.39125925761656855</v>
      </c>
      <c r="J45" s="264">
        <v>0.34640696303892504</v>
      </c>
      <c r="K45" s="264">
        <v>0.28896575698611343</v>
      </c>
      <c r="L45" s="264">
        <v>0.33695075959868637</v>
      </c>
      <c r="M45" s="264">
        <v>0.33786115178918918</v>
      </c>
      <c r="N45" s="264">
        <v>0.44252812464841901</v>
      </c>
      <c r="O45" s="264">
        <v>0.60805350419291826</v>
      </c>
      <c r="P45" s="264">
        <v>0.67061359317836144</v>
      </c>
      <c r="Q45" s="264">
        <v>0.74991324189991659</v>
      </c>
    </row>
    <row r="46" spans="1:17" x14ac:dyDescent="0.25">
      <c r="A46" s="150" t="s">
        <v>33</v>
      </c>
      <c r="B46" s="87">
        <v>0</v>
      </c>
      <c r="C46" s="87">
        <v>3.9490793445706579E-2</v>
      </c>
      <c r="D46" s="87">
        <v>7.1152674239059632E-2</v>
      </c>
      <c r="E46" s="87">
        <v>3.5498474852137148E-2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2.6996631749541386E-3</v>
      </c>
      <c r="C50" s="87">
        <v>7.7440441802276896E-2</v>
      </c>
      <c r="D50" s="87">
        <v>7.7371920905117367E-2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5.804098927579418E-2</v>
      </c>
      <c r="D52" s="87">
        <v>0.29114476861224092</v>
      </c>
      <c r="E52" s="87">
        <v>0.39892689638007361</v>
      </c>
      <c r="F52" s="87">
        <v>0.40752371142381666</v>
      </c>
      <c r="G52" s="87">
        <v>0.45764288363782579</v>
      </c>
      <c r="H52" s="87">
        <v>0.31394614120404774</v>
      </c>
      <c r="I52" s="87">
        <v>0.29228613356944355</v>
      </c>
      <c r="J52" s="87">
        <v>0.25745802358462133</v>
      </c>
      <c r="K52" s="87">
        <v>0.21362815445862404</v>
      </c>
      <c r="L52" s="87">
        <v>0.28350105664524078</v>
      </c>
      <c r="M52" s="87">
        <v>0.28793586943545502</v>
      </c>
      <c r="N52" s="87">
        <v>0.42898013743739793</v>
      </c>
      <c r="O52" s="87">
        <v>0.5809529985892169</v>
      </c>
      <c r="P52" s="87">
        <v>0.6375873222980174</v>
      </c>
      <c r="Q52" s="87">
        <v>0.71250697061377244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4.0279599360337186E-3</v>
      </c>
      <c r="J54" s="87">
        <v>4.0251403640784948E-3</v>
      </c>
      <c r="K54" s="87">
        <v>0</v>
      </c>
      <c r="L54" s="87">
        <v>5.766226184709183E-3</v>
      </c>
      <c r="M54" s="87">
        <v>5.7723648997710245E-3</v>
      </c>
      <c r="N54" s="87">
        <v>0</v>
      </c>
      <c r="O54" s="87">
        <v>5.740312518095936E-3</v>
      </c>
      <c r="P54" s="87">
        <v>1.5397142459018848E-2</v>
      </c>
      <c r="Q54" s="87">
        <v>1.8027186224124105E-2</v>
      </c>
    </row>
    <row r="55" spans="1:17" x14ac:dyDescent="0.25">
      <c r="A55" s="150" t="s">
        <v>22</v>
      </c>
      <c r="B55" s="87">
        <v>1.0143354304463401</v>
      </c>
      <c r="C55" s="87">
        <v>0.88955427512768637</v>
      </c>
      <c r="D55" s="87">
        <v>0.55973855189085608</v>
      </c>
      <c r="E55" s="87">
        <v>0.43391091621381772</v>
      </c>
      <c r="F55" s="87">
        <v>0.32602211347496812</v>
      </c>
      <c r="G55" s="87">
        <v>0.18843848746740494</v>
      </c>
      <c r="H55" s="87">
        <v>0.14994626041615919</v>
      </c>
      <c r="I55" s="87">
        <v>9.4945164111091246E-2</v>
      </c>
      <c r="J55" s="87">
        <v>8.4923799090225252E-2</v>
      </c>
      <c r="K55" s="87">
        <v>7.5337602527489375E-2</v>
      </c>
      <c r="L55" s="87">
        <v>4.7683476768736403E-2</v>
      </c>
      <c r="M55" s="87">
        <v>4.4152917453963179E-2</v>
      </c>
      <c r="N55" s="87">
        <v>1.354798721102108E-2</v>
      </c>
      <c r="O55" s="87">
        <v>2.1360193085605488E-2</v>
      </c>
      <c r="P55" s="87">
        <v>1.7629128421325215E-2</v>
      </c>
      <c r="Q55" s="87">
        <v>1.9379085062020039E-2</v>
      </c>
    </row>
    <row r="56" spans="1:17" x14ac:dyDescent="0.25">
      <c r="A56" s="152" t="s">
        <v>308</v>
      </c>
      <c r="B56" s="264">
        <v>0.33788835001696566</v>
      </c>
      <c r="C56" s="264">
        <v>0.40192361916213049</v>
      </c>
      <c r="D56" s="264">
        <v>0.413688163473798</v>
      </c>
      <c r="E56" s="264">
        <v>0.36379575683595056</v>
      </c>
      <c r="F56" s="264">
        <v>0.45771470764239131</v>
      </c>
      <c r="G56" s="264">
        <v>0.39616532883551592</v>
      </c>
      <c r="H56" s="264">
        <v>0.33905434830228781</v>
      </c>
      <c r="I56" s="264">
        <v>0.34256368669426646</v>
      </c>
      <c r="J56" s="264">
        <v>0.2994160910344138</v>
      </c>
      <c r="K56" s="264">
        <v>0.23578889816532472</v>
      </c>
      <c r="L56" s="264">
        <v>0.3726474378117805</v>
      </c>
      <c r="M56" s="264">
        <v>0.37644721163556155</v>
      </c>
      <c r="N56" s="264">
        <v>0.87557795610260358</v>
      </c>
      <c r="O56" s="264">
        <v>0.63108052186023722</v>
      </c>
      <c r="P56" s="264">
        <v>0.62959988324404137</v>
      </c>
      <c r="Q56" s="264">
        <v>0.72026597687951088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0.44678121035289714</v>
      </c>
      <c r="C58" s="242">
        <v>0.53145342545742436</v>
      </c>
      <c r="D58" s="242">
        <v>0.54700938453844372</v>
      </c>
      <c r="E58" s="242">
        <v>0.48103791844925431</v>
      </c>
      <c r="F58" s="242">
        <v>0.6052245692002165</v>
      </c>
      <c r="G58" s="242">
        <v>0.52383938395063945</v>
      </c>
      <c r="H58" s="242">
        <v>0.44832298036408424</v>
      </c>
      <c r="I58" s="242">
        <v>0.45296328966811134</v>
      </c>
      <c r="J58" s="242">
        <v>0.3959103163656626</v>
      </c>
      <c r="K58" s="242">
        <v>0.31177769018905288</v>
      </c>
      <c r="L58" s="242">
        <v>0.49274227209104299</v>
      </c>
      <c r="M58" s="242">
        <v>0.49776661681311135</v>
      </c>
      <c r="N58" s="242">
        <v>1.1577545629087092</v>
      </c>
      <c r="O58" s="242">
        <v>0.83446179595330083</v>
      </c>
      <c r="P58" s="242">
        <v>0.83250398499886591</v>
      </c>
      <c r="Q58" s="242">
        <v>0.95238946507058253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0.99999999999999978</v>
      </c>
      <c r="C62" s="77">
        <f t="shared" si="0"/>
        <v>1</v>
      </c>
      <c r="D62" s="77">
        <f t="shared" si="0"/>
        <v>0.99999999999999989</v>
      </c>
      <c r="E62" s="77">
        <f t="shared" si="0"/>
        <v>1.0000000000000002</v>
      </c>
      <c r="F62" s="77">
        <f t="shared" si="0"/>
        <v>1</v>
      </c>
      <c r="G62" s="77">
        <f t="shared" si="0"/>
        <v>1</v>
      </c>
      <c r="H62" s="77">
        <f t="shared" si="0"/>
        <v>0.99999999999999989</v>
      </c>
      <c r="I62" s="77">
        <f t="shared" si="0"/>
        <v>0.99999999999999978</v>
      </c>
      <c r="J62" s="77">
        <f t="shared" si="0"/>
        <v>1.0000000000000002</v>
      </c>
      <c r="K62" s="77">
        <f t="shared" si="0"/>
        <v>1</v>
      </c>
      <c r="L62" s="77">
        <f t="shared" si="0"/>
        <v>0.99999999999999989</v>
      </c>
      <c r="M62" s="77">
        <f t="shared" si="0"/>
        <v>1</v>
      </c>
      <c r="N62" s="77">
        <f t="shared" si="0"/>
        <v>1.0000000000000002</v>
      </c>
      <c r="O62" s="77">
        <f t="shared" si="0"/>
        <v>1</v>
      </c>
      <c r="P62" s="77">
        <f t="shared" si="0"/>
        <v>1</v>
      </c>
      <c r="Q62" s="77">
        <f t="shared" si="0"/>
        <v>0.99999999999999989</v>
      </c>
    </row>
    <row r="63" spans="1:17" x14ac:dyDescent="0.25">
      <c r="A63" s="132" t="s">
        <v>83</v>
      </c>
      <c r="B63" s="203">
        <f t="shared" ref="B63:Q63" si="1">IF(B$6=0,0,B$6/B$5)</f>
        <v>4.2676318609748166E-2</v>
      </c>
      <c r="C63" s="203">
        <f t="shared" si="1"/>
        <v>4.2775748516635452E-2</v>
      </c>
      <c r="D63" s="203">
        <f t="shared" si="1"/>
        <v>4.2931623328929497E-2</v>
      </c>
      <c r="E63" s="203">
        <f t="shared" si="1"/>
        <v>4.2655087820010554E-2</v>
      </c>
      <c r="F63" s="203">
        <f t="shared" si="1"/>
        <v>4.1793810500240447E-2</v>
      </c>
      <c r="G63" s="203">
        <f t="shared" si="1"/>
        <v>4.1935030874870542E-2</v>
      </c>
      <c r="H63" s="203">
        <f t="shared" si="1"/>
        <v>4.1484974509386652E-2</v>
      </c>
      <c r="I63" s="203">
        <f t="shared" si="1"/>
        <v>4.1054397738378094E-2</v>
      </c>
      <c r="J63" s="203">
        <f t="shared" si="1"/>
        <v>4.1095871195543074E-2</v>
      </c>
      <c r="K63" s="203">
        <f t="shared" si="1"/>
        <v>4.1222375893744036E-2</v>
      </c>
      <c r="L63" s="203">
        <f t="shared" si="1"/>
        <v>4.0349907608711308E-2</v>
      </c>
      <c r="M63" s="203">
        <f t="shared" si="1"/>
        <v>4.0329189099343354E-2</v>
      </c>
      <c r="N63" s="203">
        <f t="shared" si="1"/>
        <v>3.7952786055940164E-2</v>
      </c>
      <c r="O63" s="203">
        <f t="shared" si="1"/>
        <v>4.062794926643426E-2</v>
      </c>
      <c r="P63" s="203">
        <f t="shared" si="1"/>
        <v>4.1012393757017929E-2</v>
      </c>
      <c r="Q63" s="203">
        <f t="shared" si="1"/>
        <v>4.0941196487369803E-2</v>
      </c>
    </row>
    <row r="64" spans="1:17" x14ac:dyDescent="0.25">
      <c r="A64" s="76" t="s">
        <v>82</v>
      </c>
      <c r="B64" s="202">
        <f t="shared" ref="B64:Q64" si="2">IF(B$7=0,0,B$7/B$5)</f>
        <v>8.9050249841807864E-3</v>
      </c>
      <c r="C64" s="202">
        <f t="shared" si="2"/>
        <v>8.9257724580456884E-3</v>
      </c>
      <c r="D64" s="202">
        <f t="shared" si="2"/>
        <v>8.9582979696901221E-3</v>
      </c>
      <c r="E64" s="202">
        <f t="shared" si="2"/>
        <v>8.900594875886389E-3</v>
      </c>
      <c r="F64" s="202">
        <f t="shared" si="2"/>
        <v>8.7208770300010348E-3</v>
      </c>
      <c r="G64" s="202">
        <f t="shared" si="2"/>
        <v>8.7503446833817333E-3</v>
      </c>
      <c r="H64" s="202">
        <f t="shared" si="2"/>
        <v>8.6564339781127903E-3</v>
      </c>
      <c r="I64" s="202">
        <f t="shared" si="2"/>
        <v>8.5665879691704146E-3</v>
      </c>
      <c r="J64" s="202">
        <f t="shared" si="2"/>
        <v>8.5752419998896909E-3</v>
      </c>
      <c r="K64" s="202">
        <f t="shared" si="2"/>
        <v>8.6016390166613905E-3</v>
      </c>
      <c r="L64" s="202">
        <f t="shared" si="2"/>
        <v>8.4195860156242499E-3</v>
      </c>
      <c r="M64" s="202">
        <f t="shared" si="2"/>
        <v>8.4152628019646143E-3</v>
      </c>
      <c r="N64" s="202">
        <f t="shared" si="2"/>
        <v>7.9193922779041137E-3</v>
      </c>
      <c r="O64" s="202">
        <f t="shared" si="2"/>
        <v>8.4776033889433344E-3</v>
      </c>
      <c r="P64" s="202">
        <f t="shared" si="2"/>
        <v>8.557823236980934E-3</v>
      </c>
      <c r="Q64" s="202">
        <f t="shared" si="2"/>
        <v>8.5429669071550238E-3</v>
      </c>
    </row>
    <row r="65" spans="1:17" x14ac:dyDescent="0.25">
      <c r="A65" s="76" t="s">
        <v>81</v>
      </c>
      <c r="B65" s="202">
        <f t="shared" ref="B65:Q65" si="3">IF(B$8=0,0,B$8/B$5)</f>
        <v>3.4514982672913329E-2</v>
      </c>
      <c r="C65" s="202">
        <f t="shared" si="3"/>
        <v>3.4595397798331394E-2</v>
      </c>
      <c r="D65" s="202">
        <f t="shared" si="3"/>
        <v>3.472146341553399E-2</v>
      </c>
      <c r="E65" s="202">
        <f t="shared" si="3"/>
        <v>3.4497812017997495E-2</v>
      </c>
      <c r="F65" s="202">
        <f t="shared" si="3"/>
        <v>3.3801243693061235E-2</v>
      </c>
      <c r="G65" s="202">
        <f t="shared" si="3"/>
        <v>3.3915457358677348E-2</v>
      </c>
      <c r="H65" s="202">
        <f t="shared" si="3"/>
        <v>3.3551468894757623E-2</v>
      </c>
      <c r="I65" s="202">
        <f t="shared" si="3"/>
        <v>3.320323478565796E-2</v>
      </c>
      <c r="J65" s="202">
        <f t="shared" si="3"/>
        <v>3.3236776939762777E-2</v>
      </c>
      <c r="K65" s="202">
        <f t="shared" si="3"/>
        <v>3.3339089126209233E-2</v>
      </c>
      <c r="L65" s="202">
        <f t="shared" si="3"/>
        <v>3.263346997438079E-2</v>
      </c>
      <c r="M65" s="202">
        <f t="shared" si="3"/>
        <v>3.2616713632335849E-2</v>
      </c>
      <c r="N65" s="202">
        <f t="shared" si="3"/>
        <v>3.0694769272116732E-2</v>
      </c>
      <c r="O65" s="202">
        <f t="shared" si="3"/>
        <v>3.2858339487761533E-2</v>
      </c>
      <c r="P65" s="202">
        <f t="shared" si="3"/>
        <v>3.3169263563770313E-2</v>
      </c>
      <c r="Q65" s="202">
        <f t="shared" si="3"/>
        <v>3.3111681921109533E-2</v>
      </c>
    </row>
    <row r="66" spans="1:17" x14ac:dyDescent="0.25">
      <c r="A66" s="76" t="s">
        <v>80</v>
      </c>
      <c r="B66" s="202">
        <f t="shared" ref="B66:Q66" si="4">IF(B$9=0,0,B$9/B$5)</f>
        <v>4.7477918215202641E-2</v>
      </c>
      <c r="C66" s="202">
        <f t="shared" si="4"/>
        <v>4.758853518360865E-2</v>
      </c>
      <c r="D66" s="202">
        <f t="shared" si="4"/>
        <v>4.7761947788795653E-2</v>
      </c>
      <c r="E66" s="202">
        <f t="shared" si="4"/>
        <v>4.7454298706031191E-2</v>
      </c>
      <c r="F66" s="202">
        <f t="shared" si="4"/>
        <v>4.6496117319239465E-2</v>
      </c>
      <c r="G66" s="202">
        <f t="shared" si="4"/>
        <v>4.6653226686106823E-2</v>
      </c>
      <c r="H66" s="202">
        <f t="shared" si="4"/>
        <v>4.6152533561470858E-2</v>
      </c>
      <c r="I66" s="202">
        <f t="shared" si="4"/>
        <v>4.5673511720195147E-2</v>
      </c>
      <c r="J66" s="202">
        <f t="shared" si="4"/>
        <v>4.5719651440572308E-2</v>
      </c>
      <c r="K66" s="202">
        <f t="shared" si="4"/>
        <v>4.5860389440256583E-2</v>
      </c>
      <c r="L66" s="202">
        <f t="shared" si="4"/>
        <v>4.4889757969886951E-2</v>
      </c>
      <c r="M66" s="202">
        <f t="shared" si="4"/>
        <v>4.486670837879389E-2</v>
      </c>
      <c r="N66" s="202">
        <f t="shared" si="4"/>
        <v>4.2222931384512934E-2</v>
      </c>
      <c r="O66" s="202">
        <f t="shared" si="4"/>
        <v>4.5199082661327758E-2</v>
      </c>
      <c r="P66" s="202">
        <f t="shared" si="4"/>
        <v>4.5626781785264081E-2</v>
      </c>
      <c r="Q66" s="202">
        <f t="shared" si="4"/>
        <v>4.5547573965667214E-2</v>
      </c>
    </row>
    <row r="67" spans="1:17" x14ac:dyDescent="0.25">
      <c r="A67" s="129" t="s">
        <v>79</v>
      </c>
      <c r="B67" s="201">
        <f t="shared" ref="B67:Q67" si="5">IF(B$10=0,0,B$10/B$5)</f>
        <v>0.13359250296112488</v>
      </c>
      <c r="C67" s="201">
        <f t="shared" si="5"/>
        <v>0.1339037549754265</v>
      </c>
      <c r="D67" s="201">
        <f t="shared" si="5"/>
        <v>0.13439170021066055</v>
      </c>
      <c r="E67" s="201">
        <f t="shared" si="5"/>
        <v>0.1335260428157026</v>
      </c>
      <c r="F67" s="201">
        <f t="shared" si="5"/>
        <v>0.13082992945260066</v>
      </c>
      <c r="G67" s="201">
        <f t="shared" si="5"/>
        <v>0.13123021877225072</v>
      </c>
      <c r="H67" s="201">
        <f t="shared" si="5"/>
        <v>0.12986315972253282</v>
      </c>
      <c r="I67" s="201">
        <f t="shared" si="5"/>
        <v>0.12851529677582557</v>
      </c>
      <c r="J67" s="201">
        <f t="shared" si="5"/>
        <v>0.12864512388204308</v>
      </c>
      <c r="K67" s="201">
        <f t="shared" si="5"/>
        <v>0.12904112990645097</v>
      </c>
      <c r="L67" s="201">
        <f t="shared" si="5"/>
        <v>0.12630998472456312</v>
      </c>
      <c r="M67" s="201">
        <f t="shared" si="5"/>
        <v>0.12624512820426678</v>
      </c>
      <c r="N67" s="201">
        <f t="shared" si="5"/>
        <v>0.12240920674869023</v>
      </c>
      <c r="O67" s="201">
        <f t="shared" si="5"/>
        <v>0.1271803569167462</v>
      </c>
      <c r="P67" s="201">
        <f t="shared" si="5"/>
        <v>0.12838380893462845</v>
      </c>
      <c r="Q67" s="201">
        <f t="shared" si="5"/>
        <v>0.12816093541211895</v>
      </c>
    </row>
    <row r="68" spans="1:17" x14ac:dyDescent="0.25">
      <c r="A68" s="127" t="s">
        <v>306</v>
      </c>
      <c r="B68" s="200">
        <f t="shared" ref="B68:Q68" si="6">IF(B$15=0,0,B$15/B$5)</f>
        <v>3.6647991542208574E-2</v>
      </c>
      <c r="C68" s="200">
        <f t="shared" si="6"/>
        <v>3.5734106983652585E-2</v>
      </c>
      <c r="D68" s="200">
        <f t="shared" si="6"/>
        <v>3.5161996634392415E-2</v>
      </c>
      <c r="E68" s="200">
        <f t="shared" si="6"/>
        <v>3.5544548971858332E-2</v>
      </c>
      <c r="F68" s="200">
        <f t="shared" si="6"/>
        <v>3.5049068658673341E-2</v>
      </c>
      <c r="G68" s="200">
        <f t="shared" si="6"/>
        <v>3.4936738646613862E-2</v>
      </c>
      <c r="H68" s="200">
        <f t="shared" si="6"/>
        <v>3.4608716433389718E-2</v>
      </c>
      <c r="I68" s="200">
        <f t="shared" si="6"/>
        <v>3.4064711770196994E-2</v>
      </c>
      <c r="J68" s="200">
        <f t="shared" si="6"/>
        <v>3.4094203661784422E-2</v>
      </c>
      <c r="K68" s="200">
        <f t="shared" si="6"/>
        <v>3.4297426242843161E-2</v>
      </c>
      <c r="L68" s="200">
        <f t="shared" si="6"/>
        <v>3.3293134526717935E-2</v>
      </c>
      <c r="M68" s="200">
        <f t="shared" si="6"/>
        <v>3.3260891061140975E-2</v>
      </c>
      <c r="N68" s="200">
        <f t="shared" si="6"/>
        <v>3.1268499288238057E-2</v>
      </c>
      <c r="O68" s="200">
        <f t="shared" si="6"/>
        <v>3.3419600293248579E-2</v>
      </c>
      <c r="P68" s="200">
        <f t="shared" si="6"/>
        <v>3.3637860663069612E-2</v>
      </c>
      <c r="Q68" s="200">
        <f t="shared" si="6"/>
        <v>3.3572050505831362E-2</v>
      </c>
    </row>
    <row r="69" spans="1:17" x14ac:dyDescent="0.25">
      <c r="A69" s="127" t="s">
        <v>305</v>
      </c>
      <c r="B69" s="200">
        <f t="shared" ref="B69:Q69" si="7">IF(B$26=0,0,B$26/B$5)</f>
        <v>0.24314532850119147</v>
      </c>
      <c r="C69" s="200">
        <f t="shared" si="7"/>
        <v>0.23708205594923343</v>
      </c>
      <c r="D69" s="200">
        <f t="shared" si="7"/>
        <v>0.23328632382433429</v>
      </c>
      <c r="E69" s="200">
        <f t="shared" si="7"/>
        <v>0.2358244114479062</v>
      </c>
      <c r="F69" s="200">
        <f t="shared" si="7"/>
        <v>0.23253709013927501</v>
      </c>
      <c r="G69" s="200">
        <f t="shared" si="7"/>
        <v>0.23179182371311124</v>
      </c>
      <c r="H69" s="200">
        <f t="shared" si="7"/>
        <v>0.22961552249075859</v>
      </c>
      <c r="I69" s="200">
        <f t="shared" si="7"/>
        <v>0.22600626078303773</v>
      </c>
      <c r="J69" s="200">
        <f t="shared" si="7"/>
        <v>0.2262019281406851</v>
      </c>
      <c r="K69" s="200">
        <f t="shared" si="7"/>
        <v>0.22755023180347869</v>
      </c>
      <c r="L69" s="200">
        <f t="shared" si="7"/>
        <v>0.22088714253303246</v>
      </c>
      <c r="M69" s="200">
        <f t="shared" si="7"/>
        <v>0.22067321954026228</v>
      </c>
      <c r="N69" s="200">
        <f t="shared" si="7"/>
        <v>0.14179234006059607</v>
      </c>
      <c r="O69" s="200">
        <f t="shared" si="7"/>
        <v>0.2217261942532838</v>
      </c>
      <c r="P69" s="200">
        <f t="shared" si="7"/>
        <v>0.22317426786075029</v>
      </c>
      <c r="Q69" s="200">
        <f t="shared" si="7"/>
        <v>0.22273764277907343</v>
      </c>
    </row>
    <row r="70" spans="1:17" x14ac:dyDescent="0.25">
      <c r="A70" s="127" t="s">
        <v>304</v>
      </c>
      <c r="B70" s="200">
        <f t="shared" ref="B70:Q70" si="8">IF(B$37=0,0,B$37/B$5)</f>
        <v>7.4993700636990124E-2</v>
      </c>
      <c r="C70" s="200">
        <f t="shared" si="8"/>
        <v>8.3101203183827577E-2</v>
      </c>
      <c r="D70" s="200">
        <f t="shared" si="8"/>
        <v>8.9648115603145562E-2</v>
      </c>
      <c r="E70" s="200">
        <f t="shared" si="8"/>
        <v>9.172337233270586E-2</v>
      </c>
      <c r="F70" s="200">
        <f t="shared" si="8"/>
        <v>0.1347042900711157</v>
      </c>
      <c r="G70" s="200">
        <f t="shared" si="8"/>
        <v>0.13194986005009315</v>
      </c>
      <c r="H70" s="200">
        <f t="shared" si="8"/>
        <v>0.15580266393943012</v>
      </c>
      <c r="I70" s="200">
        <f t="shared" si="8"/>
        <v>0.18370405507341306</v>
      </c>
      <c r="J70" s="200">
        <f t="shared" si="8"/>
        <v>0.18151244267880887</v>
      </c>
      <c r="K70" s="200">
        <f t="shared" si="8"/>
        <v>0.17237561546550453</v>
      </c>
      <c r="L70" s="200">
        <f t="shared" si="8"/>
        <v>0.22678990153173248</v>
      </c>
      <c r="M70" s="200">
        <f t="shared" si="8"/>
        <v>0.22826379494568716</v>
      </c>
      <c r="N70" s="200">
        <f t="shared" si="8"/>
        <v>0.38106433780792826</v>
      </c>
      <c r="O70" s="200">
        <f t="shared" si="8"/>
        <v>0.21363950287413133</v>
      </c>
      <c r="P70" s="200">
        <f t="shared" si="8"/>
        <v>0.19451718722403105</v>
      </c>
      <c r="Q70" s="200">
        <f t="shared" si="8"/>
        <v>0.19860815317475009</v>
      </c>
    </row>
    <row r="71" spans="1:17" x14ac:dyDescent="0.25">
      <c r="A71" s="127" t="s">
        <v>303</v>
      </c>
      <c r="B71" s="200">
        <f t="shared" ref="B71:Q71" si="9">IF(B$38=0,0,B$38/B$5)</f>
        <v>0.35921047197027695</v>
      </c>
      <c r="C71" s="200">
        <f t="shared" si="9"/>
        <v>0.35542134772623768</v>
      </c>
      <c r="D71" s="200">
        <f t="shared" si="9"/>
        <v>0.35062210161512308</v>
      </c>
      <c r="E71" s="200">
        <f t="shared" si="9"/>
        <v>0.34683617045684556</v>
      </c>
      <c r="F71" s="200">
        <f t="shared" si="9"/>
        <v>0.30223462924105987</v>
      </c>
      <c r="G71" s="200">
        <f t="shared" si="9"/>
        <v>0.30569617052748732</v>
      </c>
      <c r="H71" s="200">
        <f t="shared" si="9"/>
        <v>0.28113241876275369</v>
      </c>
      <c r="I71" s="200">
        <f t="shared" si="9"/>
        <v>0.2530719950183194</v>
      </c>
      <c r="J71" s="200">
        <f t="shared" si="9"/>
        <v>0.25532926706030945</v>
      </c>
      <c r="K71" s="200">
        <f t="shared" si="9"/>
        <v>0.26441745730117594</v>
      </c>
      <c r="L71" s="200">
        <f t="shared" si="9"/>
        <v>0.20946552903398458</v>
      </c>
      <c r="M71" s="200">
        <f t="shared" si="9"/>
        <v>0.20799731646240691</v>
      </c>
      <c r="N71" s="200">
        <f t="shared" si="9"/>
        <v>0.108965879945606</v>
      </c>
      <c r="O71" s="200">
        <f t="shared" si="9"/>
        <v>0.22321269888395523</v>
      </c>
      <c r="P71" s="200">
        <f t="shared" si="9"/>
        <v>0.2430647890178968</v>
      </c>
      <c r="Q71" s="200">
        <f t="shared" si="9"/>
        <v>0.23889446922282445</v>
      </c>
    </row>
    <row r="72" spans="1:17" x14ac:dyDescent="0.25">
      <c r="A72" s="142" t="s">
        <v>310</v>
      </c>
      <c r="B72" s="199">
        <f t="shared" ref="B72:Q72" si="10">IF(B$39=0,0,B$39/B$5)</f>
        <v>0.30208852484218723</v>
      </c>
      <c r="C72" s="199">
        <f t="shared" si="10"/>
        <v>0.29782860552094492</v>
      </c>
      <c r="D72" s="199">
        <f t="shared" si="10"/>
        <v>0.29245513173088838</v>
      </c>
      <c r="E72" s="199">
        <f t="shared" si="10"/>
        <v>0.28782743391756621</v>
      </c>
      <c r="F72" s="199">
        <f t="shared" si="10"/>
        <v>0.23564141275162412</v>
      </c>
      <c r="G72" s="199">
        <f t="shared" si="10"/>
        <v>0.23975757739181602</v>
      </c>
      <c r="H72" s="199">
        <f t="shared" si="10"/>
        <v>0.21104678836352136</v>
      </c>
      <c r="I72" s="199">
        <f t="shared" si="10"/>
        <v>0.17832299541406108</v>
      </c>
      <c r="J72" s="199">
        <f t="shared" si="10"/>
        <v>0.18096205714878455</v>
      </c>
      <c r="K72" s="199">
        <f t="shared" si="10"/>
        <v>0.19154801332384971</v>
      </c>
      <c r="L72" s="199">
        <f t="shared" si="10"/>
        <v>0.12743514297952771</v>
      </c>
      <c r="M72" s="199">
        <f t="shared" si="10"/>
        <v>0.12572468986715413</v>
      </c>
      <c r="N72" s="199">
        <f t="shared" si="10"/>
        <v>0</v>
      </c>
      <c r="O72" s="199">
        <f t="shared" si="10"/>
        <v>0.143532255083581</v>
      </c>
      <c r="P72" s="199">
        <f t="shared" si="10"/>
        <v>0.16676124950971519</v>
      </c>
      <c r="Q72" s="199">
        <f t="shared" si="10"/>
        <v>0.16189085120039984</v>
      </c>
    </row>
    <row r="73" spans="1:17" x14ac:dyDescent="0.25">
      <c r="A73" s="142" t="s">
        <v>309</v>
      </c>
      <c r="B73" s="199">
        <f t="shared" ref="B73:Q73" si="11">IF(B$45=0,0,B$45/B$5)</f>
        <v>4.2876979594691882E-2</v>
      </c>
      <c r="C73" s="199">
        <f t="shared" si="11"/>
        <v>4.1807763849976941E-2</v>
      </c>
      <c r="D73" s="199">
        <f t="shared" si="11"/>
        <v>4.1138413014123153E-2</v>
      </c>
      <c r="E73" s="199">
        <f t="shared" si="11"/>
        <v>4.1585987030520112E-2</v>
      </c>
      <c r="F73" s="199">
        <f t="shared" si="11"/>
        <v>4.1006290889367691E-2</v>
      </c>
      <c r="G73" s="199">
        <f t="shared" si="11"/>
        <v>4.0874868362995455E-2</v>
      </c>
      <c r="H73" s="199">
        <f t="shared" si="11"/>
        <v>4.0491092850309614E-2</v>
      </c>
      <c r="I73" s="199">
        <f t="shared" si="11"/>
        <v>3.9854624769479936E-2</v>
      </c>
      <c r="J73" s="199">
        <f t="shared" si="11"/>
        <v>3.9889129340688063E-2</v>
      </c>
      <c r="K73" s="199">
        <f t="shared" si="11"/>
        <v>4.0126893269748151E-2</v>
      </c>
      <c r="L73" s="199">
        <f t="shared" si="11"/>
        <v>3.8951904038214837E-2</v>
      </c>
      <c r="M73" s="199">
        <f t="shared" si="11"/>
        <v>3.8914180213322179E-2</v>
      </c>
      <c r="N73" s="199">
        <f t="shared" si="11"/>
        <v>3.6583145474542549E-2</v>
      </c>
      <c r="O73" s="199">
        <f t="shared" si="11"/>
        <v>3.9099864945832799E-2</v>
      </c>
      <c r="P73" s="199">
        <f t="shared" si="11"/>
        <v>3.9355222607448934E-2</v>
      </c>
      <c r="Q73" s="199">
        <f t="shared" si="11"/>
        <v>3.9278226825407853E-2</v>
      </c>
    </row>
    <row r="74" spans="1:17" x14ac:dyDescent="0.25">
      <c r="A74" s="142" t="s">
        <v>308</v>
      </c>
      <c r="B74" s="199">
        <f t="shared" ref="B74:Q74" si="12">IF(B$56=0,0,B$56/B$5)</f>
        <v>1.4244967533397816E-2</v>
      </c>
      <c r="C74" s="199">
        <f t="shared" si="12"/>
        <v>1.5784978355315768E-2</v>
      </c>
      <c r="D74" s="199">
        <f t="shared" si="12"/>
        <v>1.7028556870111497E-2</v>
      </c>
      <c r="E74" s="199">
        <f t="shared" si="12"/>
        <v>1.742274950875921E-2</v>
      </c>
      <c r="F74" s="199">
        <f t="shared" si="12"/>
        <v>2.5586925600068099E-2</v>
      </c>
      <c r="G74" s="199">
        <f t="shared" si="12"/>
        <v>2.5063724772675804E-2</v>
      </c>
      <c r="H74" s="199">
        <f t="shared" si="12"/>
        <v>2.9594537548922713E-2</v>
      </c>
      <c r="I74" s="199">
        <f t="shared" si="12"/>
        <v>3.4894374834778426E-2</v>
      </c>
      <c r="J74" s="199">
        <f t="shared" si="12"/>
        <v>3.4478080570836858E-2</v>
      </c>
      <c r="K74" s="199">
        <f t="shared" si="12"/>
        <v>3.2742550707578075E-2</v>
      </c>
      <c r="L74" s="199">
        <f t="shared" si="12"/>
        <v>4.3078482016242037E-2</v>
      </c>
      <c r="M74" s="199">
        <f t="shared" si="12"/>
        <v>4.33584463819306E-2</v>
      </c>
      <c r="N74" s="199">
        <f t="shared" si="12"/>
        <v>7.2382734471063442E-2</v>
      </c>
      <c r="O74" s="199">
        <f t="shared" si="12"/>
        <v>4.058057885454143E-2</v>
      </c>
      <c r="P74" s="199">
        <f t="shared" si="12"/>
        <v>3.6948316900732657E-2</v>
      </c>
      <c r="Q74" s="199">
        <f t="shared" si="12"/>
        <v>3.7725391197016733E-2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1.8835759906163204E-2</v>
      </c>
      <c r="C76" s="276">
        <f t="shared" si="14"/>
        <v>2.0872077225000965E-2</v>
      </c>
      <c r="D76" s="276">
        <f t="shared" si="14"/>
        <v>2.2516429609394789E-2</v>
      </c>
      <c r="E76" s="276">
        <f t="shared" si="14"/>
        <v>2.3037660555055933E-2</v>
      </c>
      <c r="F76" s="276">
        <f t="shared" si="14"/>
        <v>3.3832943894733139E-2</v>
      </c>
      <c r="G76" s="276">
        <f t="shared" si="14"/>
        <v>3.3141128687407331E-2</v>
      </c>
      <c r="H76" s="276">
        <f t="shared" si="14"/>
        <v>3.9132107707407056E-2</v>
      </c>
      <c r="I76" s="276">
        <f t="shared" si="14"/>
        <v>4.61399483658054E-2</v>
      </c>
      <c r="J76" s="276">
        <f t="shared" si="14"/>
        <v>4.5589493000601354E-2</v>
      </c>
      <c r="K76" s="276">
        <f t="shared" si="14"/>
        <v>4.3294645803675431E-2</v>
      </c>
      <c r="L76" s="276">
        <f t="shared" si="14"/>
        <v>5.6961586081366047E-2</v>
      </c>
      <c r="M76" s="276">
        <f t="shared" si="14"/>
        <v>5.7331775873798174E-2</v>
      </c>
      <c r="N76" s="276">
        <f t="shared" si="14"/>
        <v>9.5709857158467609E-2</v>
      </c>
      <c r="O76" s="276">
        <f t="shared" si="14"/>
        <v>5.3658671974167932E-2</v>
      </c>
      <c r="P76" s="276">
        <f t="shared" si="14"/>
        <v>4.8855823956590598E-2</v>
      </c>
      <c r="Q76" s="276">
        <f t="shared" si="14"/>
        <v>4.9883329624100282E-2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0.36046366275764186</v>
      </c>
      <c r="C80" s="253">
        <f>IF(C$5=0,0,C$5/TEL_fec!C$5)</f>
        <v>0.35962578452833854</v>
      </c>
      <c r="D80" s="253">
        <f>IF(D$5=0,0,D$5/TEL_fec!D$5)</f>
        <v>0.35832006633478319</v>
      </c>
      <c r="E80" s="253">
        <f>IF(E$5=0,0,E$5/TEL_fec!E$5)</f>
        <v>0.36064307695236469</v>
      </c>
      <c r="F80" s="253">
        <f>IF(F$5=0,0,F$5/TEL_fec!F$5)</f>
        <v>0.36807512727257635</v>
      </c>
      <c r="G80" s="253">
        <f>IF(G$5=0,0,G$5/TEL_fec!G$5)</f>
        <v>0.36683559778419816</v>
      </c>
      <c r="H80" s="253">
        <f>IF(H$5=0,0,H$5/TEL_fec!H$5)</f>
        <v>0.37081527230060662</v>
      </c>
      <c r="I80" s="253">
        <f>IF(I$5=0,0,I$5/TEL_fec!I$5)</f>
        <v>0.37470436704766225</v>
      </c>
      <c r="J80" s="253">
        <f>IF(J$5=0,0,J$5/TEL_fec!J$5)</f>
        <v>0.37432621992328724</v>
      </c>
      <c r="K80" s="253">
        <f>IF(K$5=0,0,K$5/TEL_fec!K$5)</f>
        <v>0.37317747426141246</v>
      </c>
      <c r="L80" s="253">
        <f>IF(L$5=0,0,L$5/TEL_fec!L$5)</f>
        <v>0.38124652646691026</v>
      </c>
      <c r="M80" s="253">
        <f>IF(M$5=0,0,M$5/TEL_fec!M$5)</f>
        <v>0.38144238608884928</v>
      </c>
      <c r="N80" s="253">
        <f>IF(N$5=0,0,N$5/TEL_fec!N$5)</f>
        <v>0.44001509187115923</v>
      </c>
      <c r="O80" s="253">
        <f>IF(O$5=0,0,O$5/TEL_fec!O$5)</f>
        <v>0.45183476387441668</v>
      </c>
      <c r="P80" s="253">
        <f>IF(P$5=0,0,P$5/TEL_fec!P$5)</f>
        <v>0.46176569612810336</v>
      </c>
      <c r="Q80" s="253">
        <f>IF(Q$5=0,0,Q$5/TEL_fec!Q$5)</f>
        <v>0.46909684674230162</v>
      </c>
    </row>
    <row r="81" spans="1:17" x14ac:dyDescent="0.25">
      <c r="A81" s="132" t="s">
        <v>83</v>
      </c>
      <c r="B81" s="282">
        <f>IF(B$6=0,0,B$6/TEL_fec!B$6)</f>
        <v>0.37077566483328434</v>
      </c>
      <c r="C81" s="282">
        <f>IF(C$6=0,0,C$6/TEL_fec!C$6)</f>
        <v>0.37077566483328439</v>
      </c>
      <c r="D81" s="282">
        <f>IF(D$6=0,0,D$6/TEL_fec!D$6)</f>
        <v>0.37077566483328445</v>
      </c>
      <c r="E81" s="282">
        <f>IF(E$6=0,0,E$6/TEL_fec!E$6)</f>
        <v>0.37077566483328439</v>
      </c>
      <c r="F81" s="282">
        <f>IF(F$6=0,0,F$6/TEL_fec!F$6)</f>
        <v>0.37077566483328439</v>
      </c>
      <c r="G81" s="282">
        <f>IF(G$6=0,0,G$6/TEL_fec!G$6)</f>
        <v>0.37077566483328439</v>
      </c>
      <c r="H81" s="282">
        <f>IF(H$6=0,0,H$6/TEL_fec!H$6)</f>
        <v>0.37077566483328434</v>
      </c>
      <c r="I81" s="282">
        <f>IF(I$6=0,0,I$6/TEL_fec!I$6)</f>
        <v>0.37077566483328434</v>
      </c>
      <c r="J81" s="282">
        <f>IF(J$6=0,0,J$6/TEL_fec!J$6)</f>
        <v>0.37077566483328439</v>
      </c>
      <c r="K81" s="282">
        <f>IF(K$6=0,0,K$6/TEL_fec!K$6)</f>
        <v>0.37077566483328428</v>
      </c>
      <c r="L81" s="282">
        <f>IF(L$6=0,0,L$6/TEL_fec!L$6)</f>
        <v>0.37077566483328439</v>
      </c>
      <c r="M81" s="282">
        <f>IF(M$6=0,0,M$6/TEL_fec!M$6)</f>
        <v>0.37077566483328434</v>
      </c>
      <c r="N81" s="282">
        <f>IF(N$6=0,0,N$6/TEL_fec!N$6)</f>
        <v>0.40250753686521845</v>
      </c>
      <c r="O81" s="282">
        <f>IF(O$6=0,0,O$6/TEL_fec!O$6)</f>
        <v>0.44245318509986548</v>
      </c>
      <c r="P81" s="282">
        <f>IF(P$6=0,0,P$6/TEL_fec!P$6)</f>
        <v>0.45645668007904661</v>
      </c>
      <c r="Q81" s="282">
        <f>IF(Q$6=0,0,Q$6/TEL_fec!Q$6)</f>
        <v>0.46289855636291094</v>
      </c>
    </row>
    <row r="82" spans="1:17" x14ac:dyDescent="0.25">
      <c r="A82" s="76" t="s">
        <v>82</v>
      </c>
      <c r="B82" s="281">
        <f>IF(B$7=0,0,B$7/TEL_fec!B$7)</f>
        <v>9.4291825647293367E-2</v>
      </c>
      <c r="C82" s="281">
        <f>IF(C$7=0,0,C$7/TEL_fec!C$7)</f>
        <v>9.4291825647293367E-2</v>
      </c>
      <c r="D82" s="281">
        <f>IF(D$7=0,0,D$7/TEL_fec!D$7)</f>
        <v>9.4291825647293381E-2</v>
      </c>
      <c r="E82" s="281">
        <f>IF(E$7=0,0,E$7/TEL_fec!E$7)</f>
        <v>9.4291825647293381E-2</v>
      </c>
      <c r="F82" s="281">
        <f>IF(F$7=0,0,F$7/TEL_fec!F$7)</f>
        <v>9.4291825647293381E-2</v>
      </c>
      <c r="G82" s="281">
        <f>IF(G$7=0,0,G$7/TEL_fec!G$7)</f>
        <v>9.4291825647293367E-2</v>
      </c>
      <c r="H82" s="281">
        <f>IF(H$7=0,0,H$7/TEL_fec!H$7)</f>
        <v>9.4291825647293381E-2</v>
      </c>
      <c r="I82" s="281">
        <f>IF(I$7=0,0,I$7/TEL_fec!I$7)</f>
        <v>9.4291825647293381E-2</v>
      </c>
      <c r="J82" s="281">
        <f>IF(J$7=0,0,J$7/TEL_fec!J$7)</f>
        <v>9.4291825647293381E-2</v>
      </c>
      <c r="K82" s="281">
        <f>IF(K$7=0,0,K$7/TEL_fec!K$7)</f>
        <v>9.4291825647293354E-2</v>
      </c>
      <c r="L82" s="281">
        <f>IF(L$7=0,0,L$7/TEL_fec!L$7)</f>
        <v>9.4291825647293367E-2</v>
      </c>
      <c r="M82" s="281">
        <f>IF(M$7=0,0,M$7/TEL_fec!M$7)</f>
        <v>9.4291825647293367E-2</v>
      </c>
      <c r="N82" s="281">
        <f>IF(N$7=0,0,N$7/TEL_fec!N$7)</f>
        <v>0.10236154658338205</v>
      </c>
      <c r="O82" s="281">
        <f>IF(O$7=0,0,O$7/TEL_fec!O$7)</f>
        <v>0.11252010998425424</v>
      </c>
      <c r="P82" s="281">
        <f>IF(P$7=0,0,P$7/TEL_fec!P$7)</f>
        <v>0.11608133374370297</v>
      </c>
      <c r="Q82" s="281">
        <f>IF(Q$7=0,0,Q$7/TEL_fec!Q$7)</f>
        <v>0.11771956497895052</v>
      </c>
    </row>
    <row r="83" spans="1:17" x14ac:dyDescent="0.25">
      <c r="A83" s="76" t="s">
        <v>81</v>
      </c>
      <c r="B83" s="281">
        <f>IF(B$8=0,0,B$8/TEL_fec!B$8)</f>
        <v>0.50847394537374602</v>
      </c>
      <c r="C83" s="281">
        <f>IF(C$8=0,0,C$8/TEL_fec!C$8)</f>
        <v>0.50847394537374613</v>
      </c>
      <c r="D83" s="281">
        <f>IF(D$8=0,0,D$8/TEL_fec!D$8)</f>
        <v>0.50847394537374613</v>
      </c>
      <c r="E83" s="281">
        <f>IF(E$8=0,0,E$8/TEL_fec!E$8)</f>
        <v>0.50847394537374602</v>
      </c>
      <c r="F83" s="281">
        <f>IF(F$8=0,0,F$8/TEL_fec!F$8)</f>
        <v>0.50847394537374602</v>
      </c>
      <c r="G83" s="281">
        <f>IF(G$8=0,0,G$8/TEL_fec!G$8)</f>
        <v>0.50847394537374613</v>
      </c>
      <c r="H83" s="281">
        <f>IF(H$8=0,0,H$8/TEL_fec!H$8)</f>
        <v>0.50847394537374602</v>
      </c>
      <c r="I83" s="281">
        <f>IF(I$8=0,0,I$8/TEL_fec!I$8)</f>
        <v>0.50847394537374613</v>
      </c>
      <c r="J83" s="281">
        <f>IF(J$8=0,0,J$8/TEL_fec!J$8)</f>
        <v>0.50847394537374602</v>
      </c>
      <c r="K83" s="281">
        <f>IF(K$8=0,0,K$8/TEL_fec!K$8)</f>
        <v>0.50847394537374602</v>
      </c>
      <c r="L83" s="281">
        <f>IF(L$8=0,0,L$8/TEL_fec!L$8)</f>
        <v>0.50847394537374613</v>
      </c>
      <c r="M83" s="281">
        <f>IF(M$8=0,0,M$8/TEL_fec!M$8)</f>
        <v>0.50847394537374602</v>
      </c>
      <c r="N83" s="281">
        <f>IF(N$8=0,0,N$8/TEL_fec!N$8)</f>
        <v>0.55199036701761861</v>
      </c>
      <c r="O83" s="281">
        <f>IF(O$8=0,0,O$8/TEL_fec!O$8)</f>
        <v>0.60677098852231082</v>
      </c>
      <c r="P83" s="281">
        <f>IF(P$8=0,0,P$8/TEL_fec!P$8)</f>
        <v>0.62597508689345738</v>
      </c>
      <c r="Q83" s="281">
        <f>IF(Q$8=0,0,Q$8/TEL_fec!Q$8)</f>
        <v>0.63480934048757842</v>
      </c>
    </row>
    <row r="84" spans="1:17" x14ac:dyDescent="0.25">
      <c r="A84" s="76" t="s">
        <v>80</v>
      </c>
      <c r="B84" s="281">
        <f>IF(B$9=0,0,B$9/TEL_fec!B$9)</f>
        <v>0.35749340530444784</v>
      </c>
      <c r="C84" s="281">
        <f>IF(C$9=0,0,C$9/TEL_fec!C$9)</f>
        <v>0.35749340530444784</v>
      </c>
      <c r="D84" s="281">
        <f>IF(D$9=0,0,D$9/TEL_fec!D$9)</f>
        <v>0.35749340530444784</v>
      </c>
      <c r="E84" s="281">
        <f>IF(E$9=0,0,E$9/TEL_fec!E$9)</f>
        <v>0.3574934053044479</v>
      </c>
      <c r="F84" s="281">
        <f>IF(F$9=0,0,F$9/TEL_fec!F$9)</f>
        <v>0.35749340530444784</v>
      </c>
      <c r="G84" s="281">
        <f>IF(G$9=0,0,G$9/TEL_fec!G$9)</f>
        <v>0.35749340530444784</v>
      </c>
      <c r="H84" s="281">
        <f>IF(H$9=0,0,H$9/TEL_fec!H$9)</f>
        <v>0.35749340530444784</v>
      </c>
      <c r="I84" s="281">
        <f>IF(I$9=0,0,I$9/TEL_fec!I$9)</f>
        <v>0.35749340530444779</v>
      </c>
      <c r="J84" s="281">
        <f>IF(J$9=0,0,J$9/TEL_fec!J$9)</f>
        <v>0.35749340530444784</v>
      </c>
      <c r="K84" s="281">
        <f>IF(K$9=0,0,K$9/TEL_fec!K$9)</f>
        <v>0.35749340530444784</v>
      </c>
      <c r="L84" s="281">
        <f>IF(L$9=0,0,L$9/TEL_fec!L$9)</f>
        <v>0.35749340530444779</v>
      </c>
      <c r="M84" s="281">
        <f>IF(M$9=0,0,M$9/TEL_fec!M$9)</f>
        <v>0.35749340530444784</v>
      </c>
      <c r="N84" s="281">
        <f>IF(N$9=0,0,N$9/TEL_fec!N$9)</f>
        <v>0.38808854966075756</v>
      </c>
      <c r="O84" s="281">
        <f>IF(O$9=0,0,O$9/TEL_fec!O$9)</f>
        <v>0.42660322893702185</v>
      </c>
      <c r="P84" s="281">
        <f>IF(P$9=0,0,P$9/TEL_fec!P$9)</f>
        <v>0.44010507811723204</v>
      </c>
      <c r="Q84" s="281">
        <f>IF(Q$9=0,0,Q$9/TEL_fec!Q$9)</f>
        <v>0.44631618771177389</v>
      </c>
    </row>
    <row r="85" spans="1:17" x14ac:dyDescent="0.25">
      <c r="A85" s="129" t="s">
        <v>79</v>
      </c>
      <c r="B85" s="280">
        <f>IF(B$10=0,0,B$10/TEL_fec!B$10)</f>
        <v>0.59560368357951032</v>
      </c>
      <c r="C85" s="280">
        <f>IF(C$10=0,0,C$10/TEL_fec!C$10)</f>
        <v>0.5956036835795101</v>
      </c>
      <c r="D85" s="280">
        <f>IF(D$10=0,0,D$10/TEL_fec!D$10)</f>
        <v>0.5956036835795101</v>
      </c>
      <c r="E85" s="280">
        <f>IF(E$10=0,0,E$10/TEL_fec!E$10)</f>
        <v>0.5956036835795101</v>
      </c>
      <c r="F85" s="280">
        <f>IF(F$10=0,0,F$10/TEL_fec!F$10)</f>
        <v>0.5956036835795101</v>
      </c>
      <c r="G85" s="280">
        <f>IF(G$10=0,0,G$10/TEL_fec!G$10)</f>
        <v>0.59541411072119554</v>
      </c>
      <c r="H85" s="280">
        <f>IF(H$10=0,0,H$10/TEL_fec!H$10)</f>
        <v>0.59560368357951021</v>
      </c>
      <c r="I85" s="280">
        <f>IF(I$10=0,0,I$10/TEL_fec!I$10)</f>
        <v>0.59560368357951021</v>
      </c>
      <c r="J85" s="280">
        <f>IF(J$10=0,0,J$10/TEL_fec!J$10)</f>
        <v>0.59560368357951021</v>
      </c>
      <c r="K85" s="280">
        <f>IF(K$10=0,0,K$10/TEL_fec!K$10)</f>
        <v>0.59560368357951032</v>
      </c>
      <c r="L85" s="280">
        <f>IF(L$10=0,0,L$10/TEL_fec!L$10)</f>
        <v>0.59560368357951021</v>
      </c>
      <c r="M85" s="280">
        <f>IF(M$10=0,0,M$10/TEL_fec!M$10)</f>
        <v>0.59560368357951032</v>
      </c>
      <c r="N85" s="280">
        <f>IF(N$10=0,0,N$10/TEL_fec!N$10)</f>
        <v>0.66618592512595609</v>
      </c>
      <c r="O85" s="280">
        <f>IF(O$10=0,0,O$10/TEL_fec!O$10)</f>
        <v>0.71074445237785211</v>
      </c>
      <c r="P85" s="280">
        <f>IF(P$10=0,0,P$10/TEL_fec!P$10)</f>
        <v>0.73323927602367489</v>
      </c>
      <c r="Q85" s="280">
        <f>IF(Q$10=0,0,Q$10/TEL_fec!Q$10)</f>
        <v>0.7435873263617635</v>
      </c>
    </row>
    <row r="86" spans="1:17" x14ac:dyDescent="0.25">
      <c r="A86" s="127" t="s">
        <v>306</v>
      </c>
      <c r="B86" s="305">
        <f>IF(B$15=0,0,B$15/TEL_fec!B$15)</f>
        <v>0.43104970435978307</v>
      </c>
      <c r="C86" s="305">
        <f>IF(C$15=0,0,C$15/TEL_fec!C$15)</f>
        <v>0.41932372707454724</v>
      </c>
      <c r="D86" s="305">
        <f>IF(D$15=0,0,D$15/TEL_fec!D$15)</f>
        <v>0.41111217596134031</v>
      </c>
      <c r="E86" s="305">
        <f>IF(E$15=0,0,E$15/TEL_fec!E$15)</f>
        <v>0.41827921970500143</v>
      </c>
      <c r="F86" s="305">
        <f>IF(F$15=0,0,F$15/TEL_fec!F$15)</f>
        <v>0.42094817864634554</v>
      </c>
      <c r="G86" s="305">
        <f>IF(G$15=0,0,G$15/TEL_fec!G$15)</f>
        <v>0.4181860253291021</v>
      </c>
      <c r="H86" s="305">
        <f>IF(H$15=0,0,H$15/TEL_fec!H$15)</f>
        <v>0.41875382473554063</v>
      </c>
      <c r="I86" s="305">
        <f>IF(I$15=0,0,I$15/TEL_fec!I$15)</f>
        <v>0.41649438897764646</v>
      </c>
      <c r="J86" s="305">
        <f>IF(J$15=0,0,J$15/TEL_fec!J$15)</f>
        <v>0.41643428847898945</v>
      </c>
      <c r="K86" s="305">
        <f>IF(K$15=0,0,K$15/TEL_fec!K$15)</f>
        <v>0.41763090900218791</v>
      </c>
      <c r="L86" s="305">
        <f>IF(L$15=0,0,L$15/TEL_fec!L$15)</f>
        <v>0.4141677348750466</v>
      </c>
      <c r="M86" s="305">
        <f>IF(M$15=0,0,M$15/TEL_fec!M$15)</f>
        <v>0.41397919138736289</v>
      </c>
      <c r="N86" s="305">
        <f>IF(N$15=0,0,N$15/TEL_fec!N$15)</f>
        <v>0.44894205700461387</v>
      </c>
      <c r="O86" s="305">
        <f>IF(O$15=0,0,O$15/TEL_fec!O$15)</f>
        <v>0.49271589767811608</v>
      </c>
      <c r="P86" s="305">
        <f>IF(P$15=0,0,P$15/TEL_fec!P$15)</f>
        <v>0.50683397039185596</v>
      </c>
      <c r="Q86" s="305">
        <f>IF(Q$15=0,0,Q$15/TEL_fec!Q$15)</f>
        <v>0.51387331188498475</v>
      </c>
    </row>
    <row r="87" spans="1:17" x14ac:dyDescent="0.25">
      <c r="A87" s="127" t="s">
        <v>305</v>
      </c>
      <c r="B87" s="305">
        <f>IF(B$26=0,0,B$26/TEL_fec!B$26)</f>
        <v>0.38131320001057734</v>
      </c>
      <c r="C87" s="305">
        <f>IF(C$26=0,0,C$26/TEL_fec!C$26)</f>
        <v>0.37094022010440703</v>
      </c>
      <c r="D87" s="305">
        <f>IF(D$26=0,0,D$26/TEL_fec!D$26)</f>
        <v>0.36367615565810868</v>
      </c>
      <c r="E87" s="305">
        <f>IF(E$26=0,0,E$26/TEL_fec!E$26)</f>
        <v>0.37001623281596274</v>
      </c>
      <c r="F87" s="305">
        <f>IF(F$26=0,0,F$26/TEL_fec!F$26)</f>
        <v>0.37237723495638253</v>
      </c>
      <c r="G87" s="305">
        <f>IF(G$26=0,0,G$26/TEL_fec!G$26)</f>
        <v>0.36993379163728263</v>
      </c>
      <c r="H87" s="305">
        <f>IF(H$26=0,0,H$26/TEL_fec!H$26)</f>
        <v>0.37043607572759346</v>
      </c>
      <c r="I87" s="305">
        <f>IF(I$26=0,0,I$26/TEL_fec!I$26)</f>
        <v>0.36843734409561035</v>
      </c>
      <c r="J87" s="305">
        <f>IF(J$26=0,0,J$26/TEL_fec!J$26)</f>
        <v>0.36838417826987518</v>
      </c>
      <c r="K87" s="305">
        <f>IF(K$26=0,0,K$26/TEL_fec!K$26)</f>
        <v>0.36944272719424304</v>
      </c>
      <c r="L87" s="305">
        <f>IF(L$26=0,0,L$26/TEL_fec!L$26)</f>
        <v>0.36637915008177196</v>
      </c>
      <c r="M87" s="305">
        <f>IF(M$26=0,0,M$26/TEL_fec!M$26)</f>
        <v>0.36621236161189796</v>
      </c>
      <c r="N87" s="305">
        <f>IF(N$26=0,0,N$26/TEL_fec!N$26)</f>
        <v>0.3971410504271583</v>
      </c>
      <c r="O87" s="305">
        <f>IF(O$26=0,0,O$26/TEL_fec!O$26)</f>
        <v>0.43586406333064109</v>
      </c>
      <c r="P87" s="305">
        <f>IF(P$26=0,0,P$26/TEL_fec!P$26)</f>
        <v>0.44835312765433405</v>
      </c>
      <c r="Q87" s="305">
        <f>IF(Q$26=0,0,Q$26/TEL_fec!Q$26)</f>
        <v>0.45458023743671727</v>
      </c>
    </row>
    <row r="88" spans="1:17" x14ac:dyDescent="0.25">
      <c r="A88" s="127" t="s">
        <v>304</v>
      </c>
      <c r="B88" s="305">
        <f>IF(B$37=0,0,B$37/TEL_fec!B$37)</f>
        <v>0.44594378292819564</v>
      </c>
      <c r="C88" s="305">
        <f>IF(C$37=0,0,C$37/TEL_fec!C$37)</f>
        <v>0.44594378292819553</v>
      </c>
      <c r="D88" s="305">
        <f>IF(D$37=0,0,D$37/TEL_fec!D$37)</f>
        <v>0.44594378292819553</v>
      </c>
      <c r="E88" s="305">
        <f>IF(E$37=0,0,E$37/TEL_fec!E$37)</f>
        <v>0.44594378292819564</v>
      </c>
      <c r="F88" s="305">
        <f>IF(F$37=0,0,F$37/TEL_fec!F$37)</f>
        <v>0.44594378292819559</v>
      </c>
      <c r="G88" s="305">
        <f>IF(G$37=0,0,G$37/TEL_fec!G$37)</f>
        <v>0.44594378292819564</v>
      </c>
      <c r="H88" s="305">
        <f>IF(H$37=0,0,H$37/TEL_fec!H$37)</f>
        <v>0.44594378292819559</v>
      </c>
      <c r="I88" s="305">
        <f>IF(I$37=0,0,I$37/TEL_fec!I$37)</f>
        <v>0.44594378292819548</v>
      </c>
      <c r="J88" s="305">
        <f>IF(J$37=0,0,J$37/TEL_fec!J$37)</f>
        <v>0.44594378292819559</v>
      </c>
      <c r="K88" s="305">
        <f>IF(K$37=0,0,K$37/TEL_fec!K$37)</f>
        <v>0.44594378292819559</v>
      </c>
      <c r="L88" s="305">
        <f>IF(L$37=0,0,L$37/TEL_fec!L$37)</f>
        <v>0.44594378292819559</v>
      </c>
      <c r="M88" s="305">
        <f>IF(M$37=0,0,M$37/TEL_fec!M$37)</f>
        <v>0.44594378292819559</v>
      </c>
      <c r="N88" s="305">
        <f>IF(N$37=0,0,N$37/TEL_fec!N$37)</f>
        <v>0.48410872306707114</v>
      </c>
      <c r="O88" s="305">
        <f>IF(O$37=0,0,O$37/TEL_fec!O$37)</f>
        <v>0.53215263526202905</v>
      </c>
      <c r="P88" s="305">
        <f>IF(P$37=0,0,P$37/TEL_fec!P$37)</f>
        <v>0.54899508776775097</v>
      </c>
      <c r="Q88" s="305">
        <f>IF(Q$37=0,0,Q$37/TEL_fec!Q$37)</f>
        <v>0.55674293896632843</v>
      </c>
    </row>
    <row r="89" spans="1:17" x14ac:dyDescent="0.25">
      <c r="A89" s="127" t="s">
        <v>303</v>
      </c>
      <c r="B89" s="305">
        <f>IF(B$38=0,0,B$38/TEL_fec!B$38)</f>
        <v>0.30049746853453385</v>
      </c>
      <c r="C89" s="305">
        <f>IF(C$38=0,0,C$38/TEL_fec!C$38)</f>
        <v>0.30255620356753199</v>
      </c>
      <c r="D89" s="305">
        <f>IF(D$38=0,0,D$38/TEL_fec!D$38)</f>
        <v>0.30211545337989298</v>
      </c>
      <c r="E89" s="305">
        <f>IF(E$38=0,0,E$38/TEL_fec!E$38)</f>
        <v>0.3028496914137907</v>
      </c>
      <c r="F89" s="305">
        <f>IF(F$38=0,0,F$38/TEL_fec!F$38)</f>
        <v>0.30540217467231234</v>
      </c>
      <c r="G89" s="305">
        <f>IF(G$38=0,0,G$38/TEL_fec!G$38)</f>
        <v>0.30494687733937503</v>
      </c>
      <c r="H89" s="305">
        <f>IF(H$38=0,0,H$38/TEL_fec!H$38)</f>
        <v>0.30657026741186783</v>
      </c>
      <c r="I89" s="305">
        <f>IF(I$38=0,0,I$38/TEL_fec!I$38)</f>
        <v>0.30852121902766966</v>
      </c>
      <c r="J89" s="305">
        <f>IF(J$38=0,0,J$38/TEL_fec!J$38)</f>
        <v>0.30832106748718674</v>
      </c>
      <c r="K89" s="305">
        <f>IF(K$38=0,0,K$38/TEL_fec!K$38)</f>
        <v>0.30770216500895253</v>
      </c>
      <c r="L89" s="305">
        <f>IF(L$38=0,0,L$38/TEL_fec!L$38)</f>
        <v>0.31284227567443346</v>
      </c>
      <c r="M89" s="305">
        <f>IF(M$38=0,0,M$38/TEL_fec!M$38)</f>
        <v>0.31300724012925624</v>
      </c>
      <c r="N89" s="305">
        <f>IF(N$38=0,0,N$38/TEL_fec!N$38)</f>
        <v>0.37727441128426148</v>
      </c>
      <c r="O89" s="305">
        <f>IF(O$38=0,0,O$38/TEL_fec!O$38)</f>
        <v>0.37116094899576635</v>
      </c>
      <c r="P89" s="305">
        <f>IF(P$38=0,0,P$38/TEL_fec!P$38)</f>
        <v>0.38025695141077998</v>
      </c>
      <c r="Q89" s="305">
        <f>IF(Q$38=0,0,Q$38/TEL_fec!Q$38)</f>
        <v>0.38609871993769801</v>
      </c>
    </row>
    <row r="90" spans="1:17" x14ac:dyDescent="0.25">
      <c r="A90" s="72" t="s">
        <v>302</v>
      </c>
      <c r="B90" s="279">
        <f>IF(B$58=0,0,B$58/TEL_fec!B$58)</f>
        <v>0.35239232013134669</v>
      </c>
      <c r="C90" s="279">
        <f>IF(C$58=0,0,C$58/TEL_fec!C$58)</f>
        <v>0.35239232013134675</v>
      </c>
      <c r="D90" s="279">
        <f>IF(D$58=0,0,D$58/TEL_fec!D$58)</f>
        <v>0.35239232013134669</v>
      </c>
      <c r="E90" s="279">
        <f>IF(E$58=0,0,E$58/TEL_fec!E$58)</f>
        <v>0.35239232013134669</v>
      </c>
      <c r="F90" s="279">
        <f>IF(F$58=0,0,F$58/TEL_fec!F$58)</f>
        <v>0.35239232013134669</v>
      </c>
      <c r="G90" s="279">
        <f>IF(G$58=0,0,G$58/TEL_fec!G$58)</f>
        <v>0.35239232013134669</v>
      </c>
      <c r="H90" s="279">
        <f>IF(H$58=0,0,H$58/TEL_fec!H$58)</f>
        <v>0.35239232013134675</v>
      </c>
      <c r="I90" s="279">
        <f>IF(I$58=0,0,I$58/TEL_fec!I$58)</f>
        <v>0.35239232013134675</v>
      </c>
      <c r="J90" s="279">
        <f>IF(J$58=0,0,J$58/TEL_fec!J$58)</f>
        <v>0.35239232013134675</v>
      </c>
      <c r="K90" s="279">
        <f>IF(K$58=0,0,K$58/TEL_fec!K$58)</f>
        <v>0.35239232013134669</v>
      </c>
      <c r="L90" s="279">
        <f>IF(L$58=0,0,L$58/TEL_fec!L$58)</f>
        <v>0.35239232013134675</v>
      </c>
      <c r="M90" s="279">
        <f>IF(M$58=0,0,M$58/TEL_fec!M$58)</f>
        <v>0.35239232013134669</v>
      </c>
      <c r="N90" s="279">
        <f>IF(N$58=0,0,N$58/TEL_fec!N$58)</f>
        <v>0.3825509013652908</v>
      </c>
      <c r="O90" s="279">
        <f>IF(O$58=0,0,O$58/TEL_fec!O$58)</f>
        <v>0.42051601341461381</v>
      </c>
      <c r="P90" s="279">
        <f>IF(P$58=0,0,P$58/TEL_fec!P$58)</f>
        <v>0.43382520426423493</v>
      </c>
      <c r="Q90" s="279">
        <f>IF(Q$58=0,0,Q$58/TEL_fec!Q$58)</f>
        <v>0.43994768733143069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62.516819551544181</v>
      </c>
      <c r="C5" s="96">
        <v>76.850891638416016</v>
      </c>
      <c r="D5" s="96">
        <v>87.262762535568001</v>
      </c>
      <c r="E5" s="96">
        <v>73.907177637348013</v>
      </c>
      <c r="F5" s="96">
        <v>55.899155348784006</v>
      </c>
      <c r="G5" s="96">
        <v>54.667617309143189</v>
      </c>
      <c r="H5" s="96">
        <v>36.172567341504006</v>
      </c>
      <c r="I5" s="96">
        <v>29.598361160148002</v>
      </c>
      <c r="J5" s="96">
        <v>26.310189367836006</v>
      </c>
      <c r="K5" s="96">
        <v>22.426386702192001</v>
      </c>
      <c r="L5" s="96">
        <v>23.873178088499497</v>
      </c>
      <c r="M5" s="96">
        <v>24.010114718792398</v>
      </c>
      <c r="N5" s="96">
        <v>15.652172299758057</v>
      </c>
      <c r="O5" s="96">
        <v>40.559974666884656</v>
      </c>
      <c r="P5" s="96">
        <v>45.666192044832044</v>
      </c>
      <c r="Q5" s="96">
        <v>49.791318724865128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3.7488908633751836</v>
      </c>
      <c r="C10" s="158">
        <v>4.0336782180931721</v>
      </c>
      <c r="D10" s="158">
        <v>3.8625726017473285</v>
      </c>
      <c r="E10" s="158">
        <v>3.2984953143025408</v>
      </c>
      <c r="F10" s="158">
        <v>2.7688078977206789</v>
      </c>
      <c r="G10" s="158">
        <v>2.4211345942434157</v>
      </c>
      <c r="H10" s="158">
        <v>1.760162169008588</v>
      </c>
      <c r="I10" s="158">
        <v>1.4926214617006088</v>
      </c>
      <c r="J10" s="158">
        <v>1.3217044187968117</v>
      </c>
      <c r="K10" s="158">
        <v>1.0993803185832716</v>
      </c>
      <c r="L10" s="158">
        <v>1.2926602290813836</v>
      </c>
      <c r="M10" s="158">
        <v>1.2967431323080707</v>
      </c>
      <c r="N10" s="158">
        <v>0.81177970428231683</v>
      </c>
      <c r="O10" s="158">
        <v>1.9608276876934627</v>
      </c>
      <c r="P10" s="158">
        <v>2.1023298022703218</v>
      </c>
      <c r="Q10" s="158">
        <v>2.3187245997686876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3.7488908633751836</v>
      </c>
      <c r="C12" s="91">
        <v>4.0336782180931721</v>
      </c>
      <c r="D12" s="91">
        <v>3.8625726017473285</v>
      </c>
      <c r="E12" s="91">
        <v>3.2984953143025408</v>
      </c>
      <c r="F12" s="91">
        <v>2.7688078977206789</v>
      </c>
      <c r="G12" s="91">
        <v>2.4211345942434157</v>
      </c>
      <c r="H12" s="91">
        <v>1.760162169008588</v>
      </c>
      <c r="I12" s="91">
        <v>1.4926214617006088</v>
      </c>
      <c r="J12" s="91">
        <v>1.3217044187968117</v>
      </c>
      <c r="K12" s="91">
        <v>1.0993803185832716</v>
      </c>
      <c r="L12" s="91">
        <v>1.2926602290813836</v>
      </c>
      <c r="M12" s="91">
        <v>1.2967431323080707</v>
      </c>
      <c r="N12" s="91">
        <v>0.81177970428231683</v>
      </c>
      <c r="O12" s="91">
        <v>1.9608276876934627</v>
      </c>
      <c r="P12" s="91">
        <v>2.1023298022703218</v>
      </c>
      <c r="Q12" s="91">
        <v>2.3187245997686876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2.1237218044387923E-2</v>
      </c>
      <c r="C15" s="206">
        <v>1.3096483995935144</v>
      </c>
      <c r="D15" s="206">
        <v>2.7298160472202122</v>
      </c>
      <c r="E15" s="206">
        <v>2.3151420010045429</v>
      </c>
      <c r="F15" s="206">
        <v>1.9808919726773446</v>
      </c>
      <c r="G15" s="206">
        <v>2.224511333055406</v>
      </c>
      <c r="H15" s="206">
        <v>1.5260299548984262</v>
      </c>
      <c r="I15" s="206">
        <v>1.4207449517225113</v>
      </c>
      <c r="J15" s="206">
        <v>1.2514524135008294</v>
      </c>
      <c r="K15" s="206">
        <v>1.0384041086258935</v>
      </c>
      <c r="L15" s="206">
        <v>1.3780424343703164</v>
      </c>
      <c r="M15" s="206">
        <v>1.399599180174798</v>
      </c>
      <c r="N15" s="206">
        <v>1.9208006706287792</v>
      </c>
      <c r="O15" s="206">
        <v>2.3664253192067668</v>
      </c>
      <c r="P15" s="206">
        <v>2.5174406308514046</v>
      </c>
      <c r="Q15" s="206">
        <v>2.774101982078228</v>
      </c>
    </row>
    <row r="16" spans="1:17" x14ac:dyDescent="0.25">
      <c r="A16" s="88" t="s">
        <v>33</v>
      </c>
      <c r="B16" s="87">
        <v>0</v>
      </c>
      <c r="C16" s="87">
        <v>0.41832830879999999</v>
      </c>
      <c r="D16" s="87">
        <v>0.7059637238685148</v>
      </c>
      <c r="E16" s="87">
        <v>0.37603744200000006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2.1237218044387923E-2</v>
      </c>
      <c r="C20" s="87">
        <v>0.60919434811960416</v>
      </c>
      <c r="D20" s="87">
        <v>0.60865532041900994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0.28212574267391022</v>
      </c>
      <c r="D22" s="87">
        <v>1.4151970029326877</v>
      </c>
      <c r="E22" s="87">
        <v>1.939104559004543</v>
      </c>
      <c r="F22" s="87">
        <v>1.9808919726773446</v>
      </c>
      <c r="G22" s="87">
        <v>2.224511333055406</v>
      </c>
      <c r="H22" s="87">
        <v>1.5260299548984262</v>
      </c>
      <c r="I22" s="87">
        <v>1.4207449517225113</v>
      </c>
      <c r="J22" s="87">
        <v>1.2514524135008294</v>
      </c>
      <c r="K22" s="87">
        <v>1.0384041086258935</v>
      </c>
      <c r="L22" s="87">
        <v>1.3780424343703164</v>
      </c>
      <c r="M22" s="87">
        <v>1.399599180174798</v>
      </c>
      <c r="N22" s="87">
        <v>1.9208006706287792</v>
      </c>
      <c r="O22" s="87">
        <v>2.3664253192067668</v>
      </c>
      <c r="P22" s="87">
        <v>2.5174406308514046</v>
      </c>
      <c r="Q22" s="87">
        <v>2.774101982078228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0.15927913533290938</v>
      </c>
      <c r="C26" s="204">
        <v>9.8223629969513571</v>
      </c>
      <c r="D26" s="204">
        <v>20.473620354151599</v>
      </c>
      <c r="E26" s="204">
        <v>17.363565007534074</v>
      </c>
      <c r="F26" s="204">
        <v>14.856689795080086</v>
      </c>
      <c r="G26" s="204">
        <v>16.683834997915547</v>
      </c>
      <c r="H26" s="204">
        <v>11.445224661738196</v>
      </c>
      <c r="I26" s="204">
        <v>10.655587137918832</v>
      </c>
      <c r="J26" s="204">
        <v>9.3858931012562206</v>
      </c>
      <c r="K26" s="204">
        <v>7.7880308146942028</v>
      </c>
      <c r="L26" s="204">
        <v>10.335318257777372</v>
      </c>
      <c r="M26" s="204">
        <v>10.496993851310988</v>
      </c>
      <c r="N26" s="204">
        <v>9.8463108518409133</v>
      </c>
      <c r="O26" s="204">
        <v>17.748189894050753</v>
      </c>
      <c r="P26" s="204">
        <v>18.880804731385535</v>
      </c>
      <c r="Q26" s="204">
        <v>20.80576486558671</v>
      </c>
    </row>
    <row r="27" spans="1:17" x14ac:dyDescent="0.25">
      <c r="A27" s="88" t="s">
        <v>33</v>
      </c>
      <c r="B27" s="87">
        <v>0</v>
      </c>
      <c r="C27" s="87">
        <v>3.1374623160000001</v>
      </c>
      <c r="D27" s="87">
        <v>5.2947279290138614</v>
      </c>
      <c r="E27" s="87">
        <v>2.8202808149999998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0.15927913533290938</v>
      </c>
      <c r="C31" s="87">
        <v>4.5689576108970309</v>
      </c>
      <c r="D31" s="87">
        <v>4.5649149031425758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2.1159430700543269</v>
      </c>
      <c r="D33" s="87">
        <v>10.61397752199516</v>
      </c>
      <c r="E33" s="87">
        <v>14.543284192534074</v>
      </c>
      <c r="F33" s="87">
        <v>14.856689795080086</v>
      </c>
      <c r="G33" s="87">
        <v>16.683834997915547</v>
      </c>
      <c r="H33" s="87">
        <v>11.445224661738196</v>
      </c>
      <c r="I33" s="87">
        <v>10.655587137918832</v>
      </c>
      <c r="J33" s="87">
        <v>9.3858931012562206</v>
      </c>
      <c r="K33" s="87">
        <v>7.7880308146942028</v>
      </c>
      <c r="L33" s="87">
        <v>10.335318257777372</v>
      </c>
      <c r="M33" s="87">
        <v>10.496993851310988</v>
      </c>
      <c r="N33" s="87">
        <v>9.8463108518409133</v>
      </c>
      <c r="O33" s="87">
        <v>17.748189894050753</v>
      </c>
      <c r="P33" s="87">
        <v>18.880804731385535</v>
      </c>
      <c r="Q33" s="87">
        <v>20.80576486558671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58.587412334791701</v>
      </c>
      <c r="C38" s="204">
        <v>61.685202023777975</v>
      </c>
      <c r="D38" s="204">
        <v>60.196753532448881</v>
      </c>
      <c r="E38" s="204">
        <v>50.929975314506848</v>
      </c>
      <c r="F38" s="204">
        <v>36.292765683305895</v>
      </c>
      <c r="G38" s="204">
        <v>33.33813638392882</v>
      </c>
      <c r="H38" s="204">
        <v>21.441150555858798</v>
      </c>
      <c r="I38" s="204">
        <v>16.029407608806046</v>
      </c>
      <c r="J38" s="204">
        <v>14.351139434282146</v>
      </c>
      <c r="K38" s="204">
        <v>12.500571460288631</v>
      </c>
      <c r="L38" s="204">
        <v>10.867157167270424</v>
      </c>
      <c r="M38" s="204">
        <v>10.816778554998546</v>
      </c>
      <c r="N38" s="204">
        <v>3.0732810730060476</v>
      </c>
      <c r="O38" s="204">
        <v>18.484531765933674</v>
      </c>
      <c r="P38" s="204">
        <v>22.165616880324784</v>
      </c>
      <c r="Q38" s="204">
        <v>23.892727277431501</v>
      </c>
    </row>
    <row r="39" spans="1:17" x14ac:dyDescent="0.25">
      <c r="A39" s="152" t="s">
        <v>310</v>
      </c>
      <c r="B39" s="264">
        <v>58.553432785920677</v>
      </c>
      <c r="C39" s="264">
        <v>59.589764584428352</v>
      </c>
      <c r="D39" s="264">
        <v>55.829047856896537</v>
      </c>
      <c r="E39" s="264">
        <v>47.225748112899581</v>
      </c>
      <c r="F39" s="264">
        <v>33.123338527022142</v>
      </c>
      <c r="G39" s="264">
        <v>29.778918251040167</v>
      </c>
      <c r="H39" s="264">
        <v>18.999502628021315</v>
      </c>
      <c r="I39" s="264">
        <v>13.75621568605003</v>
      </c>
      <c r="J39" s="264">
        <v>12.348815572680818</v>
      </c>
      <c r="K39" s="264">
        <v>10.839124886487202</v>
      </c>
      <c r="L39" s="264">
        <v>8.662289272277917</v>
      </c>
      <c r="M39" s="264">
        <v>8.5774198667188681</v>
      </c>
      <c r="N39" s="264">
        <v>0</v>
      </c>
      <c r="O39" s="264">
        <v>14.698251255202846</v>
      </c>
      <c r="P39" s="264">
        <v>18.137711870962537</v>
      </c>
      <c r="Q39" s="264">
        <v>19.454164106106337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5.9775975412148741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52.5758352447058</v>
      </c>
      <c r="C44" s="208">
        <v>59.589764584428352</v>
      </c>
      <c r="D44" s="208">
        <v>55.829047856896537</v>
      </c>
      <c r="E44" s="208">
        <v>47.225748112899581</v>
      </c>
      <c r="F44" s="208">
        <v>33.123338527022142</v>
      </c>
      <c r="G44" s="208">
        <v>29.778918251040167</v>
      </c>
      <c r="H44" s="208">
        <v>18.999502628021315</v>
      </c>
      <c r="I44" s="208">
        <v>13.75621568605003</v>
      </c>
      <c r="J44" s="208">
        <v>12.348815572680818</v>
      </c>
      <c r="K44" s="208">
        <v>10.839124886487202</v>
      </c>
      <c r="L44" s="208">
        <v>8.662289272277917</v>
      </c>
      <c r="M44" s="208">
        <v>8.5774198667188681</v>
      </c>
      <c r="N44" s="208">
        <v>0</v>
      </c>
      <c r="O44" s="208">
        <v>14.698251255202846</v>
      </c>
      <c r="P44" s="208">
        <v>18.137711870962537</v>
      </c>
      <c r="Q44" s="208">
        <v>19.454164106106337</v>
      </c>
    </row>
    <row r="45" spans="1:17" x14ac:dyDescent="0.25">
      <c r="A45" s="152" t="s">
        <v>309</v>
      </c>
      <c r="B45" s="264">
        <v>3.3979548871020671E-2</v>
      </c>
      <c r="C45" s="264">
        <v>2.0954374393496229</v>
      </c>
      <c r="D45" s="264">
        <v>4.3677056755523402</v>
      </c>
      <c r="E45" s="264">
        <v>3.704227201607269</v>
      </c>
      <c r="F45" s="264">
        <v>3.1694271562837519</v>
      </c>
      <c r="G45" s="264">
        <v>3.5592181328886503</v>
      </c>
      <c r="H45" s="264">
        <v>2.4416479278374821</v>
      </c>
      <c r="I45" s="264">
        <v>2.273191922756018</v>
      </c>
      <c r="J45" s="264">
        <v>2.0023238616013272</v>
      </c>
      <c r="K45" s="264">
        <v>1.6614465738014299</v>
      </c>
      <c r="L45" s="264">
        <v>2.204867894992506</v>
      </c>
      <c r="M45" s="264">
        <v>2.239358688279677</v>
      </c>
      <c r="N45" s="264">
        <v>3.0732810730060476</v>
      </c>
      <c r="O45" s="264">
        <v>3.7862805107308266</v>
      </c>
      <c r="P45" s="264">
        <v>4.0279050093622466</v>
      </c>
      <c r="Q45" s="264">
        <v>4.438563171325165</v>
      </c>
    </row>
    <row r="46" spans="1:17" x14ac:dyDescent="0.25">
      <c r="A46" s="150" t="s">
        <v>33</v>
      </c>
      <c r="B46" s="87">
        <v>0</v>
      </c>
      <c r="C46" s="87">
        <v>0.66932529407999997</v>
      </c>
      <c r="D46" s="87">
        <v>1.129541958189624</v>
      </c>
      <c r="E46" s="87">
        <v>0.60165990719999995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3.3979548871020671E-2</v>
      </c>
      <c r="C50" s="87">
        <v>0.97471095699136656</v>
      </c>
      <c r="D50" s="87">
        <v>0.97384851267041617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0.45140118827825637</v>
      </c>
      <c r="D52" s="87">
        <v>2.2643152046923007</v>
      </c>
      <c r="E52" s="87">
        <v>3.1025672944072689</v>
      </c>
      <c r="F52" s="87">
        <v>3.1694271562837519</v>
      </c>
      <c r="G52" s="87">
        <v>3.5592181328886503</v>
      </c>
      <c r="H52" s="87">
        <v>2.4416479278374821</v>
      </c>
      <c r="I52" s="87">
        <v>2.273191922756018</v>
      </c>
      <c r="J52" s="87">
        <v>2.0023238616013272</v>
      </c>
      <c r="K52" s="87">
        <v>1.6614465738014299</v>
      </c>
      <c r="L52" s="87">
        <v>2.204867894992506</v>
      </c>
      <c r="M52" s="87">
        <v>2.239358688279677</v>
      </c>
      <c r="N52" s="87">
        <v>3.0732810730060476</v>
      </c>
      <c r="O52" s="87">
        <v>3.7862805107308266</v>
      </c>
      <c r="P52" s="87">
        <v>4.0279050093622466</v>
      </c>
      <c r="Q52" s="87">
        <v>4.438563171325165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1.0000000000000002</v>
      </c>
      <c r="E62" s="77">
        <f t="shared" si="0"/>
        <v>0.99999999999999989</v>
      </c>
      <c r="F62" s="77">
        <f t="shared" si="0"/>
        <v>1</v>
      </c>
      <c r="G62" s="77">
        <f t="shared" si="0"/>
        <v>0.99999999999999989</v>
      </c>
      <c r="H62" s="77">
        <f t="shared" si="0"/>
        <v>1</v>
      </c>
      <c r="I62" s="77">
        <f t="shared" si="0"/>
        <v>1</v>
      </c>
      <c r="J62" s="77">
        <f t="shared" si="0"/>
        <v>1</v>
      </c>
      <c r="K62" s="77">
        <f t="shared" si="0"/>
        <v>0.99999999999999989</v>
      </c>
      <c r="L62" s="77">
        <f t="shared" si="0"/>
        <v>0.99999999999999989</v>
      </c>
      <c r="M62" s="77">
        <f t="shared" si="0"/>
        <v>1.0000000000000002</v>
      </c>
      <c r="N62" s="77">
        <f t="shared" si="0"/>
        <v>1</v>
      </c>
      <c r="O62" s="77">
        <f t="shared" si="0"/>
        <v>1</v>
      </c>
      <c r="P62" s="77">
        <f t="shared" si="0"/>
        <v>1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5.9966116163095586E-2</v>
      </c>
      <c r="C67" s="201">
        <f t="shared" si="5"/>
        <v>5.2487071159455848E-2</v>
      </c>
      <c r="D67" s="201">
        <f t="shared" si="5"/>
        <v>4.4263698392231821E-2</v>
      </c>
      <c r="E67" s="201">
        <f t="shared" si="5"/>
        <v>4.4630243228713014E-2</v>
      </c>
      <c r="F67" s="201">
        <f t="shared" si="5"/>
        <v>4.9532195619855814E-2</v>
      </c>
      <c r="G67" s="201">
        <f t="shared" si="5"/>
        <v>4.4288277291325805E-2</v>
      </c>
      <c r="H67" s="201">
        <f t="shared" si="5"/>
        <v>4.8660139392124296E-2</v>
      </c>
      <c r="I67" s="201">
        <f t="shared" si="5"/>
        <v>5.0429192806469063E-2</v>
      </c>
      <c r="J67" s="201">
        <f t="shared" si="5"/>
        <v>5.0235458221847107E-2</v>
      </c>
      <c r="K67" s="201">
        <f t="shared" si="5"/>
        <v>4.9021731997326873E-2</v>
      </c>
      <c r="L67" s="201">
        <f t="shared" si="5"/>
        <v>5.414696879859917E-2</v>
      </c>
      <c r="M67" s="201">
        <f t="shared" si="5"/>
        <v>5.4008202272066909E-2</v>
      </c>
      <c r="N67" s="201">
        <f t="shared" si="5"/>
        <v>5.1863708674793015E-2</v>
      </c>
      <c r="O67" s="201">
        <f t="shared" si="5"/>
        <v>4.8343908096530143E-2</v>
      </c>
      <c r="P67" s="201">
        <f t="shared" si="5"/>
        <v>4.6036897497527131E-2</v>
      </c>
      <c r="Q67" s="201">
        <f t="shared" si="5"/>
        <v>4.6568852947667501E-2</v>
      </c>
    </row>
    <row r="68" spans="1:17" x14ac:dyDescent="0.25">
      <c r="A68" s="127" t="s">
        <v>306</v>
      </c>
      <c r="B68" s="200">
        <f t="shared" ref="B68:Q68" si="6">IF(B$15=0,0,B$15/B$5)</f>
        <v>3.3970406998836777E-4</v>
      </c>
      <c r="C68" s="200">
        <f t="shared" si="6"/>
        <v>1.7041421012464232E-2</v>
      </c>
      <c r="D68" s="200">
        <f t="shared" si="6"/>
        <v>3.1282714045496193E-2</v>
      </c>
      <c r="E68" s="200">
        <f t="shared" si="6"/>
        <v>3.1324995420128406E-2</v>
      </c>
      <c r="F68" s="200">
        <f t="shared" si="6"/>
        <v>3.5436885590086752E-2</v>
      </c>
      <c r="G68" s="200">
        <f t="shared" si="6"/>
        <v>4.0691572864350087E-2</v>
      </c>
      <c r="H68" s="200">
        <f t="shared" si="6"/>
        <v>4.2187493646531307E-2</v>
      </c>
      <c r="I68" s="200">
        <f t="shared" si="6"/>
        <v>4.8000797883209795E-2</v>
      </c>
      <c r="J68" s="200">
        <f t="shared" si="6"/>
        <v>4.7565313803127535E-2</v>
      </c>
      <c r="K68" s="200">
        <f t="shared" si="6"/>
        <v>4.6302782629017887E-2</v>
      </c>
      <c r="L68" s="200">
        <f t="shared" si="6"/>
        <v>5.7723459744731899E-2</v>
      </c>
      <c r="M68" s="200">
        <f t="shared" si="6"/>
        <v>5.8292065513512535E-2</v>
      </c>
      <c r="N68" s="200">
        <f t="shared" si="6"/>
        <v>0.12271783327215674</v>
      </c>
      <c r="O68" s="200">
        <f t="shared" si="6"/>
        <v>5.8343855947692286E-2</v>
      </c>
      <c r="P68" s="200">
        <f t="shared" si="6"/>
        <v>5.512701011680475E-2</v>
      </c>
      <c r="Q68" s="200">
        <f t="shared" si="6"/>
        <v>5.571457139762153E-2</v>
      </c>
    </row>
    <row r="69" spans="1:17" x14ac:dyDescent="0.25">
      <c r="A69" s="127" t="s">
        <v>305</v>
      </c>
      <c r="B69" s="200">
        <f t="shared" ref="B69:Q69" si="7">IF(B$26=0,0,B$26/B$5)</f>
        <v>2.5477805249127577E-3</v>
      </c>
      <c r="C69" s="200">
        <f t="shared" si="7"/>
        <v>0.12781065759348173</v>
      </c>
      <c r="D69" s="200">
        <f t="shared" si="7"/>
        <v>0.23462035534122155</v>
      </c>
      <c r="E69" s="200">
        <f t="shared" si="7"/>
        <v>0.23493746565096307</v>
      </c>
      <c r="F69" s="200">
        <f t="shared" si="7"/>
        <v>0.26577664192565065</v>
      </c>
      <c r="G69" s="200">
        <f t="shared" si="7"/>
        <v>0.30518679648262564</v>
      </c>
      <c r="H69" s="200">
        <f t="shared" si="7"/>
        <v>0.31640620234898481</v>
      </c>
      <c r="I69" s="200">
        <f t="shared" si="7"/>
        <v>0.36000598412407342</v>
      </c>
      <c r="J69" s="200">
        <f t="shared" si="7"/>
        <v>0.35673985352345655</v>
      </c>
      <c r="K69" s="200">
        <f t="shared" si="7"/>
        <v>0.34727086971763421</v>
      </c>
      <c r="L69" s="200">
        <f t="shared" si="7"/>
        <v>0.43292594808548923</v>
      </c>
      <c r="M69" s="200">
        <f t="shared" si="7"/>
        <v>0.43719049135134413</v>
      </c>
      <c r="N69" s="200">
        <f t="shared" si="7"/>
        <v>0.62906992481759949</v>
      </c>
      <c r="O69" s="200">
        <f t="shared" si="7"/>
        <v>0.43757891960769218</v>
      </c>
      <c r="P69" s="200">
        <f t="shared" si="7"/>
        <v>0.41345257587603562</v>
      </c>
      <c r="Q69" s="200">
        <f t="shared" si="7"/>
        <v>0.41785928548216145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0.93714639924200327</v>
      </c>
      <c r="C71" s="200">
        <f t="shared" si="9"/>
        <v>0.80266085023459821</v>
      </c>
      <c r="D71" s="200">
        <f t="shared" si="9"/>
        <v>0.68983323222105064</v>
      </c>
      <c r="E71" s="200">
        <f t="shared" si="9"/>
        <v>0.68910729570019547</v>
      </c>
      <c r="F71" s="200">
        <f t="shared" si="9"/>
        <v>0.64925427686440673</v>
      </c>
      <c r="G71" s="200">
        <f t="shared" si="9"/>
        <v>0.60983335336169842</v>
      </c>
      <c r="H71" s="200">
        <f t="shared" si="9"/>
        <v>0.59274616461235963</v>
      </c>
      <c r="I71" s="200">
        <f t="shared" si="9"/>
        <v>0.54156402518624769</v>
      </c>
      <c r="J71" s="200">
        <f t="shared" si="9"/>
        <v>0.54545937445156889</v>
      </c>
      <c r="K71" s="200">
        <f t="shared" si="9"/>
        <v>0.55740461565602095</v>
      </c>
      <c r="L71" s="200">
        <f t="shared" si="9"/>
        <v>0.45520362337117964</v>
      </c>
      <c r="M71" s="200">
        <f t="shared" si="9"/>
        <v>0.45050924086307664</v>
      </c>
      <c r="N71" s="200">
        <f t="shared" si="9"/>
        <v>0.19634853323545082</v>
      </c>
      <c r="O71" s="200">
        <f t="shared" si="9"/>
        <v>0.45573331634808539</v>
      </c>
      <c r="P71" s="200">
        <f t="shared" si="9"/>
        <v>0.48538351650963252</v>
      </c>
      <c r="Q71" s="200">
        <f t="shared" si="9"/>
        <v>0.47985729017254947</v>
      </c>
    </row>
    <row r="72" spans="1:17" x14ac:dyDescent="0.25">
      <c r="A72" s="142" t="s">
        <v>310</v>
      </c>
      <c r="B72" s="199">
        <f t="shared" ref="B72:Q72" si="10">IF(B$39=0,0,B$39/B$5)</f>
        <v>0.93660287273002185</v>
      </c>
      <c r="C72" s="199">
        <f t="shared" si="10"/>
        <v>0.7753945766146555</v>
      </c>
      <c r="D72" s="199">
        <f t="shared" si="10"/>
        <v>0.63978088974825675</v>
      </c>
      <c r="E72" s="199">
        <f t="shared" si="10"/>
        <v>0.63898730302799001</v>
      </c>
      <c r="F72" s="199">
        <f t="shared" si="10"/>
        <v>0.59255525992026792</v>
      </c>
      <c r="G72" s="199">
        <f t="shared" si="10"/>
        <v>0.54472683677873823</v>
      </c>
      <c r="H72" s="199">
        <f t="shared" si="10"/>
        <v>0.52524617477790947</v>
      </c>
      <c r="I72" s="199">
        <f t="shared" si="10"/>
        <v>0.46476274857311201</v>
      </c>
      <c r="J72" s="199">
        <f t="shared" si="10"/>
        <v>0.46935487236656476</v>
      </c>
      <c r="K72" s="199">
        <f t="shared" si="10"/>
        <v>0.48332016344959233</v>
      </c>
      <c r="L72" s="199">
        <f t="shared" si="10"/>
        <v>0.36284608777960858</v>
      </c>
      <c r="M72" s="199">
        <f t="shared" si="10"/>
        <v>0.35724193604145654</v>
      </c>
      <c r="N72" s="199">
        <f t="shared" si="10"/>
        <v>0</v>
      </c>
      <c r="O72" s="199">
        <f t="shared" si="10"/>
        <v>0.36238314683177769</v>
      </c>
      <c r="P72" s="199">
        <f t="shared" si="10"/>
        <v>0.39718030032274493</v>
      </c>
      <c r="Q72" s="199">
        <f t="shared" si="10"/>
        <v>0.39071397593635504</v>
      </c>
    </row>
    <row r="73" spans="1:17" x14ac:dyDescent="0.25">
      <c r="A73" s="142" t="s">
        <v>309</v>
      </c>
      <c r="B73" s="199">
        <f t="shared" ref="B73:Q73" si="11">IF(B$45=0,0,B$45/B$5)</f>
        <v>5.4352651198138829E-4</v>
      </c>
      <c r="C73" s="199">
        <f t="shared" si="11"/>
        <v>2.7266273619942768E-2</v>
      </c>
      <c r="D73" s="199">
        <f t="shared" si="11"/>
        <v>5.0052342472793922E-2</v>
      </c>
      <c r="E73" s="199">
        <f t="shared" si="11"/>
        <v>5.0119992672205453E-2</v>
      </c>
      <c r="F73" s="199">
        <f t="shared" si="11"/>
        <v>5.6699016944138807E-2</v>
      </c>
      <c r="G73" s="199">
        <f t="shared" si="11"/>
        <v>6.5106516582960142E-2</v>
      </c>
      <c r="H73" s="199">
        <f t="shared" si="11"/>
        <v>6.7499989834450103E-2</v>
      </c>
      <c r="I73" s="199">
        <f t="shared" si="11"/>
        <v>7.6801276613135669E-2</v>
      </c>
      <c r="J73" s="199">
        <f t="shared" si="11"/>
        <v>7.6104502085004064E-2</v>
      </c>
      <c r="K73" s="199">
        <f t="shared" si="11"/>
        <v>7.4084452206428633E-2</v>
      </c>
      <c r="L73" s="199">
        <f t="shared" si="11"/>
        <v>9.2357535591571033E-2</v>
      </c>
      <c r="M73" s="199">
        <f t="shared" si="11"/>
        <v>9.3267304821620059E-2</v>
      </c>
      <c r="N73" s="199">
        <f t="shared" si="11"/>
        <v>0.19634853323545082</v>
      </c>
      <c r="O73" s="199">
        <f t="shared" si="11"/>
        <v>9.3350169516307646E-2</v>
      </c>
      <c r="P73" s="199">
        <f t="shared" si="11"/>
        <v>8.8203216186887576E-2</v>
      </c>
      <c r="Q73" s="199">
        <f t="shared" si="11"/>
        <v>8.9143314236194454E-2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0.95005032938199752</v>
      </c>
      <c r="C80" s="230">
        <f>IF(C$5=0,0,C$5/TEL_fec!C$5)</f>
        <v>1.0854259373595176</v>
      </c>
      <c r="D80" s="230">
        <f>IF(D$5=0,0,D$5/TEL_fec!D$5)</f>
        <v>1.2870779099314109</v>
      </c>
      <c r="E80" s="230">
        <f>IF(E$5=0,0,E$5/TEL_fec!E$5)</f>
        <v>1.2765072357001119</v>
      </c>
      <c r="F80" s="230">
        <f>IF(F$5=0,0,F$5/TEL_fec!F$5)</f>
        <v>1.1501777318684088</v>
      </c>
      <c r="G80" s="230">
        <f>IF(G$5=0,0,G$5/TEL_fec!G$5)</f>
        <v>1.2687345501275191</v>
      </c>
      <c r="H80" s="230">
        <f>IF(H$5=0,0,H$5/TEL_fec!H$5)</f>
        <v>1.1707904893862444</v>
      </c>
      <c r="I80" s="230">
        <f>IF(I$5=0,0,I$5/TEL_fec!I$5)</f>
        <v>1.1297192209905822</v>
      </c>
      <c r="J80" s="230">
        <f>IF(J$5=0,0,J$5/TEL_fec!J$5)</f>
        <v>1.1340760177983569</v>
      </c>
      <c r="K80" s="230">
        <f>IF(K$5=0,0,K$5/TEL_fec!K$5)</f>
        <v>1.1621545402682765</v>
      </c>
      <c r="L80" s="230">
        <f>IF(L$5=0,0,L$5/TEL_fec!L$5)</f>
        <v>1.0521517580127584</v>
      </c>
      <c r="M80" s="230">
        <f>IF(M$5=0,0,M$5/TEL_fec!M$5)</f>
        <v>1.0548551148863821</v>
      </c>
      <c r="N80" s="230">
        <f>IF(N$5=0,0,N$5/TEL_fec!N$5)</f>
        <v>0.56935397774958263</v>
      </c>
      <c r="O80" s="230">
        <f>IF(O$5=0,0,O$5/TEL_fec!O$5)</f>
        <v>1.1784489640091211</v>
      </c>
      <c r="P80" s="230">
        <f>IF(P$5=0,0,P$5/TEL_fec!P$5)</f>
        <v>1.2375036440187626</v>
      </c>
      <c r="Q80" s="230">
        <f>IF(Q$5=0,0,Q$5/TEL_fec!Q$5)</f>
        <v>1.2233676546967986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0.70463844000000009</v>
      </c>
      <c r="C85" s="273">
        <f>IF(C$10=0,0,C$10/TEL_fec!C$10)</f>
        <v>0.70463843999999998</v>
      </c>
      <c r="D85" s="273">
        <f>IF(D$10=0,0,D$10/TEL_fec!D$10)</f>
        <v>0.70463843999999998</v>
      </c>
      <c r="E85" s="273">
        <f>IF(E$10=0,0,E$10/TEL_fec!E$10)</f>
        <v>0.70463844000000009</v>
      </c>
      <c r="F85" s="273">
        <f>IF(F$10=0,0,F$10/TEL_fec!F$10)</f>
        <v>0.7046384400000002</v>
      </c>
      <c r="G85" s="273">
        <f>IF(G$10=0,0,G$10/TEL_fec!G$10)</f>
        <v>0.69498167142496858</v>
      </c>
      <c r="H85" s="273">
        <f>IF(H$10=0,0,H$10/TEL_fec!H$10)</f>
        <v>0.70463843999999998</v>
      </c>
      <c r="I85" s="273">
        <f>IF(I$10=0,0,I$10/TEL_fec!I$10)</f>
        <v>0.70463844000000009</v>
      </c>
      <c r="J85" s="273">
        <f>IF(J$10=0,0,J$10/TEL_fec!J$10)</f>
        <v>0.70463843999999998</v>
      </c>
      <c r="K85" s="273">
        <f>IF(K$10=0,0,K$10/TEL_fec!K$10)</f>
        <v>0.70463843999999998</v>
      </c>
      <c r="L85" s="273">
        <f>IF(L$10=0,0,L$10/TEL_fec!L$10)</f>
        <v>0.70463844000000009</v>
      </c>
      <c r="M85" s="273">
        <f>IF(M$10=0,0,M$10/TEL_fec!M$10)</f>
        <v>0.70463843999999998</v>
      </c>
      <c r="N85" s="273">
        <f>IF(N$10=0,0,N$10/TEL_fec!N$10)</f>
        <v>0.36522435028996114</v>
      </c>
      <c r="O85" s="273">
        <f>IF(O$10=0,0,O$10/TEL_fec!O$10)</f>
        <v>0.7046384400000002</v>
      </c>
      <c r="P85" s="273">
        <f>IF(P$10=0,0,P$10/TEL_fec!P$10)</f>
        <v>0.70463843999999998</v>
      </c>
      <c r="Q85" s="273">
        <f>IF(Q$10=0,0,Q$10/TEL_fec!Q$10)</f>
        <v>0.70463843999999998</v>
      </c>
    </row>
    <row r="86" spans="1:17" x14ac:dyDescent="0.25">
      <c r="A86" s="127" t="s">
        <v>306</v>
      </c>
      <c r="B86" s="296">
        <f>IF(B$15=0,0,B$15/TEL_fec!B$15)</f>
        <v>1.0530840735280635E-2</v>
      </c>
      <c r="C86" s="296">
        <f>IF(C$15=0,0,C$15/TEL_fec!C$15)</f>
        <v>0.60356171357129951</v>
      </c>
      <c r="D86" s="296">
        <f>IF(D$15=0,0,D$15/TEL_fec!D$15)</f>
        <v>1.3137869482443232</v>
      </c>
      <c r="E86" s="296">
        <f>IF(E$15=0,0,E$15/TEL_fec!E$15)</f>
        <v>1.304758031085345</v>
      </c>
      <c r="F86" s="296">
        <f>IF(F$15=0,0,F$15/TEL_fec!F$15)</f>
        <v>1.3299526625273217</v>
      </c>
      <c r="G86" s="296">
        <f>IF(G$15=0,0,G$15/TEL_fec!G$15)</f>
        <v>1.6845772274184023</v>
      </c>
      <c r="H86" s="296">
        <f>IF(H$15=0,0,H$15/TEL_fec!H$15)</f>
        <v>1.6116791677065678</v>
      </c>
      <c r="I86" s="296">
        <f>IF(I$15=0,0,I$15/TEL_fec!I$15)</f>
        <v>1.7694351729393338</v>
      </c>
      <c r="J86" s="296">
        <f>IF(J$15=0,0,J$15/TEL_fec!J$15)</f>
        <v>1.7601440605473069</v>
      </c>
      <c r="K86" s="296">
        <f>IF(K$15=0,0,K$15/TEL_fec!K$15)</f>
        <v>1.7558469446592839</v>
      </c>
      <c r="L86" s="296">
        <f>IF(L$15=0,0,L$15/TEL_fec!L$15)</f>
        <v>1.981738835304965</v>
      </c>
      <c r="M86" s="296">
        <f>IF(M$15=0,0,M$15/TEL_fec!M$15)</f>
        <v>2.0064019399383635</v>
      </c>
      <c r="N86" s="296">
        <f>IF(N$15=0,0,N$15/TEL_fec!N$15)</f>
        <v>2.279847088937466</v>
      </c>
      <c r="O86" s="296">
        <f>IF(O$15=0,0,O$15/TEL_fec!O$15)</f>
        <v>2.2434768313479259</v>
      </c>
      <c r="P86" s="296">
        <f>IF(P$15=0,0,P$15/TEL_fec!P$15)</f>
        <v>2.2260074152860327</v>
      </c>
      <c r="Q86" s="296">
        <f>IF(Q$15=0,0,Q$15/TEL_fec!Q$15)</f>
        <v>2.2240342411257537</v>
      </c>
    </row>
    <row r="87" spans="1:17" x14ac:dyDescent="0.25">
      <c r="A87" s="127" t="s">
        <v>305</v>
      </c>
      <c r="B87" s="296">
        <f>IF(B$26=0,0,B$26/TEL_fec!B$26)</f>
        <v>1.0530840735280633E-2</v>
      </c>
      <c r="C87" s="296">
        <f>IF(C$26=0,0,C$26/TEL_fec!C$26)</f>
        <v>0.60356171357129951</v>
      </c>
      <c r="D87" s="296">
        <f>IF(D$26=0,0,D$26/TEL_fec!D$26)</f>
        <v>1.3137869482443234</v>
      </c>
      <c r="E87" s="296">
        <f>IF(E$26=0,0,E$26/TEL_fec!E$26)</f>
        <v>1.3047580310853453</v>
      </c>
      <c r="F87" s="296">
        <f>IF(F$26=0,0,F$26/TEL_fec!F$26)</f>
        <v>1.3299526625273219</v>
      </c>
      <c r="G87" s="296">
        <f>IF(G$26=0,0,G$26/TEL_fec!G$26)</f>
        <v>1.6845772274184023</v>
      </c>
      <c r="H87" s="296">
        <f>IF(H$26=0,0,H$26/TEL_fec!H$26)</f>
        <v>1.6116791677065678</v>
      </c>
      <c r="I87" s="296">
        <f>IF(I$26=0,0,I$26/TEL_fec!I$26)</f>
        <v>1.7694351729393336</v>
      </c>
      <c r="J87" s="296">
        <f>IF(J$26=0,0,J$26/TEL_fec!J$26)</f>
        <v>1.7601440605473069</v>
      </c>
      <c r="K87" s="296">
        <f>IF(K$26=0,0,K$26/TEL_fec!K$26)</f>
        <v>1.7558469446592835</v>
      </c>
      <c r="L87" s="296">
        <f>IF(L$26=0,0,L$26/TEL_fec!L$26)</f>
        <v>1.9817388353049648</v>
      </c>
      <c r="M87" s="296">
        <f>IF(M$26=0,0,M$26/TEL_fec!M$26)</f>
        <v>2.0064019399383639</v>
      </c>
      <c r="N87" s="296">
        <f>IF(N$26=0,0,N$26/TEL_fec!N$26)</f>
        <v>2.279847088937466</v>
      </c>
      <c r="O87" s="296">
        <f>IF(O$26=0,0,O$26/TEL_fec!O$26)</f>
        <v>2.2434768313479263</v>
      </c>
      <c r="P87" s="296">
        <f>IF(P$26=0,0,P$26/TEL_fec!P$26)</f>
        <v>2.2260074152860327</v>
      </c>
      <c r="Q87" s="296">
        <f>IF(Q$26=0,0,Q$26/TEL_fec!Q$26)</f>
        <v>2.2240342411257541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2.0662572530013792</v>
      </c>
      <c r="C89" s="296">
        <f>IF(C$38=0,0,C$38/TEL_fec!C$38)</f>
        <v>2.0622627934338853</v>
      </c>
      <c r="D89" s="296">
        <f>IF(D$38=0,0,D$38/TEL_fec!D$38)</f>
        <v>2.1350668168776594</v>
      </c>
      <c r="E89" s="296">
        <f>IF(E$38=0,0,E$38/TEL_fec!E$38)</f>
        <v>2.1297826371077222</v>
      </c>
      <c r="F89" s="296">
        <f>IF(F$38=0,0,F$38/TEL_fec!F$38)</f>
        <v>2.0500818722055887</v>
      </c>
      <c r="G89" s="296">
        <f>IF(G$38=0,0,G$38/TEL_fec!G$38)</f>
        <v>2.1039947860056469</v>
      </c>
      <c r="H89" s="296">
        <f>IF(H$38=0,0,H$38/TEL_fec!H$38)</f>
        <v>2.0408422164450237</v>
      </c>
      <c r="I89" s="296">
        <f>IF(I$38=0,0,I$38/TEL_fec!I$38)</f>
        <v>1.9905473859768612</v>
      </c>
      <c r="J89" s="296">
        <f>IF(J$38=0,0,J$38/TEL_fec!J$38)</f>
        <v>1.9955238852883943</v>
      </c>
      <c r="K89" s="296">
        <f>IF(K$38=0,0,K$38/TEL_fec!K$38)</f>
        <v>2.0200375857937392</v>
      </c>
      <c r="L89" s="296">
        <f>IF(L$38=0,0,L$38/TEL_fec!L$38)</f>
        <v>1.8762515905297923</v>
      </c>
      <c r="M89" s="296">
        <f>IF(M$38=0,0,M$38/TEL_fec!M$38)</f>
        <v>1.8748400305092632</v>
      </c>
      <c r="N89" s="296">
        <f>IF(N$38=0,0,N$38/TEL_fec!N$38)</f>
        <v>0.87964870541283302</v>
      </c>
      <c r="O89" s="296">
        <f>IF(O$38=0,0,O$38/TEL_fec!O$38)</f>
        <v>1.9764475485708803</v>
      </c>
      <c r="P89" s="296">
        <f>IF(P$38=0,0,P$38/TEL_fec!P$38)</f>
        <v>2.035002537696335</v>
      </c>
      <c r="Q89" s="296">
        <f>IF(Q$38=0,0,Q$38/TEL_fec!Q$38)</f>
        <v>2.0225480302713374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341.09738940128187</v>
      </c>
      <c r="C3" s="46">
        <v>362.52534663232319</v>
      </c>
      <c r="D3" s="46">
        <v>315.97781356235458</v>
      </c>
      <c r="E3" s="46">
        <v>308.25596104733035</v>
      </c>
      <c r="F3" s="46">
        <v>320.757495101426</v>
      </c>
      <c r="G3" s="46">
        <v>290.17663867001477</v>
      </c>
      <c r="H3" s="46">
        <v>288.23412391414865</v>
      </c>
      <c r="I3" s="46">
        <v>296.218783329644</v>
      </c>
      <c r="J3" s="46">
        <v>289.15176383536891</v>
      </c>
      <c r="K3" s="46">
        <v>223.59346642468239</v>
      </c>
      <c r="L3" s="46">
        <v>223.9</v>
      </c>
      <c r="M3" s="46">
        <v>211.15332858386768</v>
      </c>
      <c r="N3" s="46">
        <v>207.743059379474</v>
      </c>
      <c r="O3" s="46">
        <v>214.10982763107845</v>
      </c>
      <c r="P3" s="46">
        <v>229.08235864003797</v>
      </c>
      <c r="Q3" s="46">
        <v>239.85774367888433</v>
      </c>
    </row>
    <row r="5" spans="1:17" x14ac:dyDescent="0.25">
      <c r="A5" s="31" t="s">
        <v>257</v>
      </c>
      <c r="B5" s="46">
        <v>220.06010045653986</v>
      </c>
      <c r="C5" s="46">
        <v>225.55708699659894</v>
      </c>
      <c r="D5" s="46">
        <v>216.30326309298601</v>
      </c>
      <c r="E5" s="46">
        <v>201.14243160024918</v>
      </c>
      <c r="F5" s="46">
        <v>200.34765517308128</v>
      </c>
      <c r="G5" s="46">
        <v>197.1959856451906</v>
      </c>
      <c r="H5" s="46">
        <v>177.04724356567328</v>
      </c>
      <c r="I5" s="46">
        <v>205.10984522994696</v>
      </c>
      <c r="J5" s="46">
        <v>193.17125283782059</v>
      </c>
      <c r="K5" s="46">
        <v>106.18347196320211</v>
      </c>
      <c r="L5" s="46">
        <v>135.50653200905262</v>
      </c>
      <c r="M5" s="46">
        <v>151.73046755459248</v>
      </c>
      <c r="N5" s="46">
        <v>189.06679427692862</v>
      </c>
      <c r="O5" s="46">
        <v>257.62554276240132</v>
      </c>
      <c r="P5" s="46">
        <v>222.54998583186443</v>
      </c>
      <c r="Q5" s="46">
        <v>244.4418388340145</v>
      </c>
    </row>
    <row r="6" spans="1:17" x14ac:dyDescent="0.25">
      <c r="A6" s="294" t="s">
        <v>256</v>
      </c>
      <c r="B6" s="293">
        <v>275.07512557067486</v>
      </c>
      <c r="C6" s="293">
        <v>272.46422286295569</v>
      </c>
      <c r="D6" s="293">
        <v>265.59685094974867</v>
      </c>
      <c r="E6" s="293">
        <v>270.11776752210284</v>
      </c>
      <c r="F6" s="293">
        <v>291.1228160583006</v>
      </c>
      <c r="G6" s="293">
        <v>255.60969806490604</v>
      </c>
      <c r="H6" s="293">
        <v>211.96690257724254</v>
      </c>
      <c r="I6" s="293">
        <v>218.21747506980981</v>
      </c>
      <c r="J6" s="293">
        <v>213.73570176824711</v>
      </c>
      <c r="K6" s="293">
        <v>232.27441671644314</v>
      </c>
      <c r="L6" s="293">
        <v>218.59800164922856</v>
      </c>
      <c r="M6" s="293">
        <v>217.09256369813338</v>
      </c>
      <c r="N6" s="293">
        <v>203.03350794967989</v>
      </c>
      <c r="O6" s="293">
        <v>299.99290071663432</v>
      </c>
      <c r="P6" s="293">
        <v>296.74389438586854</v>
      </c>
      <c r="Q6" s="293">
        <v>261.56510851448957</v>
      </c>
    </row>
    <row r="7" spans="1:17" x14ac:dyDescent="0.25">
      <c r="A7" s="292" t="s">
        <v>255</v>
      </c>
      <c r="B7" s="291"/>
      <c r="C7" s="291">
        <v>207.02678728058487</v>
      </c>
      <c r="D7" s="291">
        <v>0</v>
      </c>
      <c r="E7" s="291">
        <v>4.5209165723541673</v>
      </c>
      <c r="F7" s="291">
        <v>21.005048536197762</v>
      </c>
      <c r="G7" s="291">
        <v>0</v>
      </c>
      <c r="H7" s="291">
        <v>0</v>
      </c>
      <c r="I7" s="291">
        <v>6.2505724925672723</v>
      </c>
      <c r="J7" s="291">
        <v>0</v>
      </c>
      <c r="K7" s="291">
        <v>18.538714948196031</v>
      </c>
      <c r="L7" s="291">
        <v>0</v>
      </c>
      <c r="M7" s="291">
        <v>0</v>
      </c>
      <c r="N7" s="291">
        <v>0</v>
      </c>
      <c r="O7" s="291">
        <v>106.16835402634324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209.63768998830403</v>
      </c>
      <c r="D8" s="289">
        <f t="shared" ref="D8:Q8" si="0">C6+D7-D6</f>
        <v>6.8673719132070232</v>
      </c>
      <c r="E8" s="289">
        <f t="shared" si="0"/>
        <v>0</v>
      </c>
      <c r="F8" s="289">
        <f t="shared" si="0"/>
        <v>0</v>
      </c>
      <c r="G8" s="289">
        <f t="shared" si="0"/>
        <v>35.513117993394559</v>
      </c>
      <c r="H8" s="289">
        <f t="shared" si="0"/>
        <v>43.642795487663506</v>
      </c>
      <c r="I8" s="289">
        <f t="shared" si="0"/>
        <v>0</v>
      </c>
      <c r="J8" s="289">
        <f t="shared" si="0"/>
        <v>4.481773301562697</v>
      </c>
      <c r="K8" s="289">
        <f t="shared" si="0"/>
        <v>0</v>
      </c>
      <c r="L8" s="289">
        <f t="shared" si="0"/>
        <v>13.676415067214577</v>
      </c>
      <c r="M8" s="289">
        <f t="shared" si="0"/>
        <v>1.505437951095189</v>
      </c>
      <c r="N8" s="289">
        <f t="shared" si="0"/>
        <v>14.059055748453488</v>
      </c>
      <c r="O8" s="289">
        <f t="shared" si="0"/>
        <v>9.2089612593887864</v>
      </c>
      <c r="P8" s="289">
        <f t="shared" si="0"/>
        <v>3.2490063307657806</v>
      </c>
      <c r="Q8" s="289">
        <f t="shared" si="0"/>
        <v>35.178785871378977</v>
      </c>
    </row>
    <row r="9" spans="1:17" x14ac:dyDescent="0.25">
      <c r="A9" s="288" t="s">
        <v>253</v>
      </c>
      <c r="B9" s="287">
        <f>B6-B5</f>
        <v>55.015025114135</v>
      </c>
      <c r="C9" s="287">
        <f t="shared" ref="C9:Q9" si="1">C6-C5</f>
        <v>46.907135866356754</v>
      </c>
      <c r="D9" s="287">
        <f t="shared" si="1"/>
        <v>49.293587856762656</v>
      </c>
      <c r="E9" s="287">
        <f t="shared" si="1"/>
        <v>68.975335921853656</v>
      </c>
      <c r="F9" s="287">
        <f t="shared" si="1"/>
        <v>90.775160885219321</v>
      </c>
      <c r="G9" s="287">
        <f t="shared" si="1"/>
        <v>58.413712419715438</v>
      </c>
      <c r="H9" s="287">
        <f t="shared" si="1"/>
        <v>34.919659011569252</v>
      </c>
      <c r="I9" s="287">
        <f t="shared" si="1"/>
        <v>13.107629839862852</v>
      </c>
      <c r="J9" s="287">
        <f t="shared" si="1"/>
        <v>20.564448930426522</v>
      </c>
      <c r="K9" s="287">
        <f t="shared" si="1"/>
        <v>126.09094475324103</v>
      </c>
      <c r="L9" s="287">
        <f t="shared" si="1"/>
        <v>83.091469640175944</v>
      </c>
      <c r="M9" s="287">
        <f t="shared" si="1"/>
        <v>65.362096143540896</v>
      </c>
      <c r="N9" s="287">
        <f t="shared" si="1"/>
        <v>13.966713672751268</v>
      </c>
      <c r="O9" s="287">
        <f t="shared" si="1"/>
        <v>42.367357954233</v>
      </c>
      <c r="P9" s="287">
        <f t="shared" si="1"/>
        <v>74.193908554004111</v>
      </c>
      <c r="Q9" s="287">
        <f t="shared" si="1"/>
        <v>17.123269680475062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64.394269424422717</v>
      </c>
      <c r="C12" s="38">
        <v>64.725020000000001</v>
      </c>
      <c r="D12" s="38">
        <v>62.398180000000004</v>
      </c>
      <c r="E12" s="38">
        <v>56.701360000000001</v>
      </c>
      <c r="F12" s="38">
        <v>56.427809999999994</v>
      </c>
      <c r="G12" s="38">
        <v>56.030192233814184</v>
      </c>
      <c r="H12" s="38">
        <v>50.619329999999998</v>
      </c>
      <c r="I12" s="38">
        <v>60.00018</v>
      </c>
      <c r="J12" s="38">
        <v>54.77946</v>
      </c>
      <c r="K12" s="38">
        <v>27.40447</v>
      </c>
      <c r="L12" s="38">
        <v>34.655792689969289</v>
      </c>
      <c r="M12" s="38">
        <v>39.647528228748236</v>
      </c>
      <c r="N12" s="38">
        <v>48.938682937089212</v>
      </c>
      <c r="O12" s="38">
        <v>62.626831018070092</v>
      </c>
      <c r="P12" s="38">
        <v>55.388245678981129</v>
      </c>
      <c r="Q12" s="38">
        <v>61.408000514499591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1.1225282234512111</v>
      </c>
      <c r="M14" s="51">
        <v>6.0223761694279014</v>
      </c>
      <c r="N14" s="51">
        <v>4.012074766452395</v>
      </c>
      <c r="O14" s="51">
        <v>4.132187099160844</v>
      </c>
      <c r="P14" s="51">
        <v>3.0091417786020096</v>
      </c>
      <c r="Q14" s="51">
        <v>4.0126095743110461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1.1225282234512111</v>
      </c>
      <c r="M16" s="51">
        <v>0</v>
      </c>
      <c r="N16" s="51">
        <v>0</v>
      </c>
      <c r="O16" s="51">
        <v>1.1225896946505121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6.0223761694279014</v>
      </c>
      <c r="N17" s="51">
        <v>4.012074766452395</v>
      </c>
      <c r="O17" s="51">
        <v>3.0095974045103322</v>
      </c>
      <c r="P17" s="51">
        <v>3.0091417786020096</v>
      </c>
      <c r="Q17" s="51">
        <v>4.0126095743110461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24.290768325353863</v>
      </c>
      <c r="C20" s="51">
        <v>24.13805</v>
      </c>
      <c r="D20" s="51">
        <v>23.39939</v>
      </c>
      <c r="E20" s="51">
        <v>22.700430000000001</v>
      </c>
      <c r="F20" s="51">
        <v>21.20102</v>
      </c>
      <c r="G20" s="51">
        <v>18.231853599228781</v>
      </c>
      <c r="H20" s="51">
        <v>11.800369999999999</v>
      </c>
      <c r="I20" s="51">
        <v>10.80129</v>
      </c>
      <c r="J20" s="51">
        <v>13.101839999999999</v>
      </c>
      <c r="K20" s="51">
        <v>13.24635</v>
      </c>
      <c r="L20" s="51">
        <v>17.244462855448788</v>
      </c>
      <c r="M20" s="51">
        <v>17.350169105231792</v>
      </c>
      <c r="N20" s="51">
        <v>11.751422552757512</v>
      </c>
      <c r="O20" s="51">
        <v>3.8215036936119495</v>
      </c>
      <c r="P20" s="51">
        <v>3.1289355147901556</v>
      </c>
      <c r="Q20" s="51">
        <v>3.6544449194971738</v>
      </c>
    </row>
    <row r="21" spans="1:17" x14ac:dyDescent="0.25">
      <c r="A21" s="53" t="s">
        <v>66</v>
      </c>
      <c r="B21" s="51">
        <v>24.290768325353863</v>
      </c>
      <c r="C21" s="51">
        <v>24.13805</v>
      </c>
      <c r="D21" s="51">
        <v>23.39939</v>
      </c>
      <c r="E21" s="51">
        <v>22.700430000000001</v>
      </c>
      <c r="F21" s="51">
        <v>21.20102</v>
      </c>
      <c r="G21" s="51">
        <v>18.231853599228781</v>
      </c>
      <c r="H21" s="51">
        <v>11.800369999999999</v>
      </c>
      <c r="I21" s="51">
        <v>10.80129</v>
      </c>
      <c r="J21" s="51">
        <v>13.101839999999999</v>
      </c>
      <c r="K21" s="51">
        <v>13.24635</v>
      </c>
      <c r="L21" s="51">
        <v>17.244462855448788</v>
      </c>
      <c r="M21" s="51">
        <v>17.350169105231792</v>
      </c>
      <c r="N21" s="51">
        <v>11.751422552757512</v>
      </c>
      <c r="O21" s="51">
        <v>3.8215036936119495</v>
      </c>
      <c r="P21" s="51">
        <v>3.1289355147901556</v>
      </c>
      <c r="Q21" s="51">
        <v>3.6544449194971738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27.157286503058216</v>
      </c>
      <c r="C23" s="51">
        <v>26.966200000000001</v>
      </c>
      <c r="D23" s="51">
        <v>26.598939999999999</v>
      </c>
      <c r="E23" s="51">
        <v>20.802399999999999</v>
      </c>
      <c r="F23" s="51">
        <v>21.626339999999999</v>
      </c>
      <c r="G23" s="51">
        <v>24.034671628135676</v>
      </c>
      <c r="H23" s="51">
        <v>25.72465</v>
      </c>
      <c r="I23" s="51">
        <v>35.501379999999997</v>
      </c>
      <c r="J23" s="51">
        <v>27.079910000000002</v>
      </c>
      <c r="K23" s="51">
        <v>3.9224999999999999</v>
      </c>
      <c r="L23" s="51">
        <v>3.1288409618749253</v>
      </c>
      <c r="M23" s="51">
        <v>3.0351685088102798</v>
      </c>
      <c r="N23" s="51">
        <v>10.389477552782864</v>
      </c>
      <c r="O23" s="51">
        <v>26.464521593624074</v>
      </c>
      <c r="P23" s="51">
        <v>28.184172996116349</v>
      </c>
      <c r="Q23" s="51">
        <v>31.647388292428282</v>
      </c>
    </row>
    <row r="24" spans="1:17" x14ac:dyDescent="0.25">
      <c r="A24" s="53" t="s">
        <v>23</v>
      </c>
      <c r="B24" s="51">
        <v>27.157286503058216</v>
      </c>
      <c r="C24" s="51">
        <v>26.966200000000001</v>
      </c>
      <c r="D24" s="51">
        <v>26.598939999999999</v>
      </c>
      <c r="E24" s="51">
        <v>20.802399999999999</v>
      </c>
      <c r="F24" s="51">
        <v>21.626339999999999</v>
      </c>
      <c r="G24" s="51">
        <v>24.034671628135676</v>
      </c>
      <c r="H24" s="51">
        <v>25.72465</v>
      </c>
      <c r="I24" s="51">
        <v>35.501379999999997</v>
      </c>
      <c r="J24" s="51">
        <v>27.079910000000002</v>
      </c>
      <c r="K24" s="51">
        <v>3.9224999999999999</v>
      </c>
      <c r="L24" s="51">
        <v>3.1288409618749253</v>
      </c>
      <c r="M24" s="51">
        <v>3.0351685088102798</v>
      </c>
      <c r="N24" s="51">
        <v>10.389477552782864</v>
      </c>
      <c r="O24" s="51">
        <v>26.464521593624074</v>
      </c>
      <c r="P24" s="51">
        <v>28.184172996116349</v>
      </c>
      <c r="Q24" s="51">
        <v>31.647388292428282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0.74043187983865144</v>
      </c>
      <c r="C29" s="51">
        <v>0.80145</v>
      </c>
      <c r="D29" s="51">
        <v>0.60018000000000005</v>
      </c>
      <c r="E29" s="51">
        <v>0.49998999999999999</v>
      </c>
      <c r="F29" s="51">
        <v>0.39990999999999999</v>
      </c>
      <c r="G29" s="51">
        <v>0.95578254177845279</v>
      </c>
      <c r="H29" s="51">
        <v>0.50019999999999998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12.205782716171978</v>
      </c>
      <c r="C30" s="62">
        <v>12.819319999999999</v>
      </c>
      <c r="D30" s="62">
        <v>11.799670000000001</v>
      </c>
      <c r="E30" s="62">
        <v>12.698539999999999</v>
      </c>
      <c r="F30" s="62">
        <v>13.20054</v>
      </c>
      <c r="G30" s="62">
        <v>12.80788446467127</v>
      </c>
      <c r="H30" s="62">
        <v>12.594110000000001</v>
      </c>
      <c r="I30" s="62">
        <v>13.697509999999999</v>
      </c>
      <c r="J30" s="62">
        <v>14.597709999999999</v>
      </c>
      <c r="K30" s="62">
        <v>10.235620000000001</v>
      </c>
      <c r="L30" s="62">
        <v>13.15996064919436</v>
      </c>
      <c r="M30" s="62">
        <v>13.239814445278263</v>
      </c>
      <c r="N30" s="62">
        <v>22.785708065096443</v>
      </c>
      <c r="O30" s="62">
        <v>28.208618631673222</v>
      </c>
      <c r="P30" s="62">
        <v>21.065995389472612</v>
      </c>
      <c r="Q30" s="62">
        <v>22.093557728263097</v>
      </c>
    </row>
    <row r="32" spans="1:17" x14ac:dyDescent="0.25">
      <c r="A32" s="31" t="s">
        <v>63</v>
      </c>
      <c r="B32" s="70">
        <v>57.054030330595872</v>
      </c>
      <c r="C32" s="70">
        <v>56.695326322140005</v>
      </c>
      <c r="D32" s="70">
        <v>54.960365555172011</v>
      </c>
      <c r="E32" s="70">
        <v>53.31865194176401</v>
      </c>
      <c r="F32" s="70">
        <v>49.796845530696004</v>
      </c>
      <c r="G32" s="70">
        <v>42.822882928229852</v>
      </c>
      <c r="H32" s="70">
        <v>27.716647694076002</v>
      </c>
      <c r="I32" s="70">
        <v>25.370013785292002</v>
      </c>
      <c r="J32" s="70">
        <v>30.773533662432001</v>
      </c>
      <c r="K32" s="70">
        <v>31.112957998980004</v>
      </c>
      <c r="L32" s="70">
        <v>43.469279219382898</v>
      </c>
      <c r="M32" s="70">
        <v>59.435920022194196</v>
      </c>
      <c r="N32" s="70">
        <v>40.048816366967095</v>
      </c>
      <c r="O32" s="70">
        <v>21.278696506598706</v>
      </c>
      <c r="P32" s="70">
        <v>16.684845492474754</v>
      </c>
      <c r="Q32" s="70">
        <v>21.032336604203969</v>
      </c>
    </row>
    <row r="34" spans="1:17" x14ac:dyDescent="0.25">
      <c r="A34" s="184" t="s">
        <v>252</v>
      </c>
      <c r="B34" s="190">
        <f t="shared" ref="B34:Q34" si="2">IF(B$12=0,"",B$12/B$3*1000)</f>
        <v>188.78558272595421</v>
      </c>
      <c r="C34" s="190">
        <f t="shared" si="2"/>
        <v>178.53929553136808</v>
      </c>
      <c r="D34" s="190">
        <f t="shared" si="2"/>
        <v>197.47645980747455</v>
      </c>
      <c r="E34" s="190">
        <f t="shared" si="2"/>
        <v>183.94246069841273</v>
      </c>
      <c r="F34" s="190">
        <f t="shared" si="2"/>
        <v>175.9204722002118</v>
      </c>
      <c r="G34" s="190">
        <f t="shared" si="2"/>
        <v>193.08994855899138</v>
      </c>
      <c r="H34" s="190">
        <f t="shared" si="2"/>
        <v>175.61879666641107</v>
      </c>
      <c r="I34" s="190">
        <f t="shared" si="2"/>
        <v>202.55359678940218</v>
      </c>
      <c r="J34" s="190">
        <f t="shared" si="2"/>
        <v>189.44881841076773</v>
      </c>
      <c r="K34" s="190">
        <f t="shared" si="2"/>
        <v>122.56382280844157</v>
      </c>
      <c r="L34" s="190">
        <f t="shared" si="2"/>
        <v>154.78245953536975</v>
      </c>
      <c r="M34" s="190">
        <f t="shared" si="2"/>
        <v>187.76653200141573</v>
      </c>
      <c r="N34" s="190">
        <f t="shared" si="2"/>
        <v>235.57313097856778</v>
      </c>
      <c r="O34" s="190">
        <f t="shared" si="2"/>
        <v>292.49862890917433</v>
      </c>
      <c r="P34" s="190">
        <f t="shared" si="2"/>
        <v>241.78311244827836</v>
      </c>
      <c r="Q34" s="190">
        <f t="shared" si="2"/>
        <v>256.01841980432835</v>
      </c>
    </row>
    <row r="35" spans="1:17" x14ac:dyDescent="0.25">
      <c r="A35" s="286" t="s">
        <v>251</v>
      </c>
      <c r="B35" s="285">
        <f t="shared" ref="B35:Q35" si="3">IF(B$12=0,"",B$12/B$5*1000)</f>
        <v>292.62128523448564</v>
      </c>
      <c r="C35" s="285">
        <f t="shared" si="3"/>
        <v>286.95626841898326</v>
      </c>
      <c r="D35" s="285">
        <f t="shared" si="3"/>
        <v>288.47544465002278</v>
      </c>
      <c r="E35" s="285">
        <f t="shared" si="3"/>
        <v>281.89656229615628</v>
      </c>
      <c r="F35" s="285">
        <f t="shared" si="3"/>
        <v>281.64946553156182</v>
      </c>
      <c r="G35" s="285">
        <f t="shared" si="3"/>
        <v>284.13454792445822</v>
      </c>
      <c r="H35" s="285">
        <f t="shared" si="3"/>
        <v>285.90860258845788</v>
      </c>
      <c r="I35" s="285">
        <f t="shared" si="3"/>
        <v>292.52705998941343</v>
      </c>
      <c r="J35" s="285">
        <f t="shared" si="3"/>
        <v>283.5797728453457</v>
      </c>
      <c r="K35" s="285">
        <f t="shared" si="3"/>
        <v>258.08602311946458</v>
      </c>
      <c r="L35" s="285">
        <f t="shared" si="3"/>
        <v>255.74997881027673</v>
      </c>
      <c r="M35" s="285">
        <f t="shared" si="3"/>
        <v>261.30235323029694</v>
      </c>
      <c r="N35" s="285">
        <f t="shared" si="3"/>
        <v>258.84335281746024</v>
      </c>
      <c r="O35" s="285">
        <f t="shared" si="3"/>
        <v>243.09247579471784</v>
      </c>
      <c r="P35" s="285">
        <f t="shared" si="3"/>
        <v>248.8800233886634</v>
      </c>
      <c r="Q35" s="285">
        <f t="shared" si="3"/>
        <v>251.21722536295437</v>
      </c>
    </row>
    <row r="36" spans="1:17" x14ac:dyDescent="0.25">
      <c r="A36" s="286" t="s">
        <v>250</v>
      </c>
      <c r="B36" s="285">
        <f>IF(WWP_ued!B$5=0,"",WWP_ued!B$5/B$5*1000)</f>
        <v>103.78806517096423</v>
      </c>
      <c r="C36" s="285">
        <f>IF(WWP_ued!C$5=0,"",WWP_ued!C$5/C$5*1000)</f>
        <v>103.78806517096422</v>
      </c>
      <c r="D36" s="285">
        <f>IF(WWP_ued!D$5=0,"",WWP_ued!D$5/D$5*1000)</f>
        <v>103.78806517096422</v>
      </c>
      <c r="E36" s="285">
        <f>IF(WWP_ued!E$5=0,"",WWP_ued!E$5/E$5*1000)</f>
        <v>103.78806517096422</v>
      </c>
      <c r="F36" s="285">
        <f>IF(WWP_ued!F$5=0,"",WWP_ued!F$5/F$5*1000)</f>
        <v>103.78806517096423</v>
      </c>
      <c r="G36" s="285">
        <f>IF(WWP_ued!G$5=0,"",WWP_ued!G$5/G$5*1000)</f>
        <v>103.78806517096423</v>
      </c>
      <c r="H36" s="285">
        <f>IF(WWP_ued!H$5=0,"",WWP_ued!H$5/H$5*1000)</f>
        <v>103.78806517096422</v>
      </c>
      <c r="I36" s="285">
        <f>IF(WWP_ued!I$5=0,"",WWP_ued!I$5/I$5*1000)</f>
        <v>103.78806517096423</v>
      </c>
      <c r="J36" s="285">
        <f>IF(WWP_ued!J$5=0,"",WWP_ued!J$5/J$5*1000)</f>
        <v>103.78806517096422</v>
      </c>
      <c r="K36" s="285">
        <f>IF(WWP_ued!K$5=0,"",WWP_ued!K$5/K$5*1000)</f>
        <v>103.78806517096422</v>
      </c>
      <c r="L36" s="285">
        <f>IF(WWP_ued!L$5=0,"",WWP_ued!L$5/L$5*1000)</f>
        <v>103.78806517096424</v>
      </c>
      <c r="M36" s="285">
        <f>IF(WWP_ued!M$5=0,"",WWP_ued!M$5/M$5*1000)</f>
        <v>103.78806517096423</v>
      </c>
      <c r="N36" s="285">
        <f>IF(WWP_ued!N$5=0,"",WWP_ued!N$5/N$5*1000)</f>
        <v>103.78806517096422</v>
      </c>
      <c r="O36" s="285">
        <f>IF(WWP_ued!O$5=0,"",WWP_ued!O$5/O$5*1000)</f>
        <v>103.78806517096423</v>
      </c>
      <c r="P36" s="285">
        <f>IF(WWP_ued!P$5=0,"",WWP_ued!P$5/P$5*1000)</f>
        <v>103.78806517096423</v>
      </c>
      <c r="Q36" s="285">
        <f>IF(WWP_ued!Q$5=0,"",WWP_ued!Q$5/Q$5*1000)</f>
        <v>103.78806517096422</v>
      </c>
    </row>
    <row r="37" spans="1:17" x14ac:dyDescent="0.25">
      <c r="A37" s="284" t="s">
        <v>60</v>
      </c>
      <c r="B37" s="283">
        <f t="shared" ref="B37:Q37" si="4">IF(B$12=0,"",B$32/B$12)</f>
        <v>0.88601098887468821</v>
      </c>
      <c r="C37" s="283">
        <f t="shared" si="4"/>
        <v>0.87594142608437975</v>
      </c>
      <c r="D37" s="283">
        <f t="shared" si="4"/>
        <v>0.88080077904791465</v>
      </c>
      <c r="E37" s="283">
        <f t="shared" si="4"/>
        <v>0.9403416768445062</v>
      </c>
      <c r="F37" s="283">
        <f t="shared" si="4"/>
        <v>0.88248765157988607</v>
      </c>
      <c r="G37" s="283">
        <f t="shared" si="4"/>
        <v>0.76428227748228694</v>
      </c>
      <c r="H37" s="283">
        <f t="shared" si="4"/>
        <v>0.5475506628411716</v>
      </c>
      <c r="I37" s="283">
        <f t="shared" si="4"/>
        <v>0.42283229459131627</v>
      </c>
      <c r="J37" s="283">
        <f t="shared" si="4"/>
        <v>0.56177139501616113</v>
      </c>
      <c r="K37" s="283">
        <f t="shared" si="4"/>
        <v>1.1353242007227289</v>
      </c>
      <c r="L37" s="283">
        <f t="shared" si="4"/>
        <v>1.2543149599335113</v>
      </c>
      <c r="M37" s="283">
        <f t="shared" si="4"/>
        <v>1.4991078303614773</v>
      </c>
      <c r="N37" s="283">
        <f t="shared" si="4"/>
        <v>0.81834683655974028</v>
      </c>
      <c r="O37" s="283">
        <f t="shared" si="4"/>
        <v>0.33976965081402627</v>
      </c>
      <c r="P37" s="283">
        <f t="shared" si="4"/>
        <v>0.30123440971892634</v>
      </c>
      <c r="Q37" s="283">
        <f t="shared" si="4"/>
        <v>0.34250157028379125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64.394269424422703</v>
      </c>
      <c r="C5" s="96">
        <v>64.725020000000001</v>
      </c>
      <c r="D5" s="96">
        <v>62.398179999999989</v>
      </c>
      <c r="E5" s="96">
        <v>56.701360000000008</v>
      </c>
      <c r="F5" s="96">
        <v>56.42780999999998</v>
      </c>
      <c r="G5" s="96">
        <v>56.030192233814169</v>
      </c>
      <c r="H5" s="96">
        <v>50.619329999999991</v>
      </c>
      <c r="I5" s="96">
        <v>60.00018</v>
      </c>
      <c r="J5" s="96">
        <v>54.77946</v>
      </c>
      <c r="K5" s="96">
        <v>27.404469999999996</v>
      </c>
      <c r="L5" s="96">
        <v>34.655792689969289</v>
      </c>
      <c r="M5" s="96">
        <v>39.647528228748243</v>
      </c>
      <c r="N5" s="96">
        <v>48.938682937089226</v>
      </c>
      <c r="O5" s="96">
        <v>62.626831018070092</v>
      </c>
      <c r="P5" s="96">
        <v>55.388245678981107</v>
      </c>
      <c r="Q5" s="96">
        <v>61.408000514499598</v>
      </c>
    </row>
    <row r="6" spans="1:17" x14ac:dyDescent="0.25">
      <c r="A6" s="132" t="s">
        <v>83</v>
      </c>
      <c r="B6" s="160">
        <v>0.82007830736841392</v>
      </c>
      <c r="C6" s="160">
        <v>0.82429050473636278</v>
      </c>
      <c r="D6" s="160">
        <v>0.79465757271037418</v>
      </c>
      <c r="E6" s="160">
        <v>0.72210704073383392</v>
      </c>
      <c r="F6" s="160">
        <v>0.71862330805100683</v>
      </c>
      <c r="G6" s="160">
        <v>0.71355953906056935</v>
      </c>
      <c r="H6" s="160">
        <v>0.64465075600002153</v>
      </c>
      <c r="I6" s="160">
        <v>0.76411839898191802</v>
      </c>
      <c r="J6" s="160">
        <v>0.69763112831151541</v>
      </c>
      <c r="K6" s="160">
        <v>0.34900328201262065</v>
      </c>
      <c r="L6" s="160">
        <v>0.44135082304267403</v>
      </c>
      <c r="M6" s="160">
        <v>0.50492191512994633</v>
      </c>
      <c r="N6" s="160">
        <v>0.62324726449441181</v>
      </c>
      <c r="O6" s="160">
        <v>0.79756950480546629</v>
      </c>
      <c r="P6" s="160">
        <v>0.70538417735813785</v>
      </c>
      <c r="Q6" s="160">
        <v>0.78204737115489031</v>
      </c>
    </row>
    <row r="7" spans="1:17" x14ac:dyDescent="0.25">
      <c r="A7" s="76" t="s">
        <v>82</v>
      </c>
      <c r="B7" s="159">
        <v>0.89138946453088475</v>
      </c>
      <c r="C7" s="159">
        <v>0.89596793993082924</v>
      </c>
      <c r="D7" s="159">
        <v>0.86375823120692852</v>
      </c>
      <c r="E7" s="159">
        <v>0.78489895731938475</v>
      </c>
      <c r="F7" s="159">
        <v>0.7811122913597901</v>
      </c>
      <c r="G7" s="159">
        <v>0.77560819463105368</v>
      </c>
      <c r="H7" s="159">
        <v>0.70070734347828434</v>
      </c>
      <c r="I7" s="159">
        <v>0.83056347715425882</v>
      </c>
      <c r="J7" s="159">
        <v>0.75829470468642979</v>
      </c>
      <c r="K7" s="159">
        <v>0.37935139349197899</v>
      </c>
      <c r="L7" s="159">
        <v>0.47972915548116746</v>
      </c>
      <c r="M7" s="159">
        <v>0.5488281686195069</v>
      </c>
      <c r="N7" s="159">
        <v>0.6774426787982738</v>
      </c>
      <c r="O7" s="159">
        <v>0.8669233747885503</v>
      </c>
      <c r="P7" s="159">
        <v>0.76672193191101956</v>
      </c>
      <c r="Q7" s="159">
        <v>0.85005149038575034</v>
      </c>
    </row>
    <row r="8" spans="1:17" x14ac:dyDescent="0.25">
      <c r="A8" s="76" t="s">
        <v>81</v>
      </c>
      <c r="B8" s="159">
        <v>2.2106458720365936</v>
      </c>
      <c r="C8" s="159">
        <v>2.2220004910284561</v>
      </c>
      <c r="D8" s="159">
        <v>2.1421204133931822</v>
      </c>
      <c r="E8" s="159">
        <v>1.9465494141520738</v>
      </c>
      <c r="F8" s="159">
        <v>1.937158482572279</v>
      </c>
      <c r="G8" s="159">
        <v>1.9235083226850127</v>
      </c>
      <c r="H8" s="159">
        <v>1.7377542118261446</v>
      </c>
      <c r="I8" s="159">
        <v>2.0597974233425616</v>
      </c>
      <c r="J8" s="159">
        <v>1.8805708676223456</v>
      </c>
      <c r="K8" s="159">
        <v>0.94079145586010782</v>
      </c>
      <c r="L8" s="159">
        <v>1.189728305593295</v>
      </c>
      <c r="M8" s="159">
        <v>1.3610938581763767</v>
      </c>
      <c r="N8" s="159">
        <v>1.6800578434197186</v>
      </c>
      <c r="O8" s="159">
        <v>2.1499699694756043</v>
      </c>
      <c r="P8" s="159">
        <v>1.901470391139328</v>
      </c>
      <c r="Q8" s="159">
        <v>2.1081276961566604</v>
      </c>
    </row>
    <row r="9" spans="1:17" x14ac:dyDescent="0.25">
      <c r="A9" s="76" t="s">
        <v>80</v>
      </c>
      <c r="B9" s="159">
        <v>6.7745599304347239</v>
      </c>
      <c r="C9" s="159">
        <v>6.8093563434743016</v>
      </c>
      <c r="D9" s="159">
        <v>6.564562557172656</v>
      </c>
      <c r="E9" s="159">
        <v>5.9652320756273234</v>
      </c>
      <c r="F9" s="159">
        <v>5.9364534143344043</v>
      </c>
      <c r="G9" s="159">
        <v>5.8946222791960077</v>
      </c>
      <c r="H9" s="159">
        <v>5.3253758104349602</v>
      </c>
      <c r="I9" s="159">
        <v>6.3122824263723665</v>
      </c>
      <c r="J9" s="159">
        <v>5.763039755616866</v>
      </c>
      <c r="K9" s="159">
        <v>2.8830705905390404</v>
      </c>
      <c r="L9" s="159">
        <v>3.6459415816568725</v>
      </c>
      <c r="M9" s="159">
        <v>4.1710940815082518</v>
      </c>
      <c r="N9" s="159">
        <v>5.1485643588668797</v>
      </c>
      <c r="O9" s="159">
        <v>6.5886176483929821</v>
      </c>
      <c r="P9" s="159">
        <v>5.8270866825237482</v>
      </c>
      <c r="Q9" s="159">
        <v>6.4603913269317026</v>
      </c>
    </row>
    <row r="10" spans="1:17" x14ac:dyDescent="0.25">
      <c r="A10" s="129" t="s">
        <v>79</v>
      </c>
      <c r="B10" s="158">
        <v>1.4975343004118864</v>
      </c>
      <c r="C10" s="158">
        <v>1.5052261390837931</v>
      </c>
      <c r="D10" s="158">
        <v>1.4511138284276399</v>
      </c>
      <c r="E10" s="158">
        <v>1.3186302482965664</v>
      </c>
      <c r="F10" s="158">
        <v>1.3122686494844473</v>
      </c>
      <c r="G10" s="158">
        <v>1.30302176698017</v>
      </c>
      <c r="H10" s="158">
        <v>1.1771883370435174</v>
      </c>
      <c r="I10" s="158">
        <v>1.3953466416191547</v>
      </c>
      <c r="J10" s="158">
        <v>1.2739351038732021</v>
      </c>
      <c r="K10" s="158">
        <v>0.63731034106652473</v>
      </c>
      <c r="L10" s="158">
        <v>0.80594498120836133</v>
      </c>
      <c r="M10" s="158">
        <v>0.92203132328077153</v>
      </c>
      <c r="N10" s="158">
        <v>1.1381037003810999</v>
      </c>
      <c r="O10" s="158">
        <v>1.4564312696447645</v>
      </c>
      <c r="P10" s="158">
        <v>1.2880928456105127</v>
      </c>
      <c r="Q10" s="158">
        <v>1.4280865038480606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0.18440626465615431</v>
      </c>
      <c r="N11" s="91">
        <v>0.12733669584808549</v>
      </c>
      <c r="O11" s="91">
        <v>0</v>
      </c>
      <c r="P11" s="91">
        <v>0.24763084200222441</v>
      </c>
      <c r="Q11" s="91">
        <v>0.28561730076961211</v>
      </c>
    </row>
    <row r="12" spans="1:17" x14ac:dyDescent="0.25">
      <c r="A12" s="92" t="s">
        <v>26</v>
      </c>
      <c r="B12" s="91">
        <v>0.44926029012356589</v>
      </c>
      <c r="C12" s="91">
        <v>0.45156784172513792</v>
      </c>
      <c r="D12" s="91">
        <v>0.43533414852829194</v>
      </c>
      <c r="E12" s="91">
        <v>0.39558907448896991</v>
      </c>
      <c r="F12" s="91">
        <v>0.39368059484533419</v>
      </c>
      <c r="G12" s="91">
        <v>0.39090653009405102</v>
      </c>
      <c r="H12" s="91">
        <v>0.35315650111305524</v>
      </c>
      <c r="I12" s="91">
        <v>0.41860399248574637</v>
      </c>
      <c r="J12" s="91">
        <v>0.3821805311619606</v>
      </c>
      <c r="K12" s="91">
        <v>0.19119310231995743</v>
      </c>
      <c r="L12" s="91">
        <v>0</v>
      </c>
      <c r="M12" s="91">
        <v>0.27660939698423143</v>
      </c>
      <c r="N12" s="91">
        <v>8.1215776165551645E-2</v>
      </c>
      <c r="O12" s="91">
        <v>0</v>
      </c>
      <c r="P12" s="91">
        <v>0.18386217605857835</v>
      </c>
      <c r="Q12" s="91">
        <v>0.42842595115441817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1.0482740102883206</v>
      </c>
      <c r="C14" s="157">
        <v>1.0536582973586552</v>
      </c>
      <c r="D14" s="157">
        <v>1.0157796798993479</v>
      </c>
      <c r="E14" s="157">
        <v>0.92304117380759654</v>
      </c>
      <c r="F14" s="157">
        <v>0.91858805463911319</v>
      </c>
      <c r="G14" s="157">
        <v>0.91211523688611895</v>
      </c>
      <c r="H14" s="157">
        <v>0.82403183593046214</v>
      </c>
      <c r="I14" s="157">
        <v>0.97674264913340836</v>
      </c>
      <c r="J14" s="157">
        <v>0.89175457271124148</v>
      </c>
      <c r="K14" s="157">
        <v>0.44611723874656728</v>
      </c>
      <c r="L14" s="157">
        <v>0.80594498120836133</v>
      </c>
      <c r="M14" s="157">
        <v>0.46101566164038582</v>
      </c>
      <c r="N14" s="157">
        <v>0.92955122836746273</v>
      </c>
      <c r="O14" s="157">
        <v>1.4564312696447645</v>
      </c>
      <c r="P14" s="157">
        <v>0.85659982754970998</v>
      </c>
      <c r="Q14" s="157">
        <v>0.71404325192403029</v>
      </c>
    </row>
    <row r="15" spans="1:17" x14ac:dyDescent="0.25">
      <c r="A15" s="156" t="s">
        <v>314</v>
      </c>
      <c r="B15" s="206">
        <v>36.184895040828899</v>
      </c>
      <c r="C15" s="206">
        <v>36.370752803777876</v>
      </c>
      <c r="D15" s="206">
        <v>35.063237990280072</v>
      </c>
      <c r="E15" s="206">
        <v>31.862039566739714</v>
      </c>
      <c r="F15" s="206">
        <v>31.708324366196344</v>
      </c>
      <c r="G15" s="206">
        <v>31.48489210639427</v>
      </c>
      <c r="H15" s="206">
        <v>28.44438114538795</v>
      </c>
      <c r="I15" s="206">
        <v>33.715736433332545</v>
      </c>
      <c r="J15" s="206">
        <v>30.782071575789988</v>
      </c>
      <c r="K15" s="206">
        <v>15.399318595630362</v>
      </c>
      <c r="L15" s="206">
        <v>19.474034448283614</v>
      </c>
      <c r="M15" s="206">
        <v>22.279026696146371</v>
      </c>
      <c r="N15" s="206">
        <v>23.499979755082876</v>
      </c>
      <c r="O15" s="206">
        <v>31.191723229165429</v>
      </c>
      <c r="P15" s="206">
        <v>31.124164841125442</v>
      </c>
      <c r="Q15" s="206">
        <v>34.506829150259513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0.76385747319040642</v>
      </c>
      <c r="M18" s="87">
        <v>0</v>
      </c>
      <c r="N18" s="87">
        <v>0</v>
      </c>
      <c r="O18" s="87">
        <v>0.93089607800449814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4.9285734262131218</v>
      </c>
      <c r="N19" s="87">
        <v>3.5187241637368043</v>
      </c>
      <c r="O19" s="87">
        <v>2.7352816823890116</v>
      </c>
      <c r="P19" s="87">
        <v>2.5360814723875573</v>
      </c>
      <c r="Q19" s="87">
        <v>2.8141885860262761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10.564541423882796</v>
      </c>
      <c r="C22" s="87">
        <v>10.869849742553388</v>
      </c>
      <c r="D22" s="87">
        <v>10.084454316810683</v>
      </c>
      <c r="E22" s="87">
        <v>12.298620178984615</v>
      </c>
      <c r="F22" s="87">
        <v>11.480135590686142</v>
      </c>
      <c r="G22" s="87">
        <v>8.5344750115751733</v>
      </c>
      <c r="H22" s="87">
        <v>4.3603352270206033</v>
      </c>
      <c r="I22" s="87">
        <v>1.1124282700672425</v>
      </c>
      <c r="J22" s="87">
        <v>5.9127664737491683</v>
      </c>
      <c r="K22" s="87">
        <v>11.797022677263016</v>
      </c>
      <c r="L22" s="87">
        <v>15.836751601942764</v>
      </c>
      <c r="M22" s="87">
        <v>14.563053618985032</v>
      </c>
      <c r="N22" s="87">
        <v>10.57065826170648</v>
      </c>
      <c r="O22" s="87">
        <v>3.4731851631229804</v>
      </c>
      <c r="P22" s="87">
        <v>2.70465918863104</v>
      </c>
      <c r="Q22" s="87">
        <v>2.6287125405746088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24.940365155869788</v>
      </c>
      <c r="C24" s="87">
        <v>24.764877551020408</v>
      </c>
      <c r="D24" s="87">
        <v>24.427597959183672</v>
      </c>
      <c r="E24" s="87">
        <v>19.10424489795918</v>
      </c>
      <c r="F24" s="87">
        <v>19.860924489795917</v>
      </c>
      <c r="G24" s="87">
        <v>22.07265761767562</v>
      </c>
      <c r="H24" s="87">
        <v>23.624678571428571</v>
      </c>
      <c r="I24" s="87">
        <v>32.603308163265304</v>
      </c>
      <c r="J24" s="87">
        <v>24.869305102040819</v>
      </c>
      <c r="K24" s="87">
        <v>3.6022959183673464</v>
      </c>
      <c r="L24" s="87">
        <v>2.8734253731504418</v>
      </c>
      <c r="M24" s="87">
        <v>2.7873996509482164</v>
      </c>
      <c r="N24" s="87">
        <v>9.4105973296395931</v>
      </c>
      <c r="O24" s="87">
        <v>24.052360305648939</v>
      </c>
      <c r="P24" s="87">
        <v>25.883424180106847</v>
      </c>
      <c r="Q24" s="87">
        <v>29.063928023658626</v>
      </c>
    </row>
    <row r="25" spans="1:17" x14ac:dyDescent="0.25">
      <c r="A25" s="88" t="s">
        <v>22</v>
      </c>
      <c r="B25" s="87">
        <v>0.6799884610763125</v>
      </c>
      <c r="C25" s="87">
        <v>0.73602551020408169</v>
      </c>
      <c r="D25" s="87">
        <v>0.55118571428571428</v>
      </c>
      <c r="E25" s="87">
        <v>0.45917448979591841</v>
      </c>
      <c r="F25" s="87">
        <v>0.36726428571428571</v>
      </c>
      <c r="G25" s="87">
        <v>0.87775947714347702</v>
      </c>
      <c r="H25" s="87">
        <v>0.45936734693877551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0.20615233822046256</v>
      </c>
      <c r="C26" s="204">
        <v>0.45362869921910248</v>
      </c>
      <c r="D26" s="204">
        <v>0.18734434606266223</v>
      </c>
      <c r="E26" s="204">
        <v>1.0542632705071793</v>
      </c>
      <c r="F26" s="204">
        <v>1.3011499495709986</v>
      </c>
      <c r="G26" s="204">
        <v>1.1579397714171751</v>
      </c>
      <c r="H26" s="204">
        <v>1.503790835324732</v>
      </c>
      <c r="I26" s="204">
        <v>1.2319909230991031</v>
      </c>
      <c r="J26" s="204">
        <v>2.0606589575484882</v>
      </c>
      <c r="K26" s="204">
        <v>2.3428742496182022</v>
      </c>
      <c r="L26" s="204">
        <v>2.9512545333133051</v>
      </c>
      <c r="M26" s="204">
        <v>2.7703459191535917</v>
      </c>
      <c r="N26" s="204">
        <v>6.1406367179051955</v>
      </c>
      <c r="O26" s="204">
        <v>7.313692853408428</v>
      </c>
      <c r="P26" s="204">
        <v>4.9247024924531289</v>
      </c>
      <c r="Q26" s="204">
        <v>5.0008246192935264</v>
      </c>
    </row>
    <row r="27" spans="1:17" x14ac:dyDescent="0.25">
      <c r="A27" s="156" t="s">
        <v>312</v>
      </c>
      <c r="B27" s="204">
        <v>15.571951235265827</v>
      </c>
      <c r="C27" s="204">
        <v>15.122151038190928</v>
      </c>
      <c r="D27" s="204">
        <v>15.115950198461949</v>
      </c>
      <c r="E27" s="204">
        <v>11.835299330609534</v>
      </c>
      <c r="F27" s="204">
        <v>11.236474436357549</v>
      </c>
      <c r="G27" s="204">
        <v>11.445478343886826</v>
      </c>
      <c r="H27" s="204">
        <v>9.3562114847233318</v>
      </c>
      <c r="I27" s="204">
        <v>12.273627943677354</v>
      </c>
      <c r="J27" s="204">
        <v>9.1936225902744226</v>
      </c>
      <c r="K27" s="204">
        <v>1.7785839644102102</v>
      </c>
      <c r="L27" s="204">
        <v>2.2740415696975775</v>
      </c>
      <c r="M27" s="204">
        <v>3.9044531281749788</v>
      </c>
      <c r="N27" s="204">
        <v>2.9692833900163587</v>
      </c>
      <c r="O27" s="204">
        <v>3.8515911105142164</v>
      </c>
      <c r="P27" s="204">
        <v>3.1875071732669742</v>
      </c>
      <c r="Q27" s="204">
        <v>4.5209912916848864</v>
      </c>
    </row>
    <row r="28" spans="1:17" x14ac:dyDescent="0.25">
      <c r="A28" s="152" t="s">
        <v>318</v>
      </c>
      <c r="B28" s="264">
        <v>12.337896262557919</v>
      </c>
      <c r="C28" s="264">
        <v>11.85042354971673</v>
      </c>
      <c r="D28" s="264">
        <v>11.983205595388963</v>
      </c>
      <c r="E28" s="264">
        <v>8.9130100639500043</v>
      </c>
      <c r="F28" s="264">
        <v>8.3067473175186421</v>
      </c>
      <c r="G28" s="264">
        <v>8.5478520565306546</v>
      </c>
      <c r="H28" s="264">
        <v>6.6992929183533985</v>
      </c>
      <c r="I28" s="264">
        <v>9.1713752245521452</v>
      </c>
      <c r="J28" s="264">
        <v>6.2813137529778338</v>
      </c>
      <c r="K28" s="264">
        <v>0.20950998243809238</v>
      </c>
      <c r="L28" s="264">
        <v>0.29077230819943511</v>
      </c>
      <c r="M28" s="264">
        <v>1.6873134971368744</v>
      </c>
      <c r="N28" s="264">
        <v>0</v>
      </c>
      <c r="O28" s="264">
        <v>9.8335981305628595E-2</v>
      </c>
      <c r="P28" s="264">
        <v>0</v>
      </c>
      <c r="Q28" s="264">
        <v>1.0262966818076706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0.29077230819943511</v>
      </c>
      <c r="M30" s="208">
        <v>0</v>
      </c>
      <c r="N30" s="208">
        <v>0</v>
      </c>
      <c r="O30" s="208">
        <v>9.8335981305628595E-2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0.47130106289523699</v>
      </c>
      <c r="N31" s="208">
        <v>0</v>
      </c>
      <c r="O31" s="208">
        <v>0</v>
      </c>
      <c r="P31" s="208">
        <v>0</v>
      </c>
      <c r="Q31" s="208">
        <v>0.66265359097948906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12.337896262557919</v>
      </c>
      <c r="C33" s="208">
        <v>11.85042354971673</v>
      </c>
      <c r="D33" s="208">
        <v>11.983205595388963</v>
      </c>
      <c r="E33" s="208">
        <v>8.9130100639500043</v>
      </c>
      <c r="F33" s="208">
        <v>8.3067473175186421</v>
      </c>
      <c r="G33" s="208">
        <v>8.5478520565306546</v>
      </c>
      <c r="H33" s="208">
        <v>6.6992929183533985</v>
      </c>
      <c r="I33" s="208">
        <v>9.1713752245521452</v>
      </c>
      <c r="J33" s="208">
        <v>6.2813137529778338</v>
      </c>
      <c r="K33" s="208">
        <v>0.20950998243809238</v>
      </c>
      <c r="L33" s="208">
        <v>0</v>
      </c>
      <c r="M33" s="208">
        <v>1.2160124342416374</v>
      </c>
      <c r="N33" s="208">
        <v>0</v>
      </c>
      <c r="O33" s="208">
        <v>0</v>
      </c>
      <c r="P33" s="208">
        <v>0</v>
      </c>
      <c r="Q33" s="208">
        <v>0.36364309082818158</v>
      </c>
    </row>
    <row r="34" spans="1:17" x14ac:dyDescent="0.25">
      <c r="A34" s="152" t="s">
        <v>317</v>
      </c>
      <c r="B34" s="264">
        <v>3.2164351147403463</v>
      </c>
      <c r="C34" s="264">
        <v>3.2329558047802567</v>
      </c>
      <c r="D34" s="264">
        <v>3.116732265802673</v>
      </c>
      <c r="E34" s="264">
        <v>2.8321812948213085</v>
      </c>
      <c r="F34" s="264">
        <v>2.8185177214396755</v>
      </c>
      <c r="G34" s="264">
        <v>2.7986570761239351</v>
      </c>
      <c r="H34" s="264">
        <v>2.5283894351455962</v>
      </c>
      <c r="I34" s="264">
        <v>2.9969543496295605</v>
      </c>
      <c r="J34" s="264">
        <v>2.7361841400702223</v>
      </c>
      <c r="K34" s="264">
        <v>1.3688283196115878</v>
      </c>
      <c r="L34" s="264">
        <v>1.731025284291877</v>
      </c>
      <c r="M34" s="264">
        <v>1.9803579285463444</v>
      </c>
      <c r="N34" s="264">
        <v>2.4444426448962564</v>
      </c>
      <c r="O34" s="264">
        <v>3.1281531759258163</v>
      </c>
      <c r="P34" s="264">
        <v>2.7665924303222624</v>
      </c>
      <c r="Q34" s="264">
        <v>3.0672737022452901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6.7898442061369468E-2</v>
      </c>
      <c r="M37" s="87">
        <v>0</v>
      </c>
      <c r="N37" s="87">
        <v>0</v>
      </c>
      <c r="O37" s="87">
        <v>9.3357635340385478E-2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0.43809541566338872</v>
      </c>
      <c r="N38" s="87">
        <v>0.36601390686750518</v>
      </c>
      <c r="O38" s="87">
        <v>0.27431572212132099</v>
      </c>
      <c r="P38" s="87">
        <v>0.22542946421222737</v>
      </c>
      <c r="Q38" s="87">
        <v>0.250150096535669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0.93907034878958184</v>
      </c>
      <c r="C41" s="87">
        <v>0.96620886600474598</v>
      </c>
      <c r="D41" s="87">
        <v>0.89639593927206096</v>
      </c>
      <c r="E41" s="87">
        <v>1.0932106825764105</v>
      </c>
      <c r="F41" s="87">
        <v>1.0204564969498795</v>
      </c>
      <c r="G41" s="87">
        <v>0.75862000102890437</v>
      </c>
      <c r="H41" s="87">
        <v>0.3875853535129426</v>
      </c>
      <c r="I41" s="87">
        <v>9.8882512894866034E-2</v>
      </c>
      <c r="J41" s="87">
        <v>0.52557924211103735</v>
      </c>
      <c r="K41" s="87">
        <v>1.0486242379789348</v>
      </c>
      <c r="L41" s="87">
        <v>1.4077112535060237</v>
      </c>
      <c r="M41" s="87">
        <v>1.2944936550208921</v>
      </c>
      <c r="N41" s="87">
        <v>1.0995485148854811</v>
      </c>
      <c r="O41" s="87">
        <v>0.3483185304889701</v>
      </c>
      <c r="P41" s="87">
        <v>0.24041415010053696</v>
      </c>
      <c r="Q41" s="87">
        <v>0.23366333693996527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2.2169213471884257</v>
      </c>
      <c r="C43" s="87">
        <v>2.2013224489795924</v>
      </c>
      <c r="D43" s="87">
        <v>2.1713420408163264</v>
      </c>
      <c r="E43" s="87">
        <v>1.6981551020408165</v>
      </c>
      <c r="F43" s="87">
        <v>1.7654155102040818</v>
      </c>
      <c r="G43" s="87">
        <v>1.9620140104600554</v>
      </c>
      <c r="H43" s="87">
        <v>2.099971428571429</v>
      </c>
      <c r="I43" s="87">
        <v>2.8980718367346947</v>
      </c>
      <c r="J43" s="87">
        <v>2.2106048979591848</v>
      </c>
      <c r="K43" s="87">
        <v>0.32020408163265307</v>
      </c>
      <c r="L43" s="87">
        <v>0.25541558872448372</v>
      </c>
      <c r="M43" s="87">
        <v>0.24776885786206371</v>
      </c>
      <c r="N43" s="87">
        <v>0.97888022314326995</v>
      </c>
      <c r="O43" s="87">
        <v>2.4121612879751395</v>
      </c>
      <c r="P43" s="87">
        <v>2.3007488160094982</v>
      </c>
      <c r="Q43" s="87">
        <v>2.583460268769656</v>
      </c>
    </row>
    <row r="44" spans="1:17" x14ac:dyDescent="0.25">
      <c r="A44" s="150" t="s">
        <v>22</v>
      </c>
      <c r="B44" s="87">
        <v>6.0443418762338892E-2</v>
      </c>
      <c r="C44" s="87">
        <v>6.5424489795918389E-2</v>
      </c>
      <c r="D44" s="87">
        <v>4.8994285714285719E-2</v>
      </c>
      <c r="E44" s="87">
        <v>4.081551020408164E-2</v>
      </c>
      <c r="F44" s="87">
        <v>3.2645714285714292E-2</v>
      </c>
      <c r="G44" s="87">
        <v>7.8023064634975742E-2</v>
      </c>
      <c r="H44" s="87">
        <v>4.0832653061224501E-2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1.7619857967560902E-2</v>
      </c>
      <c r="C45" s="264">
        <v>3.8771683693940379E-2</v>
      </c>
      <c r="D45" s="264">
        <v>1.601233727031301E-2</v>
      </c>
      <c r="E45" s="264">
        <v>9.010797183822046E-2</v>
      </c>
      <c r="F45" s="264">
        <v>0.11120939739923064</v>
      </c>
      <c r="G45" s="264">
        <v>9.8969211232237189E-2</v>
      </c>
      <c r="H45" s="264">
        <v>0.12852913122433607</v>
      </c>
      <c r="I45" s="264">
        <v>0.10529836949564984</v>
      </c>
      <c r="J45" s="264">
        <v>0.17612469722636651</v>
      </c>
      <c r="K45" s="264">
        <v>0.2002456623605301</v>
      </c>
      <c r="L45" s="264">
        <v>0.2522439772062654</v>
      </c>
      <c r="M45" s="264">
        <v>0.23678170249175995</v>
      </c>
      <c r="N45" s="264">
        <v>0.52484074512010215</v>
      </c>
      <c r="O45" s="264">
        <v>0.62510195328277163</v>
      </c>
      <c r="P45" s="264">
        <v>0.42091474294471182</v>
      </c>
      <c r="Q45" s="264">
        <v>0.42742090763192531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0.23706293532501824</v>
      </c>
      <c r="C47" s="242">
        <v>0.52164604055835062</v>
      </c>
      <c r="D47" s="242">
        <v>0.2154348622845374</v>
      </c>
      <c r="E47" s="242">
        <v>1.2123400960143855</v>
      </c>
      <c r="F47" s="242">
        <v>1.4962451020731782</v>
      </c>
      <c r="G47" s="242">
        <v>1.3315619095630953</v>
      </c>
      <c r="H47" s="242">
        <v>1.7292700757810604</v>
      </c>
      <c r="I47" s="242">
        <v>1.4167163324207328</v>
      </c>
      <c r="J47" s="242">
        <v>2.3696353162767472</v>
      </c>
      <c r="K47" s="242">
        <v>2.694166127370953</v>
      </c>
      <c r="L47" s="242">
        <v>3.39376729169242</v>
      </c>
      <c r="M47" s="242">
        <v>3.1857331385584442</v>
      </c>
      <c r="N47" s="242">
        <v>7.0613672281244</v>
      </c>
      <c r="O47" s="242">
        <v>8.4103120578746537</v>
      </c>
      <c r="P47" s="242">
        <v>5.6631151435928277</v>
      </c>
      <c r="Q47" s="242">
        <v>5.750651064784611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</v>
      </c>
      <c r="D51" s="77">
        <f t="shared" si="0"/>
        <v>1.0000000000000002</v>
      </c>
      <c r="E51" s="77">
        <f t="shared" si="0"/>
        <v>0.99999999999999978</v>
      </c>
      <c r="F51" s="77">
        <f t="shared" si="0"/>
        <v>1.0000000000000002</v>
      </c>
      <c r="G51" s="77">
        <f t="shared" si="0"/>
        <v>1.0000000000000002</v>
      </c>
      <c r="H51" s="77">
        <f t="shared" si="0"/>
        <v>1.0000000000000002</v>
      </c>
      <c r="I51" s="77">
        <f t="shared" si="0"/>
        <v>1</v>
      </c>
      <c r="J51" s="77">
        <f t="shared" si="0"/>
        <v>1.0000000000000002</v>
      </c>
      <c r="K51" s="77">
        <f t="shared" si="0"/>
        <v>1</v>
      </c>
      <c r="L51" s="77">
        <f t="shared" si="0"/>
        <v>1</v>
      </c>
      <c r="M51" s="77">
        <f t="shared" si="0"/>
        <v>0.99999999999999989</v>
      </c>
      <c r="N51" s="77">
        <f t="shared" si="0"/>
        <v>0.99999999999999967</v>
      </c>
      <c r="O51" s="77">
        <f t="shared" si="0"/>
        <v>1</v>
      </c>
      <c r="P51" s="77">
        <f t="shared" si="0"/>
        <v>1.0000000000000002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1.2735268443893305E-2</v>
      </c>
      <c r="C52" s="203">
        <f t="shared" si="1"/>
        <v>1.2735268443893302E-2</v>
      </c>
      <c r="D52" s="203">
        <f t="shared" si="1"/>
        <v>1.2735268443893305E-2</v>
      </c>
      <c r="E52" s="203">
        <f t="shared" si="1"/>
        <v>1.27352684438933E-2</v>
      </c>
      <c r="F52" s="203">
        <f t="shared" si="1"/>
        <v>1.2735268443893305E-2</v>
      </c>
      <c r="G52" s="203">
        <f t="shared" si="1"/>
        <v>1.2735268443893305E-2</v>
      </c>
      <c r="H52" s="203">
        <f t="shared" si="1"/>
        <v>1.2735268443893303E-2</v>
      </c>
      <c r="I52" s="203">
        <f t="shared" si="1"/>
        <v>1.2735268443893302E-2</v>
      </c>
      <c r="J52" s="203">
        <f t="shared" si="1"/>
        <v>1.2735268443893303E-2</v>
      </c>
      <c r="K52" s="203">
        <f t="shared" si="1"/>
        <v>1.2735268443893303E-2</v>
      </c>
      <c r="L52" s="203">
        <f t="shared" si="1"/>
        <v>1.2735268443893302E-2</v>
      </c>
      <c r="M52" s="203">
        <f t="shared" si="1"/>
        <v>1.27352684438933E-2</v>
      </c>
      <c r="N52" s="203">
        <f t="shared" si="1"/>
        <v>1.2735268443893298E-2</v>
      </c>
      <c r="O52" s="203">
        <f t="shared" si="1"/>
        <v>1.2735268443893302E-2</v>
      </c>
      <c r="P52" s="203">
        <f t="shared" si="1"/>
        <v>1.2735268443893307E-2</v>
      </c>
      <c r="Q52" s="203">
        <f t="shared" si="1"/>
        <v>1.2735268443893302E-2</v>
      </c>
    </row>
    <row r="53" spans="1:17" x14ac:dyDescent="0.25">
      <c r="A53" s="76" t="s">
        <v>82</v>
      </c>
      <c r="B53" s="202">
        <f t="shared" ref="B53:Q53" si="2">IF(B$7=0,0,B$7/B$5)</f>
        <v>1.3842683091188376E-2</v>
      </c>
      <c r="C53" s="202">
        <f t="shared" si="2"/>
        <v>1.3842683091188373E-2</v>
      </c>
      <c r="D53" s="202">
        <f t="shared" si="2"/>
        <v>1.3842683091188376E-2</v>
      </c>
      <c r="E53" s="202">
        <f t="shared" si="2"/>
        <v>1.3842683091188371E-2</v>
      </c>
      <c r="F53" s="202">
        <f t="shared" si="2"/>
        <v>1.3842683091188376E-2</v>
      </c>
      <c r="G53" s="202">
        <f t="shared" si="2"/>
        <v>1.3842683091188376E-2</v>
      </c>
      <c r="H53" s="202">
        <f t="shared" si="2"/>
        <v>1.3842683091188376E-2</v>
      </c>
      <c r="I53" s="202">
        <f t="shared" si="2"/>
        <v>1.3842683091188373E-2</v>
      </c>
      <c r="J53" s="202">
        <f t="shared" si="2"/>
        <v>1.3842683091188373E-2</v>
      </c>
      <c r="K53" s="202">
        <f t="shared" si="2"/>
        <v>1.3842683091188374E-2</v>
      </c>
      <c r="L53" s="202">
        <f t="shared" si="2"/>
        <v>1.3842683091188373E-2</v>
      </c>
      <c r="M53" s="202">
        <f t="shared" si="2"/>
        <v>1.3842683091188371E-2</v>
      </c>
      <c r="N53" s="202">
        <f t="shared" si="2"/>
        <v>1.3842683091188369E-2</v>
      </c>
      <c r="O53" s="202">
        <f t="shared" si="2"/>
        <v>1.3842683091188373E-2</v>
      </c>
      <c r="P53" s="202">
        <f t="shared" si="2"/>
        <v>1.3842683091188379E-2</v>
      </c>
      <c r="Q53" s="202">
        <f t="shared" si="2"/>
        <v>1.3842683091188371E-2</v>
      </c>
    </row>
    <row r="54" spans="1:17" x14ac:dyDescent="0.25">
      <c r="A54" s="76" t="s">
        <v>81</v>
      </c>
      <c r="B54" s="202">
        <f t="shared" ref="B54:Q54" si="3">IF(B$8=0,0,B$8/B$5)</f>
        <v>3.4329854066147164E-2</v>
      </c>
      <c r="C54" s="202">
        <f t="shared" si="3"/>
        <v>3.4329854066147157E-2</v>
      </c>
      <c r="D54" s="202">
        <f t="shared" si="3"/>
        <v>3.4329854066147164E-2</v>
      </c>
      <c r="E54" s="202">
        <f t="shared" si="3"/>
        <v>3.432985406614715E-2</v>
      </c>
      <c r="F54" s="202">
        <f t="shared" si="3"/>
        <v>3.4329854066147164E-2</v>
      </c>
      <c r="G54" s="202">
        <f t="shared" si="3"/>
        <v>3.4329854066147164E-2</v>
      </c>
      <c r="H54" s="202">
        <f t="shared" si="3"/>
        <v>3.4329854066147164E-2</v>
      </c>
      <c r="I54" s="202">
        <f t="shared" si="3"/>
        <v>3.4329854066147157E-2</v>
      </c>
      <c r="J54" s="202">
        <f t="shared" si="3"/>
        <v>3.4329854066147157E-2</v>
      </c>
      <c r="K54" s="202">
        <f t="shared" si="3"/>
        <v>3.4329854066147164E-2</v>
      </c>
      <c r="L54" s="202">
        <f t="shared" si="3"/>
        <v>3.4329854066147157E-2</v>
      </c>
      <c r="M54" s="202">
        <f t="shared" si="3"/>
        <v>3.432985406614715E-2</v>
      </c>
      <c r="N54" s="202">
        <f t="shared" si="3"/>
        <v>3.432985406614715E-2</v>
      </c>
      <c r="O54" s="202">
        <f t="shared" si="3"/>
        <v>3.4329854066147157E-2</v>
      </c>
      <c r="P54" s="202">
        <f t="shared" si="3"/>
        <v>3.4329854066147171E-2</v>
      </c>
      <c r="Q54" s="202">
        <f t="shared" si="3"/>
        <v>3.432985406614715E-2</v>
      </c>
    </row>
    <row r="55" spans="1:17" x14ac:dyDescent="0.25">
      <c r="A55" s="76" t="s">
        <v>80</v>
      </c>
      <c r="B55" s="202">
        <f t="shared" ref="B55:Q55" si="4">IF(B$9=0,0,B$9/B$5)</f>
        <v>0.10520439149303165</v>
      </c>
      <c r="C55" s="202">
        <f t="shared" si="4"/>
        <v>0.10520439149303162</v>
      </c>
      <c r="D55" s="202">
        <f t="shared" si="4"/>
        <v>0.10520439149303164</v>
      </c>
      <c r="E55" s="202">
        <f t="shared" si="4"/>
        <v>0.10520439149303161</v>
      </c>
      <c r="F55" s="202">
        <f t="shared" si="4"/>
        <v>0.10520439149303165</v>
      </c>
      <c r="G55" s="202">
        <f t="shared" si="4"/>
        <v>0.10520439149303165</v>
      </c>
      <c r="H55" s="202">
        <f t="shared" si="4"/>
        <v>0.10520439149303164</v>
      </c>
      <c r="I55" s="202">
        <f t="shared" si="4"/>
        <v>0.10520439149303162</v>
      </c>
      <c r="J55" s="202">
        <f t="shared" si="4"/>
        <v>0.10520439149303162</v>
      </c>
      <c r="K55" s="202">
        <f t="shared" si="4"/>
        <v>0.10520439149303164</v>
      </c>
      <c r="L55" s="202">
        <f t="shared" si="4"/>
        <v>0.10520439149303162</v>
      </c>
      <c r="M55" s="202">
        <f t="shared" si="4"/>
        <v>0.1052043914930316</v>
      </c>
      <c r="N55" s="202">
        <f t="shared" si="4"/>
        <v>0.10520439149303158</v>
      </c>
      <c r="O55" s="202">
        <f t="shared" si="4"/>
        <v>0.10520439149303162</v>
      </c>
      <c r="P55" s="202">
        <f t="shared" si="4"/>
        <v>0.10520439149303167</v>
      </c>
      <c r="Q55" s="202">
        <f t="shared" si="4"/>
        <v>0.10520439149303161</v>
      </c>
    </row>
    <row r="56" spans="1:17" x14ac:dyDescent="0.25">
      <c r="A56" s="129" t="s">
        <v>79</v>
      </c>
      <c r="B56" s="201">
        <f t="shared" ref="B56:Q56" si="5">IF(B$10=0,0,B$10/B$5)</f>
        <v>2.3255707593196472E-2</v>
      </c>
      <c r="C56" s="201">
        <f t="shared" si="5"/>
        <v>2.3255707593196465E-2</v>
      </c>
      <c r="D56" s="201">
        <f t="shared" si="5"/>
        <v>2.3255707593196472E-2</v>
      </c>
      <c r="E56" s="201">
        <f t="shared" si="5"/>
        <v>2.3255707593196465E-2</v>
      </c>
      <c r="F56" s="201">
        <f t="shared" si="5"/>
        <v>2.3255707593196472E-2</v>
      </c>
      <c r="G56" s="201">
        <f t="shared" si="5"/>
        <v>2.3255707593196468E-2</v>
      </c>
      <c r="H56" s="201">
        <f t="shared" si="5"/>
        <v>2.3255707593196465E-2</v>
      </c>
      <c r="I56" s="201">
        <f t="shared" si="5"/>
        <v>2.3255707593196465E-2</v>
      </c>
      <c r="J56" s="201">
        <f t="shared" si="5"/>
        <v>2.3255707593196465E-2</v>
      </c>
      <c r="K56" s="201">
        <f t="shared" si="5"/>
        <v>2.3255707593196468E-2</v>
      </c>
      <c r="L56" s="201">
        <f t="shared" si="5"/>
        <v>2.3255707593196465E-2</v>
      </c>
      <c r="M56" s="201">
        <f t="shared" si="5"/>
        <v>2.3255707593196461E-2</v>
      </c>
      <c r="N56" s="201">
        <f t="shared" si="5"/>
        <v>2.3255707593196458E-2</v>
      </c>
      <c r="O56" s="201">
        <f t="shared" si="5"/>
        <v>2.3255707593196465E-2</v>
      </c>
      <c r="P56" s="201">
        <f t="shared" si="5"/>
        <v>2.3255707593196475E-2</v>
      </c>
      <c r="Q56" s="201">
        <f t="shared" si="5"/>
        <v>2.3255707593196461E-2</v>
      </c>
    </row>
    <row r="57" spans="1:17" x14ac:dyDescent="0.25">
      <c r="A57" s="127" t="s">
        <v>314</v>
      </c>
      <c r="B57" s="200">
        <f t="shared" ref="B57:Q57" si="6">IF(B$15=0,0,B$15/B$5)</f>
        <v>0.56192725477377825</v>
      </c>
      <c r="C57" s="200">
        <f t="shared" si="6"/>
        <v>0.56192725477377803</v>
      </c>
      <c r="D57" s="200">
        <f t="shared" si="6"/>
        <v>0.56192725477377836</v>
      </c>
      <c r="E57" s="200">
        <f t="shared" si="6"/>
        <v>0.56192725477377803</v>
      </c>
      <c r="F57" s="200">
        <f t="shared" si="6"/>
        <v>0.56192725477377825</v>
      </c>
      <c r="G57" s="200">
        <f t="shared" si="6"/>
        <v>0.56192725477377836</v>
      </c>
      <c r="H57" s="200">
        <f t="shared" si="6"/>
        <v>0.56192725477377825</v>
      </c>
      <c r="I57" s="200">
        <f t="shared" si="6"/>
        <v>0.56192725477377814</v>
      </c>
      <c r="J57" s="200">
        <f t="shared" si="6"/>
        <v>0.56192725477377814</v>
      </c>
      <c r="K57" s="200">
        <f t="shared" si="6"/>
        <v>0.56192725477377825</v>
      </c>
      <c r="L57" s="200">
        <f t="shared" si="6"/>
        <v>0.56192725477377825</v>
      </c>
      <c r="M57" s="200">
        <f t="shared" si="6"/>
        <v>0.56192725477377803</v>
      </c>
      <c r="N57" s="200">
        <f t="shared" si="6"/>
        <v>0.48019232118061178</v>
      </c>
      <c r="O57" s="200">
        <f t="shared" si="6"/>
        <v>0.49805686671525012</v>
      </c>
      <c r="P57" s="200">
        <f t="shared" si="6"/>
        <v>0.56192725477377825</v>
      </c>
      <c r="Q57" s="200">
        <f t="shared" si="6"/>
        <v>0.56192725477377814</v>
      </c>
    </row>
    <row r="58" spans="1:17" x14ac:dyDescent="0.25">
      <c r="A58" s="127" t="s">
        <v>313</v>
      </c>
      <c r="B58" s="200">
        <f t="shared" ref="B58:Q58" si="7">IF(B$26=0,0,B$26/B$5)</f>
        <v>3.2014081386918494E-3</v>
      </c>
      <c r="C58" s="200">
        <f t="shared" si="7"/>
        <v>7.0085524766018226E-3</v>
      </c>
      <c r="D58" s="200">
        <f t="shared" si="7"/>
        <v>3.002400808207263E-3</v>
      </c>
      <c r="E58" s="200">
        <f t="shared" si="7"/>
        <v>1.8593262498592257E-2</v>
      </c>
      <c r="F58" s="200">
        <f t="shared" si="7"/>
        <v>2.305866468273355E-2</v>
      </c>
      <c r="G58" s="200">
        <f t="shared" si="7"/>
        <v>2.0666353714888015E-2</v>
      </c>
      <c r="H58" s="200">
        <f t="shared" si="7"/>
        <v>2.9707837605213904E-2</v>
      </c>
      <c r="I58" s="200">
        <f t="shared" si="7"/>
        <v>2.053312045229036E-2</v>
      </c>
      <c r="J58" s="200">
        <f t="shared" si="7"/>
        <v>3.7617365296198392E-2</v>
      </c>
      <c r="K58" s="200">
        <f t="shared" si="7"/>
        <v>8.5492412355291036E-2</v>
      </c>
      <c r="L58" s="200">
        <f t="shared" si="7"/>
        <v>8.5159054352478017E-2</v>
      </c>
      <c r="M58" s="200">
        <f t="shared" si="7"/>
        <v>6.9874366522168871E-2</v>
      </c>
      <c r="N58" s="200">
        <f t="shared" si="7"/>
        <v>0.12547613358943469</v>
      </c>
      <c r="O58" s="200">
        <f t="shared" si="7"/>
        <v>0.11678210017201995</v>
      </c>
      <c r="P58" s="200">
        <f t="shared" si="7"/>
        <v>8.891241150686903E-2</v>
      </c>
      <c r="Q58" s="200">
        <f t="shared" si="7"/>
        <v>8.1436043795510601E-2</v>
      </c>
    </row>
    <row r="59" spans="1:17" x14ac:dyDescent="0.25">
      <c r="A59" s="127" t="s">
        <v>312</v>
      </c>
      <c r="B59" s="200">
        <f t="shared" ref="B59:Q59" si="8">IF(B$27=0,0,B$27/B$5)</f>
        <v>0.24182200333124487</v>
      </c>
      <c r="C59" s="200">
        <f t="shared" si="8"/>
        <v>0.23363686930017061</v>
      </c>
      <c r="D59" s="200">
        <f t="shared" si="8"/>
        <v>0.24224985726285528</v>
      </c>
      <c r="E59" s="200">
        <f t="shared" si="8"/>
        <v>0.20873043134431929</v>
      </c>
      <c r="F59" s="200">
        <f t="shared" si="8"/>
        <v>0.19913008207048177</v>
      </c>
      <c r="G59" s="200">
        <f t="shared" si="8"/>
        <v>0.20427340845315697</v>
      </c>
      <c r="H59" s="200">
        <f t="shared" si="8"/>
        <v>0.18483475551184367</v>
      </c>
      <c r="I59" s="200">
        <f t="shared" si="8"/>
        <v>0.20455985204839977</v>
      </c>
      <c r="J59" s="200">
        <f t="shared" si="8"/>
        <v>0.16782974111600266</v>
      </c>
      <c r="K59" s="200">
        <f t="shared" si="8"/>
        <v>6.4901235616314071E-2</v>
      </c>
      <c r="L59" s="200">
        <f t="shared" si="8"/>
        <v>6.5617935507669756E-2</v>
      </c>
      <c r="M59" s="200">
        <f t="shared" si="8"/>
        <v>9.8479105825918234E-2</v>
      </c>
      <c r="N59" s="200">
        <f t="shared" si="8"/>
        <v>6.0673545175569568E-2</v>
      </c>
      <c r="O59" s="200">
        <f t="shared" si="8"/>
        <v>6.1500654717830026E-2</v>
      </c>
      <c r="P59" s="200">
        <f t="shared" si="8"/>
        <v>5.7548440724068263E-2</v>
      </c>
      <c r="Q59" s="200">
        <f t="shared" si="8"/>
        <v>7.3622186910602863E-2</v>
      </c>
    </row>
    <row r="60" spans="1:17" x14ac:dyDescent="0.25">
      <c r="A60" s="142" t="s">
        <v>318</v>
      </c>
      <c r="B60" s="199">
        <f t="shared" ref="B60:Q60" si="9">IF(B$28=0,0,B$28/B$5)</f>
        <v>0.19159928939078152</v>
      </c>
      <c r="C60" s="199">
        <f t="shared" si="9"/>
        <v>0.18308875840774913</v>
      </c>
      <c r="D60" s="199">
        <f t="shared" si="9"/>
        <v>0.19204415249593762</v>
      </c>
      <c r="E60" s="199">
        <f t="shared" si="9"/>
        <v>0.15719217429617213</v>
      </c>
      <c r="F60" s="199">
        <f t="shared" si="9"/>
        <v>0.14721016671599776</v>
      </c>
      <c r="G60" s="199">
        <f t="shared" si="9"/>
        <v>0.15255796412156575</v>
      </c>
      <c r="H60" s="199">
        <f t="shared" si="9"/>
        <v>0.13234653477936986</v>
      </c>
      <c r="I60" s="199">
        <f t="shared" si="9"/>
        <v>0.15285579517515022</v>
      </c>
      <c r="J60" s="199">
        <f t="shared" si="9"/>
        <v>0.11466549237575241</v>
      </c>
      <c r="K60" s="199">
        <f t="shared" si="9"/>
        <v>7.6451025120388176E-3</v>
      </c>
      <c r="L60" s="199">
        <f t="shared" si="9"/>
        <v>8.390294540387061E-3</v>
      </c>
      <c r="M60" s="199">
        <f t="shared" si="9"/>
        <v>4.255784843387566E-2</v>
      </c>
      <c r="N60" s="199">
        <f t="shared" si="9"/>
        <v>0</v>
      </c>
      <c r="O60" s="199">
        <f t="shared" si="9"/>
        <v>1.5701893215266654E-3</v>
      </c>
      <c r="P60" s="199">
        <f t="shared" si="9"/>
        <v>0</v>
      </c>
      <c r="Q60" s="199">
        <f t="shared" si="9"/>
        <v>1.6712751973830226E-2</v>
      </c>
    </row>
    <row r="61" spans="1:17" x14ac:dyDescent="0.25">
      <c r="A61" s="142" t="s">
        <v>317</v>
      </c>
      <c r="B61" s="199">
        <f t="shared" ref="B61:Q61" si="10">IF(B$34=0,0,B$34/B$5)</f>
        <v>4.9949089313224733E-2</v>
      </c>
      <c r="C61" s="199">
        <f t="shared" si="10"/>
        <v>4.9949089313224726E-2</v>
      </c>
      <c r="D61" s="199">
        <f t="shared" si="10"/>
        <v>4.994908931322474E-2</v>
      </c>
      <c r="E61" s="199">
        <f t="shared" si="10"/>
        <v>4.9949089313224726E-2</v>
      </c>
      <c r="F61" s="199">
        <f t="shared" si="10"/>
        <v>4.9949089313224747E-2</v>
      </c>
      <c r="G61" s="199">
        <f t="shared" si="10"/>
        <v>4.994908931322474E-2</v>
      </c>
      <c r="H61" s="199">
        <f t="shared" si="10"/>
        <v>4.9949089313224747E-2</v>
      </c>
      <c r="I61" s="199">
        <f t="shared" si="10"/>
        <v>4.9949089313224733E-2</v>
      </c>
      <c r="J61" s="199">
        <f t="shared" si="10"/>
        <v>4.994908931322474E-2</v>
      </c>
      <c r="K61" s="199">
        <f t="shared" si="10"/>
        <v>4.994908931322474E-2</v>
      </c>
      <c r="L61" s="199">
        <f t="shared" si="10"/>
        <v>4.994908931322474E-2</v>
      </c>
      <c r="M61" s="199">
        <f t="shared" si="10"/>
        <v>4.9949089313224726E-2</v>
      </c>
      <c r="N61" s="199">
        <f t="shared" si="10"/>
        <v>4.9949089313224719E-2</v>
      </c>
      <c r="O61" s="199">
        <f t="shared" si="10"/>
        <v>4.994908931322474E-2</v>
      </c>
      <c r="P61" s="199">
        <f t="shared" si="10"/>
        <v>4.9949089313224754E-2</v>
      </c>
      <c r="Q61" s="199">
        <f t="shared" si="10"/>
        <v>4.9949089313224719E-2</v>
      </c>
    </row>
    <row r="62" spans="1:17" x14ac:dyDescent="0.25">
      <c r="A62" s="142" t="s">
        <v>316</v>
      </c>
      <c r="B62" s="199">
        <f t="shared" ref="B62:Q62" si="11">IF(B$45=0,0,B$45/B$5)</f>
        <v>2.7362462723861959E-4</v>
      </c>
      <c r="C62" s="199">
        <f t="shared" si="11"/>
        <v>5.9902157919673683E-4</v>
      </c>
      <c r="D62" s="199">
        <f t="shared" si="11"/>
        <v>2.5661545369292841E-4</v>
      </c>
      <c r="E62" s="199">
        <f t="shared" si="11"/>
        <v>1.5891677349224153E-3</v>
      </c>
      <c r="F62" s="199">
        <f t="shared" si="11"/>
        <v>1.9708260412592774E-3</v>
      </c>
      <c r="G62" s="199">
        <f t="shared" si="11"/>
        <v>1.7663550183664972E-3</v>
      </c>
      <c r="H62" s="199">
        <f t="shared" si="11"/>
        <v>2.5391314192490517E-3</v>
      </c>
      <c r="I62" s="199">
        <f t="shared" si="11"/>
        <v>1.7549675600248174E-3</v>
      </c>
      <c r="J62" s="199">
        <f t="shared" si="11"/>
        <v>3.2151594270255039E-3</v>
      </c>
      <c r="K62" s="199">
        <f t="shared" si="11"/>
        <v>7.3070437910505159E-3</v>
      </c>
      <c r="L62" s="199">
        <f t="shared" si="11"/>
        <v>7.2785516540579505E-3</v>
      </c>
      <c r="M62" s="199">
        <f t="shared" si="11"/>
        <v>5.9721680788178523E-3</v>
      </c>
      <c r="N62" s="199">
        <f t="shared" si="11"/>
        <v>1.0724455862344844E-2</v>
      </c>
      <c r="O62" s="199">
        <f t="shared" si="11"/>
        <v>9.9813760830786292E-3</v>
      </c>
      <c r="P62" s="199">
        <f t="shared" si="11"/>
        <v>7.5993514108435066E-3</v>
      </c>
      <c r="Q62" s="199">
        <f t="shared" si="11"/>
        <v>6.9603456235479136E-3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3.6814290688280994E-3</v>
      </c>
      <c r="C64" s="276">
        <f t="shared" si="13"/>
        <v>8.0594187619926674E-3</v>
      </c>
      <c r="D64" s="276">
        <f t="shared" si="13"/>
        <v>3.4525824677023821E-3</v>
      </c>
      <c r="E64" s="276">
        <f t="shared" si="13"/>
        <v>2.1381146695853243E-2</v>
      </c>
      <c r="F64" s="276">
        <f t="shared" si="13"/>
        <v>2.6516093785549692E-2</v>
      </c>
      <c r="G64" s="276">
        <f t="shared" si="13"/>
        <v>2.3765078370719901E-2</v>
      </c>
      <c r="H64" s="276">
        <f t="shared" si="13"/>
        <v>3.4162247421707495E-2</v>
      </c>
      <c r="I64" s="276">
        <f t="shared" si="13"/>
        <v>2.3611868038074767E-2</v>
      </c>
      <c r="J64" s="276">
        <f t="shared" si="13"/>
        <v>4.3257734126563994E-2</v>
      </c>
      <c r="K64" s="276">
        <f t="shared" si="13"/>
        <v>9.8311192567159783E-2</v>
      </c>
      <c r="L64" s="276">
        <f t="shared" si="13"/>
        <v>9.7927850678617021E-2</v>
      </c>
      <c r="M64" s="276">
        <f t="shared" si="13"/>
        <v>8.0351368190677869E-2</v>
      </c>
      <c r="N64" s="276">
        <f t="shared" si="13"/>
        <v>0.14429009536692686</v>
      </c>
      <c r="O64" s="276">
        <f t="shared" si="13"/>
        <v>0.13429247370744302</v>
      </c>
      <c r="P64" s="276">
        <f t="shared" si="13"/>
        <v>0.10224398830782762</v>
      </c>
      <c r="Q64" s="276">
        <f t="shared" si="13"/>
        <v>9.3646609832651578E-2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292.62128523448558</v>
      </c>
      <c r="C68" s="230">
        <f t="shared" si="14"/>
        <v>286.9562684189832</v>
      </c>
      <c r="D68" s="230">
        <f t="shared" si="14"/>
        <v>288.47544465002278</v>
      </c>
      <c r="E68" s="230">
        <f t="shared" si="14"/>
        <v>281.89656229615628</v>
      </c>
      <c r="F68" s="230">
        <f t="shared" si="14"/>
        <v>281.64946553156193</v>
      </c>
      <c r="G68" s="230">
        <f t="shared" si="14"/>
        <v>284.13454792445822</v>
      </c>
      <c r="H68" s="230">
        <f t="shared" si="14"/>
        <v>285.90860258845794</v>
      </c>
      <c r="I68" s="230">
        <f t="shared" si="14"/>
        <v>292.52705998941343</v>
      </c>
      <c r="J68" s="230">
        <f t="shared" si="14"/>
        <v>283.57977284534576</v>
      </c>
      <c r="K68" s="230">
        <f t="shared" si="14"/>
        <v>258.08602311946458</v>
      </c>
      <c r="L68" s="230">
        <f t="shared" si="14"/>
        <v>255.7499788102767</v>
      </c>
      <c r="M68" s="230">
        <f t="shared" si="14"/>
        <v>261.30235323029694</v>
      </c>
      <c r="N68" s="230">
        <f t="shared" si="14"/>
        <v>258.8433528174603</v>
      </c>
      <c r="O68" s="230">
        <f t="shared" si="14"/>
        <v>243.09247579471787</v>
      </c>
      <c r="P68" s="230">
        <f t="shared" si="14"/>
        <v>248.8800233886634</v>
      </c>
      <c r="Q68" s="230">
        <f t="shared" si="14"/>
        <v>251.21722536295439</v>
      </c>
    </row>
    <row r="69" spans="1:17" x14ac:dyDescent="0.25">
      <c r="A69" s="132" t="s">
        <v>83</v>
      </c>
      <c r="B69" s="275">
        <f>IF(B$6=0,0,B$6/WWP!B$5*1000)</f>
        <v>3.7266106198582465</v>
      </c>
      <c r="C69" s="275">
        <f>IF(C$6=0,0,C$6/WWP!C$5*1000)</f>
        <v>3.6544651099736529</v>
      </c>
      <c r="D69" s="275">
        <f>IF(D$6=0,0,D$6/WWP!D$5*1000)</f>
        <v>3.6738122270895239</v>
      </c>
      <c r="E69" s="275">
        <f>IF(E$6=0,0,E$6/WWP!E$5*1000)</f>
        <v>3.5900283942522413</v>
      </c>
      <c r="F69" s="275">
        <f>IF(F$6=0,0,F$6/WWP!F$5*1000)</f>
        <v>3.5868815506235139</v>
      </c>
      <c r="G69" s="275">
        <f>IF(G$6=0,0,G$6/WWP!G$5*1000)</f>
        <v>3.618529742002242</v>
      </c>
      <c r="H69" s="275">
        <f>IF(H$6=0,0,H$6/WWP!H$5*1000)</f>
        <v>3.6411228043824191</v>
      </c>
      <c r="I69" s="275">
        <f>IF(I$6=0,0,I$6/WWP!I$5*1000)</f>
        <v>3.7254106360680601</v>
      </c>
      <c r="J69" s="275">
        <f>IF(J$6=0,0,J$6/WWP!J$5*1000)</f>
        <v>3.6114645324437618</v>
      </c>
      <c r="K69" s="275">
        <f>IF(K$6=0,0,K$6/WWP!K$5*1000)</f>
        <v>3.2867947860432345</v>
      </c>
      <c r="L69" s="275">
        <f>IF(L$6=0,0,L$6/WWP!L$5*1000)</f>
        <v>3.2570446346688975</v>
      </c>
      <c r="M69" s="275">
        <f>IF(M$6=0,0,M$6/WWP!M$5*1000)</f>
        <v>3.3277556134088617</v>
      </c>
      <c r="N69" s="275">
        <f>IF(N$6=0,0,N$6/WWP!N$5*1000)</f>
        <v>3.296439583047742</v>
      </c>
      <c r="O69" s="275">
        <f>IF(O$6=0,0,O$6/WWP!O$5*1000)</f>
        <v>3.0958479359363666</v>
      </c>
      <c r="P69" s="275">
        <f>IF(P$6=0,0,P$6/WWP!P$5*1000)</f>
        <v>3.1695539081770714</v>
      </c>
      <c r="Q69" s="275">
        <f>IF(Q$6=0,0,Q$6/WWP!Q$5*1000)</f>
        <v>3.199318802727265</v>
      </c>
    </row>
    <row r="70" spans="1:17" x14ac:dyDescent="0.25">
      <c r="A70" s="76" t="s">
        <v>82</v>
      </c>
      <c r="B70" s="274">
        <f>IF(B$7=0,0,B$7/WWP!B$5*1000)</f>
        <v>4.0506637172372244</v>
      </c>
      <c r="C70" s="274">
        <f>IF(C$7=0,0,C$7/WWP!C$5*1000)</f>
        <v>3.9722446847539712</v>
      </c>
      <c r="D70" s="274">
        <f>IF(D$7=0,0,D$7/WWP!D$5*1000)</f>
        <v>3.9932741598799173</v>
      </c>
      <c r="E70" s="274">
        <f>IF(E$7=0,0,E$7/WWP!E$5*1000)</f>
        <v>3.9022047763611325</v>
      </c>
      <c r="F70" s="274">
        <f>IF(F$7=0,0,F$7/WWP!F$5*1000)</f>
        <v>3.8987842941559938</v>
      </c>
      <c r="G70" s="274">
        <f>IF(G$7=0,0,G$7/WWP!G$5*1000)</f>
        <v>3.9331845021763501</v>
      </c>
      <c r="H70" s="274">
        <f>IF(H$7=0,0,H$7/WWP!H$5*1000)</f>
        <v>3.9577421786765434</v>
      </c>
      <c r="I70" s="274">
        <f>IF(I$7=0,0,I$7/WWP!I$5*1000)</f>
        <v>4.0493593870305</v>
      </c>
      <c r="J70" s="274">
        <f>IF(J$7=0,0,J$7/WWP!J$5*1000)</f>
        <v>3.9255049265693063</v>
      </c>
      <c r="K70" s="274">
        <f>IF(K$7=0,0,K$7/WWP!K$5*1000)</f>
        <v>3.5726030283078636</v>
      </c>
      <c r="L70" s="274">
        <f>IF(L$7=0,0,L$7/WWP!L$5*1000)</f>
        <v>3.5402659072488016</v>
      </c>
      <c r="M70" s="274">
        <f>IF(M$7=0,0,M$7/WWP!M$5*1000)</f>
        <v>3.617125666748763</v>
      </c>
      <c r="N70" s="274">
        <f>IF(N$7=0,0,N$7/WWP!N$5*1000)</f>
        <v>3.5830865033127637</v>
      </c>
      <c r="O70" s="274">
        <f>IF(O$7=0,0,O$7/WWP!O$5*1000)</f>
        <v>3.3650521042786594</v>
      </c>
      <c r="P70" s="274">
        <f>IF(P$7=0,0,P$7/WWP!P$5*1000)</f>
        <v>3.4451672914968179</v>
      </c>
      <c r="Q70" s="274">
        <f>IF(Q$7=0,0,Q$7/WWP!Q$5*1000)</f>
        <v>3.4775204377470268</v>
      </c>
    </row>
    <row r="71" spans="1:17" x14ac:dyDescent="0.25">
      <c r="A71" s="76" t="s">
        <v>81</v>
      </c>
      <c r="B71" s="274">
        <f>IF(B$8=0,0,B$8/WWP!B$5*1000)</f>
        <v>10.045646018748315</v>
      </c>
      <c r="C71" s="274">
        <f>IF(C$8=0,0,C$8/WWP!C$5*1000)</f>
        <v>9.8511668181898475</v>
      </c>
      <c r="D71" s="274">
        <f>IF(D$8=0,0,D$8/WWP!D$5*1000)</f>
        <v>9.903319916502193</v>
      </c>
      <c r="E71" s="274">
        <f>IF(E$8=0,0,E$8/WWP!E$5*1000)</f>
        <v>9.677467845375606</v>
      </c>
      <c r="F71" s="274">
        <f>IF(F$8=0,0,F$8/WWP!F$5*1000)</f>
        <v>9.6689850495068619</v>
      </c>
      <c r="G71" s="274">
        <f>IF(G$8=0,0,G$8/WWP!G$5*1000)</f>
        <v>9.754297565397346</v>
      </c>
      <c r="H71" s="274">
        <f>IF(H$8=0,0,H$8/WWP!H$5*1000)</f>
        <v>9.8152006031178249</v>
      </c>
      <c r="I71" s="274">
        <f>IF(I$8=0,0,I$8/WWP!I$5*1000)</f>
        <v>10.04241127983564</v>
      </c>
      <c r="J71" s="274">
        <f>IF(J$8=0,0,J$8/WWP!J$5*1000)</f>
        <v>9.7352522178918779</v>
      </c>
      <c r="K71" s="274">
        <f>IF(K$8=0,0,K$8/WWP!K$5*1000)</f>
        <v>8.8600555102035017</v>
      </c>
      <c r="L71" s="274">
        <f>IF(L$8=0,0,L$8/WWP!L$5*1000)</f>
        <v>8.7798594499770246</v>
      </c>
      <c r="M71" s="274">
        <f>IF(M$8=0,0,M$8/WWP!M$5*1000)</f>
        <v>8.9704716535369293</v>
      </c>
      <c r="N71" s="274">
        <f>IF(N$8=0,0,N$8/WWP!N$5*1000)</f>
        <v>8.8860545282156522</v>
      </c>
      <c r="O71" s="274">
        <f>IF(O$8=0,0,O$8/WWP!O$5*1000)</f>
        <v>8.3453292186110737</v>
      </c>
      <c r="P71" s="274">
        <f>IF(P$8=0,0,P$8/WWP!P$5*1000)</f>
        <v>8.544014882912105</v>
      </c>
      <c r="Q71" s="274">
        <f>IF(Q$8=0,0,Q$8/WWP!Q$5*1000)</f>
        <v>8.6242506856126262</v>
      </c>
    </row>
    <row r="72" spans="1:17" x14ac:dyDescent="0.25">
      <c r="A72" s="76" t="s">
        <v>80</v>
      </c>
      <c r="B72" s="274">
        <f>IF(B$9=0,0,B$9/WWP!B$5*1000)</f>
        <v>30.785044251002905</v>
      </c>
      <c r="C72" s="274">
        <f>IF(C$9=0,0,C$9/WWP!C$5*1000)</f>
        <v>30.189059604130179</v>
      </c>
      <c r="D72" s="274">
        <f>IF(D$9=0,0,D$9/WWP!D$5*1000)</f>
        <v>30.34888361508737</v>
      </c>
      <c r="E72" s="274">
        <f>IF(E$9=0,0,E$9/WWP!E$5*1000)</f>
        <v>29.656756300344604</v>
      </c>
      <c r="F72" s="274">
        <f>IF(F$9=0,0,F$9/WWP!F$5*1000)</f>
        <v>29.630760635585549</v>
      </c>
      <c r="G72" s="274">
        <f>IF(G$9=0,0,G$9/WWP!G$5*1000)</f>
        <v>29.892202216540259</v>
      </c>
      <c r="H72" s="274">
        <f>IF(H$9=0,0,H$9/WWP!H$5*1000)</f>
        <v>30.078840557941724</v>
      </c>
      <c r="I72" s="274">
        <f>IF(I$9=0,0,I$9/WWP!I$5*1000)</f>
        <v>30.775131341431802</v>
      </c>
      <c r="J72" s="274">
        <f>IF(J$9=0,0,J$9/WWP!J$5*1000)</f>
        <v>29.833837441926725</v>
      </c>
      <c r="K72" s="274">
        <f>IF(K$9=0,0,K$9/WWP!K$5*1000)</f>
        <v>27.151783015139763</v>
      </c>
      <c r="L72" s="274">
        <f>IF(L$9=0,0,L$9/WWP!L$5*1000)</f>
        <v>26.906020895090894</v>
      </c>
      <c r="M72" s="274">
        <f>IF(M$9=0,0,M$9/WWP!M$5*1000)</f>
        <v>27.490155067290594</v>
      </c>
      <c r="N72" s="274">
        <f>IF(N$9=0,0,N$9/WWP!N$5*1000)</f>
        <v>27.231457425176998</v>
      </c>
      <c r="O72" s="274">
        <f>IF(O$9=0,0,O$9/WWP!O$5*1000)</f>
        <v>25.574395992517811</v>
      </c>
      <c r="P72" s="274">
        <f>IF(P$9=0,0,P$9/WWP!P$5*1000)</f>
        <v>26.183271415375813</v>
      </c>
      <c r="Q72" s="274">
        <f>IF(Q$9=0,0,Q$9/WWP!Q$5*1000)</f>
        <v>26.429155326877407</v>
      </c>
    </row>
    <row r="73" spans="1:17" x14ac:dyDescent="0.25">
      <c r="A73" s="129" t="s">
        <v>79</v>
      </c>
      <c r="B73" s="273">
        <f>IF(B$10=0,0,B$10/WWP!B$5*1000)</f>
        <v>6.8051150449585371</v>
      </c>
      <c r="C73" s="273">
        <f>IF(C$10=0,0,C$10/WWP!C$5*1000)</f>
        <v>6.6733710703866711</v>
      </c>
      <c r="D73" s="273">
        <f>IF(D$10=0,0,D$10/WWP!D$5*1000)</f>
        <v>6.708700588598262</v>
      </c>
      <c r="E73" s="273">
        <f>IF(E$10=0,0,E$10/WWP!E$5*1000)</f>
        <v>6.5557040242867028</v>
      </c>
      <c r="F73" s="273">
        <f>IF(F$10=0,0,F$10/WWP!F$5*1000)</f>
        <v>6.5499576141820697</v>
      </c>
      <c r="G73" s="273">
        <f>IF(G$10=0,0,G$10/WWP!G$5*1000)</f>
        <v>6.6077499636562669</v>
      </c>
      <c r="H73" s="273">
        <f>IF(H$10=0,0,H$10/WWP!H$5*1000)</f>
        <v>6.6490068601765904</v>
      </c>
      <c r="I73" s="273">
        <f>IF(I$10=0,0,I$10/WWP!I$5*1000)</f>
        <v>6.8029237702112404</v>
      </c>
      <c r="J73" s="273">
        <f>IF(J$10=0,0,J$10/WWP!J$5*1000)</f>
        <v>6.5948482766364345</v>
      </c>
      <c r="K73" s="273">
        <f>IF(K$10=0,0,K$10/WWP!K$5*1000)</f>
        <v>6.0019730875572117</v>
      </c>
      <c r="L73" s="273">
        <f>IF(L$10=0,0,L$10/WWP!L$5*1000)</f>
        <v>5.9476467241779867</v>
      </c>
      <c r="M73" s="273">
        <f>IF(M$10=0,0,M$10/WWP!M$5*1000)</f>
        <v>6.0767711201379218</v>
      </c>
      <c r="N73" s="273">
        <f>IF(N$10=0,0,N$10/WWP!N$5*1000)</f>
        <v>6.0195853255654423</v>
      </c>
      <c r="O73" s="273">
        <f>IF(O$10=0,0,O$10/WWP!O$5*1000)</f>
        <v>5.6532875351881477</v>
      </c>
      <c r="P73" s="273">
        <f>IF(P$10=0,0,P$10/WWP!P$5*1000)</f>
        <v>5.7878810497146533</v>
      </c>
      <c r="Q73" s="273">
        <f>IF(Q$10=0,0,Q$10/WWP!Q$5*1000)</f>
        <v>5.8422343354150055</v>
      </c>
    </row>
    <row r="74" spans="1:17" x14ac:dyDescent="0.25">
      <c r="A74" s="127" t="s">
        <v>314</v>
      </c>
      <c r="B74" s="296">
        <f>IF(B$15=0,0,B$15/WWP!B$5*1000)</f>
        <v>164.43187550018922</v>
      </c>
      <c r="C74" s="296">
        <f>IF(C$15=0,0,C$15/WWP!C$5*1000)</f>
        <v>161.24854815280662</v>
      </c>
      <c r="D74" s="296">
        <f>IF(D$15=0,0,D$15/WWP!D$5*1000)</f>
        <v>162.10221468183229</v>
      </c>
      <c r="E74" s="296">
        <f>IF(E$15=0,0,E$15/WWP!E$5*1000)</f>
        <v>158.40536138124446</v>
      </c>
      <c r="F74" s="296">
        <f>IF(F$15=0,0,F$15/WWP!F$5*1000)</f>
        <v>158.26651097465242</v>
      </c>
      <c r="G74" s="296">
        <f>IF(G$15=0,0,G$15/WWP!G$5*1000)</f>
        <v>159.66294650157931</v>
      </c>
      <c r="H74" s="296">
        <f>IF(H$15=0,0,H$15/WWP!H$5*1000)</f>
        <v>160.65983616873928</v>
      </c>
      <c r="I74" s="296">
        <f>IF(I$15=0,0,I$15/WWP!I$5*1000)</f>
        <v>164.3789277668954</v>
      </c>
      <c r="J74" s="296">
        <f>IF(J$15=0,0,J$15/WWP!J$5*1000)</f>
        <v>159.35120326435671</v>
      </c>
      <c r="K74" s="296">
        <f>IF(K$15=0,0,K$15/WWP!K$5*1000)</f>
        <v>145.02557046700261</v>
      </c>
      <c r="L74" s="296">
        <f>IF(L$15=0,0,L$15/WWP!L$5*1000)</f>
        <v>143.71288350131076</v>
      </c>
      <c r="M74" s="296">
        <f>IF(M$15=0,0,M$15/WWP!M$5*1000)</f>
        <v>146.83291401662885</v>
      </c>
      <c r="N74" s="296">
        <f>IF(N$15=0,0,N$15/WWP!N$5*1000)</f>
        <v>124.29459041158833</v>
      </c>
      <c r="O74" s="296">
        <f>IF(O$15=0,0,O$15/WWP!O$5*1000)</f>
        <v>121.07387681636996</v>
      </c>
      <c r="P74" s="296">
        <f>IF(P$15=0,0,P$15/WWP!P$5*1000)</f>
        <v>139.85246831082532</v>
      </c>
      <c r="Q74" s="296">
        <f>IF(Q$15=0,0,Q$15/WWP!Q$5*1000)</f>
        <v>141.16580580009051</v>
      </c>
    </row>
    <row r="75" spans="1:17" x14ac:dyDescent="0.25">
      <c r="A75" s="127" t="s">
        <v>313</v>
      </c>
      <c r="B75" s="296">
        <f>IF(B$26=0,0,B$26/WWP!B$5*1000)</f>
        <v>0.93680016410415123</v>
      </c>
      <c r="C75" s="296">
        <f>IF(C$26=0,0,C$26/WWP!C$5*1000)</f>
        <v>2.0111480657042824</v>
      </c>
      <c r="D75" s="296">
        <f>IF(D$26=0,0,D$26/WWP!D$5*1000)</f>
        <v>0.86611890816517778</v>
      </c>
      <c r="E75" s="296">
        <f>IF(E$26=0,0,E$26/WWP!E$5*1000)</f>
        <v>5.2413767802232005</v>
      </c>
      <c r="F75" s="296">
        <f>IF(F$26=0,0,F$26/WWP!F$5*1000)</f>
        <v>6.494460583763404</v>
      </c>
      <c r="G75" s="296">
        <f>IF(G$26=0,0,G$26/WWP!G$5*1000)</f>
        <v>5.8720250700266527</v>
      </c>
      <c r="H75" s="296">
        <f>IF(H$26=0,0,H$26/WWP!H$5*1000)</f>
        <v>8.4937263356315462</v>
      </c>
      <c r="I75" s="296">
        <f>IF(I$26=0,0,I$26/WWP!I$5*1000)</f>
        <v>6.0064933583169946</v>
      </c>
      <c r="J75" s="296">
        <f>IF(J$26=0,0,J$26/WWP!J$5*1000)</f>
        <v>10.667523905736331</v>
      </c>
      <c r="K75" s="296">
        <f>IF(K$26=0,0,K$26/WWP!K$5*1000)</f>
        <v>22.06439671166644</v>
      </c>
      <c r="L75" s="296">
        <f>IF(L$26=0,0,L$26/WWP!L$5*1000)</f>
        <v>21.779426346149453</v>
      </c>
      <c r="M75" s="296">
        <f>IF(M$26=0,0,M$26/WWP!M$5*1000)</f>
        <v>18.25833640271901</v>
      </c>
      <c r="N75" s="296">
        <f>IF(N$26=0,0,N$26/WWP!N$5*1000)</f>
        <v>32.47866311686083</v>
      </c>
      <c r="O75" s="296">
        <f>IF(O$26=0,0,O$26/WWP!O$5*1000)</f>
        <v>28.388849859323074</v>
      </c>
      <c r="P75" s="296">
        <f>IF(P$26=0,0,P$26/WWP!P$5*1000)</f>
        <v>22.128523055372021</v>
      </c>
      <c r="Q75" s="296">
        <f>IF(Q$26=0,0,Q$26/WWP!Q$5*1000)</f>
        <v>20.458136966844208</v>
      </c>
    </row>
    <row r="76" spans="1:17" x14ac:dyDescent="0.25">
      <c r="A76" s="127" t="s">
        <v>312</v>
      </c>
      <c r="B76" s="296">
        <f>IF(B$27=0,0,B$27/WWP!B$5*1000)</f>
        <v>70.762265412766936</v>
      </c>
      <c r="C76" s="296">
        <f>IF(C$27=0,0,C$27/WWP!C$5*1000)</f>
        <v>67.043564179470664</v>
      </c>
      <c r="D76" s="296">
        <f>IF(D$27=0,0,D$27/WWP!D$5*1000)</f>
        <v>69.883135290306711</v>
      </c>
      <c r="E76" s="296">
        <f>IF(E$27=0,0,E$27/WWP!E$5*1000)</f>
        <v>58.840391042557485</v>
      </c>
      <c r="F76" s="296">
        <f>IF(F$27=0,0,F$27/WWP!F$5*1000)</f>
        <v>56.084881186407223</v>
      </c>
      <c r="G76" s="296">
        <f>IF(G$27=0,0,G$27/WWP!G$5*1000)</f>
        <v>58.041132563825947</v>
      </c>
      <c r="H76" s="296">
        <f>IF(H$27=0,0,H$27/WWP!H$5*1000)</f>
        <v>52.845846658170487</v>
      </c>
      <c r="I76" s="296">
        <f>IF(I$27=0,0,I$27/WWP!I$5*1000)</f>
        <v>59.839292111587774</v>
      </c>
      <c r="J76" s="296">
        <f>IF(J$27=0,0,J$27/WWP!J$5*1000)</f>
        <v>47.593119862369207</v>
      </c>
      <c r="K76" s="296">
        <f>IF(K$27=0,0,K$27/WWP!K$5*1000)</f>
        <v>16.750101795753849</v>
      </c>
      <c r="L76" s="296">
        <f>IF(L$27=0,0,L$27/WWP!L$5*1000)</f>
        <v>16.781785615660642</v>
      </c>
      <c r="M76" s="296">
        <f>IF(M$27=0,0,M$27/WWP!M$5*1000)</f>
        <v>25.732822096327887</v>
      </c>
      <c r="N76" s="296">
        <f>IF(N$27=0,0,N$27/WWP!N$5*1000)</f>
        <v>15.704943860566072</v>
      </c>
      <c r="O76" s="296">
        <f>IF(O$27=0,0,O$27/WWP!O$5*1000)</f>
        <v>14.950346418353396</v>
      </c>
      <c r="P76" s="296">
        <f>IF(P$27=0,0,P$27/WWP!P$5*1000)</f>
        <v>14.322657273387213</v>
      </c>
      <c r="Q76" s="296">
        <f>IF(Q$27=0,0,Q$27/WWP!Q$5*1000)</f>
        <v>18.495161520834472</v>
      </c>
    </row>
    <row r="77" spans="1:17" x14ac:dyDescent="0.25">
      <c r="A77" s="72" t="s">
        <v>311</v>
      </c>
      <c r="B77" s="295">
        <f>IF(B$47=0,0,B$47/WWP!B$5*1000)</f>
        <v>1.077264505620074</v>
      </c>
      <c r="C77" s="295">
        <f>IF(C$47=0,0,C$47/WWP!C$5*1000)</f>
        <v>2.3127007335673575</v>
      </c>
      <c r="D77" s="295">
        <f>IF(D$47=0,0,D$47/WWP!D$5*1000)</f>
        <v>0.99598526256131759</v>
      </c>
      <c r="E77" s="295">
        <f>IF(E$47=0,0,E$47/WWP!E$5*1000)</f>
        <v>6.0272717515108516</v>
      </c>
      <c r="F77" s="295">
        <f>IF(F$47=0,0,F$47/WWP!F$5*1000)</f>
        <v>7.4682436426848371</v>
      </c>
      <c r="G77" s="295">
        <f>IF(G$47=0,0,G$47/WWP!G$5*1000)</f>
        <v>6.752479799253817</v>
      </c>
      <c r="H77" s="295">
        <f>IF(H$47=0,0,H$47/WWP!H$5*1000)</f>
        <v>9.7672804216215372</v>
      </c>
      <c r="I77" s="295">
        <f>IF(I$47=0,0,I$47/WWP!I$5*1000)</f>
        <v>6.907110338036011</v>
      </c>
      <c r="J77" s="295">
        <f>IF(J$47=0,0,J$47/WWP!J$5*1000)</f>
        <v>12.267018417415374</v>
      </c>
      <c r="K77" s="295">
        <f>IF(K$47=0,0,K$47/WWP!K$5*1000)</f>
        <v>25.37274471779013</v>
      </c>
      <c r="L77" s="295">
        <f>IF(L$47=0,0,L$47/WWP!L$5*1000)</f>
        <v>25.045045735992243</v>
      </c>
      <c r="M77" s="295">
        <f>IF(M$47=0,0,M$47/WWP!M$5*1000)</f>
        <v>20.996001593498157</v>
      </c>
      <c r="N77" s="295">
        <f>IF(N$47=0,0,N$47/WWP!N$5*1000)</f>
        <v>37.348532063126449</v>
      </c>
      <c r="O77" s="295">
        <f>IF(O$47=0,0,O$47/WWP!O$5*1000)</f>
        <v>32.645489914139368</v>
      </c>
      <c r="P77" s="295">
        <f>IF(P$47=0,0,P$47/WWP!P$5*1000)</f>
        <v>25.446486201402355</v>
      </c>
      <c r="Q77" s="295">
        <f>IF(Q$47=0,0,Q$47/WWP!Q$5*1000)</f>
        <v>23.525641486805892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22.839612047712293</v>
      </c>
      <c r="C5" s="96">
        <v>23.410133644975854</v>
      </c>
      <c r="D5" s="96">
        <v>22.44969716658705</v>
      </c>
      <c r="E5" s="96">
        <v>20.876183799572875</v>
      </c>
      <c r="F5" s="96">
        <v>20.793695491953628</v>
      </c>
      <c r="G5" s="96">
        <v>20.466589809595568</v>
      </c>
      <c r="H5" s="96">
        <v>18.375390853533673</v>
      </c>
      <c r="I5" s="96">
        <v>21.28795398393212</v>
      </c>
      <c r="J5" s="96">
        <v>20.048870578688529</v>
      </c>
      <c r="K5" s="96">
        <v>11.020577108196072</v>
      </c>
      <c r="L5" s="96">
        <v>14.063960775246905</v>
      </c>
      <c r="M5" s="96">
        <v>15.747811654976918</v>
      </c>
      <c r="N5" s="96">
        <v>19.622876766079152</v>
      </c>
      <c r="O5" s="96">
        <v>26.738456621929139</v>
      </c>
      <c r="P5" s="96">
        <v>23.09803243331471</v>
      </c>
      <c r="Q5" s="96">
        <v>25.370145499415028</v>
      </c>
    </row>
    <row r="6" spans="1:17" x14ac:dyDescent="0.25">
      <c r="A6" s="132" t="s">
        <v>83</v>
      </c>
      <c r="B6" s="160">
        <v>0.35293669678793665</v>
      </c>
      <c r="C6" s="160">
        <v>0.36024284745669494</v>
      </c>
      <c r="D6" s="160">
        <v>0.34729225327879998</v>
      </c>
      <c r="E6" s="160">
        <v>0.31558521544013657</v>
      </c>
      <c r="F6" s="160">
        <v>0.31406270635598665</v>
      </c>
      <c r="G6" s="160">
        <v>0.31184966793143082</v>
      </c>
      <c r="H6" s="160">
        <v>0.281734197618635</v>
      </c>
      <c r="I6" s="160">
        <v>0.33394560080652336</v>
      </c>
      <c r="J6" s="160">
        <v>0.30488841336070849</v>
      </c>
      <c r="K6" s="160">
        <v>0.15252624573683521</v>
      </c>
      <c r="L6" s="160">
        <v>0.19288524653222897</v>
      </c>
      <c r="M6" s="160">
        <v>0.22066796524348634</v>
      </c>
      <c r="N6" s="160">
        <v>0.27238014746132777</v>
      </c>
      <c r="O6" s="160">
        <v>0.38311245817319384</v>
      </c>
      <c r="P6" s="160">
        <v>0.33883124231293976</v>
      </c>
      <c r="Q6" s="160">
        <v>0.37565640231456932</v>
      </c>
    </row>
    <row r="7" spans="1:17" x14ac:dyDescent="0.25">
      <c r="A7" s="76" t="s">
        <v>82</v>
      </c>
      <c r="B7" s="159">
        <v>9.5850515842862499E-2</v>
      </c>
      <c r="C7" s="159">
        <v>9.7834719573445195E-2</v>
      </c>
      <c r="D7" s="159">
        <v>9.4317598390751475E-2</v>
      </c>
      <c r="E7" s="159">
        <v>8.570660395366371E-2</v>
      </c>
      <c r="F7" s="159">
        <v>8.5293121075801087E-2</v>
      </c>
      <c r="G7" s="159">
        <v>8.4692104302809601E-2</v>
      </c>
      <c r="H7" s="159">
        <v>7.6513347628871825E-2</v>
      </c>
      <c r="I7" s="159">
        <v>9.0692915732683205E-2</v>
      </c>
      <c r="J7" s="159">
        <v>8.2801567422995909E-2</v>
      </c>
      <c r="K7" s="159">
        <v>4.1423063870955797E-2</v>
      </c>
      <c r="L7" s="159">
        <v>5.2383757616739197E-2</v>
      </c>
      <c r="M7" s="159">
        <v>5.9928985824026559E-2</v>
      </c>
      <c r="N7" s="159">
        <v>7.3972975542438923E-2</v>
      </c>
      <c r="O7" s="159">
        <v>0.10404564636074658</v>
      </c>
      <c r="P7" s="159">
        <v>9.2019757806276595E-2</v>
      </c>
      <c r="Q7" s="159">
        <v>0.10202073139240662</v>
      </c>
    </row>
    <row r="8" spans="1:17" x14ac:dyDescent="0.25">
      <c r="A8" s="76" t="s">
        <v>81</v>
      </c>
      <c r="B8" s="159">
        <v>1.2975217503980152</v>
      </c>
      <c r="C8" s="159">
        <v>1.3243817779629441</v>
      </c>
      <c r="D8" s="159">
        <v>1.2767707537216955</v>
      </c>
      <c r="E8" s="159">
        <v>1.1602043223735883</v>
      </c>
      <c r="F8" s="159">
        <v>1.1546070334834222</v>
      </c>
      <c r="G8" s="159">
        <v>1.1464711113295041</v>
      </c>
      <c r="H8" s="159">
        <v>1.0357558524461328</v>
      </c>
      <c r="I8" s="159">
        <v>1.2277036772873411</v>
      </c>
      <c r="J8" s="159">
        <v>1.1208790453931103</v>
      </c>
      <c r="K8" s="159">
        <v>0.56074112766179385</v>
      </c>
      <c r="L8" s="159">
        <v>0.70911527473389324</v>
      </c>
      <c r="M8" s="159">
        <v>0.81125450293295542</v>
      </c>
      <c r="N8" s="159">
        <v>1.0013670126233567</v>
      </c>
      <c r="O8" s="159">
        <v>1.4084586608653258</v>
      </c>
      <c r="P8" s="159">
        <v>1.2456650459319609</v>
      </c>
      <c r="Q8" s="159">
        <v>1.3810475281132089</v>
      </c>
    </row>
    <row r="9" spans="1:17" x14ac:dyDescent="0.25">
      <c r="A9" s="76" t="s">
        <v>80</v>
      </c>
      <c r="B9" s="159">
        <v>2.82720152654182</v>
      </c>
      <c r="C9" s="159">
        <v>2.8857274902963597</v>
      </c>
      <c r="D9" s="159">
        <v>2.7819866779563847</v>
      </c>
      <c r="E9" s="159">
        <v>2.5279972611702619</v>
      </c>
      <c r="F9" s="159">
        <v>2.5158011930196369</v>
      </c>
      <c r="G9" s="159">
        <v>2.4980736354458788</v>
      </c>
      <c r="H9" s="159">
        <v>2.2568334798719762</v>
      </c>
      <c r="I9" s="159">
        <v>2.6750732382736984</v>
      </c>
      <c r="J9" s="159">
        <v>2.4423104639533499</v>
      </c>
      <c r="K9" s="159">
        <v>1.2218124063306879</v>
      </c>
      <c r="L9" s="159">
        <v>1.545108424276362</v>
      </c>
      <c r="M9" s="159">
        <v>1.7676620591542458</v>
      </c>
      <c r="N9" s="159">
        <v>2.181902804981068</v>
      </c>
      <c r="O9" s="159">
        <v>3.0689246441133009</v>
      </c>
      <c r="P9" s="159">
        <v>2.7142096988650315</v>
      </c>
      <c r="Q9" s="159">
        <v>3.0091978639362029</v>
      </c>
    </row>
    <row r="10" spans="1:17" x14ac:dyDescent="0.25">
      <c r="A10" s="129" t="s">
        <v>79</v>
      </c>
      <c r="B10" s="158">
        <v>1.0460518949323077</v>
      </c>
      <c r="C10" s="158">
        <v>1.0677062392418415</v>
      </c>
      <c r="D10" s="158">
        <v>1.0293226035825942</v>
      </c>
      <c r="E10" s="158">
        <v>0.93534765760594274</v>
      </c>
      <c r="F10" s="158">
        <v>0.93083516704596114</v>
      </c>
      <c r="G10" s="158">
        <v>0.92427605018836878</v>
      </c>
      <c r="H10" s="158">
        <v>0.83501827372539572</v>
      </c>
      <c r="I10" s="158">
        <v>0.9897651100244319</v>
      </c>
      <c r="J10" s="158">
        <v>0.90364392663453619</v>
      </c>
      <c r="K10" s="158">
        <v>0.45206511488317608</v>
      </c>
      <c r="L10" s="158">
        <v>0.60767703590437527</v>
      </c>
      <c r="M10" s="158">
        <v>0.61556922972041606</v>
      </c>
      <c r="N10" s="158">
        <v>0.81947602764590455</v>
      </c>
      <c r="O10" s="158">
        <v>1.2069800422077674</v>
      </c>
      <c r="P10" s="158">
        <v>0.98062800381024484</v>
      </c>
      <c r="Q10" s="158">
        <v>1.0479206710279301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0.10058325917848901</v>
      </c>
      <c r="N11" s="91">
        <v>6.9455015019702374E-2</v>
      </c>
      <c r="O11" s="91">
        <v>0</v>
      </c>
      <c r="P11" s="91">
        <v>0.14845588973659291</v>
      </c>
      <c r="Q11" s="91">
        <v>0.17122895584038739</v>
      </c>
    </row>
    <row r="12" spans="1:17" x14ac:dyDescent="0.25">
      <c r="A12" s="92" t="s">
        <v>26</v>
      </c>
      <c r="B12" s="91">
        <v>0.26771311197569003</v>
      </c>
      <c r="C12" s="91">
        <v>0.27325504725727906</v>
      </c>
      <c r="D12" s="91">
        <v>0.26343163161121008</v>
      </c>
      <c r="E12" s="91">
        <v>0.2393808886633329</v>
      </c>
      <c r="F12" s="91">
        <v>0.23822601967793541</v>
      </c>
      <c r="G12" s="91">
        <v>0.23654736339494875</v>
      </c>
      <c r="H12" s="91">
        <v>0.21370387233996688</v>
      </c>
      <c r="I12" s="91">
        <v>0.25330779382293356</v>
      </c>
      <c r="J12" s="91">
        <v>0.23126704218906738</v>
      </c>
      <c r="K12" s="91">
        <v>0.11569575018919559</v>
      </c>
      <c r="L12" s="91">
        <v>0</v>
      </c>
      <c r="M12" s="91">
        <v>0.16738329628605605</v>
      </c>
      <c r="N12" s="91">
        <v>4.9145706809792501E-2</v>
      </c>
      <c r="O12" s="91">
        <v>0</v>
      </c>
      <c r="P12" s="91">
        <v>0.12228698762804102</v>
      </c>
      <c r="Q12" s="91">
        <v>0.28494669274261358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0.77833878295661763</v>
      </c>
      <c r="C14" s="157">
        <v>0.79445119198456249</v>
      </c>
      <c r="D14" s="157">
        <v>0.76589097197138412</v>
      </c>
      <c r="E14" s="157">
        <v>0.69596676894260978</v>
      </c>
      <c r="F14" s="157">
        <v>0.6926091473680257</v>
      </c>
      <c r="G14" s="157">
        <v>0.68772868679342003</v>
      </c>
      <c r="H14" s="157">
        <v>0.62131440138542882</v>
      </c>
      <c r="I14" s="157">
        <v>0.73645731620149835</v>
      </c>
      <c r="J14" s="157">
        <v>0.67237688444546884</v>
      </c>
      <c r="K14" s="157">
        <v>0.33636936469398049</v>
      </c>
      <c r="L14" s="157">
        <v>0.60767703590437527</v>
      </c>
      <c r="M14" s="157">
        <v>0.34760267425587094</v>
      </c>
      <c r="N14" s="157">
        <v>0.70087530581640967</v>
      </c>
      <c r="O14" s="157">
        <v>1.2069800422077674</v>
      </c>
      <c r="P14" s="157">
        <v>0.70988512644561086</v>
      </c>
      <c r="Q14" s="157">
        <v>0.59174502244492899</v>
      </c>
    </row>
    <row r="15" spans="1:17" x14ac:dyDescent="0.25">
      <c r="A15" s="156" t="s">
        <v>314</v>
      </c>
      <c r="B15" s="206">
        <v>12.633956677495057</v>
      </c>
      <c r="C15" s="206">
        <v>12.916188716907836</v>
      </c>
      <c r="D15" s="206">
        <v>12.412212054639568</v>
      </c>
      <c r="E15" s="206">
        <v>11.471959559508912</v>
      </c>
      <c r="F15" s="206">
        <v>11.360523027138077</v>
      </c>
      <c r="G15" s="206">
        <v>11.148711481348267</v>
      </c>
      <c r="H15" s="206">
        <v>9.8303918736902318</v>
      </c>
      <c r="I15" s="206">
        <v>11.3463666868518</v>
      </c>
      <c r="J15" s="206">
        <v>10.666637907587853</v>
      </c>
      <c r="K15" s="206">
        <v>5.891278466143862</v>
      </c>
      <c r="L15" s="206">
        <v>7.5461751814007947</v>
      </c>
      <c r="M15" s="206">
        <v>8.5644871261111319</v>
      </c>
      <c r="N15" s="206">
        <v>8.6653337747895147</v>
      </c>
      <c r="O15" s="206">
        <v>11.878560189964691</v>
      </c>
      <c r="P15" s="206">
        <v>11.740449613021507</v>
      </c>
      <c r="Q15" s="206">
        <v>12.991013628578767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0.29385912893550287</v>
      </c>
      <c r="M18" s="87">
        <v>0</v>
      </c>
      <c r="N18" s="87">
        <v>0</v>
      </c>
      <c r="O18" s="87">
        <v>0.39361416623350287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1.8469297145303558</v>
      </c>
      <c r="N19" s="87">
        <v>1.3186039150145872</v>
      </c>
      <c r="O19" s="87">
        <v>1.1266106681287775</v>
      </c>
      <c r="P19" s="87">
        <v>1.0445638781670503</v>
      </c>
      <c r="Q19" s="87">
        <v>1.1591109257801606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4.1328500796392023</v>
      </c>
      <c r="C22" s="87">
        <v>4.3181340365626237</v>
      </c>
      <c r="D22" s="87">
        <v>4.0061294734467863</v>
      </c>
      <c r="E22" s="87">
        <v>4.8857244263207473</v>
      </c>
      <c r="F22" s="87">
        <v>4.5605749308960437</v>
      </c>
      <c r="G22" s="87">
        <v>3.3903878990528695</v>
      </c>
      <c r="H22" s="87">
        <v>1.7321777577946318</v>
      </c>
      <c r="I22" s="87">
        <v>0.44192095474941151</v>
      </c>
      <c r="J22" s="87">
        <v>2.3488933853969733</v>
      </c>
      <c r="K22" s="87">
        <v>4.6864608397819678</v>
      </c>
      <c r="L22" s="87">
        <v>6.2912752007253268</v>
      </c>
      <c r="M22" s="87">
        <v>5.7852885732396233</v>
      </c>
      <c r="N22" s="87">
        <v>4.199277847425356</v>
      </c>
      <c r="O22" s="87">
        <v>1.5165026726754669</v>
      </c>
      <c r="P22" s="87">
        <v>1.1809398853204762</v>
      </c>
      <c r="Q22" s="87">
        <v>1.147779172790321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8.2143112975604957</v>
      </c>
      <c r="C24" s="87">
        <v>8.2828178651370568</v>
      </c>
      <c r="D24" s="87">
        <v>8.170011919577421</v>
      </c>
      <c r="E24" s="87">
        <v>6.3895725151384744</v>
      </c>
      <c r="F24" s="87">
        <v>6.6426502551167061</v>
      </c>
      <c r="G24" s="87">
        <v>7.382382669572463</v>
      </c>
      <c r="H24" s="87">
        <v>7.9014688978943282</v>
      </c>
      <c r="I24" s="87">
        <v>10.904445732102388</v>
      </c>
      <c r="J24" s="87">
        <v>8.3177445221908801</v>
      </c>
      <c r="K24" s="87">
        <v>1.2048176263618942</v>
      </c>
      <c r="L24" s="87">
        <v>0.96104085173996501</v>
      </c>
      <c r="M24" s="87">
        <v>0.93226883834115282</v>
      </c>
      <c r="N24" s="87">
        <v>3.1474520123495715</v>
      </c>
      <c r="O24" s="87">
        <v>8.8418326829269436</v>
      </c>
      <c r="P24" s="87">
        <v>9.51494584953398</v>
      </c>
      <c r="Q24" s="87">
        <v>10.684123530008286</v>
      </c>
    </row>
    <row r="25" spans="1:17" x14ac:dyDescent="0.25">
      <c r="A25" s="88" t="s">
        <v>22</v>
      </c>
      <c r="B25" s="87">
        <v>0.28679530029536016</v>
      </c>
      <c r="C25" s="87">
        <v>0.3152368152081555</v>
      </c>
      <c r="D25" s="87">
        <v>0.23607066161536064</v>
      </c>
      <c r="E25" s="87">
        <v>0.19666261804969201</v>
      </c>
      <c r="F25" s="87">
        <v>0.15729784112532716</v>
      </c>
      <c r="G25" s="87">
        <v>0.37594091272293373</v>
      </c>
      <c r="H25" s="87">
        <v>0.1967452180012719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8.2198027200444182E-2</v>
      </c>
      <c r="C26" s="204">
        <v>0.18367380762810651</v>
      </c>
      <c r="D26" s="204">
        <v>7.5855538765872241E-2</v>
      </c>
      <c r="E26" s="204">
        <v>0.42687014615666047</v>
      </c>
      <c r="F26" s="204">
        <v>0.52683431613614329</v>
      </c>
      <c r="G26" s="204">
        <v>0.46884865791413677</v>
      </c>
      <c r="H26" s="204">
        <v>0.60888340855818857</v>
      </c>
      <c r="I26" s="204">
        <v>0.49883189533293343</v>
      </c>
      <c r="J26" s="204">
        <v>0.83435875553606775</v>
      </c>
      <c r="K26" s="204">
        <v>0.94862744566646429</v>
      </c>
      <c r="L26" s="204">
        <v>1.1949600154190125</v>
      </c>
      <c r="M26" s="204">
        <v>1.1217102980782907</v>
      </c>
      <c r="N26" s="204">
        <v>2.486337679208086</v>
      </c>
      <c r="O26" s="204">
        <v>3.2548133519136706</v>
      </c>
      <c r="P26" s="204">
        <v>2.191640768612388</v>
      </c>
      <c r="Q26" s="204">
        <v>2.2255174051874014</v>
      </c>
    </row>
    <row r="27" spans="1:17" x14ac:dyDescent="0.25">
      <c r="A27" s="156" t="s">
        <v>312</v>
      </c>
      <c r="B27" s="204">
        <v>4.3936183054815299</v>
      </c>
      <c r="C27" s="204">
        <v>4.3279617577714715</v>
      </c>
      <c r="D27" s="204">
        <v>4.3301720987073997</v>
      </c>
      <c r="E27" s="204">
        <v>3.3798251891313473</v>
      </c>
      <c r="F27" s="204">
        <v>3.1989394208881374</v>
      </c>
      <c r="G27" s="204">
        <v>3.2546609980156083</v>
      </c>
      <c r="H27" s="204">
        <v>2.6333840706510663</v>
      </c>
      <c r="I27" s="204">
        <v>3.45634332552588</v>
      </c>
      <c r="J27" s="204">
        <v>2.5739770281403174</v>
      </c>
      <c r="K27" s="204">
        <v>0.47942719876087936</v>
      </c>
      <c r="L27" s="204">
        <v>0.61250068472068375</v>
      </c>
      <c r="M27" s="204">
        <v>1.0816479577721725</v>
      </c>
      <c r="N27" s="204">
        <v>0.78644237585157917</v>
      </c>
      <c r="O27" s="204">
        <v>1.0669127570784758</v>
      </c>
      <c r="P27" s="204">
        <v>0.85428892055681249</v>
      </c>
      <c r="Q27" s="204">
        <v>1.2520230816145967</v>
      </c>
    </row>
    <row r="28" spans="1:17" x14ac:dyDescent="0.25">
      <c r="A28" s="152" t="s">
        <v>318</v>
      </c>
      <c r="B28" s="264">
        <v>3.6606943773400316</v>
      </c>
      <c r="C28" s="264">
        <v>3.5705063334209046</v>
      </c>
      <c r="D28" s="264">
        <v>3.6105132692952449</v>
      </c>
      <c r="E28" s="264">
        <v>2.6854701648143591</v>
      </c>
      <c r="F28" s="264">
        <v>2.5028045438963562</v>
      </c>
      <c r="G28" s="264">
        <v>2.5754488670337148</v>
      </c>
      <c r="H28" s="264">
        <v>2.0184820984727079</v>
      </c>
      <c r="I28" s="264">
        <v>2.7633150146963112</v>
      </c>
      <c r="J28" s="264">
        <v>1.892545902947687</v>
      </c>
      <c r="K28" s="264">
        <v>6.3124893053125727E-2</v>
      </c>
      <c r="L28" s="264">
        <v>8.0905786231811896E-2</v>
      </c>
      <c r="M28" s="264">
        <v>0.49751876309812626</v>
      </c>
      <c r="N28" s="264">
        <v>0</v>
      </c>
      <c r="O28" s="264">
        <v>3.0073339665331999E-2</v>
      </c>
      <c r="P28" s="264">
        <v>0</v>
      </c>
      <c r="Q28" s="264">
        <v>0.32307851736055981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8.0905786231811896E-2</v>
      </c>
      <c r="M30" s="208">
        <v>0</v>
      </c>
      <c r="N30" s="208">
        <v>0</v>
      </c>
      <c r="O30" s="208">
        <v>3.0073339665331999E-2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0.13113691355806301</v>
      </c>
      <c r="N31" s="208">
        <v>0</v>
      </c>
      <c r="O31" s="208">
        <v>0</v>
      </c>
      <c r="P31" s="208">
        <v>0</v>
      </c>
      <c r="Q31" s="208">
        <v>0.20265427016018905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3.6606943773400316</v>
      </c>
      <c r="C33" s="208">
        <v>3.5705063334209046</v>
      </c>
      <c r="D33" s="208">
        <v>3.6105132692952449</v>
      </c>
      <c r="E33" s="208">
        <v>2.6854701648143591</v>
      </c>
      <c r="F33" s="208">
        <v>2.5028045438963562</v>
      </c>
      <c r="G33" s="208">
        <v>2.5754488670337148</v>
      </c>
      <c r="H33" s="208">
        <v>2.0184820984727079</v>
      </c>
      <c r="I33" s="208">
        <v>2.7633150146963112</v>
      </c>
      <c r="J33" s="208">
        <v>1.892545902947687</v>
      </c>
      <c r="K33" s="208">
        <v>6.3124893053125727E-2</v>
      </c>
      <c r="L33" s="208">
        <v>0</v>
      </c>
      <c r="M33" s="208">
        <v>0.36638184954006325</v>
      </c>
      <c r="N33" s="208">
        <v>0</v>
      </c>
      <c r="O33" s="208">
        <v>0</v>
      </c>
      <c r="P33" s="208">
        <v>0</v>
      </c>
      <c r="Q33" s="208">
        <v>0.12042424720037077</v>
      </c>
    </row>
    <row r="34" spans="1:17" x14ac:dyDescent="0.25">
      <c r="A34" s="152" t="s">
        <v>317</v>
      </c>
      <c r="B34" s="264">
        <v>0.72619346962298514</v>
      </c>
      <c r="C34" s="264">
        <v>0.7424160251668892</v>
      </c>
      <c r="D34" s="264">
        <v>0.7134477003321571</v>
      </c>
      <c r="E34" s="264">
        <v>0.65940246025492288</v>
      </c>
      <c r="F34" s="264">
        <v>0.65299714447374058</v>
      </c>
      <c r="G34" s="264">
        <v>0.64082232345212786</v>
      </c>
      <c r="H34" s="264">
        <v>0.56504597607375329</v>
      </c>
      <c r="I34" s="264">
        <v>0.65218344516068483</v>
      </c>
      <c r="J34" s="264">
        <v>0.61311297711835244</v>
      </c>
      <c r="K34" s="264">
        <v>0.33862772044050038</v>
      </c>
      <c r="L34" s="264">
        <v>0.43375035052366684</v>
      </c>
      <c r="M34" s="264">
        <v>0.49228240846597315</v>
      </c>
      <c r="N34" s="264">
        <v>0.58285850428105801</v>
      </c>
      <c r="O34" s="264">
        <v>0.7703319719590489</v>
      </c>
      <c r="P34" s="264">
        <v>0.67483513336728862</v>
      </c>
      <c r="Q34" s="264">
        <v>0.74671692342130025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1.6890874796348567E-2</v>
      </c>
      <c r="M37" s="87">
        <v>0</v>
      </c>
      <c r="N37" s="87">
        <v>0</v>
      </c>
      <c r="O37" s="87">
        <v>2.5526122022922756E-2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0.10616059020795332</v>
      </c>
      <c r="N38" s="87">
        <v>8.869358360788801E-2</v>
      </c>
      <c r="O38" s="87">
        <v>7.3061398328640587E-2</v>
      </c>
      <c r="P38" s="87">
        <v>6.0041005861622976E-2</v>
      </c>
      <c r="Q38" s="87">
        <v>6.6625112493032324E-2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0.23755414201403469</v>
      </c>
      <c r="C41" s="87">
        <v>0.24820417058215338</v>
      </c>
      <c r="D41" s="87">
        <v>0.23027030536391221</v>
      </c>
      <c r="E41" s="87">
        <v>0.28082898044851407</v>
      </c>
      <c r="F41" s="87">
        <v>0.26213955113859455</v>
      </c>
      <c r="G41" s="87">
        <v>0.19487778964500482</v>
      </c>
      <c r="H41" s="87">
        <v>9.9564705503331727E-2</v>
      </c>
      <c r="I41" s="87">
        <v>2.5401394006695811E-2</v>
      </c>
      <c r="J41" s="87">
        <v>0.13501320931030045</v>
      </c>
      <c r="K41" s="87">
        <v>0.2693754098077441</v>
      </c>
      <c r="L41" s="87">
        <v>0.36161933137747654</v>
      </c>
      <c r="M41" s="87">
        <v>0.33253547475390532</v>
      </c>
      <c r="N41" s="87">
        <v>0.28245707191704533</v>
      </c>
      <c r="O41" s="87">
        <v>9.8346135865034753E-2</v>
      </c>
      <c r="P41" s="87">
        <v>6.7879830098252478E-2</v>
      </c>
      <c r="Q41" s="87">
        <v>6.5973769035819071E-2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0.47215447812675748</v>
      </c>
      <c r="C43" s="87">
        <v>0.47609220114341183</v>
      </c>
      <c r="D43" s="87">
        <v>0.46960817218152867</v>
      </c>
      <c r="E43" s="87">
        <v>0.36726941152500941</v>
      </c>
      <c r="F43" s="87">
        <v>0.38181619261430277</v>
      </c>
      <c r="G43" s="87">
        <v>0.42433563940036878</v>
      </c>
      <c r="H43" s="87">
        <v>0.4541724544853879</v>
      </c>
      <c r="I43" s="87">
        <v>0.62678205115398899</v>
      </c>
      <c r="J43" s="87">
        <v>0.47809976780805202</v>
      </c>
      <c r="K43" s="87">
        <v>6.9252310632756289E-2</v>
      </c>
      <c r="L43" s="87">
        <v>5.5240144349841772E-2</v>
      </c>
      <c r="M43" s="87">
        <v>5.3586343504114523E-2</v>
      </c>
      <c r="N43" s="87">
        <v>0.21170784875612467</v>
      </c>
      <c r="O43" s="87">
        <v>0.57339831574245081</v>
      </c>
      <c r="P43" s="87">
        <v>0.54691429740741315</v>
      </c>
      <c r="Q43" s="87">
        <v>0.61411804189244878</v>
      </c>
    </row>
    <row r="44" spans="1:17" x14ac:dyDescent="0.25">
      <c r="A44" s="150" t="s">
        <v>22</v>
      </c>
      <c r="B44" s="87">
        <v>1.6484849482193024E-2</v>
      </c>
      <c r="C44" s="87">
        <v>1.8119653441323894E-2</v>
      </c>
      <c r="D44" s="87">
        <v>1.356922278671629E-2</v>
      </c>
      <c r="E44" s="87">
        <v>1.1304068281399375E-2</v>
      </c>
      <c r="F44" s="87">
        <v>9.0414007208432668E-3</v>
      </c>
      <c r="G44" s="87">
        <v>2.1608894406754297E-2</v>
      </c>
      <c r="H44" s="87">
        <v>1.1308816085033639E-2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6.7304585185128107E-3</v>
      </c>
      <c r="C45" s="264">
        <v>1.5039399183677634E-2</v>
      </c>
      <c r="D45" s="264">
        <v>6.211129079997978E-3</v>
      </c>
      <c r="E45" s="264">
        <v>3.4952564062065219E-2</v>
      </c>
      <c r="F45" s="264">
        <v>4.3137732518040477E-2</v>
      </c>
      <c r="G45" s="264">
        <v>3.8389807529765736E-2</v>
      </c>
      <c r="H45" s="264">
        <v>4.9855996104605185E-2</v>
      </c>
      <c r="I45" s="264">
        <v>4.0844865668884192E-2</v>
      </c>
      <c r="J45" s="264">
        <v>6.8318148074277982E-2</v>
      </c>
      <c r="K45" s="264">
        <v>7.7674585267253238E-2</v>
      </c>
      <c r="L45" s="264">
        <v>9.7844547965205059E-2</v>
      </c>
      <c r="M45" s="264">
        <v>9.18467862080731E-2</v>
      </c>
      <c r="N45" s="264">
        <v>0.20358387157052119</v>
      </c>
      <c r="O45" s="264">
        <v>0.26650744545409499</v>
      </c>
      <c r="P45" s="264">
        <v>0.17945378718952393</v>
      </c>
      <c r="Q45" s="264">
        <v>0.18222764083273679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0.11027665303232351</v>
      </c>
      <c r="C47" s="242">
        <v>0.24641628813715588</v>
      </c>
      <c r="D47" s="242">
        <v>0.10176758754398496</v>
      </c>
      <c r="E47" s="242">
        <v>0.57268784423236008</v>
      </c>
      <c r="F47" s="242">
        <v>0.70679950681046211</v>
      </c>
      <c r="G47" s="242">
        <v>0.62900610311956984</v>
      </c>
      <c r="H47" s="242">
        <v>0.81687634934317488</v>
      </c>
      <c r="I47" s="242">
        <v>0.66923153409682967</v>
      </c>
      <c r="J47" s="242">
        <v>1.119373470659585</v>
      </c>
      <c r="K47" s="242">
        <v>1.27267603914142</v>
      </c>
      <c r="L47" s="242">
        <v>1.6031551546428144</v>
      </c>
      <c r="M47" s="242">
        <v>1.5048835301401902</v>
      </c>
      <c r="N47" s="242">
        <v>3.3356639679758753</v>
      </c>
      <c r="O47" s="242">
        <v>4.3666488712519627</v>
      </c>
      <c r="P47" s="242">
        <v>2.9402993823975501</v>
      </c>
      <c r="Q47" s="242">
        <v>2.9857481872499467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</v>
      </c>
      <c r="D51" s="77">
        <f t="shared" si="0"/>
        <v>1</v>
      </c>
      <c r="E51" s="77">
        <f t="shared" si="0"/>
        <v>0.99999999999999978</v>
      </c>
      <c r="F51" s="77">
        <f t="shared" si="0"/>
        <v>1</v>
      </c>
      <c r="G51" s="77">
        <f t="shared" si="0"/>
        <v>1.0000000000000002</v>
      </c>
      <c r="H51" s="77">
        <f t="shared" si="0"/>
        <v>1</v>
      </c>
      <c r="I51" s="77">
        <f t="shared" si="0"/>
        <v>1</v>
      </c>
      <c r="J51" s="77">
        <f t="shared" si="0"/>
        <v>0.99999999999999978</v>
      </c>
      <c r="K51" s="77">
        <f t="shared" si="0"/>
        <v>1.0000000000000004</v>
      </c>
      <c r="L51" s="77">
        <f t="shared" si="0"/>
        <v>0.99999999999999989</v>
      </c>
      <c r="M51" s="77">
        <f t="shared" si="0"/>
        <v>0.99999999999999967</v>
      </c>
      <c r="N51" s="77">
        <f t="shared" si="0"/>
        <v>1</v>
      </c>
      <c r="O51" s="77">
        <f t="shared" si="0"/>
        <v>0.99999999999999989</v>
      </c>
      <c r="P51" s="77">
        <f t="shared" si="0"/>
        <v>1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1.5452832388336833E-2</v>
      </c>
      <c r="C52" s="203">
        <f t="shared" si="1"/>
        <v>1.5388329384185644E-2</v>
      </c>
      <c r="D52" s="203">
        <f t="shared" si="1"/>
        <v>1.5469796795107398E-2</v>
      </c>
      <c r="E52" s="203">
        <f t="shared" si="1"/>
        <v>1.5116997362640265E-2</v>
      </c>
      <c r="F52" s="203">
        <f t="shared" si="1"/>
        <v>1.5103746540749191E-2</v>
      </c>
      <c r="G52" s="203">
        <f t="shared" si="1"/>
        <v>1.5237011677696449E-2</v>
      </c>
      <c r="H52" s="203">
        <f t="shared" si="1"/>
        <v>1.5332147210596949E-2</v>
      </c>
      <c r="I52" s="203">
        <f t="shared" si="1"/>
        <v>1.5687068896267874E-2</v>
      </c>
      <c r="J52" s="203">
        <f t="shared" si="1"/>
        <v>1.5207261285071967E-2</v>
      </c>
      <c r="K52" s="203">
        <f t="shared" si="1"/>
        <v>1.3840132348731582E-2</v>
      </c>
      <c r="L52" s="203">
        <f t="shared" si="1"/>
        <v>1.37148595345711E-2</v>
      </c>
      <c r="M52" s="203">
        <f t="shared" si="1"/>
        <v>1.4012611407741007E-2</v>
      </c>
      <c r="N52" s="203">
        <f t="shared" si="1"/>
        <v>1.3880744944195665E-2</v>
      </c>
      <c r="O52" s="203">
        <f t="shared" si="1"/>
        <v>1.4328144050729913E-2</v>
      </c>
      <c r="P52" s="203">
        <f t="shared" si="1"/>
        <v>1.4669268618059316E-2</v>
      </c>
      <c r="Q52" s="203">
        <f t="shared" si="1"/>
        <v>1.4807025932241147E-2</v>
      </c>
    </row>
    <row r="53" spans="1:17" x14ac:dyDescent="0.25">
      <c r="A53" s="76" t="s">
        <v>82</v>
      </c>
      <c r="B53" s="202">
        <f t="shared" ref="B53:Q53" si="2">IF(B$7=0,0,B$7/B$5)</f>
        <v>4.196678807093103E-3</v>
      </c>
      <c r="C53" s="202">
        <f t="shared" si="2"/>
        <v>4.1791610871235634E-3</v>
      </c>
      <c r="D53" s="202">
        <f t="shared" si="2"/>
        <v>4.2012859991327114E-3</v>
      </c>
      <c r="E53" s="202">
        <f t="shared" si="2"/>
        <v>4.1054727615215409E-3</v>
      </c>
      <c r="F53" s="202">
        <f t="shared" si="2"/>
        <v>4.1018741045239547E-3</v>
      </c>
      <c r="G53" s="202">
        <f t="shared" si="2"/>
        <v>4.1380662382309776E-3</v>
      </c>
      <c r="H53" s="202">
        <f t="shared" si="2"/>
        <v>4.1639031375573683E-3</v>
      </c>
      <c r="I53" s="202">
        <f t="shared" si="2"/>
        <v>4.2602927364995755E-3</v>
      </c>
      <c r="J53" s="202">
        <f t="shared" si="2"/>
        <v>4.1299866293222518E-3</v>
      </c>
      <c r="K53" s="202">
        <f t="shared" si="2"/>
        <v>3.7587018777945126E-3</v>
      </c>
      <c r="L53" s="202">
        <f t="shared" si="2"/>
        <v>3.7246802983791423E-3</v>
      </c>
      <c r="M53" s="202">
        <f t="shared" si="2"/>
        <v>3.8055437248696506E-3</v>
      </c>
      <c r="N53" s="202">
        <f t="shared" si="2"/>
        <v>3.7697314427572316E-3</v>
      </c>
      <c r="O53" s="202">
        <f t="shared" si="2"/>
        <v>3.8912360512018155E-3</v>
      </c>
      <c r="P53" s="202">
        <f t="shared" si="2"/>
        <v>3.9838786300063741E-3</v>
      </c>
      <c r="Q53" s="202">
        <f t="shared" si="2"/>
        <v>4.0212907487960194E-3</v>
      </c>
    </row>
    <row r="54" spans="1:17" x14ac:dyDescent="0.25">
      <c r="A54" s="76" t="s">
        <v>81</v>
      </c>
      <c r="B54" s="202">
        <f t="shared" ref="B54:Q54" si="3">IF(B$8=0,0,B$8/B$5)</f>
        <v>5.6810148424915129E-2</v>
      </c>
      <c r="C54" s="202">
        <f t="shared" si="3"/>
        <v>5.6573012270998937E-2</v>
      </c>
      <c r="D54" s="202">
        <f t="shared" si="3"/>
        <v>5.6872515662348175E-2</v>
      </c>
      <c r="E54" s="202">
        <f t="shared" si="3"/>
        <v>5.5575498544773588E-2</v>
      </c>
      <c r="F54" s="202">
        <f t="shared" si="3"/>
        <v>5.5526783775890695E-2</v>
      </c>
      <c r="G54" s="202">
        <f t="shared" si="3"/>
        <v>5.6016714166616653E-2</v>
      </c>
      <c r="H54" s="202">
        <f t="shared" si="3"/>
        <v>5.6366466471484716E-2</v>
      </c>
      <c r="I54" s="202">
        <f t="shared" si="3"/>
        <v>5.7671285752214439E-2</v>
      </c>
      <c r="J54" s="202">
        <f t="shared" si="3"/>
        <v>5.5907341064118495E-2</v>
      </c>
      <c r="K54" s="202">
        <f t="shared" si="3"/>
        <v>5.0881285268152353E-2</v>
      </c>
      <c r="L54" s="202">
        <f t="shared" si="3"/>
        <v>5.0420737519544463E-2</v>
      </c>
      <c r="M54" s="202">
        <f t="shared" si="3"/>
        <v>5.1515380086259006E-2</v>
      </c>
      <c r="N54" s="202">
        <f t="shared" si="3"/>
        <v>5.1030591720086511E-2</v>
      </c>
      <c r="O54" s="202">
        <f t="shared" si="3"/>
        <v>5.2675391133465789E-2</v>
      </c>
      <c r="P54" s="202">
        <f t="shared" si="3"/>
        <v>5.3929487263829262E-2</v>
      </c>
      <c r="Q54" s="202">
        <f t="shared" si="3"/>
        <v>5.443593250756297E-2</v>
      </c>
    </row>
    <row r="55" spans="1:17" x14ac:dyDescent="0.25">
      <c r="A55" s="76" t="s">
        <v>80</v>
      </c>
      <c r="B55" s="202">
        <f t="shared" ref="B55:Q55" si="4">IF(B$9=0,0,B$9/B$5)</f>
        <v>0.12378500653320001</v>
      </c>
      <c r="C55" s="202">
        <f t="shared" si="4"/>
        <v>0.12326830483155647</v>
      </c>
      <c r="D55" s="202">
        <f t="shared" si="4"/>
        <v>0.12392090001538851</v>
      </c>
      <c r="E55" s="202">
        <f t="shared" si="4"/>
        <v>0.12109479804551178</v>
      </c>
      <c r="F55" s="202">
        <f t="shared" si="4"/>
        <v>0.12098865225727465</v>
      </c>
      <c r="G55" s="202">
        <f t="shared" si="4"/>
        <v>0.12205617343611784</v>
      </c>
      <c r="H55" s="202">
        <f t="shared" si="4"/>
        <v>0.12281825719304233</v>
      </c>
      <c r="I55" s="202">
        <f t="shared" si="4"/>
        <v>0.12566135948493734</v>
      </c>
      <c r="J55" s="202">
        <f t="shared" si="4"/>
        <v>0.12181785773755593</v>
      </c>
      <c r="K55" s="202">
        <f t="shared" si="4"/>
        <v>0.11086646319293192</v>
      </c>
      <c r="L55" s="202">
        <f t="shared" si="4"/>
        <v>0.10986296456371028</v>
      </c>
      <c r="M55" s="202">
        <f t="shared" si="4"/>
        <v>0.1122481077296601</v>
      </c>
      <c r="N55" s="202">
        <f t="shared" si="4"/>
        <v>0.11119179063249217</v>
      </c>
      <c r="O55" s="202">
        <f t="shared" si="4"/>
        <v>0.11477568385889442</v>
      </c>
      <c r="P55" s="202">
        <f t="shared" si="4"/>
        <v>0.11750826425155927</v>
      </c>
      <c r="Q55" s="202">
        <f t="shared" si="4"/>
        <v>0.11861177004308421</v>
      </c>
    </row>
    <row r="56" spans="1:17" x14ac:dyDescent="0.25">
      <c r="A56" s="129" t="s">
        <v>79</v>
      </c>
      <c r="B56" s="201">
        <f t="shared" ref="B56:Q56" si="5">IF(B$10=0,0,B$10/B$5)</f>
        <v>4.5799897684211513E-2</v>
      </c>
      <c r="C56" s="201">
        <f t="shared" si="5"/>
        <v>4.5608720370162704E-2</v>
      </c>
      <c r="D56" s="201">
        <f t="shared" si="5"/>
        <v>4.5850177663624966E-2</v>
      </c>
      <c r="E56" s="201">
        <f t="shared" si="5"/>
        <v>4.4804532599731176E-2</v>
      </c>
      <c r="F56" s="201">
        <f t="shared" si="5"/>
        <v>4.4765259133767686E-2</v>
      </c>
      <c r="G56" s="201">
        <f t="shared" si="5"/>
        <v>4.5160237185924872E-2</v>
      </c>
      <c r="H56" s="201">
        <f t="shared" si="5"/>
        <v>4.5442204760766644E-2</v>
      </c>
      <c r="I56" s="201">
        <f t="shared" si="5"/>
        <v>4.6494139867621576E-2</v>
      </c>
      <c r="J56" s="201">
        <f t="shared" si="5"/>
        <v>4.5072061445450604E-2</v>
      </c>
      <c r="K56" s="201">
        <f t="shared" si="5"/>
        <v>4.1020094541779704E-2</v>
      </c>
      <c r="L56" s="201">
        <f t="shared" si="5"/>
        <v>4.3208100876810575E-2</v>
      </c>
      <c r="M56" s="201">
        <f t="shared" si="5"/>
        <v>3.9089191768805057E-2</v>
      </c>
      <c r="N56" s="201">
        <f t="shared" si="5"/>
        <v>4.1761258423763936E-2</v>
      </c>
      <c r="O56" s="201">
        <f t="shared" si="5"/>
        <v>4.5140228520814514E-2</v>
      </c>
      <c r="P56" s="201">
        <f t="shared" si="5"/>
        <v>4.2455044889272354E-2</v>
      </c>
      <c r="Q56" s="201">
        <f t="shared" si="5"/>
        <v>4.1305268472035077E-2</v>
      </c>
    </row>
    <row r="57" spans="1:17" x14ac:dyDescent="0.25">
      <c r="A57" s="127" t="s">
        <v>314</v>
      </c>
      <c r="B57" s="200">
        <f t="shared" ref="B57:Q57" si="6">IF(B$15=0,0,B$15/B$5)</f>
        <v>0.55315986327186872</v>
      </c>
      <c r="C57" s="200">
        <f t="shared" si="6"/>
        <v>0.55173494149102531</v>
      </c>
      <c r="D57" s="200">
        <f t="shared" si="6"/>
        <v>0.55288995493058379</v>
      </c>
      <c r="E57" s="200">
        <f t="shared" si="6"/>
        <v>0.54952378603524399</v>
      </c>
      <c r="F57" s="200">
        <f t="shared" si="6"/>
        <v>0.54634458947108122</v>
      </c>
      <c r="G57" s="200">
        <f t="shared" si="6"/>
        <v>0.54472736225559659</v>
      </c>
      <c r="H57" s="200">
        <f t="shared" si="6"/>
        <v>0.53497593341258376</v>
      </c>
      <c r="I57" s="200">
        <f t="shared" si="6"/>
        <v>0.53299470185889608</v>
      </c>
      <c r="J57" s="200">
        <f t="shared" si="6"/>
        <v>0.53203186013511583</v>
      </c>
      <c r="K57" s="200">
        <f t="shared" si="6"/>
        <v>0.53457077685727383</v>
      </c>
      <c r="L57" s="200">
        <f t="shared" si="6"/>
        <v>0.53656116523606523</v>
      </c>
      <c r="M57" s="200">
        <f t="shared" si="6"/>
        <v>0.54385252463979161</v>
      </c>
      <c r="N57" s="200">
        <f t="shared" si="6"/>
        <v>0.44159344616426166</v>
      </c>
      <c r="O57" s="200">
        <f t="shared" si="6"/>
        <v>0.4442500312535867</v>
      </c>
      <c r="P57" s="200">
        <f t="shared" si="6"/>
        <v>0.50828786594342312</v>
      </c>
      <c r="Q57" s="200">
        <f t="shared" si="6"/>
        <v>0.51205909043282027</v>
      </c>
    </row>
    <row r="58" spans="1:17" x14ac:dyDescent="0.25">
      <c r="A58" s="127" t="s">
        <v>313</v>
      </c>
      <c r="B58" s="200">
        <f t="shared" ref="B58:Q58" si="7">IF(B$26=0,0,B$26/B$5)</f>
        <v>3.5989239672167489E-3</v>
      </c>
      <c r="C58" s="200">
        <f t="shared" si="7"/>
        <v>7.845910254661255E-3</v>
      </c>
      <c r="D58" s="200">
        <f t="shared" si="7"/>
        <v>3.3789114482475797E-3</v>
      </c>
      <c r="E58" s="200">
        <f t="shared" si="7"/>
        <v>2.0447709708581615E-2</v>
      </c>
      <c r="F58" s="200">
        <f t="shared" si="7"/>
        <v>2.5336252343409003E-2</v>
      </c>
      <c r="G58" s="200">
        <f t="shared" si="7"/>
        <v>2.2908000906644521E-2</v>
      </c>
      <c r="H58" s="200">
        <f t="shared" si="7"/>
        <v>3.3135807200590645E-2</v>
      </c>
      <c r="I58" s="200">
        <f t="shared" si="7"/>
        <v>2.3432589891421482E-2</v>
      </c>
      <c r="J58" s="200">
        <f t="shared" si="7"/>
        <v>4.1616247272450911E-2</v>
      </c>
      <c r="K58" s="200">
        <f t="shared" si="7"/>
        <v>8.6077837517326034E-2</v>
      </c>
      <c r="L58" s="200">
        <f t="shared" si="7"/>
        <v>8.4966108375542873E-2</v>
      </c>
      <c r="M58" s="200">
        <f t="shared" si="7"/>
        <v>7.1229598286679213E-2</v>
      </c>
      <c r="N58" s="200">
        <f t="shared" si="7"/>
        <v>0.12670607418307103</v>
      </c>
      <c r="O58" s="200">
        <f t="shared" si="7"/>
        <v>0.12172779446231331</v>
      </c>
      <c r="P58" s="200">
        <f t="shared" si="7"/>
        <v>9.4884305619527348E-2</v>
      </c>
      <c r="Q58" s="200">
        <f t="shared" si="7"/>
        <v>8.7721901525504312E-2</v>
      </c>
    </row>
    <row r="59" spans="1:17" x14ac:dyDescent="0.25">
      <c r="A59" s="127" t="s">
        <v>312</v>
      </c>
      <c r="B59" s="200">
        <f t="shared" ref="B59:Q59" si="8">IF(B$27=0,0,B$27/B$5)</f>
        <v>0.19236834217250254</v>
      </c>
      <c r="C59" s="200">
        <f t="shared" si="8"/>
        <v>0.18487556813672071</v>
      </c>
      <c r="D59" s="200">
        <f t="shared" si="8"/>
        <v>0.19288331894080959</v>
      </c>
      <c r="E59" s="200">
        <f t="shared" si="8"/>
        <v>0.16189861238913303</v>
      </c>
      <c r="F59" s="200">
        <f t="shared" si="8"/>
        <v>0.15384179412101162</v>
      </c>
      <c r="G59" s="200">
        <f t="shared" si="8"/>
        <v>0.15902312150164319</v>
      </c>
      <c r="H59" s="200">
        <f t="shared" si="8"/>
        <v>0.14331037046456371</v>
      </c>
      <c r="I59" s="200">
        <f t="shared" si="8"/>
        <v>0.16236146170433685</v>
      </c>
      <c r="J59" s="200">
        <f t="shared" si="8"/>
        <v>0.12838513860608156</v>
      </c>
      <c r="K59" s="200">
        <f t="shared" si="8"/>
        <v>4.3502912238990311E-2</v>
      </c>
      <c r="L59" s="200">
        <f t="shared" si="8"/>
        <v>4.3551080275956673E-2</v>
      </c>
      <c r="M59" s="200">
        <f t="shared" si="8"/>
        <v>6.8685604163314332E-2</v>
      </c>
      <c r="N59" s="200">
        <f t="shared" si="8"/>
        <v>4.0077832889979376E-2</v>
      </c>
      <c r="O59" s="200">
        <f t="shared" si="8"/>
        <v>3.9901807803052608E-2</v>
      </c>
      <c r="P59" s="200">
        <f t="shared" si="8"/>
        <v>3.6985354619411485E-2</v>
      </c>
      <c r="Q59" s="200">
        <f t="shared" si="8"/>
        <v>4.9350252313037198E-2</v>
      </c>
    </row>
    <row r="60" spans="1:17" x14ac:dyDescent="0.25">
      <c r="A60" s="142" t="s">
        <v>318</v>
      </c>
      <c r="B60" s="199">
        <f t="shared" ref="B60:Q60" si="9">IF(B$28=0,0,B$28/B$5)</f>
        <v>0.16027830812943697</v>
      </c>
      <c r="C60" s="199">
        <f t="shared" si="9"/>
        <v>0.15251969030032367</v>
      </c>
      <c r="D60" s="199">
        <f t="shared" si="9"/>
        <v>0.16082681394334988</v>
      </c>
      <c r="E60" s="199">
        <f t="shared" si="9"/>
        <v>0.12863798242997379</v>
      </c>
      <c r="F60" s="199">
        <f t="shared" si="9"/>
        <v>0.12036362391018214</v>
      </c>
      <c r="G60" s="199">
        <f t="shared" si="9"/>
        <v>0.12583673640765691</v>
      </c>
      <c r="H60" s="199">
        <f t="shared" si="9"/>
        <v>0.10984702935363927</v>
      </c>
      <c r="I60" s="199">
        <f t="shared" si="9"/>
        <v>0.12980651014099462</v>
      </c>
      <c r="J60" s="199">
        <f t="shared" si="9"/>
        <v>9.4396634240305685E-2</v>
      </c>
      <c r="K60" s="199">
        <f t="shared" si="9"/>
        <v>5.7279117448558433E-3</v>
      </c>
      <c r="L60" s="199">
        <f t="shared" si="9"/>
        <v>5.7527027787370611E-3</v>
      </c>
      <c r="M60" s="199">
        <f t="shared" si="9"/>
        <v>3.159288249049455E-2</v>
      </c>
      <c r="N60" s="199">
        <f t="shared" si="9"/>
        <v>0</v>
      </c>
      <c r="O60" s="199">
        <f t="shared" si="9"/>
        <v>1.1247223461906101E-3</v>
      </c>
      <c r="P60" s="199">
        <f t="shared" si="9"/>
        <v>0</v>
      </c>
      <c r="Q60" s="199">
        <f t="shared" si="9"/>
        <v>1.2734594579601808E-2</v>
      </c>
    </row>
    <row r="61" spans="1:17" x14ac:dyDescent="0.25">
      <c r="A61" s="142" t="s">
        <v>317</v>
      </c>
      <c r="B61" s="199">
        <f t="shared" ref="B61:Q61" si="10">IF(B$34=0,0,B$34/B$5)</f>
        <v>3.1795350468561204E-2</v>
      </c>
      <c r="C61" s="199">
        <f t="shared" si="10"/>
        <v>3.1713446681933925E-2</v>
      </c>
      <c r="D61" s="199">
        <f t="shared" si="10"/>
        <v>3.1779836272981678E-2</v>
      </c>
      <c r="E61" s="199">
        <f t="shared" si="10"/>
        <v>3.1586350579477757E-2</v>
      </c>
      <c r="F61" s="199">
        <f t="shared" si="10"/>
        <v>3.1403611961444068E-2</v>
      </c>
      <c r="G61" s="199">
        <f t="shared" si="10"/>
        <v>3.1310654555244191E-2</v>
      </c>
      <c r="H61" s="199">
        <f t="shared" si="10"/>
        <v>3.0750147334422131E-2</v>
      </c>
      <c r="I61" s="199">
        <f t="shared" si="10"/>
        <v>3.0636267142109791E-2</v>
      </c>
      <c r="J61" s="199">
        <f t="shared" si="10"/>
        <v>3.0580923484541663E-2</v>
      </c>
      <c r="K61" s="199">
        <f t="shared" si="10"/>
        <v>3.072685913958724E-2</v>
      </c>
      <c r="L61" s="199">
        <f t="shared" si="10"/>
        <v>3.0841265661596812E-2</v>
      </c>
      <c r="M61" s="199">
        <f t="shared" si="10"/>
        <v>3.1260369329499368E-2</v>
      </c>
      <c r="N61" s="199">
        <f t="shared" si="10"/>
        <v>2.9703009972962238E-2</v>
      </c>
      <c r="O61" s="199">
        <f t="shared" si="10"/>
        <v>2.8809889173905156E-2</v>
      </c>
      <c r="P61" s="199">
        <f t="shared" si="10"/>
        <v>2.9216130651629084E-2</v>
      </c>
      <c r="Q61" s="199">
        <f t="shared" si="10"/>
        <v>2.9432898736765925E-2</v>
      </c>
    </row>
    <row r="62" spans="1:17" x14ac:dyDescent="0.25">
      <c r="A62" s="142" t="s">
        <v>316</v>
      </c>
      <c r="B62" s="199">
        <f t="shared" ref="B62:Q62" si="11">IF(B$45=0,0,B$45/B$5)</f>
        <v>2.9468357450436466E-4</v>
      </c>
      <c r="C62" s="199">
        <f t="shared" si="11"/>
        <v>6.4243115446311434E-4</v>
      </c>
      <c r="D62" s="199">
        <f t="shared" si="11"/>
        <v>2.7666872447804314E-4</v>
      </c>
      <c r="E62" s="199">
        <f t="shared" si="11"/>
        <v>1.6742793796814697E-3</v>
      </c>
      <c r="F62" s="199">
        <f t="shared" si="11"/>
        <v>2.0745582493854036E-3</v>
      </c>
      <c r="G62" s="199">
        <f t="shared" si="11"/>
        <v>1.8757305387420739E-3</v>
      </c>
      <c r="H62" s="199">
        <f t="shared" si="11"/>
        <v>2.7131937765023182E-3</v>
      </c>
      <c r="I62" s="199">
        <f t="shared" si="11"/>
        <v>1.9186844212324672E-3</v>
      </c>
      <c r="J62" s="199">
        <f t="shared" si="11"/>
        <v>3.4075808812342049E-3</v>
      </c>
      <c r="K62" s="199">
        <f t="shared" si="11"/>
        <v>7.0481413545472283E-3</v>
      </c>
      <c r="L62" s="199">
        <f t="shared" si="11"/>
        <v>6.9571118356228003E-3</v>
      </c>
      <c r="M62" s="199">
        <f t="shared" si="11"/>
        <v>5.832352343320411E-3</v>
      </c>
      <c r="N62" s="199">
        <f t="shared" si="11"/>
        <v>1.0374822917017142E-2</v>
      </c>
      <c r="O62" s="199">
        <f t="shared" si="11"/>
        <v>9.9671962829568465E-3</v>
      </c>
      <c r="P62" s="199">
        <f t="shared" si="11"/>
        <v>7.7692239677824024E-3</v>
      </c>
      <c r="Q62" s="199">
        <f t="shared" si="11"/>
        <v>7.1827589966694718E-3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4.8283067506555682E-3</v>
      </c>
      <c r="C64" s="276">
        <f t="shared" si="13"/>
        <v>1.0526052173565455E-2</v>
      </c>
      <c r="D64" s="276">
        <f t="shared" si="13"/>
        <v>4.5331385447573208E-3</v>
      </c>
      <c r="E64" s="276">
        <f t="shared" si="13"/>
        <v>2.7432592552862907E-2</v>
      </c>
      <c r="F64" s="276">
        <f t="shared" si="13"/>
        <v>3.3991048252291989E-2</v>
      </c>
      <c r="G64" s="276">
        <f t="shared" si="13"/>
        <v>3.0733312631529178E-2</v>
      </c>
      <c r="H64" s="276">
        <f t="shared" si="13"/>
        <v>4.445491014881383E-2</v>
      </c>
      <c r="I64" s="276">
        <f t="shared" si="13"/>
        <v>3.1437099807804791E-2</v>
      </c>
      <c r="J64" s="276">
        <f t="shared" si="13"/>
        <v>5.5832245824832261E-2</v>
      </c>
      <c r="K64" s="276">
        <f t="shared" si="13"/>
        <v>0.11548179615702003</v>
      </c>
      <c r="L64" s="276">
        <f t="shared" si="13"/>
        <v>0.11399030331941962</v>
      </c>
      <c r="M64" s="276">
        <f t="shared" si="13"/>
        <v>9.5561438192879877E-2</v>
      </c>
      <c r="N64" s="276">
        <f t="shared" si="13"/>
        <v>0.1699885295993924</v>
      </c>
      <c r="O64" s="276">
        <f t="shared" si="13"/>
        <v>0.1633096828659408</v>
      </c>
      <c r="P64" s="276">
        <f t="shared" si="13"/>
        <v>0.12729653016491149</v>
      </c>
      <c r="Q64" s="276">
        <f t="shared" si="13"/>
        <v>0.11768746802491892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0.3546839222163759</v>
      </c>
      <c r="C68" s="253">
        <f>IF(C$5=0,0,C$5/WWP_fec!C$5)</f>
        <v>0.36168600094640146</v>
      </c>
      <c r="D68" s="253">
        <f>IF(D$5=0,0,D$5/WWP_fec!D$5)</f>
        <v>0.35978128154678635</v>
      </c>
      <c r="E68" s="253">
        <f>IF(E$5=0,0,E$5/WWP_fec!E$5)</f>
        <v>0.36817783205857624</v>
      </c>
      <c r="F68" s="253">
        <f>IF(F$5=0,0,F$5/WWP_fec!F$5)</f>
        <v>0.36850084190674132</v>
      </c>
      <c r="G68" s="253">
        <f>IF(G$5=0,0,G$5/WWP_fec!G$5)</f>
        <v>0.36527787954373642</v>
      </c>
      <c r="H68" s="253">
        <f>IF(H$5=0,0,H$5/WWP_fec!H$5)</f>
        <v>0.3630113407967604</v>
      </c>
      <c r="I68" s="253">
        <f>IF(I$5=0,0,I$5/WWP_fec!I$5)</f>
        <v>0.35479816867102931</v>
      </c>
      <c r="J68" s="253">
        <f>IF(J$5=0,0,J$5/WWP_fec!J$5)</f>
        <v>0.36599248292496001</v>
      </c>
      <c r="K68" s="253">
        <f>IF(K$5=0,0,K$5/WWP_fec!K$5)</f>
        <v>0.40214523791907208</v>
      </c>
      <c r="L68" s="253">
        <f>IF(L$5=0,0,L$5/WWP_fec!L$5)</f>
        <v>0.40581847026449785</v>
      </c>
      <c r="M68" s="253">
        <f>IF(M$5=0,0,M$5/WWP_fec!M$5)</f>
        <v>0.39719529459993552</v>
      </c>
      <c r="N68" s="253">
        <f>IF(N$5=0,0,N$5/WWP_fec!N$5)</f>
        <v>0.40096863234559049</v>
      </c>
      <c r="O68" s="253">
        <f>IF(O$5=0,0,O$5/WWP_fec!O$5)</f>
        <v>0.42694890013218351</v>
      </c>
      <c r="P68" s="253">
        <f>IF(P$5=0,0,P$5/WWP_fec!P$5)</f>
        <v>0.41702047339044029</v>
      </c>
      <c r="Q68" s="253">
        <f>IF(Q$5=0,0,Q$5/WWP_fec!Q$5)</f>
        <v>0.41314071923616291</v>
      </c>
    </row>
    <row r="69" spans="1:17" x14ac:dyDescent="0.25">
      <c r="A69" s="132" t="s">
        <v>83</v>
      </c>
      <c r="B69" s="282">
        <f>IF(B$6=0,0,B$6/WWP_fec!B$6)</f>
        <v>0.430369506932199</v>
      </c>
      <c r="C69" s="282">
        <f>IF(C$6=0,0,C$6/WWP_fec!C$6)</f>
        <v>0.43703384351359637</v>
      </c>
      <c r="D69" s="282">
        <f>IF(D$6=0,0,D$6/WWP_fec!D$6)</f>
        <v>0.43703384351359637</v>
      </c>
      <c r="E69" s="282">
        <f>IF(E$6=0,0,E$6/WWP_fec!E$6)</f>
        <v>0.43703384351359642</v>
      </c>
      <c r="F69" s="282">
        <f>IF(F$6=0,0,F$6/WWP_fec!F$6)</f>
        <v>0.43703384351359637</v>
      </c>
      <c r="G69" s="282">
        <f>IF(G$6=0,0,G$6/WWP_fec!G$6)</f>
        <v>0.43703384351359637</v>
      </c>
      <c r="H69" s="282">
        <f>IF(H$6=0,0,H$6/WWP_fec!H$6)</f>
        <v>0.43703384351359637</v>
      </c>
      <c r="I69" s="282">
        <f>IF(I$6=0,0,I$6/WWP_fec!I$6)</f>
        <v>0.43703384351359637</v>
      </c>
      <c r="J69" s="282">
        <f>IF(J$6=0,0,J$6/WWP_fec!J$6)</f>
        <v>0.43703384351359637</v>
      </c>
      <c r="K69" s="282">
        <f>IF(K$6=0,0,K$6/WWP_fec!K$6)</f>
        <v>0.43703384351359642</v>
      </c>
      <c r="L69" s="282">
        <f>IF(L$6=0,0,L$6/WWP_fec!L$6)</f>
        <v>0.43703384351359637</v>
      </c>
      <c r="M69" s="282">
        <f>IF(M$6=0,0,M$6/WWP_fec!M$6)</f>
        <v>0.43703384351359637</v>
      </c>
      <c r="N69" s="282">
        <f>IF(N$6=0,0,N$6/WWP_fec!N$6)</f>
        <v>0.43703384351359637</v>
      </c>
      <c r="O69" s="282">
        <f>IF(O$6=0,0,O$6/WWP_fec!O$6)</f>
        <v>0.4803499329712187</v>
      </c>
      <c r="P69" s="282">
        <f>IF(P$6=0,0,P$6/WWP_fec!P$6)</f>
        <v>0.4803499329712187</v>
      </c>
      <c r="Q69" s="282">
        <f>IF(Q$6=0,0,Q$6/WWP_fec!Q$6)</f>
        <v>0.48034993297121864</v>
      </c>
    </row>
    <row r="70" spans="1:17" x14ac:dyDescent="0.25">
      <c r="A70" s="76" t="s">
        <v>82</v>
      </c>
      <c r="B70" s="281">
        <f>IF(B$7=0,0,B$7/WWP_fec!B$7)</f>
        <v>0.10752933443442272</v>
      </c>
      <c r="C70" s="281">
        <f>IF(C$7=0,0,C$7/WWP_fec!C$7)</f>
        <v>0.10919444236029055</v>
      </c>
      <c r="D70" s="281">
        <f>IF(D$7=0,0,D$7/WWP_fec!D$7)</f>
        <v>0.10919444236029055</v>
      </c>
      <c r="E70" s="281">
        <f>IF(E$7=0,0,E$7/WWP_fec!E$7)</f>
        <v>0.10919444236029055</v>
      </c>
      <c r="F70" s="281">
        <f>IF(F$7=0,0,F$7/WWP_fec!F$7)</f>
        <v>0.10919444236029056</v>
      </c>
      <c r="G70" s="281">
        <f>IF(G$7=0,0,G$7/WWP_fec!G$7)</f>
        <v>0.10919444236029055</v>
      </c>
      <c r="H70" s="281">
        <f>IF(H$7=0,0,H$7/WWP_fec!H$7)</f>
        <v>0.10919444236029054</v>
      </c>
      <c r="I70" s="281">
        <f>IF(I$7=0,0,I$7/WWP_fec!I$7)</f>
        <v>0.10919444236029054</v>
      </c>
      <c r="J70" s="281">
        <f>IF(J$7=0,0,J$7/WWP_fec!J$7)</f>
        <v>0.10919444236029056</v>
      </c>
      <c r="K70" s="281">
        <f>IF(K$7=0,0,K$7/WWP_fec!K$7)</f>
        <v>0.10919444236029054</v>
      </c>
      <c r="L70" s="281">
        <f>IF(L$7=0,0,L$7/WWP_fec!L$7)</f>
        <v>0.10919444236029054</v>
      </c>
      <c r="M70" s="281">
        <f>IF(M$7=0,0,M$7/WWP_fec!M$7)</f>
        <v>0.10919444236029054</v>
      </c>
      <c r="N70" s="281">
        <f>IF(N$7=0,0,N$7/WWP_fec!N$7)</f>
        <v>0.10919444236029054</v>
      </c>
      <c r="O70" s="281">
        <f>IF(O$7=0,0,O$7/WWP_fec!O$7)</f>
        <v>0.12001711960543705</v>
      </c>
      <c r="P70" s="281">
        <f>IF(P$7=0,0,P$7/WWP_fec!P$7)</f>
        <v>0.12001711960543705</v>
      </c>
      <c r="Q70" s="281">
        <f>IF(Q$7=0,0,Q$7/WWP_fec!Q$7)</f>
        <v>0.12001711960543705</v>
      </c>
    </row>
    <row r="71" spans="1:17" x14ac:dyDescent="0.25">
      <c r="A71" s="76" t="s">
        <v>81</v>
      </c>
      <c r="B71" s="281">
        <f>IF(B$8=0,0,B$8/WWP_fec!B$8)</f>
        <v>0.58694238041964275</v>
      </c>
      <c r="C71" s="281">
        <f>IF(C$8=0,0,C$8/WWP_fec!C$8)</f>
        <v>0.59603127150973401</v>
      </c>
      <c r="D71" s="281">
        <f>IF(D$8=0,0,D$8/WWP_fec!D$8)</f>
        <v>0.59603127150973401</v>
      </c>
      <c r="E71" s="281">
        <f>IF(E$8=0,0,E$8/WWP_fec!E$8)</f>
        <v>0.59603127150973401</v>
      </c>
      <c r="F71" s="281">
        <f>IF(F$8=0,0,F$8/WWP_fec!F$8)</f>
        <v>0.5960312715097339</v>
      </c>
      <c r="G71" s="281">
        <f>IF(G$8=0,0,G$8/WWP_fec!G$8)</f>
        <v>0.59603127150973412</v>
      </c>
      <c r="H71" s="281">
        <f>IF(H$8=0,0,H$8/WWP_fec!H$8)</f>
        <v>0.59603127150973412</v>
      </c>
      <c r="I71" s="281">
        <f>IF(I$8=0,0,I$8/WWP_fec!I$8)</f>
        <v>0.59603127150973412</v>
      </c>
      <c r="J71" s="281">
        <f>IF(J$8=0,0,J$8/WWP_fec!J$8)</f>
        <v>0.59603127150973401</v>
      </c>
      <c r="K71" s="281">
        <f>IF(K$8=0,0,K$8/WWP_fec!K$8)</f>
        <v>0.59603127150973401</v>
      </c>
      <c r="L71" s="281">
        <f>IF(L$8=0,0,L$8/WWP_fec!L$8)</f>
        <v>0.59603127150973423</v>
      </c>
      <c r="M71" s="281">
        <f>IF(M$8=0,0,M$8/WWP_fec!M$8)</f>
        <v>0.59603127150973401</v>
      </c>
      <c r="N71" s="281">
        <f>IF(N$8=0,0,N$8/WWP_fec!N$8)</f>
        <v>0.59603127150973412</v>
      </c>
      <c r="O71" s="281">
        <f>IF(O$8=0,0,O$8/WWP_fec!O$8)</f>
        <v>0.65510620188283875</v>
      </c>
      <c r="P71" s="281">
        <f>IF(P$8=0,0,P$8/WWP_fec!P$8)</f>
        <v>0.65510620188283875</v>
      </c>
      <c r="Q71" s="281">
        <f>IF(Q$8=0,0,Q$8/WWP_fec!Q$8)</f>
        <v>0.65510620188283875</v>
      </c>
    </row>
    <row r="72" spans="1:17" x14ac:dyDescent="0.25">
      <c r="A72" s="76" t="s">
        <v>80</v>
      </c>
      <c r="B72" s="281">
        <f>IF(B$9=0,0,B$9/WWP_fec!B$9)</f>
        <v>0.41732622569926814</v>
      </c>
      <c r="C72" s="281">
        <f>IF(C$9=0,0,C$9/WWP_fec!C$9)</f>
        <v>0.42378858510788264</v>
      </c>
      <c r="D72" s="281">
        <f>IF(D$9=0,0,D$9/WWP_fec!D$9)</f>
        <v>0.42378858510788275</v>
      </c>
      <c r="E72" s="281">
        <f>IF(E$9=0,0,E$9/WWP_fec!E$9)</f>
        <v>0.42378858510788275</v>
      </c>
      <c r="F72" s="281">
        <f>IF(F$9=0,0,F$9/WWP_fec!F$9)</f>
        <v>0.42378858510788275</v>
      </c>
      <c r="G72" s="281">
        <f>IF(G$9=0,0,G$9/WWP_fec!G$9)</f>
        <v>0.4237885851078827</v>
      </c>
      <c r="H72" s="281">
        <f>IF(H$9=0,0,H$9/WWP_fec!H$9)</f>
        <v>0.42378858510788275</v>
      </c>
      <c r="I72" s="281">
        <f>IF(I$9=0,0,I$9/WWP_fec!I$9)</f>
        <v>0.42378858510788275</v>
      </c>
      <c r="J72" s="281">
        <f>IF(J$9=0,0,J$9/WWP_fec!J$9)</f>
        <v>0.42378858510788275</v>
      </c>
      <c r="K72" s="281">
        <f>IF(K$9=0,0,K$9/WWP_fec!K$9)</f>
        <v>0.42378858510788275</v>
      </c>
      <c r="L72" s="281">
        <f>IF(L$9=0,0,L$9/WWP_fec!L$9)</f>
        <v>0.4237885851078827</v>
      </c>
      <c r="M72" s="281">
        <f>IF(M$9=0,0,M$9/WWP_fec!M$9)</f>
        <v>0.42378858510788275</v>
      </c>
      <c r="N72" s="281">
        <f>IF(N$9=0,0,N$9/WWP_fec!N$9)</f>
        <v>0.4237885851078827</v>
      </c>
      <c r="O72" s="281">
        <f>IF(O$9=0,0,O$9/WWP_fec!O$9)</f>
        <v>0.46579188653659948</v>
      </c>
      <c r="P72" s="281">
        <f>IF(P$9=0,0,P$9/WWP_fec!P$9)</f>
        <v>0.46579188653659948</v>
      </c>
      <c r="Q72" s="281">
        <f>IF(Q$9=0,0,Q$9/WWP_fec!Q$9)</f>
        <v>0.46579188653659948</v>
      </c>
    </row>
    <row r="73" spans="1:17" x14ac:dyDescent="0.25">
      <c r="A73" s="129" t="s">
        <v>79</v>
      </c>
      <c r="B73" s="280">
        <f>IF(B$10=0,0,B$10/WWP_fec!B$10)</f>
        <v>0.69851615061144068</v>
      </c>
      <c r="C73" s="280">
        <f>IF(C$10=0,0,C$10/WWP_fec!C$10)</f>
        <v>0.70933277832375208</v>
      </c>
      <c r="D73" s="280">
        <f>IF(D$10=0,0,D$10/WWP_fec!D$10)</f>
        <v>0.70933277832375197</v>
      </c>
      <c r="E73" s="280">
        <f>IF(E$10=0,0,E$10/WWP_fec!E$10)</f>
        <v>0.7093327783237523</v>
      </c>
      <c r="F73" s="280">
        <f>IF(F$10=0,0,F$10/WWP_fec!F$10)</f>
        <v>0.70933277832375219</v>
      </c>
      <c r="G73" s="280">
        <f>IF(G$10=0,0,G$10/WWP_fec!G$10)</f>
        <v>0.70933277832375219</v>
      </c>
      <c r="H73" s="280">
        <f>IF(H$10=0,0,H$10/WWP_fec!H$10)</f>
        <v>0.70933277832375208</v>
      </c>
      <c r="I73" s="280">
        <f>IF(I$10=0,0,I$10/WWP_fec!I$10)</f>
        <v>0.70933277832375219</v>
      </c>
      <c r="J73" s="280">
        <f>IF(J$10=0,0,J$10/WWP_fec!J$10)</f>
        <v>0.70933277832375208</v>
      </c>
      <c r="K73" s="280">
        <f>IF(K$10=0,0,K$10/WWP_fec!K$10)</f>
        <v>0.70933277832375219</v>
      </c>
      <c r="L73" s="280">
        <f>IF(L$10=0,0,L$10/WWP_fec!L$10)</f>
        <v>0.7539932006193264</v>
      </c>
      <c r="M73" s="280">
        <f>IF(M$10=0,0,M$10/WWP_fec!M$10)</f>
        <v>0.66762290410058722</v>
      </c>
      <c r="N73" s="280">
        <f>IF(N$10=0,0,N$10/WWP_fec!N$10)</f>
        <v>0.72003634411477513</v>
      </c>
      <c r="O73" s="280">
        <f>IF(O$10=0,0,O$10/WWP_fec!O$10)</f>
        <v>0.82872433966771375</v>
      </c>
      <c r="P73" s="280">
        <f>IF(P$10=0,0,P$10/WWP_fec!P$10)</f>
        <v>0.76130226726432915</v>
      </c>
      <c r="Q73" s="280">
        <f>IF(Q$10=0,0,Q$10/WWP_fec!Q$10)</f>
        <v>0.73379355396486701</v>
      </c>
    </row>
    <row r="74" spans="1:17" x14ac:dyDescent="0.25">
      <c r="A74" s="127" t="s">
        <v>314</v>
      </c>
      <c r="B74" s="305">
        <f>IF(B$15=0,0,B$15/WWP_fec!B$15)</f>
        <v>0.34915001586268651</v>
      </c>
      <c r="C74" s="305">
        <f>IF(C$15=0,0,C$15/WWP_fec!C$15)</f>
        <v>0.35512569087011625</v>
      </c>
      <c r="D74" s="305">
        <f>IF(D$15=0,0,D$15/WWP_fec!D$15)</f>
        <v>0.35399503200703752</v>
      </c>
      <c r="E74" s="305">
        <f>IF(E$15=0,0,E$15/WWP_fec!E$15)</f>
        <v>0.36005101103082904</v>
      </c>
      <c r="F74" s="305">
        <f>IF(F$15=0,0,F$15/WWP_fec!F$15)</f>
        <v>0.35828203647523299</v>
      </c>
      <c r="G74" s="305">
        <f>IF(G$15=0,0,G$15/WWP_fec!G$15)</f>
        <v>0.35409717917007166</v>
      </c>
      <c r="H74" s="305">
        <f>IF(H$15=0,0,H$15/WWP_fec!H$15)</f>
        <v>0.34560048339403432</v>
      </c>
      <c r="I74" s="305">
        <f>IF(I$15=0,0,I$15/WWP_fec!I$15)</f>
        <v>0.33653029377802318</v>
      </c>
      <c r="J74" s="305">
        <f>IF(J$15=0,0,J$15/WWP_fec!J$15)</f>
        <v>0.34652111964995669</v>
      </c>
      <c r="K74" s="305">
        <f>IF(K$15=0,0,K$15/WWP_fec!K$15)</f>
        <v>0.38256747722691725</v>
      </c>
      <c r="L74" s="305">
        <f>IF(L$15=0,0,L$15/WWP_fec!L$15)</f>
        <v>0.38749932385304436</v>
      </c>
      <c r="M74" s="305">
        <f>IF(M$15=0,0,M$15/WWP_fec!M$15)</f>
        <v>0.38441926763311168</v>
      </c>
      <c r="N74" s="305">
        <f>IF(N$15=0,0,N$15/WWP_fec!N$15)</f>
        <v>0.36873792510035103</v>
      </c>
      <c r="O74" s="305">
        <f>IF(O$15=0,0,O$15/WWP_fec!O$15)</f>
        <v>0.38082410845636744</v>
      </c>
      <c r="P74" s="305">
        <f>IF(P$15=0,0,P$15/WWP_fec!P$15)</f>
        <v>0.37721332196224727</v>
      </c>
      <c r="Q74" s="305">
        <f>IF(Q$15=0,0,Q$15/WWP_fec!Q$15)</f>
        <v>0.3764765974876908</v>
      </c>
    </row>
    <row r="75" spans="1:17" x14ac:dyDescent="0.25">
      <c r="A75" s="127" t="s">
        <v>313</v>
      </c>
      <c r="B75" s="305">
        <f>IF(B$26=0,0,B$26/WWP_fec!B$26)</f>
        <v>0.39872469024600787</v>
      </c>
      <c r="C75" s="305">
        <f>IF(C$26=0,0,C$26/WWP_fec!C$26)</f>
        <v>0.40489900207877311</v>
      </c>
      <c r="D75" s="305">
        <f>IF(D$26=0,0,D$26/WWP_fec!D$26)</f>
        <v>0.404899002078773</v>
      </c>
      <c r="E75" s="305">
        <f>IF(E$26=0,0,E$26/WWP_fec!E$26)</f>
        <v>0.40489900207877305</v>
      </c>
      <c r="F75" s="305">
        <f>IF(F$26=0,0,F$26/WWP_fec!F$26)</f>
        <v>0.40489900207877311</v>
      </c>
      <c r="G75" s="305">
        <f>IF(G$26=0,0,G$26/WWP_fec!G$26)</f>
        <v>0.40489900207877305</v>
      </c>
      <c r="H75" s="305">
        <f>IF(H$26=0,0,H$26/WWP_fec!H$26)</f>
        <v>0.40489900207877305</v>
      </c>
      <c r="I75" s="305">
        <f>IF(I$26=0,0,I$26/WWP_fec!I$26)</f>
        <v>0.40489900207877316</v>
      </c>
      <c r="J75" s="305">
        <f>IF(J$26=0,0,J$26/WWP_fec!J$26)</f>
        <v>0.40489900207877311</v>
      </c>
      <c r="K75" s="305">
        <f>IF(K$26=0,0,K$26/WWP_fec!K$26)</f>
        <v>0.40489900207877305</v>
      </c>
      <c r="L75" s="305">
        <f>IF(L$26=0,0,L$26/WWP_fec!L$26)</f>
        <v>0.40489900207877311</v>
      </c>
      <c r="M75" s="305">
        <f>IF(M$26=0,0,M$26/WWP_fec!M$26)</f>
        <v>0.40489900207877311</v>
      </c>
      <c r="N75" s="305">
        <f>IF(N$26=0,0,N$26/WWP_fec!N$26)</f>
        <v>0.40489900207877305</v>
      </c>
      <c r="O75" s="305">
        <f>IF(O$26=0,0,O$26/WWP_fec!O$26)</f>
        <v>0.445030084958629</v>
      </c>
      <c r="P75" s="305">
        <f>IF(P$26=0,0,P$26/WWP_fec!P$26)</f>
        <v>0.445030084958629</v>
      </c>
      <c r="Q75" s="305">
        <f>IF(Q$26=0,0,Q$26/WWP_fec!Q$26)</f>
        <v>0.44503008495862895</v>
      </c>
    </row>
    <row r="76" spans="1:17" x14ac:dyDescent="0.25">
      <c r="A76" s="127" t="s">
        <v>312</v>
      </c>
      <c r="B76" s="305">
        <f>IF(B$27=0,0,B$27/WWP_fec!B$27)</f>
        <v>0.28214950323831572</v>
      </c>
      <c r="C76" s="305">
        <f>IF(C$27=0,0,C$27/WWP_fec!C$27)</f>
        <v>0.28620014089538071</v>
      </c>
      <c r="D76" s="305">
        <f>IF(D$27=0,0,D$27/WWP_fec!D$27)</f>
        <v>0.2864637711725192</v>
      </c>
      <c r="E76" s="305">
        <f>IF(E$27=0,0,E$27/WWP_fec!E$27)</f>
        <v>0.285571585028706</v>
      </c>
      <c r="F76" s="305">
        <f>IF(F$27=0,0,F$27/WWP_fec!F$27)</f>
        <v>0.2846924485973481</v>
      </c>
      <c r="G76" s="305">
        <f>IF(G$27=0,0,G$27/WWP_fec!G$27)</f>
        <v>0.28436216471057008</v>
      </c>
      <c r="H76" s="305">
        <f>IF(H$27=0,0,H$27/WWP_fec!H$27)</f>
        <v>0.28145837393167228</v>
      </c>
      <c r="I76" s="305">
        <f>IF(I$27=0,0,I$27/WWP_fec!I$27)</f>
        <v>0.28160730807441359</v>
      </c>
      <c r="J76" s="305">
        <f>IF(J$27=0,0,J$27/WWP_fec!J$27)</f>
        <v>0.27997418894084558</v>
      </c>
      <c r="K76" s="305">
        <f>IF(K$27=0,0,K$27/WWP_fec!K$27)</f>
        <v>0.26955556125226876</v>
      </c>
      <c r="L76" s="305">
        <f>IF(L$27=0,0,L$27/WWP_fec!L$27)</f>
        <v>0.26934454184236378</v>
      </c>
      <c r="M76" s="305">
        <f>IF(M$27=0,0,M$27/WWP_fec!M$27)</f>
        <v>0.27702931044731399</v>
      </c>
      <c r="N76" s="305">
        <f>IF(N$27=0,0,N$27/WWP_fec!N$27)</f>
        <v>0.26485931874870539</v>
      </c>
      <c r="O76" s="305">
        <f>IF(O$27=0,0,O$27/WWP_fec!O$27)</f>
        <v>0.27700571697914084</v>
      </c>
      <c r="P76" s="305">
        <f>IF(P$27=0,0,P$27/WWP_fec!P$27)</f>
        <v>0.26801160722760836</v>
      </c>
      <c r="Q76" s="305">
        <f>IF(Q$27=0,0,Q$27/WWP_fec!Q$27)</f>
        <v>0.27693552162273505</v>
      </c>
    </row>
    <row r="77" spans="1:17" x14ac:dyDescent="0.25">
      <c r="A77" s="72" t="s">
        <v>311</v>
      </c>
      <c r="B77" s="304">
        <f>IF(B$47=0,0,B$47/WWP_fec!B$47)</f>
        <v>0.46517880528700917</v>
      </c>
      <c r="C77" s="304">
        <f>IF(C$47=0,0,C$47/WWP_fec!C$47)</f>
        <v>0.47238216909190184</v>
      </c>
      <c r="D77" s="304">
        <f>IF(D$47=0,0,D$47/WWP_fec!D$47)</f>
        <v>0.47238216909190195</v>
      </c>
      <c r="E77" s="304">
        <f>IF(E$47=0,0,E$47/WWP_fec!E$47)</f>
        <v>0.47238216909190195</v>
      </c>
      <c r="F77" s="304">
        <f>IF(F$47=0,0,F$47/WWP_fec!F$47)</f>
        <v>0.47238216909190195</v>
      </c>
      <c r="G77" s="304">
        <f>IF(G$47=0,0,G$47/WWP_fec!G$47)</f>
        <v>0.47238216909190189</v>
      </c>
      <c r="H77" s="304">
        <f>IF(H$47=0,0,H$47/WWP_fec!H$47)</f>
        <v>0.47238216909190189</v>
      </c>
      <c r="I77" s="304">
        <f>IF(I$47=0,0,I$47/WWP_fec!I$47)</f>
        <v>0.47238216909190189</v>
      </c>
      <c r="J77" s="304">
        <f>IF(J$47=0,0,J$47/WWP_fec!J$47)</f>
        <v>0.472382169091902</v>
      </c>
      <c r="K77" s="304">
        <f>IF(K$47=0,0,K$47/WWP_fec!K$47)</f>
        <v>0.47238216909190189</v>
      </c>
      <c r="L77" s="304">
        <f>IF(L$47=0,0,L$47/WWP_fec!L$47)</f>
        <v>0.47238216909190184</v>
      </c>
      <c r="M77" s="304">
        <f>IF(M$47=0,0,M$47/WWP_fec!M$47)</f>
        <v>0.47238216909190184</v>
      </c>
      <c r="N77" s="304">
        <f>IF(N$47=0,0,N$47/WWP_fec!N$47)</f>
        <v>0.47238216909190195</v>
      </c>
      <c r="O77" s="304">
        <f>IF(O$47=0,0,O$47/WWP_fec!O$47)</f>
        <v>0.51920176578506727</v>
      </c>
      <c r="P77" s="304">
        <f>IF(P$47=0,0,P$47/WWP_fec!P$47)</f>
        <v>0.51920176578506716</v>
      </c>
      <c r="Q77" s="304">
        <f>IF(Q$47=0,0,Q$47/WWP_fec!Q$47)</f>
        <v>0.51920176578506716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57.054030330595872</v>
      </c>
      <c r="C5" s="96">
        <v>56.695326322140019</v>
      </c>
      <c r="D5" s="96">
        <v>54.960365555172011</v>
      </c>
      <c r="E5" s="96">
        <v>53.31865194176401</v>
      </c>
      <c r="F5" s="96">
        <v>49.796845530695997</v>
      </c>
      <c r="G5" s="96">
        <v>42.822882928229852</v>
      </c>
      <c r="H5" s="96">
        <v>27.716647694076006</v>
      </c>
      <c r="I5" s="96">
        <v>25.370013785292002</v>
      </c>
      <c r="J5" s="96">
        <v>30.773533662432005</v>
      </c>
      <c r="K5" s="96">
        <v>31.112957998980004</v>
      </c>
      <c r="L5" s="96">
        <v>43.469279219382898</v>
      </c>
      <c r="M5" s="96">
        <v>59.43592002219421</v>
      </c>
      <c r="N5" s="96">
        <v>40.048816366967088</v>
      </c>
      <c r="O5" s="96">
        <v>21.27869650659871</v>
      </c>
      <c r="P5" s="96">
        <v>16.68484549247475</v>
      </c>
      <c r="Q5" s="96">
        <v>21.032336604203973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1.0552202332887231</v>
      </c>
      <c r="C10" s="158">
        <v>1.060640198491227</v>
      </c>
      <c r="D10" s="158">
        <v>1.0225105843256799</v>
      </c>
      <c r="E10" s="158">
        <v>0.92915756109650527</v>
      </c>
      <c r="F10" s="158">
        <v>0.92467493403362788</v>
      </c>
      <c r="G10" s="158">
        <v>0.91815922517095061</v>
      </c>
      <c r="H10" s="158">
        <v>0.8294921534005385</v>
      </c>
      <c r="I10" s="158">
        <v>0.98321488080976027</v>
      </c>
      <c r="J10" s="158">
        <v>0.89766364425445111</v>
      </c>
      <c r="K10" s="158">
        <v>0.44907336452498398</v>
      </c>
      <c r="L10" s="158">
        <v>0</v>
      </c>
      <c r="M10" s="158">
        <v>1.2218041755747273</v>
      </c>
      <c r="N10" s="158">
        <v>0.58581095186459409</v>
      </c>
      <c r="O10" s="158">
        <v>0</v>
      </c>
      <c r="P10" s="158">
        <v>1.2001091027306039</v>
      </c>
      <c r="Q10" s="158">
        <v>1.8923891297694508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0.57210546230702874</v>
      </c>
      <c r="N11" s="91">
        <v>0.39505175912898238</v>
      </c>
      <c r="O11" s="91">
        <v>0</v>
      </c>
      <c r="P11" s="91">
        <v>0.76825457968753064</v>
      </c>
      <c r="Q11" s="91">
        <v>0.88610448351289917</v>
      </c>
    </row>
    <row r="12" spans="1:17" x14ac:dyDescent="0.25">
      <c r="A12" s="92" t="s">
        <v>26</v>
      </c>
      <c r="B12" s="91">
        <v>1.0552202332887231</v>
      </c>
      <c r="C12" s="91">
        <v>1.060640198491227</v>
      </c>
      <c r="D12" s="91">
        <v>1.0225105843256799</v>
      </c>
      <c r="E12" s="91">
        <v>0.92915756109650527</v>
      </c>
      <c r="F12" s="91">
        <v>0.92467493403362788</v>
      </c>
      <c r="G12" s="91">
        <v>0.91815922517095061</v>
      </c>
      <c r="H12" s="91">
        <v>0.8294921534005385</v>
      </c>
      <c r="I12" s="91">
        <v>0.98321488080976027</v>
      </c>
      <c r="J12" s="91">
        <v>0.89766364425445111</v>
      </c>
      <c r="K12" s="91">
        <v>0.44907336452498398</v>
      </c>
      <c r="L12" s="91">
        <v>0</v>
      </c>
      <c r="M12" s="91">
        <v>0.64969871326769857</v>
      </c>
      <c r="N12" s="91">
        <v>0.19075919273561168</v>
      </c>
      <c r="O12" s="91">
        <v>0</v>
      </c>
      <c r="P12" s="91">
        <v>0.43185452304307337</v>
      </c>
      <c r="Q12" s="91">
        <v>1.0062846462565516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24.813939960800511</v>
      </c>
      <c r="C15" s="206">
        <v>25.531046552090739</v>
      </c>
      <c r="D15" s="206">
        <v>23.686313860162489</v>
      </c>
      <c r="E15" s="206">
        <v>28.886935123574137</v>
      </c>
      <c r="F15" s="206">
        <v>26.964482778698542</v>
      </c>
      <c r="G15" s="206">
        <v>20.045730527917708</v>
      </c>
      <c r="H15" s="206">
        <v>10.241532707482813</v>
      </c>
      <c r="I15" s="206">
        <v>2.6128657361069352</v>
      </c>
      <c r="J15" s="206">
        <v>13.887875147156384</v>
      </c>
      <c r="K15" s="206">
        <v>27.708785519837452</v>
      </c>
      <c r="L15" s="206">
        <v>39.215292565318357</v>
      </c>
      <c r="M15" s="206">
        <v>49.496123467057231</v>
      </c>
      <c r="N15" s="206">
        <v>35.744863155264561</v>
      </c>
      <c r="O15" s="206">
        <v>19.103095731634312</v>
      </c>
      <c r="P15" s="206">
        <v>14.220676276295645</v>
      </c>
      <c r="Q15" s="206">
        <v>14.905097922029768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2.018012753783518</v>
      </c>
      <c r="M18" s="87">
        <v>0</v>
      </c>
      <c r="N18" s="87">
        <v>0</v>
      </c>
      <c r="O18" s="87">
        <v>2.4593071663146064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15.290498854664003</v>
      </c>
      <c r="N19" s="87">
        <v>10.91655599759134</v>
      </c>
      <c r="O19" s="87">
        <v>8.4859893147392995</v>
      </c>
      <c r="P19" s="87">
        <v>7.8679868382668392</v>
      </c>
      <c r="Q19" s="87">
        <v>8.7307915760333366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24.813939960800511</v>
      </c>
      <c r="C22" s="87">
        <v>25.531046552090739</v>
      </c>
      <c r="D22" s="87">
        <v>23.686313860162489</v>
      </c>
      <c r="E22" s="87">
        <v>28.886935123574137</v>
      </c>
      <c r="F22" s="87">
        <v>26.964482778698542</v>
      </c>
      <c r="G22" s="87">
        <v>20.045730527917708</v>
      </c>
      <c r="H22" s="87">
        <v>10.241532707482813</v>
      </c>
      <c r="I22" s="87">
        <v>2.6128657361069352</v>
      </c>
      <c r="J22" s="87">
        <v>13.887875147156384</v>
      </c>
      <c r="K22" s="87">
        <v>27.708785519837452</v>
      </c>
      <c r="L22" s="87">
        <v>37.197279811534841</v>
      </c>
      <c r="M22" s="87">
        <v>34.20562461239323</v>
      </c>
      <c r="N22" s="87">
        <v>24.828307157673223</v>
      </c>
      <c r="O22" s="87">
        <v>8.1577992505804087</v>
      </c>
      <c r="P22" s="87">
        <v>6.3526894380288068</v>
      </c>
      <c r="Q22" s="87">
        <v>6.1743063459964311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31.184870136506635</v>
      </c>
      <c r="C27" s="204">
        <v>30.103639571558045</v>
      </c>
      <c r="D27" s="204">
        <v>30.251541110683839</v>
      </c>
      <c r="E27" s="204">
        <v>23.502559257093367</v>
      </c>
      <c r="F27" s="204">
        <v>21.907687817963833</v>
      </c>
      <c r="G27" s="204">
        <v>21.858993175141194</v>
      </c>
      <c r="H27" s="204">
        <v>16.64562283319265</v>
      </c>
      <c r="I27" s="204">
        <v>21.773933168375308</v>
      </c>
      <c r="J27" s="204">
        <v>15.987994871021169</v>
      </c>
      <c r="K27" s="204">
        <v>2.9550991146175676</v>
      </c>
      <c r="L27" s="204">
        <v>4.2539866540645423</v>
      </c>
      <c r="M27" s="204">
        <v>8.7179923795622436</v>
      </c>
      <c r="N27" s="204">
        <v>3.7181422598379381</v>
      </c>
      <c r="O27" s="204">
        <v>2.1756007749643955</v>
      </c>
      <c r="P27" s="204">
        <v>1.2640601134485023</v>
      </c>
      <c r="Q27" s="204">
        <v>4.2348495524047509</v>
      </c>
    </row>
    <row r="28" spans="1:17" x14ac:dyDescent="0.25">
      <c r="A28" s="152" t="s">
        <v>318</v>
      </c>
      <c r="B28" s="264">
        <v>28.979186584435478</v>
      </c>
      <c r="C28" s="264">
        <v>27.834213211372202</v>
      </c>
      <c r="D28" s="264">
        <v>28.146090989780504</v>
      </c>
      <c r="E28" s="264">
        <v>20.934831690553441</v>
      </c>
      <c r="F28" s="264">
        <v>19.510844904301738</v>
      </c>
      <c r="G28" s="264">
        <v>20.077150461548509</v>
      </c>
      <c r="H28" s="264">
        <v>15.735264370305289</v>
      </c>
      <c r="I28" s="264">
        <v>21.541678436276914</v>
      </c>
      <c r="J28" s="264">
        <v>14.753517080162823</v>
      </c>
      <c r="K28" s="264">
        <v>0.49209595729868277</v>
      </c>
      <c r="L28" s="264">
        <v>0.76818287048068834</v>
      </c>
      <c r="M28" s="264">
        <v>4.3183369602682662</v>
      </c>
      <c r="N28" s="264">
        <v>0</v>
      </c>
      <c r="O28" s="264">
        <v>0.2597909576006861</v>
      </c>
      <c r="P28" s="264">
        <v>0</v>
      </c>
      <c r="Q28" s="264">
        <v>2.9099519593354382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0.76818287048068834</v>
      </c>
      <c r="M30" s="208">
        <v>0</v>
      </c>
      <c r="N30" s="208">
        <v>0</v>
      </c>
      <c r="O30" s="208">
        <v>0.2597909576006861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1.4621732779861658</v>
      </c>
      <c r="N31" s="208">
        <v>0</v>
      </c>
      <c r="O31" s="208">
        <v>0</v>
      </c>
      <c r="P31" s="208">
        <v>0</v>
      </c>
      <c r="Q31" s="208">
        <v>2.0558289585422775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28.979186584435478</v>
      </c>
      <c r="C33" s="208">
        <v>27.834213211372202</v>
      </c>
      <c r="D33" s="208">
        <v>28.146090989780504</v>
      </c>
      <c r="E33" s="208">
        <v>20.934831690553441</v>
      </c>
      <c r="F33" s="208">
        <v>19.510844904301738</v>
      </c>
      <c r="G33" s="208">
        <v>20.077150461548509</v>
      </c>
      <c r="H33" s="208">
        <v>15.735264370305289</v>
      </c>
      <c r="I33" s="208">
        <v>21.541678436276914</v>
      </c>
      <c r="J33" s="208">
        <v>14.753517080162823</v>
      </c>
      <c r="K33" s="208">
        <v>0.49209595729868277</v>
      </c>
      <c r="L33" s="208">
        <v>0</v>
      </c>
      <c r="M33" s="208">
        <v>2.8561636822821002</v>
      </c>
      <c r="N33" s="208">
        <v>0</v>
      </c>
      <c r="O33" s="208">
        <v>0</v>
      </c>
      <c r="P33" s="208">
        <v>0</v>
      </c>
      <c r="Q33" s="208">
        <v>0.85412300079316072</v>
      </c>
    </row>
    <row r="34" spans="1:17" x14ac:dyDescent="0.25">
      <c r="A34" s="152" t="s">
        <v>317</v>
      </c>
      <c r="B34" s="264">
        <v>2.2056835520711564</v>
      </c>
      <c r="C34" s="264">
        <v>2.2694263601858444</v>
      </c>
      <c r="D34" s="264">
        <v>2.1054501209033329</v>
      </c>
      <c r="E34" s="264">
        <v>2.567727566539924</v>
      </c>
      <c r="F34" s="264">
        <v>2.396842913662093</v>
      </c>
      <c r="G34" s="264">
        <v>1.7818427135926855</v>
      </c>
      <c r="H34" s="264">
        <v>0.91035846288736144</v>
      </c>
      <c r="I34" s="264">
        <v>0.23225473209839431</v>
      </c>
      <c r="J34" s="264">
        <v>1.2344777908583457</v>
      </c>
      <c r="K34" s="264">
        <v>2.4630031573188846</v>
      </c>
      <c r="L34" s="264">
        <v>3.4858037835838545</v>
      </c>
      <c r="M34" s="264">
        <v>4.3996554192939774</v>
      </c>
      <c r="N34" s="264">
        <v>3.7181422598379381</v>
      </c>
      <c r="O34" s="264">
        <v>1.9158098173637093</v>
      </c>
      <c r="P34" s="264">
        <v>1.2640601134485023</v>
      </c>
      <c r="Q34" s="264">
        <v>1.3248975930693128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0.17937891144742382</v>
      </c>
      <c r="M37" s="87">
        <v>0</v>
      </c>
      <c r="N37" s="87">
        <v>0</v>
      </c>
      <c r="O37" s="87">
        <v>0.24663881076281249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1.3591554537479118</v>
      </c>
      <c r="N38" s="87">
        <v>1.1355284257271971</v>
      </c>
      <c r="O38" s="87">
        <v>0.85104225344476214</v>
      </c>
      <c r="P38" s="87">
        <v>0.69937660784594147</v>
      </c>
      <c r="Q38" s="87">
        <v>0.77607036231407445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2.2056835520711564</v>
      </c>
      <c r="C41" s="87">
        <v>2.2694263601858444</v>
      </c>
      <c r="D41" s="87">
        <v>2.1054501209033329</v>
      </c>
      <c r="E41" s="87">
        <v>2.567727566539924</v>
      </c>
      <c r="F41" s="87">
        <v>2.396842913662093</v>
      </c>
      <c r="G41" s="87">
        <v>1.7818427135926855</v>
      </c>
      <c r="H41" s="87">
        <v>0.91035846288736144</v>
      </c>
      <c r="I41" s="87">
        <v>0.23225473209839431</v>
      </c>
      <c r="J41" s="87">
        <v>1.2344777908583457</v>
      </c>
      <c r="K41" s="87">
        <v>2.4630031573188846</v>
      </c>
      <c r="L41" s="87">
        <v>3.3064248721364304</v>
      </c>
      <c r="M41" s="87">
        <v>3.0404999655460654</v>
      </c>
      <c r="N41" s="87">
        <v>2.5826138341107407</v>
      </c>
      <c r="O41" s="87">
        <v>0.81812875315613454</v>
      </c>
      <c r="P41" s="87">
        <v>0.56468350560256075</v>
      </c>
      <c r="Q41" s="87">
        <v>0.54882723075523843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0.99999999999999989</v>
      </c>
      <c r="D51" s="77">
        <f t="shared" si="0"/>
        <v>0.99999999999999989</v>
      </c>
      <c r="E51" s="77">
        <f t="shared" si="0"/>
        <v>0.99999999999999989</v>
      </c>
      <c r="F51" s="77">
        <f t="shared" si="0"/>
        <v>1</v>
      </c>
      <c r="G51" s="77">
        <f t="shared" si="0"/>
        <v>1</v>
      </c>
      <c r="H51" s="77">
        <f t="shared" si="0"/>
        <v>0.99999999999999989</v>
      </c>
      <c r="I51" s="77">
        <f t="shared" si="0"/>
        <v>1</v>
      </c>
      <c r="J51" s="77">
        <f t="shared" si="0"/>
        <v>1</v>
      </c>
      <c r="K51" s="77">
        <f t="shared" si="0"/>
        <v>1</v>
      </c>
      <c r="L51" s="77">
        <f t="shared" si="0"/>
        <v>1</v>
      </c>
      <c r="M51" s="77">
        <f t="shared" si="0"/>
        <v>0.99999999999999978</v>
      </c>
      <c r="N51" s="77">
        <f t="shared" si="0"/>
        <v>1</v>
      </c>
      <c r="O51" s="77">
        <f t="shared" si="0"/>
        <v>0.99999999999999978</v>
      </c>
      <c r="P51" s="77">
        <f t="shared" si="0"/>
        <v>1</v>
      </c>
      <c r="Q51" s="77">
        <f t="shared" si="0"/>
        <v>0.99999999999999989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1.8495104152578143E-2</v>
      </c>
      <c r="C56" s="201">
        <f t="shared" si="5"/>
        <v>1.8707718383429391E-2</v>
      </c>
      <c r="D56" s="201">
        <f t="shared" si="5"/>
        <v>1.8604508430702334E-2</v>
      </c>
      <c r="E56" s="201">
        <f t="shared" si="5"/>
        <v>1.7426501369752462E-2</v>
      </c>
      <c r="F56" s="201">
        <f t="shared" si="5"/>
        <v>1.8568945967945612E-2</v>
      </c>
      <c r="G56" s="201">
        <f t="shared" si="5"/>
        <v>2.1440855037942307E-2</v>
      </c>
      <c r="H56" s="201">
        <f t="shared" si="5"/>
        <v>2.9927578636352523E-2</v>
      </c>
      <c r="I56" s="201">
        <f t="shared" si="5"/>
        <v>3.8754999864437152E-2</v>
      </c>
      <c r="J56" s="201">
        <f t="shared" si="5"/>
        <v>2.9169989189454348E-2</v>
      </c>
      <c r="K56" s="201">
        <f t="shared" si="5"/>
        <v>1.4433644160086169E-2</v>
      </c>
      <c r="L56" s="201">
        <f t="shared" si="5"/>
        <v>0</v>
      </c>
      <c r="M56" s="201">
        <f t="shared" si="5"/>
        <v>2.0556662959343247E-2</v>
      </c>
      <c r="N56" s="201">
        <f t="shared" si="5"/>
        <v>1.462742235617681E-2</v>
      </c>
      <c r="O56" s="201">
        <f t="shared" si="5"/>
        <v>0</v>
      </c>
      <c r="P56" s="201">
        <f t="shared" si="5"/>
        <v>7.1928092068451022E-2</v>
      </c>
      <c r="Q56" s="201">
        <f t="shared" si="5"/>
        <v>8.9975220793641994E-2</v>
      </c>
    </row>
    <row r="57" spans="1:17" x14ac:dyDescent="0.25">
      <c r="A57" s="127" t="s">
        <v>314</v>
      </c>
      <c r="B57" s="200">
        <f t="shared" ref="B57:Q57" si="6">IF(B$15=0,0,B$15/B$5)</f>
        <v>0.43492001909449252</v>
      </c>
      <c r="C57" s="200">
        <f t="shared" si="6"/>
        <v>0.45032012704229984</v>
      </c>
      <c r="D57" s="200">
        <f t="shared" si="6"/>
        <v>0.43097082089792438</v>
      </c>
      <c r="E57" s="200">
        <f t="shared" si="6"/>
        <v>0.54177917242028517</v>
      </c>
      <c r="F57" s="200">
        <f t="shared" si="6"/>
        <v>0.54148977693932387</v>
      </c>
      <c r="G57" s="200">
        <f t="shared" si="6"/>
        <v>0.46810791701048904</v>
      </c>
      <c r="H57" s="200">
        <f t="shared" si="6"/>
        <v>0.36950834821455619</v>
      </c>
      <c r="I57" s="200">
        <f t="shared" si="6"/>
        <v>0.10299031597774364</v>
      </c>
      <c r="J57" s="200">
        <f t="shared" si="6"/>
        <v>0.45129283167472417</v>
      </c>
      <c r="K57" s="200">
        <f t="shared" si="6"/>
        <v>0.8905866655541349</v>
      </c>
      <c r="L57" s="200">
        <f t="shared" si="6"/>
        <v>0.90213809084352858</v>
      </c>
      <c r="M57" s="200">
        <f t="shared" si="6"/>
        <v>0.83276448734325437</v>
      </c>
      <c r="N57" s="200">
        <f t="shared" si="6"/>
        <v>0.89253232424485585</v>
      </c>
      <c r="O57" s="200">
        <f t="shared" si="6"/>
        <v>0.89775685863606702</v>
      </c>
      <c r="P57" s="200">
        <f t="shared" si="6"/>
        <v>0.85231093585550421</v>
      </c>
      <c r="Q57" s="200">
        <f t="shared" si="6"/>
        <v>0.70867532231537778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0.54658487675292933</v>
      </c>
      <c r="C59" s="200">
        <f t="shared" si="8"/>
        <v>0.53097215457427061</v>
      </c>
      <c r="D59" s="200">
        <f t="shared" si="8"/>
        <v>0.55042467067137324</v>
      </c>
      <c r="E59" s="200">
        <f t="shared" si="8"/>
        <v>0.44079432620996234</v>
      </c>
      <c r="F59" s="200">
        <f t="shared" si="8"/>
        <v>0.43994127709273062</v>
      </c>
      <c r="G59" s="200">
        <f t="shared" si="8"/>
        <v>0.51045122795156861</v>
      </c>
      <c r="H59" s="200">
        <f t="shared" si="8"/>
        <v>0.6005640731490911</v>
      </c>
      <c r="I59" s="200">
        <f t="shared" si="8"/>
        <v>0.85825468415781925</v>
      </c>
      <c r="J59" s="200">
        <f t="shared" si="8"/>
        <v>0.51953717913582143</v>
      </c>
      <c r="K59" s="200">
        <f t="shared" si="8"/>
        <v>9.4979690285778892E-2</v>
      </c>
      <c r="L59" s="200">
        <f t="shared" si="8"/>
        <v>9.7861909156471472E-2</v>
      </c>
      <c r="M59" s="200">
        <f t="shared" si="8"/>
        <v>0.14667884969740222</v>
      </c>
      <c r="N59" s="200">
        <f t="shared" si="8"/>
        <v>9.2840253398967412E-2</v>
      </c>
      <c r="O59" s="200">
        <f t="shared" si="8"/>
        <v>0.10224314136393282</v>
      </c>
      <c r="P59" s="200">
        <f t="shared" si="8"/>
        <v>7.5760972076044847E-2</v>
      </c>
      <c r="Q59" s="200">
        <f t="shared" si="8"/>
        <v>0.20134945689098011</v>
      </c>
    </row>
    <row r="60" spans="1:17" x14ac:dyDescent="0.25">
      <c r="A60" s="142" t="s">
        <v>318</v>
      </c>
      <c r="B60" s="199">
        <f t="shared" ref="B60:Q60" si="9">IF(B$28=0,0,B$28/B$5)</f>
        <v>0.50792531950008557</v>
      </c>
      <c r="C60" s="199">
        <f t="shared" si="9"/>
        <v>0.49094369883717731</v>
      </c>
      <c r="D60" s="199">
        <f t="shared" si="9"/>
        <v>0.51211615325822435</v>
      </c>
      <c r="E60" s="199">
        <f t="shared" si="9"/>
        <v>0.39263617755038138</v>
      </c>
      <c r="F60" s="199">
        <f t="shared" si="9"/>
        <v>0.3918088524759018</v>
      </c>
      <c r="G60" s="199">
        <f t="shared" si="9"/>
        <v>0.46884163532841411</v>
      </c>
      <c r="H60" s="199">
        <f t="shared" si="9"/>
        <v>0.56771888664113057</v>
      </c>
      <c r="I60" s="199">
        <f t="shared" si="9"/>
        <v>0.84909998940424203</v>
      </c>
      <c r="J60" s="199">
        <f t="shared" si="9"/>
        <v>0.47942226076473488</v>
      </c>
      <c r="K60" s="199">
        <f t="shared" si="9"/>
        <v>1.5816431125411329E-2</v>
      </c>
      <c r="L60" s="199">
        <f t="shared" si="9"/>
        <v>1.767185663704671E-2</v>
      </c>
      <c r="M60" s="199">
        <f t="shared" si="9"/>
        <v>7.2655339711335143E-2</v>
      </c>
      <c r="N60" s="199">
        <f t="shared" si="9"/>
        <v>0</v>
      </c>
      <c r="O60" s="199">
        <f t="shared" si="9"/>
        <v>1.2208969544733281E-2</v>
      </c>
      <c r="P60" s="199">
        <f t="shared" si="9"/>
        <v>0</v>
      </c>
      <c r="Q60" s="199">
        <f t="shared" si="9"/>
        <v>0.13835609490739098</v>
      </c>
    </row>
    <row r="61" spans="1:17" x14ac:dyDescent="0.25">
      <c r="A61" s="142" t="s">
        <v>317</v>
      </c>
      <c r="B61" s="199">
        <f t="shared" ref="B61:Q61" si="10">IF(B$34=0,0,B$34/B$5)</f>
        <v>3.8659557252843778E-2</v>
      </c>
      <c r="C61" s="199">
        <f t="shared" si="10"/>
        <v>4.0028455737093335E-2</v>
      </c>
      <c r="D61" s="199">
        <f t="shared" si="10"/>
        <v>3.8308517413148842E-2</v>
      </c>
      <c r="E61" s="199">
        <f t="shared" si="10"/>
        <v>4.8158148659580916E-2</v>
      </c>
      <c r="F61" s="199">
        <f t="shared" si="10"/>
        <v>4.8132424616828796E-2</v>
      </c>
      <c r="G61" s="199">
        <f t="shared" si="10"/>
        <v>4.1609592623154591E-2</v>
      </c>
      <c r="H61" s="199">
        <f t="shared" si="10"/>
        <v>3.2845186507960561E-2</v>
      </c>
      <c r="I61" s="199">
        <f t="shared" si="10"/>
        <v>9.1546947535772142E-3</v>
      </c>
      <c r="J61" s="199">
        <f t="shared" si="10"/>
        <v>4.0114918371086605E-2</v>
      </c>
      <c r="K61" s="199">
        <f t="shared" si="10"/>
        <v>7.9163259160367552E-2</v>
      </c>
      <c r="L61" s="199">
        <f t="shared" si="10"/>
        <v>8.0190052519424779E-2</v>
      </c>
      <c r="M61" s="199">
        <f t="shared" si="10"/>
        <v>7.4023509986067076E-2</v>
      </c>
      <c r="N61" s="199">
        <f t="shared" si="10"/>
        <v>9.2840253398967412E-2</v>
      </c>
      <c r="O61" s="199">
        <f t="shared" si="10"/>
        <v>9.0034171819199538E-2</v>
      </c>
      <c r="P61" s="199">
        <f t="shared" si="10"/>
        <v>7.5760972076044847E-2</v>
      </c>
      <c r="Q61" s="199">
        <f t="shared" si="10"/>
        <v>6.2993361983589138E-2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0.88601098887468843</v>
      </c>
      <c r="C68" s="230">
        <f>IF(C$5=0,0,C$5/WWP_fec!C$5)</f>
        <v>0.87594142608437997</v>
      </c>
      <c r="D68" s="230">
        <f>IF(D$5=0,0,D$5/WWP_fec!D$5)</f>
        <v>0.88080077904791487</v>
      </c>
      <c r="E68" s="230">
        <f>IF(E$5=0,0,E$5/WWP_fec!E$5)</f>
        <v>0.94034167684450609</v>
      </c>
      <c r="F68" s="230">
        <f>IF(F$5=0,0,F$5/WWP_fec!F$5)</f>
        <v>0.88248765157988618</v>
      </c>
      <c r="G68" s="230">
        <f>IF(G$5=0,0,G$5/WWP_fec!G$5)</f>
        <v>0.76428227748228716</v>
      </c>
      <c r="H68" s="230">
        <f>IF(H$5=0,0,H$5/WWP_fec!H$5)</f>
        <v>0.54755066284117171</v>
      </c>
      <c r="I68" s="230">
        <f>IF(I$5=0,0,I$5/WWP_fec!I$5)</f>
        <v>0.42283229459131627</v>
      </c>
      <c r="J68" s="230">
        <f>IF(J$5=0,0,J$5/WWP_fec!J$5)</f>
        <v>0.56177139501616125</v>
      </c>
      <c r="K68" s="230">
        <f>IF(K$5=0,0,K$5/WWP_fec!K$5)</f>
        <v>1.1353242007227291</v>
      </c>
      <c r="L68" s="230">
        <f>IF(L$5=0,0,L$5/WWP_fec!L$5)</f>
        <v>1.2543149599335113</v>
      </c>
      <c r="M68" s="230">
        <f>IF(M$5=0,0,M$5/WWP_fec!M$5)</f>
        <v>1.4991078303614775</v>
      </c>
      <c r="N68" s="230">
        <f>IF(N$5=0,0,N$5/WWP_fec!N$5)</f>
        <v>0.81834683655973994</v>
      </c>
      <c r="O68" s="230">
        <f>IF(O$5=0,0,O$5/WWP_fec!O$5)</f>
        <v>0.33976965081402632</v>
      </c>
      <c r="P68" s="230">
        <f>IF(P$5=0,0,P$5/WWP_fec!P$5)</f>
        <v>0.3012344097189264</v>
      </c>
      <c r="Q68" s="230">
        <f>IF(Q$5=0,0,Q$5/WWP_fec!Q$5)</f>
        <v>0.34250157028379125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0.70463844000000009</v>
      </c>
      <c r="C73" s="273">
        <f>IF(C$10=0,0,C$10/WWP_fec!C$10)</f>
        <v>0.70463843999999998</v>
      </c>
      <c r="D73" s="273">
        <f>IF(D$10=0,0,D$10/WWP_fec!D$10)</f>
        <v>0.70463843999999998</v>
      </c>
      <c r="E73" s="273">
        <f>IF(E$10=0,0,E$10/WWP_fec!E$10)</f>
        <v>0.70463844000000009</v>
      </c>
      <c r="F73" s="273">
        <f>IF(F$10=0,0,F$10/WWP_fec!F$10)</f>
        <v>0.70463844000000009</v>
      </c>
      <c r="G73" s="273">
        <f>IF(G$10=0,0,G$10/WWP_fec!G$10)</f>
        <v>0.70463844000000009</v>
      </c>
      <c r="H73" s="273">
        <f>IF(H$10=0,0,H$10/WWP_fec!H$10)</f>
        <v>0.70463844000000009</v>
      </c>
      <c r="I73" s="273">
        <f>IF(I$10=0,0,I$10/WWP_fec!I$10)</f>
        <v>0.70463844000000009</v>
      </c>
      <c r="J73" s="273">
        <f>IF(J$10=0,0,J$10/WWP_fec!J$10)</f>
        <v>0.70463843999999998</v>
      </c>
      <c r="K73" s="273">
        <f>IF(K$10=0,0,K$10/WWP_fec!K$10)</f>
        <v>0.70463844000000009</v>
      </c>
      <c r="L73" s="273">
        <f>IF(L$10=0,0,L$10/WWP_fec!L$10)</f>
        <v>0</v>
      </c>
      <c r="M73" s="273">
        <f>IF(M$10=0,0,M$10/WWP_fec!M$10)</f>
        <v>1.3251222</v>
      </c>
      <c r="N73" s="273">
        <f>IF(N$10=0,0,N$10/WWP_fec!N$10)</f>
        <v>0.51472546101768435</v>
      </c>
      <c r="O73" s="273">
        <f>IF(O$10=0,0,O$10/WWP_fec!O$10)</f>
        <v>0</v>
      </c>
      <c r="P73" s="273">
        <f>IF(P$10=0,0,P$10/WWP_fec!P$10)</f>
        <v>0.93169456442543352</v>
      </c>
      <c r="Q73" s="273">
        <f>IF(Q$10=0,0,Q$10/WWP_fec!Q$10)</f>
        <v>1.3251222000000002</v>
      </c>
    </row>
    <row r="74" spans="1:17" x14ac:dyDescent="0.25">
      <c r="A74" s="127" t="s">
        <v>314</v>
      </c>
      <c r="B74" s="296">
        <f>IF(B$15=0,0,B$15/WWP_fec!B$15)</f>
        <v>0.68575409525996767</v>
      </c>
      <c r="C74" s="296">
        <f>IF(C$15=0,0,C$15/WWP_fec!C$15)</f>
        <v>0.70196640388039477</v>
      </c>
      <c r="D74" s="296">
        <f>IF(D$15=0,0,D$15/WWP_fec!D$15)</f>
        <v>0.67553127485626407</v>
      </c>
      <c r="E74" s="296">
        <f>IF(E$15=0,0,E$15/WWP_fec!E$15)</f>
        <v>0.90662542374496191</v>
      </c>
      <c r="F74" s="296">
        <f>IF(F$15=0,0,F$15/WWP_fec!F$15)</f>
        <v>0.85039128738839564</v>
      </c>
      <c r="G74" s="296">
        <f>IF(G$15=0,0,G$15/WWP_fec!G$15)</f>
        <v>0.636677758341329</v>
      </c>
      <c r="H74" s="296">
        <f>IF(H$15=0,0,H$15/WWP_fec!H$15)</f>
        <v>0.36005468549782116</v>
      </c>
      <c r="I74" s="296">
        <f>IF(I$15=0,0,I$15/WWP_fec!I$15)</f>
        <v>7.7496920207377279E-2</v>
      </c>
      <c r="J74" s="296">
        <f>IF(J$15=0,0,J$15/WWP_fec!J$15)</f>
        <v>0.45116765819228222</v>
      </c>
      <c r="K74" s="296">
        <f>IF(K$15=0,0,K$15/WWP_fec!K$15)</f>
        <v>1.7993514029705162</v>
      </c>
      <c r="L74" s="296">
        <f>IF(L$15=0,0,L$15/WWP_fec!L$15)</f>
        <v>2.0137220497098731</v>
      </c>
      <c r="M74" s="296">
        <f>IF(M$15=0,0,M$15/WWP_fec!M$15)</f>
        <v>2.2216465800823619</v>
      </c>
      <c r="N74" s="296">
        <f>IF(N$15=0,0,N$15/WWP_fec!N$15)</f>
        <v>1.5210593169780584</v>
      </c>
      <c r="O74" s="296">
        <f>IF(O$15=0,0,O$15/WWP_fec!O$15)</f>
        <v>0.61244117842685275</v>
      </c>
      <c r="P74" s="296">
        <f>IF(P$15=0,0,P$15/WWP_fec!P$15)</f>
        <v>0.4569014574008865</v>
      </c>
      <c r="Q74" s="296">
        <f>IF(Q$15=0,0,Q$15/WWP_fec!Q$15)</f>
        <v>0.43194632161435997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2.0026308627195162</v>
      </c>
      <c r="C76" s="296">
        <f>IF(C$27=0,0,C$27/WWP_fec!C$27)</f>
        <v>1.9906982475926494</v>
      </c>
      <c r="D76" s="296">
        <f>IF(D$27=0,0,D$27/WWP_fec!D$27)</f>
        <v>2.0012993370249355</v>
      </c>
      <c r="E76" s="296">
        <f>IF(E$27=0,0,E$27/WWP_fec!E$27)</f>
        <v>1.9858018458653512</v>
      </c>
      <c r="F76" s="296">
        <f>IF(F$27=0,0,F$27/WWP_fec!F$27)</f>
        <v>1.9496940915094982</v>
      </c>
      <c r="G76" s="296">
        <f>IF(G$27=0,0,G$27/WWP_fec!G$27)</f>
        <v>1.9098365763643559</v>
      </c>
      <c r="H76" s="296">
        <f>IF(H$27=0,0,H$27/WWP_fec!H$27)</f>
        <v>1.7790986084882059</v>
      </c>
      <c r="I76" s="296">
        <f>IF(I$27=0,0,I$27/WWP_fec!I$27)</f>
        <v>1.7740421388275784</v>
      </c>
      <c r="J76" s="296">
        <f>IF(J$27=0,0,J$27/WWP_fec!J$27)</f>
        <v>1.7390310200392878</v>
      </c>
      <c r="K76" s="296">
        <f>IF(K$27=0,0,K$27/WWP_fec!K$27)</f>
        <v>1.6614897996100495</v>
      </c>
      <c r="L76" s="296">
        <f>IF(L$27=0,0,L$27/WWP_fec!L$27)</f>
        <v>1.8706723354359243</v>
      </c>
      <c r="M76" s="296">
        <f>IF(M$27=0,0,M$27/WWP_fec!M$27)</f>
        <v>2.2328331506023766</v>
      </c>
      <c r="N76" s="296">
        <f>IF(N$27=0,0,N$27/WWP_fec!N$27)</f>
        <v>1.2522018855928243</v>
      </c>
      <c r="O76" s="296">
        <f>IF(O$27=0,0,O$27/WWP_fec!O$27)</f>
        <v>0.56485766856854558</v>
      </c>
      <c r="P76" s="296">
        <f>IF(P$27=0,0,P$27/WWP_fec!P$27)</f>
        <v>0.39656698628004283</v>
      </c>
      <c r="Q76" s="296">
        <f>IF(Q$27=0,0,Q$27/WWP_fec!Q$27)</f>
        <v>0.93670818614350926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1009.2230733156168</v>
      </c>
      <c r="C3" s="46">
        <v>1124.4314133830217</v>
      </c>
      <c r="D3" s="46">
        <v>1150.474145643228</v>
      </c>
      <c r="E3" s="46">
        <v>1167.1480058238062</v>
      </c>
      <c r="F3" s="46">
        <v>1198.6499190177935</v>
      </c>
      <c r="G3" s="46">
        <v>1209.5203047882933</v>
      </c>
      <c r="H3" s="46">
        <v>1259.2559846157246</v>
      </c>
      <c r="I3" s="46">
        <v>1351.0957277684986</v>
      </c>
      <c r="J3" s="46">
        <v>1357.350835551541</v>
      </c>
      <c r="K3" s="46">
        <v>1369.8729582577134</v>
      </c>
      <c r="L3" s="46">
        <v>1504.5</v>
      </c>
      <c r="M3" s="46">
        <v>1604.5278239531385</v>
      </c>
      <c r="N3" s="46">
        <v>1757.0557552336236</v>
      </c>
      <c r="O3" s="46">
        <v>1818.3820143740866</v>
      </c>
      <c r="P3" s="46">
        <v>1931.759695633307</v>
      </c>
      <c r="Q3" s="46">
        <v>2116.9618685128021</v>
      </c>
    </row>
    <row r="5" spans="1:17" x14ac:dyDescent="0.25">
      <c r="A5" s="31" t="s">
        <v>257</v>
      </c>
      <c r="B5" s="46">
        <v>573.43122403934865</v>
      </c>
      <c r="C5" s="46">
        <v>606.64978385932716</v>
      </c>
      <c r="D5" s="46">
        <v>655.17966559617275</v>
      </c>
      <c r="E5" s="46">
        <v>744.79436226175801</v>
      </c>
      <c r="F5" s="46">
        <v>608.53007316160586</v>
      </c>
      <c r="G5" s="46">
        <v>519.54188460748981</v>
      </c>
      <c r="H5" s="46">
        <v>611.10408354907361</v>
      </c>
      <c r="I5" s="46">
        <v>542.9651520338349</v>
      </c>
      <c r="J5" s="46">
        <v>645.79242433708805</v>
      </c>
      <c r="K5" s="46">
        <v>716.49984144045811</v>
      </c>
      <c r="L5" s="46">
        <v>767.74760451864267</v>
      </c>
      <c r="M5" s="46">
        <v>1054.042989627658</v>
      </c>
      <c r="N5" s="46">
        <v>1664.0347320436622</v>
      </c>
      <c r="O5" s="46">
        <v>2155.682609732361</v>
      </c>
      <c r="P5" s="46">
        <v>2176.5432015706538</v>
      </c>
      <c r="Q5" s="46">
        <v>2333.5836073898054</v>
      </c>
    </row>
    <row r="6" spans="1:17" x14ac:dyDescent="0.25">
      <c r="A6" s="294" t="s">
        <v>256</v>
      </c>
      <c r="B6" s="293">
        <v>716.78903004918573</v>
      </c>
      <c r="C6" s="293">
        <v>645.19715624502396</v>
      </c>
      <c r="D6" s="293">
        <v>708.44055684689351</v>
      </c>
      <c r="E6" s="293">
        <v>803.85411949015872</v>
      </c>
      <c r="F6" s="293">
        <v>673.97894701069072</v>
      </c>
      <c r="G6" s="293">
        <v>551.7557572459807</v>
      </c>
      <c r="H6" s="293">
        <v>657.73904845933703</v>
      </c>
      <c r="I6" s="293">
        <v>670.49587152997788</v>
      </c>
      <c r="J6" s="293">
        <v>712.38295169625439</v>
      </c>
      <c r="K6" s="293">
        <v>888.87658785695066</v>
      </c>
      <c r="L6" s="293">
        <v>928.64633668583247</v>
      </c>
      <c r="M6" s="293">
        <v>1110.4212905443492</v>
      </c>
      <c r="N6" s="293">
        <v>1786.9919117074217</v>
      </c>
      <c r="O6" s="293">
        <v>2303.132300839638</v>
      </c>
      <c r="P6" s="293">
        <v>2322.2335842872608</v>
      </c>
      <c r="Q6" s="293">
        <v>2459.7021255047334</v>
      </c>
    </row>
    <row r="7" spans="1:17" x14ac:dyDescent="0.25">
      <c r="A7" s="292" t="s">
        <v>255</v>
      </c>
      <c r="B7" s="291"/>
      <c r="C7" s="291">
        <v>39.392583353499987</v>
      </c>
      <c r="D7" s="291">
        <v>115.64082216593233</v>
      </c>
      <c r="E7" s="291">
        <v>95.413562643265209</v>
      </c>
      <c r="F7" s="291">
        <v>0</v>
      </c>
      <c r="G7" s="291">
        <v>141.94803274376338</v>
      </c>
      <c r="H7" s="291">
        <v>105.98329121335632</v>
      </c>
      <c r="I7" s="291">
        <v>12.756823070640849</v>
      </c>
      <c r="J7" s="291">
        <v>41.887080166276519</v>
      </c>
      <c r="K7" s="291">
        <v>176.49363616069627</v>
      </c>
      <c r="L7" s="291">
        <v>39.769748828881802</v>
      </c>
      <c r="M7" s="291">
        <v>245.48430940121685</v>
      </c>
      <c r="N7" s="291">
        <v>676.57062116307247</v>
      </c>
      <c r="O7" s="291">
        <v>516.14038913221634</v>
      </c>
      <c r="P7" s="291">
        <v>247.20658144194968</v>
      </c>
      <c r="Q7" s="291">
        <v>145.20663931972598</v>
      </c>
    </row>
    <row r="8" spans="1:17" x14ac:dyDescent="0.25">
      <c r="A8" s="290" t="s">
        <v>254</v>
      </c>
      <c r="B8" s="289"/>
      <c r="C8" s="289">
        <f>B6+C7-C6</f>
        <v>110.98445715766172</v>
      </c>
      <c r="D8" s="289">
        <f t="shared" ref="D8:Q8" si="0">C6+D7-D6</f>
        <v>52.397421564062824</v>
      </c>
      <c r="E8" s="289">
        <f t="shared" si="0"/>
        <v>0</v>
      </c>
      <c r="F8" s="289">
        <f t="shared" si="0"/>
        <v>129.87517247946801</v>
      </c>
      <c r="G8" s="289">
        <f t="shared" si="0"/>
        <v>264.17122250847342</v>
      </c>
      <c r="H8" s="289">
        <f t="shared" si="0"/>
        <v>0</v>
      </c>
      <c r="I8" s="289">
        <f t="shared" si="0"/>
        <v>0</v>
      </c>
      <c r="J8" s="289">
        <f t="shared" si="0"/>
        <v>0</v>
      </c>
      <c r="K8" s="289">
        <f t="shared" si="0"/>
        <v>0</v>
      </c>
      <c r="L8" s="289">
        <f t="shared" si="0"/>
        <v>0</v>
      </c>
      <c r="M8" s="289">
        <f t="shared" si="0"/>
        <v>63.709355542700223</v>
      </c>
      <c r="N8" s="289">
        <f t="shared" si="0"/>
        <v>0</v>
      </c>
      <c r="O8" s="289">
        <f t="shared" si="0"/>
        <v>0</v>
      </c>
      <c r="P8" s="289">
        <f t="shared" si="0"/>
        <v>228.10529799432697</v>
      </c>
      <c r="Q8" s="289">
        <f t="shared" si="0"/>
        <v>7.7380981022533888</v>
      </c>
    </row>
    <row r="9" spans="1:17" x14ac:dyDescent="0.25">
      <c r="A9" s="288" t="s">
        <v>253</v>
      </c>
      <c r="B9" s="287">
        <f>B6-B5</f>
        <v>143.35780600983708</v>
      </c>
      <c r="C9" s="287">
        <f t="shared" ref="C9:Q9" si="1">C6-C5</f>
        <v>38.547372385696804</v>
      </c>
      <c r="D9" s="287">
        <f t="shared" si="1"/>
        <v>53.260891250720761</v>
      </c>
      <c r="E9" s="287">
        <f t="shared" si="1"/>
        <v>59.059757228400713</v>
      </c>
      <c r="F9" s="287">
        <f t="shared" si="1"/>
        <v>65.448873849084862</v>
      </c>
      <c r="G9" s="287">
        <f t="shared" si="1"/>
        <v>32.213872638490898</v>
      </c>
      <c r="H9" s="287">
        <f t="shared" si="1"/>
        <v>46.63496491026342</v>
      </c>
      <c r="I9" s="287">
        <f t="shared" si="1"/>
        <v>127.53071949614298</v>
      </c>
      <c r="J9" s="287">
        <f t="shared" si="1"/>
        <v>66.590527359166344</v>
      </c>
      <c r="K9" s="287">
        <f t="shared" si="1"/>
        <v>172.37674641649255</v>
      </c>
      <c r="L9" s="287">
        <f t="shared" si="1"/>
        <v>160.89873216718979</v>
      </c>
      <c r="M9" s="287">
        <f t="shared" si="1"/>
        <v>56.37830091669116</v>
      </c>
      <c r="N9" s="287">
        <f t="shared" si="1"/>
        <v>122.95717966375946</v>
      </c>
      <c r="O9" s="287">
        <f t="shared" si="1"/>
        <v>147.44969110727698</v>
      </c>
      <c r="P9" s="287">
        <f t="shared" si="1"/>
        <v>145.69038271660702</v>
      </c>
      <c r="Q9" s="287">
        <f t="shared" si="1"/>
        <v>126.11851811492807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133.48309552893949</v>
      </c>
      <c r="C12" s="38">
        <v>142.43446</v>
      </c>
      <c r="D12" s="38">
        <v>155.22845999999998</v>
      </c>
      <c r="E12" s="38">
        <v>172.84719999999999</v>
      </c>
      <c r="F12" s="38">
        <v>141.96222</v>
      </c>
      <c r="G12" s="38">
        <v>128.69914911967436</v>
      </c>
      <c r="H12" s="38">
        <v>148.41007999999999</v>
      </c>
      <c r="I12" s="38">
        <v>128.02835999999999</v>
      </c>
      <c r="J12" s="38">
        <v>154.85327000000001</v>
      </c>
      <c r="K12" s="38">
        <v>167.39518999999999</v>
      </c>
      <c r="L12" s="38">
        <v>174.21143084090301</v>
      </c>
      <c r="M12" s="38">
        <v>246.62674203908921</v>
      </c>
      <c r="N12" s="38">
        <v>338.0015339742572</v>
      </c>
      <c r="O12" s="38">
        <v>457.46151442494903</v>
      </c>
      <c r="P12" s="38">
        <v>462.75420661740986</v>
      </c>
      <c r="Q12" s="38">
        <v>491.19225272745598</v>
      </c>
    </row>
    <row r="13" spans="1:17" x14ac:dyDescent="0.25">
      <c r="A13" s="55" t="s">
        <v>33</v>
      </c>
      <c r="B13" s="54">
        <v>0.28682154735611459</v>
      </c>
      <c r="C13" s="54">
        <v>2.00332</v>
      </c>
      <c r="D13" s="54">
        <v>0</v>
      </c>
      <c r="E13" s="54">
        <v>0.2999</v>
      </c>
      <c r="F13" s="54">
        <v>0</v>
      </c>
      <c r="G13" s="54">
        <v>0.57349546999367629</v>
      </c>
      <c r="H13" s="54">
        <v>0.76697000000000004</v>
      </c>
      <c r="I13" s="54">
        <v>0.60038000000000002</v>
      </c>
      <c r="J13" s="54">
        <v>2.8990100000000001</v>
      </c>
      <c r="K13" s="54">
        <v>6.0890399999999998</v>
      </c>
      <c r="L13" s="54">
        <v>3.8222823818643357</v>
      </c>
      <c r="M13" s="54">
        <v>3.534914740828385</v>
      </c>
      <c r="N13" s="54">
        <v>3.0090476166923237</v>
      </c>
      <c r="O13" s="54">
        <v>4.9346851706327719</v>
      </c>
      <c r="P13" s="54">
        <v>4.6122351136001951</v>
      </c>
      <c r="Q13" s="54">
        <v>4.536730690357996</v>
      </c>
    </row>
    <row r="14" spans="1:17" x14ac:dyDescent="0.25">
      <c r="A14" s="52" t="s">
        <v>32</v>
      </c>
      <c r="B14" s="51">
        <v>12.287878889431006</v>
      </c>
      <c r="C14" s="51">
        <v>17.686789999999995</v>
      </c>
      <c r="D14" s="51">
        <v>25.159100000000002</v>
      </c>
      <c r="E14" s="51">
        <v>27.955400000000001</v>
      </c>
      <c r="F14" s="51">
        <v>21.792359999999999</v>
      </c>
      <c r="G14" s="51">
        <v>36.180799247000394</v>
      </c>
      <c r="H14" s="51">
        <v>35.167390000000005</v>
      </c>
      <c r="I14" s="51">
        <v>23.485190000000003</v>
      </c>
      <c r="J14" s="51">
        <v>32.113170000000004</v>
      </c>
      <c r="K14" s="51">
        <v>29.56664</v>
      </c>
      <c r="L14" s="51">
        <v>28.279013457213122</v>
      </c>
      <c r="M14" s="51">
        <v>100.62308186801572</v>
      </c>
      <c r="N14" s="51">
        <v>87.395955861988114</v>
      </c>
      <c r="O14" s="51">
        <v>99.40636933279275</v>
      </c>
      <c r="P14" s="51">
        <v>138.77001949151625</v>
      </c>
      <c r="Q14" s="51">
        <v>147.60404552125149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1.0987109428360451</v>
      </c>
      <c r="C16" s="51">
        <v>3.2989899999999999</v>
      </c>
      <c r="D16" s="51">
        <v>7.6826100000000004</v>
      </c>
      <c r="E16" s="51">
        <v>4.3710500000000003</v>
      </c>
      <c r="F16" s="51">
        <v>3.3170199999999999</v>
      </c>
      <c r="G16" s="51">
        <v>6.7366881233711444</v>
      </c>
      <c r="H16" s="51">
        <v>5.59443</v>
      </c>
      <c r="I16" s="51">
        <v>3.3974799999999998</v>
      </c>
      <c r="J16" s="51">
        <v>9.0059400000000007</v>
      </c>
      <c r="K16" s="51">
        <v>4.4959600000000002</v>
      </c>
      <c r="L16" s="51">
        <v>2.2450564469024221</v>
      </c>
      <c r="M16" s="51">
        <v>3.3677063080437506</v>
      </c>
      <c r="N16" s="51">
        <v>1.122853153566018</v>
      </c>
      <c r="O16" s="51">
        <v>11.225896946505129</v>
      </c>
      <c r="P16" s="51">
        <v>13.471243974481377</v>
      </c>
      <c r="Q16" s="51">
        <v>11.224852521160802</v>
      </c>
    </row>
    <row r="17" spans="1:17" x14ac:dyDescent="0.25">
      <c r="A17" s="53" t="s">
        <v>76</v>
      </c>
      <c r="B17" s="51">
        <v>10.233769942392637</v>
      </c>
      <c r="C17" s="51">
        <v>13.387469999999999</v>
      </c>
      <c r="D17" s="51">
        <v>17.476490000000002</v>
      </c>
      <c r="E17" s="51">
        <v>22.592179999999999</v>
      </c>
      <c r="F17" s="51">
        <v>17.474399999999999</v>
      </c>
      <c r="G17" s="51">
        <v>25.621134242928662</v>
      </c>
      <c r="H17" s="51">
        <v>26.68777</v>
      </c>
      <c r="I17" s="51">
        <v>20.087710000000001</v>
      </c>
      <c r="J17" s="51">
        <v>23.107230000000001</v>
      </c>
      <c r="K17" s="51">
        <v>24.07394</v>
      </c>
      <c r="L17" s="51">
        <v>25.078572454990102</v>
      </c>
      <c r="M17" s="51">
        <v>96.299971711623044</v>
      </c>
      <c r="N17" s="51">
        <v>86.273102708422101</v>
      </c>
      <c r="O17" s="51">
        <v>86.269717514373426</v>
      </c>
      <c r="P17" s="51">
        <v>123.38790174082487</v>
      </c>
      <c r="Q17" s="51">
        <v>135.42387260009275</v>
      </c>
    </row>
    <row r="18" spans="1:17" x14ac:dyDescent="0.25">
      <c r="A18" s="53" t="s">
        <v>29</v>
      </c>
      <c r="B18" s="51">
        <v>0.95539800420232368</v>
      </c>
      <c r="C18" s="51">
        <v>1.0003299999999999</v>
      </c>
      <c r="D18" s="51">
        <v>0</v>
      </c>
      <c r="E18" s="51">
        <v>0.99217</v>
      </c>
      <c r="F18" s="51">
        <v>1.0009399999999999</v>
      </c>
      <c r="G18" s="51">
        <v>3.8229768807005842</v>
      </c>
      <c r="H18" s="51">
        <v>2.8851900000000001</v>
      </c>
      <c r="I18" s="51">
        <v>0</v>
      </c>
      <c r="J18" s="51">
        <v>0</v>
      </c>
      <c r="K18" s="51">
        <v>0.99673999999999996</v>
      </c>
      <c r="L18" s="51">
        <v>0.95538455532059763</v>
      </c>
      <c r="M18" s="51">
        <v>0.95540384834892389</v>
      </c>
      <c r="N18" s="51">
        <v>0</v>
      </c>
      <c r="O18" s="51">
        <v>1.9107548719141965</v>
      </c>
      <c r="P18" s="51">
        <v>1.910873776210001</v>
      </c>
      <c r="Q18" s="51">
        <v>0.95532039999792417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45.970463991682429</v>
      </c>
      <c r="C20" s="51">
        <v>44.111750000000001</v>
      </c>
      <c r="D20" s="51">
        <v>49.85474</v>
      </c>
      <c r="E20" s="51">
        <v>51.100960000000001</v>
      </c>
      <c r="F20" s="51">
        <v>45.511650000000003</v>
      </c>
      <c r="G20" s="51">
        <v>45.832605502148255</v>
      </c>
      <c r="H20" s="51">
        <v>51.471630000000005</v>
      </c>
      <c r="I20" s="51">
        <v>44.614150000000002</v>
      </c>
      <c r="J20" s="51">
        <v>55.814980000000006</v>
      </c>
      <c r="K20" s="51">
        <v>51.362039999999993</v>
      </c>
      <c r="L20" s="51">
        <v>52.282727410772097</v>
      </c>
      <c r="M20" s="51">
        <v>52.616249287988097</v>
      </c>
      <c r="N20" s="51">
        <v>51.283174634636254</v>
      </c>
      <c r="O20" s="51">
        <v>136.51733955754375</v>
      </c>
      <c r="P20" s="51">
        <v>118.24120097734587</v>
      </c>
      <c r="Q20" s="51">
        <v>123.55698391794704</v>
      </c>
    </row>
    <row r="21" spans="1:17" x14ac:dyDescent="0.25">
      <c r="A21" s="53" t="s">
        <v>66</v>
      </c>
      <c r="B21" s="51">
        <v>45.970463991682429</v>
      </c>
      <c r="C21" s="51">
        <v>44.111750000000001</v>
      </c>
      <c r="D21" s="51">
        <v>49.85474</v>
      </c>
      <c r="E21" s="51">
        <v>51.100960000000001</v>
      </c>
      <c r="F21" s="51">
        <v>45.511650000000003</v>
      </c>
      <c r="G21" s="51">
        <v>45.832605502148255</v>
      </c>
      <c r="H21" s="51">
        <v>51.471630000000005</v>
      </c>
      <c r="I21" s="51">
        <v>44.614150000000002</v>
      </c>
      <c r="J21" s="51">
        <v>55.814980000000006</v>
      </c>
      <c r="K21" s="51">
        <v>51.362039999999993</v>
      </c>
      <c r="L21" s="51">
        <v>52.282727410772097</v>
      </c>
      <c r="M21" s="51">
        <v>52.616249287988097</v>
      </c>
      <c r="N21" s="51">
        <v>51.283174634636254</v>
      </c>
      <c r="O21" s="51">
        <v>136.51733955754375</v>
      </c>
      <c r="P21" s="51">
        <v>118.24120097734587</v>
      </c>
      <c r="Q21" s="51">
        <v>123.55698391794704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1.9580775282229059</v>
      </c>
      <c r="C23" s="51">
        <v>2.6050200000000001</v>
      </c>
      <c r="D23" s="51">
        <v>2.6998899999999999</v>
      </c>
      <c r="E23" s="51">
        <v>2.8003200000000001</v>
      </c>
      <c r="F23" s="51">
        <v>2.7003400000000002</v>
      </c>
      <c r="G23" s="51">
        <v>1.4083735796287136</v>
      </c>
      <c r="H23" s="51">
        <v>2.7025899999999998</v>
      </c>
      <c r="I23" s="51">
        <v>2.30009</v>
      </c>
      <c r="J23" s="51">
        <v>2.3982199999999998</v>
      </c>
      <c r="K23" s="51">
        <v>3.0062899999999999</v>
      </c>
      <c r="L23" s="51">
        <v>2.1734696758062406</v>
      </c>
      <c r="M23" s="51">
        <v>2.1018419549294651</v>
      </c>
      <c r="N23" s="51">
        <v>1.9107993936623839</v>
      </c>
      <c r="O23" s="51">
        <v>3.8215841485969988</v>
      </c>
      <c r="P23" s="51">
        <v>10.510245866202144</v>
      </c>
      <c r="Q23" s="51">
        <v>13.351217040987251</v>
      </c>
    </row>
    <row r="24" spans="1:17" x14ac:dyDescent="0.25">
      <c r="A24" s="53" t="s">
        <v>23</v>
      </c>
      <c r="B24" s="51">
        <v>1.9580775282229059</v>
      </c>
      <c r="C24" s="51">
        <v>2.6050200000000001</v>
      </c>
      <c r="D24" s="51">
        <v>2.6998899999999999</v>
      </c>
      <c r="E24" s="51">
        <v>2.8003200000000001</v>
      </c>
      <c r="F24" s="51">
        <v>2.7003400000000002</v>
      </c>
      <c r="G24" s="51">
        <v>1.4083735796287136</v>
      </c>
      <c r="H24" s="51">
        <v>2.7025899999999998</v>
      </c>
      <c r="I24" s="51">
        <v>2.30009</v>
      </c>
      <c r="J24" s="51">
        <v>2.3982199999999998</v>
      </c>
      <c r="K24" s="51">
        <v>3.0062899999999999</v>
      </c>
      <c r="L24" s="51">
        <v>2.1734696758062406</v>
      </c>
      <c r="M24" s="51">
        <v>2.1018419549294651</v>
      </c>
      <c r="N24" s="51">
        <v>1.2658579695762866</v>
      </c>
      <c r="O24" s="51">
        <v>3.2244678836996949</v>
      </c>
      <c r="P24" s="51">
        <v>10.366935436993753</v>
      </c>
      <c r="Q24" s="51">
        <v>13.040737754420356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0.64494142408609745</v>
      </c>
      <c r="O28" s="51">
        <v>0.59711626489730374</v>
      </c>
      <c r="P28" s="51">
        <v>0.1433104292083906</v>
      </c>
      <c r="Q28" s="51">
        <v>0.31047928656689605</v>
      </c>
    </row>
    <row r="29" spans="1:17" x14ac:dyDescent="0.25">
      <c r="A29" s="52" t="s">
        <v>22</v>
      </c>
      <c r="B29" s="51">
        <v>11.438280717915102</v>
      </c>
      <c r="C29" s="51">
        <v>12.513169999999999</v>
      </c>
      <c r="D29" s="51">
        <v>9.7003900000000005</v>
      </c>
      <c r="E29" s="51">
        <v>10.6998</v>
      </c>
      <c r="F29" s="51">
        <v>5.7023700000000002</v>
      </c>
      <c r="G29" s="51">
        <v>9.3609801519459257</v>
      </c>
      <c r="H29" s="51">
        <v>12.000529999999999</v>
      </c>
      <c r="I29" s="51">
        <v>11.702179999999998</v>
      </c>
      <c r="J29" s="51">
        <v>11.49845</v>
      </c>
      <c r="K29" s="51">
        <v>10.297899999999998</v>
      </c>
      <c r="L29" s="51">
        <v>9.2196170950033718</v>
      </c>
      <c r="M29" s="51">
        <v>8.5506957490251612</v>
      </c>
      <c r="N29" s="51">
        <v>4.4666046010182709</v>
      </c>
      <c r="O29" s="51">
        <v>19.585398374715417</v>
      </c>
      <c r="P29" s="51">
        <v>13.901847581341702</v>
      </c>
      <c r="Q29" s="51">
        <v>11.679137334608425</v>
      </c>
    </row>
    <row r="30" spans="1:17" x14ac:dyDescent="0.25">
      <c r="A30" s="63" t="s">
        <v>21</v>
      </c>
      <c r="B30" s="62">
        <v>61.541572854331939</v>
      </c>
      <c r="C30" s="62">
        <v>63.514409999999998</v>
      </c>
      <c r="D30" s="62">
        <v>67.814340000000001</v>
      </c>
      <c r="E30" s="62">
        <v>79.990819999999999</v>
      </c>
      <c r="F30" s="62">
        <v>66.255499999999998</v>
      </c>
      <c r="G30" s="62">
        <v>35.342895168957384</v>
      </c>
      <c r="H30" s="62">
        <v>46.30097</v>
      </c>
      <c r="I30" s="62">
        <v>45.326370000000004</v>
      </c>
      <c r="J30" s="62">
        <v>50.129440000000002</v>
      </c>
      <c r="K30" s="62">
        <v>67.073280000000011</v>
      </c>
      <c r="L30" s="62">
        <v>78.43432082024384</v>
      </c>
      <c r="M30" s="62">
        <v>79.19995843830236</v>
      </c>
      <c r="N30" s="62">
        <v>189.93595186625987</v>
      </c>
      <c r="O30" s="62">
        <v>193.19613784066735</v>
      </c>
      <c r="P30" s="62">
        <v>176.7186575874037</v>
      </c>
      <c r="Q30" s="62">
        <v>190.4641382223038</v>
      </c>
    </row>
    <row r="32" spans="1:17" x14ac:dyDescent="0.25">
      <c r="A32" s="31" t="s">
        <v>63</v>
      </c>
      <c r="B32" s="70">
        <v>146.93619921967067</v>
      </c>
      <c r="C32" s="70">
        <v>165.18983205114</v>
      </c>
      <c r="D32" s="70">
        <v>191.614408228152</v>
      </c>
      <c r="E32" s="70">
        <v>206.14720941507605</v>
      </c>
      <c r="F32" s="70">
        <v>173.11720156736402</v>
      </c>
      <c r="G32" s="70">
        <v>219.5964591706566</v>
      </c>
      <c r="H32" s="70">
        <v>231.06565726801202</v>
      </c>
      <c r="I32" s="70">
        <v>178.463608635816</v>
      </c>
      <c r="J32" s="70">
        <v>238.06091548090802</v>
      </c>
      <c r="K32" s="70">
        <v>234.55103952391204</v>
      </c>
      <c r="L32" s="70">
        <v>225.0117948779075</v>
      </c>
      <c r="M32" s="70">
        <v>448.52450784672635</v>
      </c>
      <c r="N32" s="70">
        <v>403.14482385667185</v>
      </c>
      <c r="O32" s="70">
        <v>643.72171299597574</v>
      </c>
      <c r="P32" s="70">
        <v>720.82976403996781</v>
      </c>
      <c r="Q32" s="70">
        <v>761.44860488463405</v>
      </c>
    </row>
    <row r="34" spans="1:17" x14ac:dyDescent="0.25">
      <c r="A34" s="184" t="s">
        <v>252</v>
      </c>
      <c r="B34" s="190">
        <f t="shared" ref="B34:Q34" si="2">IF(B$12=0,"",B$12/B$3*1000)</f>
        <v>132.26322213423572</v>
      </c>
      <c r="C34" s="190">
        <f t="shared" si="2"/>
        <v>126.67243044328013</v>
      </c>
      <c r="D34" s="190">
        <f t="shared" si="2"/>
        <v>134.92563964852249</v>
      </c>
      <c r="E34" s="190">
        <f t="shared" si="2"/>
        <v>148.09364291206541</v>
      </c>
      <c r="F34" s="190">
        <f t="shared" si="2"/>
        <v>118.43509747727487</v>
      </c>
      <c r="G34" s="190">
        <f t="shared" si="2"/>
        <v>106.40511664845596</v>
      </c>
      <c r="H34" s="190">
        <f t="shared" si="2"/>
        <v>117.85537000667019</v>
      </c>
      <c r="I34" s="190">
        <f t="shared" si="2"/>
        <v>94.758911133154598</v>
      </c>
      <c r="J34" s="190">
        <f t="shared" si="2"/>
        <v>114.08492627263716</v>
      </c>
      <c r="K34" s="190">
        <f t="shared" si="2"/>
        <v>122.19760160307364</v>
      </c>
      <c r="L34" s="190">
        <f t="shared" si="2"/>
        <v>115.7935731744121</v>
      </c>
      <c r="M34" s="190">
        <f t="shared" si="2"/>
        <v>153.70674061074564</v>
      </c>
      <c r="N34" s="190">
        <f t="shared" si="2"/>
        <v>192.36813229601555</v>
      </c>
      <c r="O34" s="190">
        <f t="shared" si="2"/>
        <v>251.57613241264593</v>
      </c>
      <c r="P34" s="190">
        <f t="shared" si="2"/>
        <v>239.55060645661766</v>
      </c>
      <c r="Q34" s="190">
        <f t="shared" si="2"/>
        <v>232.02697225365046</v>
      </c>
    </row>
    <row r="35" spans="1:17" x14ac:dyDescent="0.25">
      <c r="A35" s="286" t="s">
        <v>251</v>
      </c>
      <c r="B35" s="285">
        <f t="shared" ref="B35:Q35" si="3">IF(B$12=0,"",B$12/B$5*1000)</f>
        <v>232.77960796878395</v>
      </c>
      <c r="C35" s="285">
        <f t="shared" si="3"/>
        <v>234.78861080914584</v>
      </c>
      <c r="D35" s="285">
        <f t="shared" si="3"/>
        <v>236.92502705918344</v>
      </c>
      <c r="E35" s="285">
        <f t="shared" si="3"/>
        <v>232.07372230249621</v>
      </c>
      <c r="F35" s="285">
        <f t="shared" si="3"/>
        <v>233.28710652283479</v>
      </c>
      <c r="G35" s="285">
        <f t="shared" si="3"/>
        <v>247.71659982121682</v>
      </c>
      <c r="H35" s="285">
        <f t="shared" si="3"/>
        <v>242.85565093606874</v>
      </c>
      <c r="I35" s="285">
        <f t="shared" si="3"/>
        <v>235.79480104834039</v>
      </c>
      <c r="J35" s="285">
        <f t="shared" si="3"/>
        <v>239.78799404306784</v>
      </c>
      <c r="K35" s="285">
        <f t="shared" si="3"/>
        <v>233.62906775173474</v>
      </c>
      <c r="L35" s="285">
        <f t="shared" si="3"/>
        <v>226.91237304495263</v>
      </c>
      <c r="M35" s="285">
        <f t="shared" si="3"/>
        <v>233.98167291659556</v>
      </c>
      <c r="N35" s="285">
        <f t="shared" si="3"/>
        <v>203.12168217735763</v>
      </c>
      <c r="O35" s="285">
        <f t="shared" si="3"/>
        <v>212.21190557442276</v>
      </c>
      <c r="P35" s="285">
        <f t="shared" si="3"/>
        <v>212.60970436216181</v>
      </c>
      <c r="Q35" s="285">
        <f t="shared" si="3"/>
        <v>210.48838840484984</v>
      </c>
    </row>
    <row r="36" spans="1:17" x14ac:dyDescent="0.25">
      <c r="A36" s="286" t="s">
        <v>250</v>
      </c>
      <c r="B36" s="285">
        <f>IF(OIS_ued!B$5=0,"",OIS_ued!B$5/B$5*1000)</f>
        <v>48.374702318002448</v>
      </c>
      <c r="C36" s="285">
        <f>IF(OIS_ued!C$5=0,"",OIS_ued!C$5/C$5*1000)</f>
        <v>48.374702318002441</v>
      </c>
      <c r="D36" s="285">
        <f>IF(OIS_ued!D$5=0,"",OIS_ued!D$5/D$5*1000)</f>
        <v>48.374702318002448</v>
      </c>
      <c r="E36" s="285">
        <f>IF(OIS_ued!E$5=0,"",OIS_ued!E$5/E$5*1000)</f>
        <v>48.374702318002448</v>
      </c>
      <c r="F36" s="285">
        <f>IF(OIS_ued!F$5=0,"",OIS_ued!F$5/F$5*1000)</f>
        <v>48.374702318002448</v>
      </c>
      <c r="G36" s="285">
        <f>IF(OIS_ued!G$5=0,"",OIS_ued!G$5/G$5*1000)</f>
        <v>48.374702318002456</v>
      </c>
      <c r="H36" s="285">
        <f>IF(OIS_ued!H$5=0,"",OIS_ued!H$5/H$5*1000)</f>
        <v>48.374702318002448</v>
      </c>
      <c r="I36" s="285">
        <f>IF(OIS_ued!I$5=0,"",OIS_ued!I$5/I$5*1000)</f>
        <v>48.374702318002441</v>
      </c>
      <c r="J36" s="285">
        <f>IF(OIS_ued!J$5=0,"",OIS_ued!J$5/J$5*1000)</f>
        <v>48.374702318002448</v>
      </c>
      <c r="K36" s="285">
        <f>IF(OIS_ued!K$5=0,"",OIS_ued!K$5/K$5*1000)</f>
        <v>48.374702318002441</v>
      </c>
      <c r="L36" s="285">
        <f>IF(OIS_ued!L$5=0,"",OIS_ued!L$5/L$5*1000)</f>
        <v>48.374702318002448</v>
      </c>
      <c r="M36" s="285">
        <f>IF(OIS_ued!M$5=0,"",OIS_ued!M$5/M$5*1000)</f>
        <v>48.374702318002448</v>
      </c>
      <c r="N36" s="285">
        <f>IF(OIS_ued!N$5=0,"",OIS_ued!N$5/N$5*1000)</f>
        <v>48.374702318002448</v>
      </c>
      <c r="O36" s="285">
        <f>IF(OIS_ued!O$5=0,"",OIS_ued!O$5/O$5*1000)</f>
        <v>48.374702318002456</v>
      </c>
      <c r="P36" s="285">
        <f>IF(OIS_ued!P$5=0,"",OIS_ued!P$5/P$5*1000)</f>
        <v>48.374702318002441</v>
      </c>
      <c r="Q36" s="285">
        <f>IF(OIS_ued!Q$5=0,"",OIS_ued!Q$5/Q$5*1000)</f>
        <v>48.374702318002456</v>
      </c>
    </row>
    <row r="37" spans="1:17" x14ac:dyDescent="0.25">
      <c r="A37" s="284" t="s">
        <v>60</v>
      </c>
      <c r="B37" s="283">
        <f t="shared" ref="B37:Q37" si="4">IF(B$12=0,"",B$32/B$12)</f>
        <v>1.1007850742254814</v>
      </c>
      <c r="C37" s="283">
        <f t="shared" si="4"/>
        <v>1.1597602999382313</v>
      </c>
      <c r="D37" s="283">
        <f t="shared" si="4"/>
        <v>1.2344025588358734</v>
      </c>
      <c r="E37" s="283">
        <f t="shared" si="4"/>
        <v>1.1926557642534914</v>
      </c>
      <c r="F37" s="283">
        <f t="shared" si="4"/>
        <v>1.2194596672788296</v>
      </c>
      <c r="G37" s="283">
        <f t="shared" si="4"/>
        <v>1.7062774748142191</v>
      </c>
      <c r="H37" s="283">
        <f t="shared" si="4"/>
        <v>1.5569404535595697</v>
      </c>
      <c r="I37" s="283">
        <f t="shared" si="4"/>
        <v>1.3939380980574618</v>
      </c>
      <c r="J37" s="283">
        <f t="shared" si="4"/>
        <v>1.5373321821418948</v>
      </c>
      <c r="K37" s="283">
        <f t="shared" si="4"/>
        <v>1.4011814767432209</v>
      </c>
      <c r="L37" s="283">
        <f t="shared" si="4"/>
        <v>1.2916017840608718</v>
      </c>
      <c r="M37" s="283">
        <f t="shared" si="4"/>
        <v>1.818636957770124</v>
      </c>
      <c r="N37" s="283">
        <f t="shared" si="4"/>
        <v>1.192730752184622</v>
      </c>
      <c r="O37" s="283">
        <f t="shared" si="4"/>
        <v>1.4071603680260725</v>
      </c>
      <c r="P37" s="283">
        <f t="shared" si="4"/>
        <v>1.5576946762062098</v>
      </c>
      <c r="Q37" s="283">
        <f t="shared" si="4"/>
        <v>1.5502048345765198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133.48309552893951</v>
      </c>
      <c r="C5" s="96">
        <v>142.43446</v>
      </c>
      <c r="D5" s="96">
        <v>155.22846000000004</v>
      </c>
      <c r="E5" s="96">
        <v>172.84719999999999</v>
      </c>
      <c r="F5" s="96">
        <v>141.96222</v>
      </c>
      <c r="G5" s="96">
        <v>128.69914911967436</v>
      </c>
      <c r="H5" s="96">
        <v>148.41007999999999</v>
      </c>
      <c r="I5" s="96">
        <v>128.02835999999999</v>
      </c>
      <c r="J5" s="96">
        <v>154.85326999999998</v>
      </c>
      <c r="K5" s="96">
        <v>167.39518999999996</v>
      </c>
      <c r="L5" s="96">
        <v>174.21143084090301</v>
      </c>
      <c r="M5" s="96">
        <v>246.62674203908921</v>
      </c>
      <c r="N5" s="96">
        <v>338.0015339742572</v>
      </c>
      <c r="O5" s="96">
        <v>457.46151442494903</v>
      </c>
      <c r="P5" s="96">
        <v>462.75420661740981</v>
      </c>
      <c r="Q5" s="96">
        <v>491.19225272745598</v>
      </c>
    </row>
    <row r="6" spans="1:17" x14ac:dyDescent="0.25">
      <c r="A6" s="132" t="s">
        <v>83</v>
      </c>
      <c r="B6" s="160">
        <v>1.6830956072848235</v>
      </c>
      <c r="C6" s="160">
        <v>1.830355304611198</v>
      </c>
      <c r="D6" s="160">
        <v>2.0199661586691953</v>
      </c>
      <c r="E6" s="160">
        <v>2.3266242826912586</v>
      </c>
      <c r="F6" s="160">
        <v>1.8727230636108638</v>
      </c>
      <c r="G6" s="160">
        <v>1.9419496973031696</v>
      </c>
      <c r="H6" s="160">
        <v>2.1395821187227781</v>
      </c>
      <c r="I6" s="160">
        <v>1.7649069122311825</v>
      </c>
      <c r="J6" s="160">
        <v>2.1617704343873543</v>
      </c>
      <c r="K6" s="160">
        <v>2.24045367636253</v>
      </c>
      <c r="L6" s="160">
        <v>2.3445153874774505</v>
      </c>
      <c r="M6" s="160">
        <v>3.6749017101317158</v>
      </c>
      <c r="N6" s="160">
        <v>4.7327653890605541</v>
      </c>
      <c r="O6" s="160">
        <v>6.4987344612581168</v>
      </c>
      <c r="P6" s="160">
        <v>6.6825847075097995</v>
      </c>
      <c r="Q6" s="160">
        <v>7.0603108215701624</v>
      </c>
    </row>
    <row r="7" spans="1:17" x14ac:dyDescent="0.25">
      <c r="A7" s="76" t="s">
        <v>82</v>
      </c>
      <c r="B7" s="159">
        <v>0.97571024069597656</v>
      </c>
      <c r="C7" s="159">
        <v>1.1138130757860474</v>
      </c>
      <c r="D7" s="159">
        <v>1.2066681325948743</v>
      </c>
      <c r="E7" s="159">
        <v>1.3162342186698595</v>
      </c>
      <c r="F7" s="159">
        <v>1.0894676527016869</v>
      </c>
      <c r="G7" s="159">
        <v>1.0937918814288221</v>
      </c>
      <c r="H7" s="159">
        <v>1.2241453221923477</v>
      </c>
      <c r="I7" s="159">
        <v>1.0096477871096972</v>
      </c>
      <c r="J7" s="159">
        <v>1.2773261257521011</v>
      </c>
      <c r="K7" s="159">
        <v>1.2911250356576003</v>
      </c>
      <c r="L7" s="159">
        <v>1.3781462590847582</v>
      </c>
      <c r="M7" s="159">
        <v>2.129113446658303</v>
      </c>
      <c r="N7" s="159">
        <v>2.8242255958094722</v>
      </c>
      <c r="O7" s="159">
        <v>3.901426961446341</v>
      </c>
      <c r="P7" s="159">
        <v>4.021526337126728</v>
      </c>
      <c r="Q7" s="159">
        <v>4.2618835792153265</v>
      </c>
    </row>
    <row r="8" spans="1:17" x14ac:dyDescent="0.25">
      <c r="A8" s="76" t="s">
        <v>81</v>
      </c>
      <c r="B8" s="159">
        <v>3.1465392780168502</v>
      </c>
      <c r="C8" s="159">
        <v>2.7799530271976907</v>
      </c>
      <c r="D8" s="159">
        <v>3.2728208688208529</v>
      </c>
      <c r="E8" s="159">
        <v>4.4495171633650052</v>
      </c>
      <c r="F8" s="159">
        <v>3.3133885353935315</v>
      </c>
      <c r="G8" s="159">
        <v>3.4217717351248549</v>
      </c>
      <c r="H8" s="159">
        <v>3.7067415577870833</v>
      </c>
      <c r="I8" s="159">
        <v>3.1833952931647209</v>
      </c>
      <c r="J8" s="159">
        <v>3.407555765441785</v>
      </c>
      <c r="K8" s="159">
        <v>4.0451448809174853</v>
      </c>
      <c r="L8" s="159">
        <v>3.9135094509194293</v>
      </c>
      <c r="M8" s="159">
        <v>5.8903592734874604</v>
      </c>
      <c r="N8" s="159">
        <v>7.1313519538016479</v>
      </c>
      <c r="O8" s="159">
        <v>9.386875205630286</v>
      </c>
      <c r="P8" s="159">
        <v>9.3755842456230276</v>
      </c>
      <c r="Q8" s="159">
        <v>9.8122937062619702</v>
      </c>
    </row>
    <row r="9" spans="1:17" x14ac:dyDescent="0.25">
      <c r="A9" s="76" t="s">
        <v>80</v>
      </c>
      <c r="B9" s="159">
        <v>1.9657659493177375</v>
      </c>
      <c r="C9" s="159">
        <v>1.8718738268536046</v>
      </c>
      <c r="D9" s="159">
        <v>2.2319542749124084</v>
      </c>
      <c r="E9" s="159">
        <v>3.1060794801515375</v>
      </c>
      <c r="F9" s="159">
        <v>2.2749520358712441</v>
      </c>
      <c r="G9" s="159">
        <v>2.8829426746972162</v>
      </c>
      <c r="H9" s="159">
        <v>2.952547922025079</v>
      </c>
      <c r="I9" s="159">
        <v>2.3419585186132417</v>
      </c>
      <c r="J9" s="159">
        <v>2.6613256527905991</v>
      </c>
      <c r="K9" s="159">
        <v>2.8353088245436462</v>
      </c>
      <c r="L9" s="159">
        <v>2.8231926853130873</v>
      </c>
      <c r="M9" s="159">
        <v>5.0535575089044453</v>
      </c>
      <c r="N9" s="159">
        <v>5.6793778588040373</v>
      </c>
      <c r="O9" s="159">
        <v>7.7723909908157065</v>
      </c>
      <c r="P9" s="159">
        <v>8.063428479014302</v>
      </c>
      <c r="Q9" s="159">
        <v>8.4037119124721738</v>
      </c>
    </row>
    <row r="10" spans="1:17" x14ac:dyDescent="0.25">
      <c r="A10" s="129" t="s">
        <v>79</v>
      </c>
      <c r="B10" s="158">
        <v>1.9860218636415938</v>
      </c>
      <c r="C10" s="158">
        <v>2.4438123921098356</v>
      </c>
      <c r="D10" s="158">
        <v>2.6616919785528115</v>
      </c>
      <c r="E10" s="158">
        <v>2.9377505988670003</v>
      </c>
      <c r="F10" s="158">
        <v>2.4055085007184864</v>
      </c>
      <c r="G10" s="158">
        <v>2.8615026468247358</v>
      </c>
      <c r="H10" s="158">
        <v>3.0461236042399693</v>
      </c>
      <c r="I10" s="158">
        <v>2.3578422490482351</v>
      </c>
      <c r="J10" s="158">
        <v>3.1031444860224839</v>
      </c>
      <c r="K10" s="158">
        <v>2.8964740850895758</v>
      </c>
      <c r="L10" s="158">
        <v>3.1645859443628654</v>
      </c>
      <c r="M10" s="158">
        <v>5.5650354269556797</v>
      </c>
      <c r="N10" s="158">
        <v>6.9318117153764334</v>
      </c>
      <c r="O10" s="158">
        <v>9.7943007483738835</v>
      </c>
      <c r="P10" s="158">
        <v>10.320465088894156</v>
      </c>
      <c r="Q10" s="158">
        <v>10.892711205239323</v>
      </c>
    </row>
    <row r="11" spans="1:17" x14ac:dyDescent="0.25">
      <c r="A11" s="92" t="s">
        <v>125</v>
      </c>
      <c r="B11" s="91">
        <v>0.39720437272831882</v>
      </c>
      <c r="C11" s="91">
        <v>0.48876247842196707</v>
      </c>
      <c r="D11" s="91">
        <v>0.5323383957105623</v>
      </c>
      <c r="E11" s="91">
        <v>0.5875501197734001</v>
      </c>
      <c r="F11" s="91">
        <v>0.29544441521974746</v>
      </c>
      <c r="G11" s="91">
        <v>0.4608463265676398</v>
      </c>
      <c r="H11" s="91">
        <v>0.45715436615467098</v>
      </c>
      <c r="I11" s="91">
        <v>0.32212600045345735</v>
      </c>
      <c r="J11" s="91">
        <v>0.44394688314102504</v>
      </c>
      <c r="K11" s="91">
        <v>0.36825886660345164</v>
      </c>
      <c r="L11" s="91">
        <v>0.41482330860384226</v>
      </c>
      <c r="M11" s="91">
        <v>1.1130070853911358</v>
      </c>
      <c r="N11" s="91">
        <v>0.95737405825806732</v>
      </c>
      <c r="O11" s="91">
        <v>1.8394368966953161</v>
      </c>
      <c r="P11" s="91">
        <v>1.9354309319371537</v>
      </c>
      <c r="Q11" s="91">
        <v>2.0164463837344853</v>
      </c>
    </row>
    <row r="12" spans="1:17" x14ac:dyDescent="0.25">
      <c r="A12" s="92" t="s">
        <v>26</v>
      </c>
      <c r="B12" s="91">
        <v>0.90372072664332825</v>
      </c>
      <c r="C12" s="91">
        <v>1.1667446249203086</v>
      </c>
      <c r="D12" s="91">
        <v>1.2807373373550279</v>
      </c>
      <c r="E12" s="91">
        <v>1.4421078514114753</v>
      </c>
      <c r="F12" s="91">
        <v>1.1648191730451671</v>
      </c>
      <c r="G12" s="91">
        <v>1.5497202838988806</v>
      </c>
      <c r="H12" s="91">
        <v>1.5995686305039973</v>
      </c>
      <c r="I12" s="91">
        <v>1.1905416753946565</v>
      </c>
      <c r="J12" s="91">
        <v>1.5968636705182826</v>
      </c>
      <c r="K12" s="91">
        <v>1.4213305254320501</v>
      </c>
      <c r="L12" s="91">
        <v>1.5716107462146229</v>
      </c>
      <c r="M12" s="91">
        <v>2.9984029704889914</v>
      </c>
      <c r="N12" s="91">
        <v>3.4963546977606388</v>
      </c>
      <c r="O12" s="91">
        <v>4.7687184980945956</v>
      </c>
      <c r="P12" s="91">
        <v>5.4838862737613416</v>
      </c>
      <c r="Q12" s="91">
        <v>5.6704629627533265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0.64494142408609745</v>
      </c>
      <c r="O13" s="91">
        <v>0.59711626489730374</v>
      </c>
      <c r="P13" s="91">
        <v>0.1433104292083906</v>
      </c>
      <c r="Q13" s="91">
        <v>0.31047928656689605</v>
      </c>
    </row>
    <row r="14" spans="1:17" x14ac:dyDescent="0.25">
      <c r="A14" s="92" t="s">
        <v>21</v>
      </c>
      <c r="B14" s="157">
        <v>0.68509676426994692</v>
      </c>
      <c r="C14" s="157">
        <v>0.78830528876755979</v>
      </c>
      <c r="D14" s="157">
        <v>0.84861624548722103</v>
      </c>
      <c r="E14" s="157">
        <v>0.90809262768212484</v>
      </c>
      <c r="F14" s="157">
        <v>0.94524491245357189</v>
      </c>
      <c r="G14" s="157">
        <v>0.85093603635821569</v>
      </c>
      <c r="H14" s="157">
        <v>0.98940060758130111</v>
      </c>
      <c r="I14" s="157">
        <v>0.84517457320012135</v>
      </c>
      <c r="J14" s="157">
        <v>1.0623339323631764</v>
      </c>
      <c r="K14" s="157">
        <v>1.1068846930540741</v>
      </c>
      <c r="L14" s="157">
        <v>1.1781518895444003</v>
      </c>
      <c r="M14" s="157">
        <v>1.4536253710755518</v>
      </c>
      <c r="N14" s="157">
        <v>1.8331415352716305</v>
      </c>
      <c r="O14" s="157">
        <v>2.5890290886866683</v>
      </c>
      <c r="P14" s="157">
        <v>2.7578374539872712</v>
      </c>
      <c r="Q14" s="157">
        <v>2.8953225721846154</v>
      </c>
    </row>
    <row r="15" spans="1:17" x14ac:dyDescent="0.25">
      <c r="A15" s="156" t="s">
        <v>324</v>
      </c>
      <c r="B15" s="204">
        <v>10.90712807180207</v>
      </c>
      <c r="C15" s="204">
        <v>11.496107675094491</v>
      </c>
      <c r="D15" s="204">
        <v>8.9730835045857251</v>
      </c>
      <c r="E15" s="204">
        <v>9.70155532127899</v>
      </c>
      <c r="F15" s="204">
        <v>5.6506209335414042</v>
      </c>
      <c r="G15" s="204">
        <v>12.618095600220538</v>
      </c>
      <c r="H15" s="204">
        <v>12.467741225481831</v>
      </c>
      <c r="I15" s="204">
        <v>11.700480318926516</v>
      </c>
      <c r="J15" s="204">
        <v>14.591021978491622</v>
      </c>
      <c r="K15" s="204">
        <v>9.4443053240176127</v>
      </c>
      <c r="L15" s="204">
        <v>7.6308068572688628</v>
      </c>
      <c r="M15" s="204">
        <v>7.3129447535683587</v>
      </c>
      <c r="N15" s="204">
        <v>2.9168691438500409</v>
      </c>
      <c r="O15" s="204">
        <v>13.708884289069884</v>
      </c>
      <c r="P15" s="204">
        <v>16.114519028219409</v>
      </c>
      <c r="Q15" s="204">
        <v>15.511041598721736</v>
      </c>
    </row>
    <row r="16" spans="1:17" x14ac:dyDescent="0.25">
      <c r="A16" s="88" t="s">
        <v>33</v>
      </c>
      <c r="B16" s="87">
        <v>0.21039167222228347</v>
      </c>
      <c r="C16" s="87">
        <v>1.5654020327076617E-2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1.7878538221856397E-2</v>
      </c>
      <c r="C19" s="87">
        <v>1.1673682479087999E-4</v>
      </c>
      <c r="D19" s="87">
        <v>9.0130838349386875E-3</v>
      </c>
      <c r="E19" s="87">
        <v>2.8950778805213176E-3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2.7887250104697416E-2</v>
      </c>
      <c r="N19" s="87">
        <v>2.5572711875034133E-2</v>
      </c>
      <c r="O19" s="87">
        <v>9.170074641228239E-4</v>
      </c>
      <c r="P19" s="87">
        <v>4.5950699477264626E-3</v>
      </c>
      <c r="Q19" s="87">
        <v>1.6475681487553946E-3</v>
      </c>
    </row>
    <row r="20" spans="1:17" x14ac:dyDescent="0.25">
      <c r="A20" s="88" t="s">
        <v>29</v>
      </c>
      <c r="B20" s="87">
        <v>0</v>
      </c>
      <c r="C20" s="87">
        <v>1.0700715646150822E-2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0.52765494947394576</v>
      </c>
      <c r="C22" s="87">
        <v>2.811567172234099E-3</v>
      </c>
      <c r="D22" s="87">
        <v>0.28202864309339154</v>
      </c>
      <c r="E22" s="87">
        <v>7.8879517599239987E-2</v>
      </c>
      <c r="F22" s="87">
        <v>0.31334363284640354</v>
      </c>
      <c r="G22" s="87">
        <v>3.2235366563468459</v>
      </c>
      <c r="H22" s="87">
        <v>0.43341431778867934</v>
      </c>
      <c r="I22" s="87">
        <v>0.33894503495280726</v>
      </c>
      <c r="J22" s="87">
        <v>3.1241347971190936</v>
      </c>
      <c r="K22" s="87">
        <v>7.006012580038282E-3</v>
      </c>
      <c r="L22" s="87">
        <v>0.14658431725409682</v>
      </c>
      <c r="M22" s="87">
        <v>0.46672227770110869</v>
      </c>
      <c r="N22" s="87">
        <v>0.98851412048502119</v>
      </c>
      <c r="O22" s="87">
        <v>3.2532195037277077E-2</v>
      </c>
      <c r="P22" s="87">
        <v>0.32291185944774664</v>
      </c>
      <c r="Q22" s="87">
        <v>0.13003161490366005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1.4363049404799546</v>
      </c>
      <c r="C24" s="87">
        <v>1.9014249921844151</v>
      </c>
      <c r="D24" s="87">
        <v>1.7874628077735666</v>
      </c>
      <c r="E24" s="87">
        <v>1.9022980203923339</v>
      </c>
      <c r="F24" s="87">
        <v>1.2964173362796849</v>
      </c>
      <c r="G24" s="87">
        <v>1.1662725911082399</v>
      </c>
      <c r="H24" s="87">
        <v>2.1165027430463241</v>
      </c>
      <c r="I24" s="87">
        <v>1.7765576996380816</v>
      </c>
      <c r="J24" s="87">
        <v>1.9042657362887205</v>
      </c>
      <c r="K24" s="87">
        <v>2.0460910047098642</v>
      </c>
      <c r="L24" s="87">
        <v>1.342399554613269</v>
      </c>
      <c r="M24" s="87">
        <v>1.2604225385822434</v>
      </c>
      <c r="N24" s="87">
        <v>0.35838269996492406</v>
      </c>
      <c r="O24" s="87">
        <v>1.7095826759467663</v>
      </c>
      <c r="P24" s="87">
        <v>6.4038309513319724</v>
      </c>
      <c r="Q24" s="87">
        <v>7.8161436488326697</v>
      </c>
    </row>
    <row r="25" spans="1:17" x14ac:dyDescent="0.25">
      <c r="A25" s="88" t="s">
        <v>22</v>
      </c>
      <c r="B25" s="87">
        <v>8.7148979714040298</v>
      </c>
      <c r="C25" s="87">
        <v>9.5653996429398234</v>
      </c>
      <c r="D25" s="87">
        <v>6.8945789698838285</v>
      </c>
      <c r="E25" s="87">
        <v>7.7174827054068942</v>
      </c>
      <c r="F25" s="87">
        <v>4.0408599644153158</v>
      </c>
      <c r="G25" s="87">
        <v>8.2282863527654531</v>
      </c>
      <c r="H25" s="87">
        <v>9.9178241646468273</v>
      </c>
      <c r="I25" s="87">
        <v>9.5849775843356273</v>
      </c>
      <c r="J25" s="87">
        <v>9.5626214450838081</v>
      </c>
      <c r="K25" s="87">
        <v>7.3912083067277097</v>
      </c>
      <c r="L25" s="87">
        <v>6.1418229854014967</v>
      </c>
      <c r="M25" s="87">
        <v>5.5579126871803091</v>
      </c>
      <c r="N25" s="87">
        <v>1.5443996115250616</v>
      </c>
      <c r="O25" s="87">
        <v>11.965852410621718</v>
      </c>
      <c r="P25" s="87">
        <v>9.383181147491964</v>
      </c>
      <c r="Q25" s="87">
        <v>7.5632187668366502</v>
      </c>
    </row>
    <row r="26" spans="1:17" x14ac:dyDescent="0.25">
      <c r="A26" s="156" t="s">
        <v>323</v>
      </c>
      <c r="B26" s="204">
        <v>49.452043699907847</v>
      </c>
      <c r="C26" s="204">
        <v>53.166418680125481</v>
      </c>
      <c r="D26" s="204">
        <v>62.456177940212775</v>
      </c>
      <c r="E26" s="204">
        <v>62.654534507898376</v>
      </c>
      <c r="F26" s="204">
        <v>52.72123561852122</v>
      </c>
      <c r="G26" s="204">
        <v>59.101702550149213</v>
      </c>
      <c r="H26" s="204">
        <v>67.007529707444078</v>
      </c>
      <c r="I26" s="204">
        <v>53.279469545316054</v>
      </c>
      <c r="J26" s="204">
        <v>69.044527358528129</v>
      </c>
      <c r="K26" s="204">
        <v>70.248027711843577</v>
      </c>
      <c r="L26" s="204">
        <v>65.648904844665637</v>
      </c>
      <c r="M26" s="204">
        <v>104.06370472124193</v>
      </c>
      <c r="N26" s="204">
        <v>79.86515227666969</v>
      </c>
      <c r="O26" s="204">
        <v>174.94356499742324</v>
      </c>
      <c r="P26" s="204">
        <v>173.31123007298436</v>
      </c>
      <c r="Q26" s="204">
        <v>183.91901615892647</v>
      </c>
    </row>
    <row r="27" spans="1:17" x14ac:dyDescent="0.25">
      <c r="A27" s="152" t="s">
        <v>332</v>
      </c>
      <c r="B27" s="151">
        <v>46.313401112237692</v>
      </c>
      <c r="C27" s="151">
        <v>49.900761618656603</v>
      </c>
      <c r="D27" s="151">
        <v>59.008073169086074</v>
      </c>
      <c r="E27" s="151">
        <v>59.159935845205176</v>
      </c>
      <c r="F27" s="151">
        <v>49.685143601362455</v>
      </c>
      <c r="G27" s="151">
        <v>57.279068897339357</v>
      </c>
      <c r="H27" s="151">
        <v>64.520691713879629</v>
      </c>
      <c r="I27" s="151">
        <v>50.835606231787388</v>
      </c>
      <c r="J27" s="151">
        <v>66.155209803909301</v>
      </c>
      <c r="K27" s="151">
        <v>66.79691312375013</v>
      </c>
      <c r="L27" s="151">
        <v>62.082370468455693</v>
      </c>
      <c r="M27" s="151">
        <v>100.35023715836707</v>
      </c>
      <c r="N27" s="151">
        <v>73.58805577448976</v>
      </c>
      <c r="O27" s="151">
        <v>166.77140746116237</v>
      </c>
      <c r="P27" s="151">
        <v>165.43545446260555</v>
      </c>
      <c r="Q27" s="151">
        <v>175.42760045147699</v>
      </c>
    </row>
    <row r="28" spans="1:17" x14ac:dyDescent="0.25">
      <c r="A28" s="154" t="s">
        <v>33</v>
      </c>
      <c r="B28" s="83">
        <v>0</v>
      </c>
      <c r="C28" s="83">
        <v>1.8129123756188197</v>
      </c>
      <c r="D28" s="83">
        <v>0</v>
      </c>
      <c r="E28" s="83">
        <v>0.2999</v>
      </c>
      <c r="F28" s="83">
        <v>0</v>
      </c>
      <c r="G28" s="83">
        <v>0.57349546999367629</v>
      </c>
      <c r="H28" s="83">
        <v>0.76697000000000004</v>
      </c>
      <c r="I28" s="83">
        <v>0.60038000000000002</v>
      </c>
      <c r="J28" s="83">
        <v>2.8990100000000001</v>
      </c>
      <c r="K28" s="83">
        <v>6.0890399999999998</v>
      </c>
      <c r="L28" s="83">
        <v>3.8222823818643357</v>
      </c>
      <c r="M28" s="83">
        <v>3.534914740828385</v>
      </c>
      <c r="N28" s="83">
        <v>3.0090476166923237</v>
      </c>
      <c r="O28" s="83">
        <v>4.9346851706327719</v>
      </c>
      <c r="P28" s="83">
        <v>4.6122351136001951</v>
      </c>
      <c r="Q28" s="83">
        <v>4.536730690357996</v>
      </c>
    </row>
    <row r="29" spans="1:17" x14ac:dyDescent="0.25">
      <c r="A29" s="154" t="s">
        <v>30</v>
      </c>
      <c r="B29" s="83">
        <v>1.0987109428360451</v>
      </c>
      <c r="C29" s="83">
        <v>3.2989899999999999</v>
      </c>
      <c r="D29" s="83">
        <v>7.5710709501989042</v>
      </c>
      <c r="E29" s="83">
        <v>4.2440752258924013</v>
      </c>
      <c r="F29" s="83">
        <v>3.2063147906473146</v>
      </c>
      <c r="G29" s="83">
        <v>6.7366881233711444</v>
      </c>
      <c r="H29" s="83">
        <v>5.59443</v>
      </c>
      <c r="I29" s="83">
        <v>3.3974799999999998</v>
      </c>
      <c r="J29" s="83">
        <v>9.0059400000000007</v>
      </c>
      <c r="K29" s="83">
        <v>4.4959600000000002</v>
      </c>
      <c r="L29" s="83">
        <v>2.2450564469024221</v>
      </c>
      <c r="M29" s="83">
        <v>3.1493820778337973</v>
      </c>
      <c r="N29" s="83">
        <v>1.122853153566018</v>
      </c>
      <c r="O29" s="83">
        <v>10.98947020898834</v>
      </c>
      <c r="P29" s="83">
        <v>13.236087852474316</v>
      </c>
      <c r="Q29" s="83">
        <v>10.999415983681793</v>
      </c>
    </row>
    <row r="30" spans="1:17" x14ac:dyDescent="0.25">
      <c r="A30" s="154" t="s">
        <v>125</v>
      </c>
      <c r="B30" s="83">
        <v>3.4293472003432619</v>
      </c>
      <c r="C30" s="83">
        <v>4.3445144434093503</v>
      </c>
      <c r="D30" s="83">
        <v>7.0516428369389965</v>
      </c>
      <c r="E30" s="83">
        <v>7.8692507720072067</v>
      </c>
      <c r="F30" s="83">
        <v>5.1536866754340753</v>
      </c>
      <c r="G30" s="83">
        <v>7.8452378220071211</v>
      </c>
      <c r="H30" s="83">
        <v>8.8064548766991138</v>
      </c>
      <c r="I30" s="83">
        <v>6.6546810978610829</v>
      </c>
      <c r="J30" s="83">
        <v>7.2790549071440651</v>
      </c>
      <c r="K30" s="83">
        <v>9.2412138426260189</v>
      </c>
      <c r="L30" s="83">
        <v>8.6746409666033912</v>
      </c>
      <c r="M30" s="83">
        <v>47.741393059260943</v>
      </c>
      <c r="N30" s="83">
        <v>32.841363147470894</v>
      </c>
      <c r="O30" s="83">
        <v>26.223536895845559</v>
      </c>
      <c r="P30" s="83">
        <v>42.317049138407356</v>
      </c>
      <c r="Q30" s="83">
        <v>50.810500222087867</v>
      </c>
    </row>
    <row r="31" spans="1:17" x14ac:dyDescent="0.25">
      <c r="A31" s="154" t="s">
        <v>29</v>
      </c>
      <c r="B31" s="83">
        <v>0.95539800420232368</v>
      </c>
      <c r="C31" s="83">
        <v>0.87329639113392321</v>
      </c>
      <c r="D31" s="83">
        <v>0</v>
      </c>
      <c r="E31" s="83">
        <v>0.99217</v>
      </c>
      <c r="F31" s="83">
        <v>1.0009399999999999</v>
      </c>
      <c r="G31" s="83">
        <v>3.8229768807005842</v>
      </c>
      <c r="H31" s="83">
        <v>2.8851900000000001</v>
      </c>
      <c r="I31" s="83">
        <v>0</v>
      </c>
      <c r="J31" s="83">
        <v>0</v>
      </c>
      <c r="K31" s="83">
        <v>0.99673999999999996</v>
      </c>
      <c r="L31" s="83">
        <v>0.95538455532059763</v>
      </c>
      <c r="M31" s="83">
        <v>0.95540384834892389</v>
      </c>
      <c r="N31" s="83">
        <v>0</v>
      </c>
      <c r="O31" s="83">
        <v>1.9107548719141965</v>
      </c>
      <c r="P31" s="83">
        <v>1.910873776210001</v>
      </c>
      <c r="Q31" s="83">
        <v>0.95532039999792417</v>
      </c>
    </row>
    <row r="32" spans="1:17" x14ac:dyDescent="0.25">
      <c r="A32" s="154" t="s">
        <v>26</v>
      </c>
      <c r="B32" s="83">
        <v>40.829944964856061</v>
      </c>
      <c r="C32" s="83">
        <v>39.571048408494505</v>
      </c>
      <c r="D32" s="83">
        <v>44.385359381948177</v>
      </c>
      <c r="E32" s="83">
        <v>45.754539847305566</v>
      </c>
      <c r="F32" s="83">
        <v>40.324202135281062</v>
      </c>
      <c r="G32" s="83">
        <v>38.30067060126683</v>
      </c>
      <c r="H32" s="83">
        <v>46.46764683718051</v>
      </c>
      <c r="I32" s="83">
        <v>40.183065133926306</v>
      </c>
      <c r="J32" s="83">
        <v>46.971204896765236</v>
      </c>
      <c r="K32" s="83">
        <v>45.973959281124117</v>
      </c>
      <c r="L32" s="83">
        <v>46.385006117764945</v>
      </c>
      <c r="M32" s="83">
        <v>44.969143432095009</v>
      </c>
      <c r="N32" s="83">
        <v>36.614791856760526</v>
      </c>
      <c r="O32" s="83">
        <v>122.71296031378152</v>
      </c>
      <c r="P32" s="83">
        <v>103.35920858191369</v>
      </c>
      <c r="Q32" s="83">
        <v>108.12563315535141</v>
      </c>
    </row>
    <row r="33" spans="1:17" x14ac:dyDescent="0.25">
      <c r="A33" s="152" t="s">
        <v>331</v>
      </c>
      <c r="B33" s="151">
        <v>3.138642587670156</v>
      </c>
      <c r="C33" s="151">
        <v>3.2656570614688807</v>
      </c>
      <c r="D33" s="151">
        <v>3.4481047711267028</v>
      </c>
      <c r="E33" s="151">
        <v>3.4945986626932011</v>
      </c>
      <c r="F33" s="151">
        <v>3.036092017158762</v>
      </c>
      <c r="G33" s="151">
        <v>1.8226336528098548</v>
      </c>
      <c r="H33" s="151">
        <v>2.486837993564452</v>
      </c>
      <c r="I33" s="151">
        <v>2.4438633135286683</v>
      </c>
      <c r="J33" s="151">
        <v>2.8893175546188332</v>
      </c>
      <c r="K33" s="151">
        <v>3.4511145880934473</v>
      </c>
      <c r="L33" s="151">
        <v>3.5665343762099506</v>
      </c>
      <c r="M33" s="151">
        <v>3.7134675628748672</v>
      </c>
      <c r="N33" s="151">
        <v>6.2770965021799237</v>
      </c>
      <c r="O33" s="151">
        <v>8.1721575362608725</v>
      </c>
      <c r="P33" s="151">
        <v>7.875775610378807</v>
      </c>
      <c r="Q33" s="151">
        <v>8.4914157074494909</v>
      </c>
    </row>
    <row r="34" spans="1:17" x14ac:dyDescent="0.25">
      <c r="A34" s="156" t="s">
        <v>322</v>
      </c>
      <c r="B34" s="204">
        <v>6.501473931602467</v>
      </c>
      <c r="C34" s="204">
        <v>6.7645753416141101</v>
      </c>
      <c r="D34" s="204">
        <v>7.1425027401910279</v>
      </c>
      <c r="E34" s="204">
        <v>7.2388115155787753</v>
      </c>
      <c r="F34" s="204">
        <v>6.2890477498288657</v>
      </c>
      <c r="G34" s="204">
        <v>3.7754554236775566</v>
      </c>
      <c r="H34" s="204">
        <v>5.1513072723835087</v>
      </c>
      <c r="I34" s="204">
        <v>5.0622882923093844</v>
      </c>
      <c r="J34" s="204">
        <v>5.985014934567582</v>
      </c>
      <c r="K34" s="204">
        <v>7.1487373610507126</v>
      </c>
      <c r="L34" s="204">
        <v>7.3878212078634693</v>
      </c>
      <c r="M34" s="204">
        <v>7.6921828088122259</v>
      </c>
      <c r="N34" s="204">
        <v>13.00255704022984</v>
      </c>
      <c r="O34" s="204">
        <v>16.928040610826091</v>
      </c>
      <c r="P34" s="204">
        <v>16.314106621498958</v>
      </c>
      <c r="Q34" s="204">
        <v>17.589361108288234</v>
      </c>
    </row>
    <row r="35" spans="1:17" x14ac:dyDescent="0.25">
      <c r="A35" s="152" t="s">
        <v>330</v>
      </c>
      <c r="B35" s="151">
        <v>2.92566326922111</v>
      </c>
      <c r="C35" s="151">
        <v>3.0440589037263481</v>
      </c>
      <c r="D35" s="151">
        <v>3.2141262330859623</v>
      </c>
      <c r="E35" s="151">
        <v>3.2574651820104479</v>
      </c>
      <c r="F35" s="151">
        <v>2.8300714874229893</v>
      </c>
      <c r="G35" s="151">
        <v>1.6989549406549003</v>
      </c>
      <c r="H35" s="151">
        <v>2.3180882725725787</v>
      </c>
      <c r="I35" s="151">
        <v>2.2780297315392231</v>
      </c>
      <c r="J35" s="151">
        <v>2.6932567205554112</v>
      </c>
      <c r="K35" s="151">
        <v>3.2169318124728208</v>
      </c>
      <c r="L35" s="151">
        <v>3.3245195435385608</v>
      </c>
      <c r="M35" s="151">
        <v>3.4614822639655012</v>
      </c>
      <c r="N35" s="151">
        <v>5.8511506681034247</v>
      </c>
      <c r="O35" s="151">
        <v>7.617618274871738</v>
      </c>
      <c r="P35" s="151">
        <v>7.3413479796745289</v>
      </c>
      <c r="Q35" s="151">
        <v>7.9152124987297032</v>
      </c>
    </row>
    <row r="36" spans="1:17" x14ac:dyDescent="0.25">
      <c r="A36" s="154" t="s">
        <v>33</v>
      </c>
      <c r="B36" s="83">
        <v>0</v>
      </c>
      <c r="C36" s="83">
        <v>0.16896105867385128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0</v>
      </c>
      <c r="D37" s="83">
        <v>0.11153904980109576</v>
      </c>
      <c r="E37" s="83">
        <v>0.12697477410759839</v>
      </c>
      <c r="F37" s="83">
        <v>0.11070520935268534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0.2183242302099537</v>
      </c>
      <c r="N37" s="83">
        <v>0</v>
      </c>
      <c r="O37" s="83">
        <v>0.23642673751679025</v>
      </c>
      <c r="P37" s="83">
        <v>0.23515612200706007</v>
      </c>
      <c r="Q37" s="83">
        <v>0.22543653747901077</v>
      </c>
    </row>
    <row r="38" spans="1:17" x14ac:dyDescent="0.25">
      <c r="A38" s="154" t="s">
        <v>125</v>
      </c>
      <c r="B38" s="83">
        <v>8.0769638815675907E-2</v>
      </c>
      <c r="C38" s="83">
        <v>9.2403234626024691E-2</v>
      </c>
      <c r="D38" s="83">
        <v>7.8816311406619682E-2</v>
      </c>
      <c r="E38" s="83">
        <v>9.1137020880074457E-2</v>
      </c>
      <c r="F38" s="83">
        <v>0</v>
      </c>
      <c r="G38" s="83">
        <v>0</v>
      </c>
      <c r="H38" s="83">
        <v>0</v>
      </c>
      <c r="I38" s="83">
        <v>0</v>
      </c>
      <c r="J38" s="83">
        <v>0</v>
      </c>
      <c r="K38" s="83">
        <v>0</v>
      </c>
      <c r="L38" s="83">
        <v>0</v>
      </c>
      <c r="M38" s="83">
        <v>0.16848994855430627</v>
      </c>
      <c r="N38" s="83">
        <v>0.14142501912764918</v>
      </c>
      <c r="O38" s="83">
        <v>0.15847529449040343</v>
      </c>
      <c r="P38" s="83">
        <v>6.4097117088430536E-2</v>
      </c>
      <c r="Q38" s="83">
        <v>5.823514385228739E-2</v>
      </c>
    </row>
    <row r="39" spans="1:17" x14ac:dyDescent="0.25">
      <c r="A39" s="154" t="s">
        <v>29</v>
      </c>
      <c r="B39" s="83">
        <v>0</v>
      </c>
      <c r="C39" s="83">
        <v>0.1123732470915577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2.844893630405434</v>
      </c>
      <c r="C40" s="83">
        <v>2.6703213633349145</v>
      </c>
      <c r="D40" s="83">
        <v>3.0237708718782468</v>
      </c>
      <c r="E40" s="83">
        <v>3.0393533870227749</v>
      </c>
      <c r="F40" s="83">
        <v>2.7193662780703041</v>
      </c>
      <c r="G40" s="83">
        <v>1.6989549406549003</v>
      </c>
      <c r="H40" s="83">
        <v>2.3180882725725787</v>
      </c>
      <c r="I40" s="83">
        <v>2.2780297315392231</v>
      </c>
      <c r="J40" s="83">
        <v>2.6932567205554112</v>
      </c>
      <c r="K40" s="83">
        <v>3.2169318124728208</v>
      </c>
      <c r="L40" s="83">
        <v>3.3245195435385608</v>
      </c>
      <c r="M40" s="83">
        <v>3.0746680852012411</v>
      </c>
      <c r="N40" s="83">
        <v>5.7097256489757751</v>
      </c>
      <c r="O40" s="83">
        <v>7.2227162428645446</v>
      </c>
      <c r="P40" s="83">
        <v>7.0420947405790386</v>
      </c>
      <c r="Q40" s="83">
        <v>7.6315408173984052</v>
      </c>
    </row>
    <row r="41" spans="1:17" x14ac:dyDescent="0.25">
      <c r="A41" s="152" t="s">
        <v>329</v>
      </c>
      <c r="B41" s="151">
        <v>3.2507369658012339</v>
      </c>
      <c r="C41" s="151">
        <v>3.3822876708070559</v>
      </c>
      <c r="D41" s="151">
        <v>3.5712513700955144</v>
      </c>
      <c r="E41" s="151">
        <v>3.6194057577893881</v>
      </c>
      <c r="F41" s="151">
        <v>3.1445238749144329</v>
      </c>
      <c r="G41" s="151">
        <v>1.8877277118387785</v>
      </c>
      <c r="H41" s="151">
        <v>2.5756536361917544</v>
      </c>
      <c r="I41" s="151">
        <v>2.5311441461546926</v>
      </c>
      <c r="J41" s="151">
        <v>2.9925074672837919</v>
      </c>
      <c r="K41" s="151">
        <v>3.5743686805253567</v>
      </c>
      <c r="L41" s="151">
        <v>3.6939106039317351</v>
      </c>
      <c r="M41" s="151">
        <v>3.8460914044061134</v>
      </c>
      <c r="N41" s="151">
        <v>6.5012785201149228</v>
      </c>
      <c r="O41" s="151">
        <v>8.4640203054130474</v>
      </c>
      <c r="P41" s="151">
        <v>8.1570533107494825</v>
      </c>
      <c r="Q41" s="151">
        <v>8.7946805541441186</v>
      </c>
    </row>
    <row r="42" spans="1:17" x14ac:dyDescent="0.25">
      <c r="A42" s="150" t="s">
        <v>33</v>
      </c>
      <c r="B42" s="87">
        <v>7.0588101238251655E-2</v>
      </c>
      <c r="C42" s="87">
        <v>5.3498030581951381E-3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5.9983936277810818E-3</v>
      </c>
      <c r="C45" s="87">
        <v>3.9895120181364206E-5</v>
      </c>
      <c r="D45" s="87">
        <v>4.2491588409942398E-3</v>
      </c>
      <c r="E45" s="87">
        <v>1.2622256794019165E-3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1.7193742186872977E-2</v>
      </c>
      <c r="N45" s="87">
        <v>7.4752488193987277E-2</v>
      </c>
      <c r="O45" s="87">
        <v>7.6109916201834275E-4</v>
      </c>
      <c r="P45" s="87">
        <v>4.5398416725836105E-3</v>
      </c>
      <c r="Q45" s="87">
        <v>2.1031700286232502E-3</v>
      </c>
    </row>
    <row r="46" spans="1:17" x14ac:dyDescent="0.25">
      <c r="A46" s="150" t="s">
        <v>29</v>
      </c>
      <c r="B46" s="87">
        <v>0</v>
      </c>
      <c r="C46" s="87">
        <v>3.656998016645928E-3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0.17703248707002078</v>
      </c>
      <c r="C48" s="87">
        <v>9.6086055480087669E-4</v>
      </c>
      <c r="D48" s="87">
        <v>0.13296054093810009</v>
      </c>
      <c r="E48" s="87">
        <v>3.4390699249398998E-2</v>
      </c>
      <c r="F48" s="87">
        <v>0.31339176409134445</v>
      </c>
      <c r="G48" s="87">
        <v>0.61801278052261899</v>
      </c>
      <c r="H48" s="87">
        <v>0.1108447292841554</v>
      </c>
      <c r="I48" s="87">
        <v>9.2249026257800792E-2</v>
      </c>
      <c r="J48" s="87">
        <v>0.74844053288262213</v>
      </c>
      <c r="K48" s="87">
        <v>3.0365159294857627E-3</v>
      </c>
      <c r="L48" s="87">
        <v>8.3813065936494777E-2</v>
      </c>
      <c r="M48" s="87">
        <v>0.28775524605458647</v>
      </c>
      <c r="N48" s="87">
        <v>2.8895601875249937</v>
      </c>
      <c r="O48" s="87">
        <v>2.7001117602868812E-2</v>
      </c>
      <c r="P48" s="87">
        <v>0.31903077271275715</v>
      </c>
      <c r="Q48" s="87">
        <v>0.16598924629943185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0.48189188039954101</v>
      </c>
      <c r="C50" s="87">
        <v>0.64981704543477592</v>
      </c>
      <c r="D50" s="87">
        <v>0.84268753422186549</v>
      </c>
      <c r="E50" s="87">
        <v>0.82938335696249454</v>
      </c>
      <c r="F50" s="87">
        <v>1.2966164728627114</v>
      </c>
      <c r="G50" s="87">
        <v>0.22359645436604253</v>
      </c>
      <c r="H50" s="87">
        <v>0.5412907787151785</v>
      </c>
      <c r="I50" s="87">
        <v>0.48351709269094351</v>
      </c>
      <c r="J50" s="87">
        <v>0.45619979769513075</v>
      </c>
      <c r="K50" s="87">
        <v>0.88680798928069882</v>
      </c>
      <c r="L50" s="87">
        <v>0.76754883804446417</v>
      </c>
      <c r="M50" s="87">
        <v>0.77710710426972707</v>
      </c>
      <c r="N50" s="87">
        <v>0.83811410250730922</v>
      </c>
      <c r="O50" s="87">
        <v>1.3990978033386916</v>
      </c>
      <c r="P50" s="87">
        <v>3.6601920408978232</v>
      </c>
      <c r="Q50" s="87">
        <v>4.8252620720395836</v>
      </c>
    </row>
    <row r="51" spans="1:17" x14ac:dyDescent="0.25">
      <c r="A51" s="150" t="s">
        <v>22</v>
      </c>
      <c r="B51" s="87">
        <v>2.5152261034656394</v>
      </c>
      <c r="C51" s="87">
        <v>2.7224630686224565</v>
      </c>
      <c r="D51" s="87">
        <v>2.5913541360945547</v>
      </c>
      <c r="E51" s="87">
        <v>2.7543694758980926</v>
      </c>
      <c r="F51" s="87">
        <v>1.534515637960377</v>
      </c>
      <c r="G51" s="87">
        <v>1.0461184769501171</v>
      </c>
      <c r="H51" s="87">
        <v>1.9235181281924205</v>
      </c>
      <c r="I51" s="87">
        <v>1.9553780272059482</v>
      </c>
      <c r="J51" s="87">
        <v>1.787867136706039</v>
      </c>
      <c r="K51" s="87">
        <v>2.6845241753151723</v>
      </c>
      <c r="L51" s="87">
        <v>2.8425486999507763</v>
      </c>
      <c r="M51" s="87">
        <v>2.764035311894927</v>
      </c>
      <c r="N51" s="87">
        <v>2.6988517418886322</v>
      </c>
      <c r="O51" s="87">
        <v>7.0371602853094686</v>
      </c>
      <c r="P51" s="87">
        <v>4.1732906554663174</v>
      </c>
      <c r="Q51" s="87">
        <v>3.8013260657764802</v>
      </c>
    </row>
    <row r="52" spans="1:17" x14ac:dyDescent="0.25">
      <c r="A52" s="152" t="s">
        <v>328</v>
      </c>
      <c r="B52" s="151">
        <v>0.32507369658012331</v>
      </c>
      <c r="C52" s="151">
        <v>0.33822876708070554</v>
      </c>
      <c r="D52" s="151">
        <v>0.35712513700955134</v>
      </c>
      <c r="E52" s="151">
        <v>0.36194057577893868</v>
      </c>
      <c r="F52" s="151">
        <v>0.31445238749144322</v>
      </c>
      <c r="G52" s="151">
        <v>0.18877277118387781</v>
      </c>
      <c r="H52" s="151">
        <v>0.25756536361917537</v>
      </c>
      <c r="I52" s="151">
        <v>0.25311441461546919</v>
      </c>
      <c r="J52" s="151">
        <v>0.29925074672837915</v>
      </c>
      <c r="K52" s="151">
        <v>0.35743686805253566</v>
      </c>
      <c r="L52" s="151">
        <v>0.36939106039317349</v>
      </c>
      <c r="M52" s="151">
        <v>0.38460914044061123</v>
      </c>
      <c r="N52" s="151">
        <v>0.65012785201149204</v>
      </c>
      <c r="O52" s="151">
        <v>0.84640203054130458</v>
      </c>
      <c r="P52" s="151">
        <v>0.81570533107494791</v>
      </c>
      <c r="Q52" s="151">
        <v>0.87946805541441164</v>
      </c>
    </row>
    <row r="53" spans="1:17" x14ac:dyDescent="0.25">
      <c r="A53" s="156" t="s">
        <v>321</v>
      </c>
      <c r="B53" s="204">
        <v>3.3628313439323101</v>
      </c>
      <c r="C53" s="204">
        <v>3.498918280145229</v>
      </c>
      <c r="D53" s="204">
        <v>3.6943979690643238</v>
      </c>
      <c r="E53" s="204">
        <v>3.744212852885572</v>
      </c>
      <c r="F53" s="204">
        <v>3.252955732670102</v>
      </c>
      <c r="G53" s="204">
        <v>1.9528217708677011</v>
      </c>
      <c r="H53" s="204">
        <v>2.6644692788190554</v>
      </c>
      <c r="I53" s="204">
        <v>2.6184249787807157</v>
      </c>
      <c r="J53" s="204">
        <v>3.0956973799487493</v>
      </c>
      <c r="K53" s="204">
        <v>3.6976227729572648</v>
      </c>
      <c r="L53" s="204">
        <v>3.8212868316535182</v>
      </c>
      <c r="M53" s="204">
        <v>3.9787152459373569</v>
      </c>
      <c r="N53" s="204">
        <v>6.7254605380499175</v>
      </c>
      <c r="O53" s="204">
        <v>8.7558830745652187</v>
      </c>
      <c r="P53" s="204">
        <v>8.4383310111201499</v>
      </c>
      <c r="Q53" s="204">
        <v>9.0979454008387393</v>
      </c>
    </row>
    <row r="54" spans="1:17" x14ac:dyDescent="0.25">
      <c r="A54" s="152" t="s">
        <v>327</v>
      </c>
      <c r="B54" s="151">
        <v>0.67256626878646197</v>
      </c>
      <c r="C54" s="151">
        <v>0.69978365602904591</v>
      </c>
      <c r="D54" s="151">
        <v>0.73887959381286483</v>
      </c>
      <c r="E54" s="151">
        <v>0.74884257057711445</v>
      </c>
      <c r="F54" s="151">
        <v>0.6505911465340205</v>
      </c>
      <c r="G54" s="151">
        <v>0.3905643541735403</v>
      </c>
      <c r="H54" s="151">
        <v>0.5328938557638111</v>
      </c>
      <c r="I54" s="151">
        <v>0.52368499575614313</v>
      </c>
      <c r="J54" s="151">
        <v>0.61913947598974994</v>
      </c>
      <c r="K54" s="151">
        <v>0.73952455459145305</v>
      </c>
      <c r="L54" s="151">
        <v>0.76425736633070374</v>
      </c>
      <c r="M54" s="151">
        <v>0.79574304918747152</v>
      </c>
      <c r="N54" s="151">
        <v>1.3450921076099835</v>
      </c>
      <c r="O54" s="151">
        <v>1.7511766149130439</v>
      </c>
      <c r="P54" s="151">
        <v>1.6876662022240301</v>
      </c>
      <c r="Q54" s="151">
        <v>1.8195890801677481</v>
      </c>
    </row>
    <row r="55" spans="1:17" x14ac:dyDescent="0.25">
      <c r="A55" s="152" t="s">
        <v>326</v>
      </c>
      <c r="B55" s="151">
        <v>0.26902650751458479</v>
      </c>
      <c r="C55" s="151">
        <v>0.2799134624116183</v>
      </c>
      <c r="D55" s="151">
        <v>0.29555183752514591</v>
      </c>
      <c r="E55" s="151">
        <v>0.29953702823084571</v>
      </c>
      <c r="F55" s="151">
        <v>0.26023645861360817</v>
      </c>
      <c r="G55" s="151">
        <v>0.15622574166941611</v>
      </c>
      <c r="H55" s="151">
        <v>0.21315754230552444</v>
      </c>
      <c r="I55" s="151">
        <v>0.20947399830245728</v>
      </c>
      <c r="J55" s="151">
        <v>0.24765579039589994</v>
      </c>
      <c r="K55" s="151">
        <v>0.29580982183658117</v>
      </c>
      <c r="L55" s="151">
        <v>0.30570294653228147</v>
      </c>
      <c r="M55" s="151">
        <v>0.31829721967498859</v>
      </c>
      <c r="N55" s="151">
        <v>0.53803684304399346</v>
      </c>
      <c r="O55" s="151">
        <v>0.70047064596521746</v>
      </c>
      <c r="P55" s="151">
        <v>0.67506648088961196</v>
      </c>
      <c r="Q55" s="151">
        <v>0.72783563206709923</v>
      </c>
    </row>
    <row r="56" spans="1:17" x14ac:dyDescent="0.25">
      <c r="A56" s="150" t="s">
        <v>33</v>
      </c>
      <c r="B56" s="87">
        <v>5.8417738955794454E-3</v>
      </c>
      <c r="C56" s="87">
        <v>4.4274232205752847E-4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4.9641878298877905E-4</v>
      </c>
      <c r="C59" s="87">
        <v>3.301665118457726E-6</v>
      </c>
      <c r="D59" s="87">
        <v>3.5165452477193697E-4</v>
      </c>
      <c r="E59" s="87">
        <v>1.0446005622636544E-4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1.4229303878791424E-3</v>
      </c>
      <c r="N59" s="87">
        <v>6.1864128160541172E-3</v>
      </c>
      <c r="O59" s="87">
        <v>6.2987516856690421E-5</v>
      </c>
      <c r="P59" s="87">
        <v>3.757110349724366E-4</v>
      </c>
      <c r="Q59" s="87">
        <v>1.740554506446827E-4</v>
      </c>
    </row>
    <row r="60" spans="1:17" x14ac:dyDescent="0.25">
      <c r="A60" s="150" t="s">
        <v>29</v>
      </c>
      <c r="B60" s="87">
        <v>0</v>
      </c>
      <c r="C60" s="87">
        <v>3.026481117224215E-4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1.465096444717413E-2</v>
      </c>
      <c r="C62" s="87">
        <v>7.9519494190417343E-5</v>
      </c>
      <c r="D62" s="87">
        <v>1.100363097418759E-2</v>
      </c>
      <c r="E62" s="87">
        <v>2.8461268344330192E-3</v>
      </c>
      <c r="F62" s="87">
        <v>2.5935870131697462E-2</v>
      </c>
      <c r="G62" s="87">
        <v>5.1145885284630516E-2</v>
      </c>
      <c r="H62" s="87">
        <v>9.1733569062749255E-3</v>
      </c>
      <c r="I62" s="87">
        <v>7.6344021730593743E-3</v>
      </c>
      <c r="J62" s="87">
        <v>6.1939906169596298E-2</v>
      </c>
      <c r="K62" s="87">
        <v>2.5129787002640784E-4</v>
      </c>
      <c r="L62" s="87">
        <v>6.9362537326754271E-3</v>
      </c>
      <c r="M62" s="87">
        <v>2.3814227259689905E-2</v>
      </c>
      <c r="N62" s="87">
        <v>0.23913601551930974</v>
      </c>
      <c r="O62" s="87">
        <v>2.2345752498925905E-3</v>
      </c>
      <c r="P62" s="87">
        <v>2.6402546707262647E-2</v>
      </c>
      <c r="Q62" s="87">
        <v>1.3737041073056424E-2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3.9880707343410274E-2</v>
      </c>
      <c r="C64" s="87">
        <v>5.3777962380809015E-2</v>
      </c>
      <c r="D64" s="87">
        <v>6.9739658004568147E-2</v>
      </c>
      <c r="E64" s="87">
        <v>6.8638622645171926E-2</v>
      </c>
      <c r="F64" s="87">
        <v>0.10730619085760366</v>
      </c>
      <c r="G64" s="87">
        <v>1.8504534154431099E-2</v>
      </c>
      <c r="H64" s="87">
        <v>4.4796478238497514E-2</v>
      </c>
      <c r="I64" s="87">
        <v>4.0015207670974627E-2</v>
      </c>
      <c r="J64" s="87">
        <v>3.7754466016148742E-2</v>
      </c>
      <c r="K64" s="87">
        <v>7.3391006009437126E-2</v>
      </c>
      <c r="L64" s="87">
        <v>6.3521283148507371E-2</v>
      </c>
      <c r="M64" s="87">
        <v>6.4312312077494632E-2</v>
      </c>
      <c r="N64" s="87">
        <v>6.9361167104053156E-2</v>
      </c>
      <c r="O64" s="87">
        <v>0.1157874044142365</v>
      </c>
      <c r="P64" s="87">
        <v>0.30291244476395768</v>
      </c>
      <c r="Q64" s="87">
        <v>0.39933203354810332</v>
      </c>
    </row>
    <row r="65" spans="1:17" x14ac:dyDescent="0.25">
      <c r="A65" s="150" t="s">
        <v>22</v>
      </c>
      <c r="B65" s="87">
        <v>0.20815664304543216</v>
      </c>
      <c r="C65" s="87">
        <v>0.22530728843772044</v>
      </c>
      <c r="D65" s="87">
        <v>0.21445689402161824</v>
      </c>
      <c r="E65" s="87">
        <v>0.22794781869501443</v>
      </c>
      <c r="F65" s="87">
        <v>0.12699439762430703</v>
      </c>
      <c r="G65" s="87">
        <v>8.6575322230354482E-2</v>
      </c>
      <c r="H65" s="87">
        <v>0.15918770716075201</v>
      </c>
      <c r="I65" s="87">
        <v>0.16182438845842326</v>
      </c>
      <c r="J65" s="87">
        <v>0.1479614182101549</v>
      </c>
      <c r="K65" s="87">
        <v>0.22216751795711764</v>
      </c>
      <c r="L65" s="87">
        <v>0.23524540965109866</v>
      </c>
      <c r="M65" s="87">
        <v>0.22874774994992492</v>
      </c>
      <c r="N65" s="87">
        <v>0.22335324760457637</v>
      </c>
      <c r="O65" s="87">
        <v>0.58238567878423164</v>
      </c>
      <c r="P65" s="87">
        <v>0.34537577838341921</v>
      </c>
      <c r="Q65" s="87">
        <v>0.31459250199529482</v>
      </c>
    </row>
    <row r="66" spans="1:17" x14ac:dyDescent="0.25">
      <c r="A66" s="152" t="s">
        <v>325</v>
      </c>
      <c r="B66" s="151">
        <v>2.4212385676312631</v>
      </c>
      <c r="C66" s="151">
        <v>2.5192211617045648</v>
      </c>
      <c r="D66" s="151">
        <v>2.6599665377263131</v>
      </c>
      <c r="E66" s="151">
        <v>2.6958332540776118</v>
      </c>
      <c r="F66" s="151">
        <v>2.3421281275224732</v>
      </c>
      <c r="G66" s="151">
        <v>1.4060316750247448</v>
      </c>
      <c r="H66" s="151">
        <v>1.9184178807497199</v>
      </c>
      <c r="I66" s="151">
        <v>1.8852659847221152</v>
      </c>
      <c r="J66" s="151">
        <v>2.2289021135630995</v>
      </c>
      <c r="K66" s="151">
        <v>2.6622883965292305</v>
      </c>
      <c r="L66" s="151">
        <v>2.7513265187905329</v>
      </c>
      <c r="M66" s="151">
        <v>2.8646749770748969</v>
      </c>
      <c r="N66" s="151">
        <v>4.8423315873959405</v>
      </c>
      <c r="O66" s="151">
        <v>6.3042358136869572</v>
      </c>
      <c r="P66" s="151">
        <v>6.0755983280065076</v>
      </c>
      <c r="Q66" s="151">
        <v>6.5505206886038927</v>
      </c>
    </row>
    <row r="67" spans="1:17" x14ac:dyDescent="0.25">
      <c r="A67" s="156" t="s">
        <v>333</v>
      </c>
      <c r="B67" s="204">
        <v>6.302075379872754</v>
      </c>
      <c r="C67" s="204">
        <v>8.4616299099325651</v>
      </c>
      <c r="D67" s="204">
        <v>9.8000785587431167</v>
      </c>
      <c r="E67" s="204">
        <v>14.039980323723169</v>
      </c>
      <c r="F67" s="204">
        <v>12.025268909346178</v>
      </c>
      <c r="G67" s="204">
        <v>17.315050094353904</v>
      </c>
      <c r="H67" s="204">
        <v>17.424160757146218</v>
      </c>
      <c r="I67" s="204">
        <v>13.110902901685463</v>
      </c>
      <c r="J67" s="204">
        <v>15.384228209714909</v>
      </c>
      <c r="K67" s="204">
        <v>14.464467290770532</v>
      </c>
      <c r="L67" s="204">
        <v>15.989108179782871</v>
      </c>
      <c r="M67" s="204">
        <v>47.230577695737196</v>
      </c>
      <c r="N67" s="204">
        <v>52.226428870680415</v>
      </c>
      <c r="O67" s="204">
        <v>58.046527333199158</v>
      </c>
      <c r="P67" s="204">
        <v>79.061813930736648</v>
      </c>
      <c r="Q67" s="204">
        <v>82.534766056790076</v>
      </c>
    </row>
    <row r="68" spans="1:17" x14ac:dyDescent="0.25">
      <c r="A68" s="72" t="s">
        <v>319</v>
      </c>
      <c r="B68" s="306">
        <v>47.200410162865062</v>
      </c>
      <c r="C68" s="306">
        <v>49.007002486529743</v>
      </c>
      <c r="D68" s="306">
        <v>51.769117873652888</v>
      </c>
      <c r="E68" s="306">
        <v>61.331899734890456</v>
      </c>
      <c r="F68" s="306">
        <v>51.067051267796423</v>
      </c>
      <c r="G68" s="306">
        <v>21.734065045026632</v>
      </c>
      <c r="H68" s="306">
        <v>30.62573123375806</v>
      </c>
      <c r="I68" s="306">
        <v>31.599043202814784</v>
      </c>
      <c r="J68" s="306">
        <v>34.141657674354668</v>
      </c>
      <c r="K68" s="306">
        <v>49.083523036789458</v>
      </c>
      <c r="L68" s="306">
        <v>60.109553192511051</v>
      </c>
      <c r="M68" s="306">
        <v>54.035649447654507</v>
      </c>
      <c r="N68" s="306">
        <v>155.96553359192515</v>
      </c>
      <c r="O68" s="306">
        <v>147.72488575234109</v>
      </c>
      <c r="P68" s="306">
        <v>131.05061709468231</v>
      </c>
      <c r="Q68" s="306">
        <v>142.10921117913173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0.99999999999999967</v>
      </c>
      <c r="C72" s="77">
        <f t="shared" si="0"/>
        <v>0.99999999999999989</v>
      </c>
      <c r="D72" s="77">
        <f t="shared" si="0"/>
        <v>0.99999999999999978</v>
      </c>
      <c r="E72" s="77">
        <f t="shared" si="0"/>
        <v>1</v>
      </c>
      <c r="F72" s="77">
        <f t="shared" si="0"/>
        <v>0.99999999999999978</v>
      </c>
      <c r="G72" s="77">
        <f t="shared" si="0"/>
        <v>0.99999999999999989</v>
      </c>
      <c r="H72" s="77">
        <f t="shared" si="0"/>
        <v>1.0000000000000002</v>
      </c>
      <c r="I72" s="77">
        <f t="shared" si="0"/>
        <v>1</v>
      </c>
      <c r="J72" s="77">
        <f t="shared" si="0"/>
        <v>1.0000000000000002</v>
      </c>
      <c r="K72" s="77">
        <f t="shared" si="0"/>
        <v>1.0000000000000004</v>
      </c>
      <c r="L72" s="77">
        <f t="shared" si="0"/>
        <v>1</v>
      </c>
      <c r="M72" s="77">
        <f t="shared" si="0"/>
        <v>1</v>
      </c>
      <c r="N72" s="77">
        <f t="shared" si="0"/>
        <v>1</v>
      </c>
      <c r="O72" s="77">
        <f t="shared" si="0"/>
        <v>0.99999999999999989</v>
      </c>
      <c r="P72" s="77">
        <f t="shared" si="0"/>
        <v>1</v>
      </c>
      <c r="Q72" s="77">
        <f t="shared" si="0"/>
        <v>0.99999999999999989</v>
      </c>
    </row>
    <row r="73" spans="1:17" x14ac:dyDescent="0.25">
      <c r="A73" s="132" t="s">
        <v>83</v>
      </c>
      <c r="B73" s="203">
        <f t="shared" ref="B73:Q73" si="1">IF(B$6=0,0,B$6/B$5)</f>
        <v>1.2609054357148345E-2</v>
      </c>
      <c r="C73" s="203">
        <f t="shared" si="1"/>
        <v>1.2850508961182554E-2</v>
      </c>
      <c r="D73" s="203">
        <f t="shared" si="1"/>
        <v>1.3012859617812319E-2</v>
      </c>
      <c r="E73" s="203">
        <f t="shared" si="1"/>
        <v>1.346058416156732E-2</v>
      </c>
      <c r="F73" s="203">
        <f t="shared" si="1"/>
        <v>1.3191700324289546E-2</v>
      </c>
      <c r="G73" s="203">
        <f t="shared" si="1"/>
        <v>1.5089063996043948E-2</v>
      </c>
      <c r="H73" s="203">
        <f t="shared" si="1"/>
        <v>1.4416690016761519E-2</v>
      </c>
      <c r="I73" s="203">
        <f t="shared" si="1"/>
        <v>1.378528095049552E-2</v>
      </c>
      <c r="J73" s="203">
        <f t="shared" si="1"/>
        <v>1.3960121309594266E-2</v>
      </c>
      <c r="K73" s="203">
        <f t="shared" si="1"/>
        <v>1.3384217768518501E-2</v>
      </c>
      <c r="L73" s="203">
        <f t="shared" si="1"/>
        <v>1.3457873436666493E-2</v>
      </c>
      <c r="M73" s="203">
        <f t="shared" si="1"/>
        <v>1.490066194666457E-2</v>
      </c>
      <c r="N73" s="203">
        <f t="shared" si="1"/>
        <v>1.4002200917292316E-2</v>
      </c>
      <c r="O73" s="203">
        <f t="shared" si="1"/>
        <v>1.4206079104659408E-2</v>
      </c>
      <c r="P73" s="203">
        <f t="shared" si="1"/>
        <v>1.4440894565513359E-2</v>
      </c>
      <c r="Q73" s="203">
        <f t="shared" si="1"/>
        <v>1.4373823655332898E-2</v>
      </c>
    </row>
    <row r="74" spans="1:17" x14ac:dyDescent="0.25">
      <c r="A74" s="76" t="s">
        <v>82</v>
      </c>
      <c r="B74" s="202">
        <f t="shared" ref="B74:Q74" si="2">IF(B$7=0,0,B$7/B$5)</f>
        <v>7.3096165235727534E-3</v>
      </c>
      <c r="C74" s="202">
        <f t="shared" si="2"/>
        <v>7.8198286832136497E-3</v>
      </c>
      <c r="D74" s="202">
        <f t="shared" si="2"/>
        <v>7.7734980595367239E-3</v>
      </c>
      <c r="E74" s="202">
        <f t="shared" si="2"/>
        <v>7.615016145299777E-3</v>
      </c>
      <c r="F74" s="202">
        <f t="shared" si="2"/>
        <v>7.6743492226430867E-3</v>
      </c>
      <c r="G74" s="202">
        <f t="shared" si="2"/>
        <v>8.4988276061695664E-3</v>
      </c>
      <c r="H74" s="202">
        <f t="shared" si="2"/>
        <v>8.248397428209377E-3</v>
      </c>
      <c r="I74" s="202">
        <f t="shared" si="2"/>
        <v>7.8861260669877923E-3</v>
      </c>
      <c r="J74" s="202">
        <f t="shared" si="2"/>
        <v>8.2486222328537282E-3</v>
      </c>
      <c r="K74" s="202">
        <f t="shared" si="2"/>
        <v>7.7130354561418439E-3</v>
      </c>
      <c r="L74" s="202">
        <f t="shared" si="2"/>
        <v>7.9107682683769338E-3</v>
      </c>
      <c r="M74" s="202">
        <f t="shared" si="2"/>
        <v>8.6329382979922278E-3</v>
      </c>
      <c r="N74" s="202">
        <f t="shared" si="2"/>
        <v>8.3556591078210018E-3</v>
      </c>
      <c r="O74" s="202">
        <f t="shared" si="2"/>
        <v>8.5284266291791155E-3</v>
      </c>
      <c r="P74" s="202">
        <f t="shared" si="2"/>
        <v>8.6904155156640114E-3</v>
      </c>
      <c r="Q74" s="202">
        <f t="shared" si="2"/>
        <v>8.6766099333820002E-3</v>
      </c>
    </row>
    <row r="75" spans="1:17" x14ac:dyDescent="0.25">
      <c r="A75" s="76" t="s">
        <v>81</v>
      </c>
      <c r="B75" s="202">
        <f t="shared" ref="B75:Q75" si="3">IF(B$8=0,0,B$8/B$5)</f>
        <v>2.3572567489151999E-2</v>
      </c>
      <c r="C75" s="202">
        <f t="shared" si="3"/>
        <v>1.9517418939192739E-2</v>
      </c>
      <c r="D75" s="202">
        <f t="shared" si="3"/>
        <v>2.1083897043240988E-2</v>
      </c>
      <c r="E75" s="202">
        <f t="shared" si="3"/>
        <v>2.5742489108096664E-2</v>
      </c>
      <c r="F75" s="202">
        <f t="shared" si="3"/>
        <v>2.3339931817025202E-2</v>
      </c>
      <c r="G75" s="202">
        <f t="shared" si="3"/>
        <v>2.6587368747426825E-2</v>
      </c>
      <c r="H75" s="202">
        <f t="shared" si="3"/>
        <v>2.4976346335687464E-2</v>
      </c>
      <c r="I75" s="202">
        <f t="shared" si="3"/>
        <v>2.4864766627993369E-2</v>
      </c>
      <c r="J75" s="202">
        <f t="shared" si="3"/>
        <v>2.2005061729996309E-2</v>
      </c>
      <c r="K75" s="202">
        <f t="shared" si="3"/>
        <v>2.4165239639905342E-2</v>
      </c>
      <c r="L75" s="202">
        <f t="shared" si="3"/>
        <v>2.2464137008859113E-2</v>
      </c>
      <c r="M75" s="202">
        <f t="shared" si="3"/>
        <v>2.3883700627054732E-2</v>
      </c>
      <c r="N75" s="202">
        <f t="shared" si="3"/>
        <v>2.1098578666050624E-2</v>
      </c>
      <c r="O75" s="202">
        <f t="shared" si="3"/>
        <v>2.0519486141757817E-2</v>
      </c>
      <c r="P75" s="202">
        <f t="shared" si="3"/>
        <v>2.026039766154834E-2</v>
      </c>
      <c r="Q75" s="202">
        <f t="shared" si="3"/>
        <v>1.9976483040554879E-2</v>
      </c>
    </row>
    <row r="76" spans="1:17" x14ac:dyDescent="0.25">
      <c r="A76" s="76" t="s">
        <v>80</v>
      </c>
      <c r="B76" s="202">
        <f t="shared" ref="B76:Q76" si="4">IF(B$9=0,0,B$9/B$5)</f>
        <v>1.472670334418154E-2</v>
      </c>
      <c r="C76" s="202">
        <f t="shared" si="4"/>
        <v>1.3142001077924573E-2</v>
      </c>
      <c r="D76" s="202">
        <f t="shared" si="4"/>
        <v>1.4378512000392247E-2</v>
      </c>
      <c r="E76" s="202">
        <f t="shared" si="4"/>
        <v>1.7970088495223167E-2</v>
      </c>
      <c r="F76" s="202">
        <f t="shared" si="4"/>
        <v>1.6025052551807403E-2</v>
      </c>
      <c r="G76" s="202">
        <f t="shared" si="4"/>
        <v>2.2400635081250106E-2</v>
      </c>
      <c r="H76" s="202">
        <f t="shared" si="4"/>
        <v>1.9894524159174896E-2</v>
      </c>
      <c r="I76" s="202">
        <f t="shared" si="4"/>
        <v>1.8292497995078916E-2</v>
      </c>
      <c r="J76" s="202">
        <f t="shared" si="4"/>
        <v>1.7186112071063138E-2</v>
      </c>
      <c r="K76" s="202">
        <f t="shared" si="4"/>
        <v>1.693781538492024E-2</v>
      </c>
      <c r="L76" s="202">
        <f t="shared" si="4"/>
        <v>1.6205553629206698E-2</v>
      </c>
      <c r="M76" s="202">
        <f t="shared" si="4"/>
        <v>2.0490711863288043E-2</v>
      </c>
      <c r="N76" s="202">
        <f t="shared" si="4"/>
        <v>1.6802816815726609E-2</v>
      </c>
      <c r="O76" s="202">
        <f t="shared" si="4"/>
        <v>1.6990262012720289E-2</v>
      </c>
      <c r="P76" s="202">
        <f t="shared" si="4"/>
        <v>1.7424862624060129E-2</v>
      </c>
      <c r="Q76" s="202">
        <f t="shared" si="4"/>
        <v>1.7108803866120983E-2</v>
      </c>
    </row>
    <row r="77" spans="1:17" x14ac:dyDescent="0.25">
      <c r="A77" s="129" t="s">
        <v>79</v>
      </c>
      <c r="B77" s="201">
        <f t="shared" ref="B77:Q77" si="5">IF(B$10=0,0,B$10/B$5)</f>
        <v>1.4878452254735271E-2</v>
      </c>
      <c r="C77" s="201">
        <f t="shared" si="5"/>
        <v>1.7157451870213399E-2</v>
      </c>
      <c r="D77" s="201">
        <f t="shared" si="5"/>
        <v>1.7146932840490788E-2</v>
      </c>
      <c r="E77" s="201">
        <f t="shared" si="5"/>
        <v>1.6996229032735274E-2</v>
      </c>
      <c r="F77" s="201">
        <f t="shared" si="5"/>
        <v>1.6944708956499036E-2</v>
      </c>
      <c r="G77" s="201">
        <f t="shared" si="5"/>
        <v>2.2234044796705616E-2</v>
      </c>
      <c r="H77" s="201">
        <f t="shared" si="5"/>
        <v>2.052504522765549E-2</v>
      </c>
      <c r="I77" s="201">
        <f t="shared" si="5"/>
        <v>1.8416562151137728E-2</v>
      </c>
      <c r="J77" s="201">
        <f t="shared" si="5"/>
        <v>2.0039257072340055E-2</v>
      </c>
      <c r="K77" s="201">
        <f t="shared" si="5"/>
        <v>1.730320975823485E-2</v>
      </c>
      <c r="L77" s="201">
        <f t="shared" si="5"/>
        <v>1.8165202645358529E-2</v>
      </c>
      <c r="M77" s="201">
        <f t="shared" si="5"/>
        <v>2.2564606664080437E-2</v>
      </c>
      <c r="N77" s="201">
        <f t="shared" si="5"/>
        <v>2.0508225610314457E-2</v>
      </c>
      <c r="O77" s="201">
        <f t="shared" si="5"/>
        <v>2.1410108696653503E-2</v>
      </c>
      <c r="P77" s="201">
        <f t="shared" si="5"/>
        <v>2.230226098717409E-2</v>
      </c>
      <c r="Q77" s="201">
        <f t="shared" si="5"/>
        <v>2.2176064758259281E-2</v>
      </c>
    </row>
    <row r="78" spans="1:17" x14ac:dyDescent="0.25">
      <c r="A78" s="127" t="s">
        <v>324</v>
      </c>
      <c r="B78" s="200">
        <f t="shared" ref="B78:Q78" si="6">IF(B$15=0,0,B$15/B$5)</f>
        <v>8.1711680633278189E-2</v>
      </c>
      <c r="C78" s="200">
        <f t="shared" si="6"/>
        <v>8.0711561479535857E-2</v>
      </c>
      <c r="D78" s="200">
        <f t="shared" si="6"/>
        <v>5.7805659507191673E-2</v>
      </c>
      <c r="E78" s="200">
        <f t="shared" si="6"/>
        <v>5.6127928721315654E-2</v>
      </c>
      <c r="F78" s="200">
        <f t="shared" si="6"/>
        <v>3.9803695191167089E-2</v>
      </c>
      <c r="G78" s="200">
        <f t="shared" si="6"/>
        <v>9.804334905499075E-2</v>
      </c>
      <c r="H78" s="200">
        <f t="shared" si="6"/>
        <v>8.4008722490290622E-2</v>
      </c>
      <c r="I78" s="200">
        <f t="shared" si="6"/>
        <v>9.1389753949254027E-2</v>
      </c>
      <c r="J78" s="200">
        <f t="shared" si="6"/>
        <v>9.422482314058736E-2</v>
      </c>
      <c r="K78" s="200">
        <f t="shared" si="6"/>
        <v>5.6419215653792772E-2</v>
      </c>
      <c r="L78" s="200">
        <f t="shared" si="6"/>
        <v>4.3801987162585369E-2</v>
      </c>
      <c r="M78" s="200">
        <f t="shared" si="6"/>
        <v>2.965187267652139E-2</v>
      </c>
      <c r="N78" s="200">
        <f t="shared" si="6"/>
        <v>8.6297512012835868E-3</v>
      </c>
      <c r="O78" s="200">
        <f t="shared" si="6"/>
        <v>2.9967295295436177E-2</v>
      </c>
      <c r="P78" s="200">
        <f t="shared" si="6"/>
        <v>3.482306329749342E-2</v>
      </c>
      <c r="Q78" s="200">
        <f t="shared" si="6"/>
        <v>3.1578351475604859E-2</v>
      </c>
    </row>
    <row r="79" spans="1:17" x14ac:dyDescent="0.25">
      <c r="A79" s="127" t="s">
        <v>323</v>
      </c>
      <c r="B79" s="200">
        <f t="shared" ref="B79:Q79" si="7">IF(B$26=0,0,B$26/B$5)</f>
        <v>0.37047420502161266</v>
      </c>
      <c r="C79" s="200">
        <f t="shared" si="7"/>
        <v>0.37326935265613026</v>
      </c>
      <c r="D79" s="200">
        <f t="shared" si="7"/>
        <v>0.40235004547627901</v>
      </c>
      <c r="E79" s="200">
        <f t="shared" si="7"/>
        <v>0.3624850996018355</v>
      </c>
      <c r="F79" s="200">
        <f t="shared" si="7"/>
        <v>0.37137511387551714</v>
      </c>
      <c r="G79" s="200">
        <f t="shared" si="7"/>
        <v>0.45922372412261953</v>
      </c>
      <c r="H79" s="200">
        <f t="shared" si="7"/>
        <v>0.45150255095505698</v>
      </c>
      <c r="I79" s="200">
        <f t="shared" si="7"/>
        <v>0.41615365177930935</v>
      </c>
      <c r="J79" s="200">
        <f t="shared" si="7"/>
        <v>0.44587064489195571</v>
      </c>
      <c r="K79" s="200">
        <f t="shared" si="7"/>
        <v>0.41965380075642311</v>
      </c>
      <c r="L79" s="200">
        <f t="shared" si="7"/>
        <v>0.37683465733439098</v>
      </c>
      <c r="M79" s="200">
        <f t="shared" si="7"/>
        <v>0.4219481791019577</v>
      </c>
      <c r="N79" s="200">
        <f t="shared" si="7"/>
        <v>0.23628636041264939</v>
      </c>
      <c r="O79" s="200">
        <f t="shared" si="7"/>
        <v>0.38242247594824597</v>
      </c>
      <c r="P79" s="200">
        <f t="shared" si="7"/>
        <v>0.37452113367015261</v>
      </c>
      <c r="Q79" s="200">
        <f t="shared" si="7"/>
        <v>0.37443387011434842</v>
      </c>
    </row>
    <row r="80" spans="1:17" x14ac:dyDescent="0.25">
      <c r="A80" s="142" t="s">
        <v>332</v>
      </c>
      <c r="B80" s="199">
        <f t="shared" ref="B80:Q80" si="8">IF(B$27=0,0,B$27/B$5)</f>
        <v>0.34696079626200171</v>
      </c>
      <c r="C80" s="199">
        <f t="shared" si="8"/>
        <v>0.35034191598477366</v>
      </c>
      <c r="D80" s="199">
        <f t="shared" si="8"/>
        <v>0.38013694891443267</v>
      </c>
      <c r="E80" s="199">
        <f t="shared" si="8"/>
        <v>0.34226725017937915</v>
      </c>
      <c r="F80" s="199">
        <f t="shared" si="8"/>
        <v>0.34998849413148408</v>
      </c>
      <c r="G80" s="199">
        <f t="shared" si="8"/>
        <v>0.44506175284870669</v>
      </c>
      <c r="H80" s="199">
        <f t="shared" si="8"/>
        <v>0.43474602071422391</v>
      </c>
      <c r="I80" s="199">
        <f t="shared" si="8"/>
        <v>0.39706519892770159</v>
      </c>
      <c r="J80" s="199">
        <f t="shared" si="8"/>
        <v>0.42721222357079908</v>
      </c>
      <c r="K80" s="199">
        <f t="shared" si="8"/>
        <v>0.39903723113997569</v>
      </c>
      <c r="L80" s="199">
        <f t="shared" si="8"/>
        <v>0.35636220980902139</v>
      </c>
      <c r="M80" s="199">
        <f t="shared" si="8"/>
        <v>0.40689114379357133</v>
      </c>
      <c r="N80" s="199">
        <f t="shared" si="8"/>
        <v>0.21771515326937646</v>
      </c>
      <c r="O80" s="199">
        <f t="shared" si="8"/>
        <v>0.3645583337667257</v>
      </c>
      <c r="P80" s="199">
        <f t="shared" si="8"/>
        <v>0.35750178409373645</v>
      </c>
      <c r="Q80" s="199">
        <f t="shared" si="8"/>
        <v>0.3571465133608594</v>
      </c>
    </row>
    <row r="81" spans="1:17" x14ac:dyDescent="0.25">
      <c r="A81" s="142" t="s">
        <v>331</v>
      </c>
      <c r="B81" s="199">
        <f t="shared" ref="B81:Q81" si="9">IF(B$33=0,0,B$33/B$5)</f>
        <v>2.3513408759610981E-2</v>
      </c>
      <c r="C81" s="199">
        <f t="shared" si="9"/>
        <v>2.2927436671356643E-2</v>
      </c>
      <c r="D81" s="199">
        <f t="shared" si="9"/>
        <v>2.2213096561846338E-2</v>
      </c>
      <c r="E81" s="199">
        <f t="shared" si="9"/>
        <v>2.0217849422456375E-2</v>
      </c>
      <c r="F81" s="199">
        <f t="shared" si="9"/>
        <v>2.1386619744033039E-2</v>
      </c>
      <c r="G81" s="199">
        <f t="shared" si="9"/>
        <v>1.4161971273912851E-2</v>
      </c>
      <c r="H81" s="199">
        <f t="shared" si="9"/>
        <v>1.675653024083305E-2</v>
      </c>
      <c r="I81" s="199">
        <f t="shared" si="9"/>
        <v>1.9088452851607787E-2</v>
      </c>
      <c r="J81" s="199">
        <f t="shared" si="9"/>
        <v>1.8658421321156689E-2</v>
      </c>
      <c r="K81" s="199">
        <f t="shared" si="9"/>
        <v>2.061656961644745E-2</v>
      </c>
      <c r="L81" s="199">
        <f t="shared" si="9"/>
        <v>2.0472447525369648E-2</v>
      </c>
      <c r="M81" s="199">
        <f t="shared" si="9"/>
        <v>1.5057035308386386E-2</v>
      </c>
      <c r="N81" s="199">
        <f t="shared" si="9"/>
        <v>1.8571207143272903E-2</v>
      </c>
      <c r="O81" s="199">
        <f t="shared" si="9"/>
        <v>1.7864142181520264E-2</v>
      </c>
      <c r="P81" s="199">
        <f t="shared" si="9"/>
        <v>1.7019349576416154E-2</v>
      </c>
      <c r="Q81" s="199">
        <f t="shared" si="9"/>
        <v>1.728735675348906E-2</v>
      </c>
    </row>
    <row r="82" spans="1:17" x14ac:dyDescent="0.25">
      <c r="A82" s="127" t="s">
        <v>322</v>
      </c>
      <c r="B82" s="200">
        <f t="shared" ref="B82:Q82" si="10">IF(B$34=0,0,B$34/B$5)</f>
        <v>4.8706346716337043E-2</v>
      </c>
      <c r="C82" s="200">
        <f t="shared" si="10"/>
        <v>4.7492547390667328E-2</v>
      </c>
      <c r="D82" s="200">
        <f t="shared" si="10"/>
        <v>4.6012842878110277E-2</v>
      </c>
      <c r="E82" s="200">
        <f t="shared" si="10"/>
        <v>4.1879830946516781E-2</v>
      </c>
      <c r="F82" s="200">
        <f t="shared" si="10"/>
        <v>4.4300855184068448E-2</v>
      </c>
      <c r="G82" s="200">
        <f t="shared" si="10"/>
        <v>2.9335511924533767E-2</v>
      </c>
      <c r="H82" s="200">
        <f t="shared" si="10"/>
        <v>3.4709955498868468E-2</v>
      </c>
      <c r="I82" s="200">
        <f t="shared" si="10"/>
        <v>3.954036662118756E-2</v>
      </c>
      <c r="J82" s="200">
        <f t="shared" si="10"/>
        <v>3.8649587022395994E-2</v>
      </c>
      <c r="K82" s="200">
        <f t="shared" si="10"/>
        <v>4.2705751348355435E-2</v>
      </c>
      <c r="L82" s="200">
        <f t="shared" si="10"/>
        <v>4.2407212731122849E-2</v>
      </c>
      <c r="M82" s="200">
        <f t="shared" si="10"/>
        <v>3.1189573138800376E-2</v>
      </c>
      <c r="N82" s="200">
        <f t="shared" si="10"/>
        <v>3.8468929082493865E-2</v>
      </c>
      <c r="O82" s="200">
        <f t="shared" si="10"/>
        <v>3.7004294518863397E-2</v>
      </c>
      <c r="P82" s="200">
        <f t="shared" si="10"/>
        <v>3.5254366979719176E-2</v>
      </c>
      <c r="Q82" s="200">
        <f t="shared" si="10"/>
        <v>3.5809524703655914E-2</v>
      </c>
    </row>
    <row r="83" spans="1:17" x14ac:dyDescent="0.25">
      <c r="A83" s="142" t="s">
        <v>330</v>
      </c>
      <c r="B83" s="199">
        <f t="shared" ref="B83:Q83" si="11">IF(B$35=0,0,B$35/B$5)</f>
        <v>2.1917856022351669E-2</v>
      </c>
      <c r="C83" s="199">
        <f t="shared" si="11"/>
        <v>2.1371646325800287E-2</v>
      </c>
      <c r="D83" s="199">
        <f t="shared" si="11"/>
        <v>2.0705779295149624E-2</v>
      </c>
      <c r="E83" s="199">
        <f t="shared" si="11"/>
        <v>1.8845923925932546E-2</v>
      </c>
      <c r="F83" s="199">
        <f t="shared" si="11"/>
        <v>1.9935384832830801E-2</v>
      </c>
      <c r="G83" s="199">
        <f t="shared" si="11"/>
        <v>1.3200980366040194E-2</v>
      </c>
      <c r="H83" s="199">
        <f t="shared" si="11"/>
        <v>1.5619479974490808E-2</v>
      </c>
      <c r="I83" s="199">
        <f t="shared" si="11"/>
        <v>1.7793164979534402E-2</v>
      </c>
      <c r="J83" s="199">
        <f t="shared" si="11"/>
        <v>1.7392314160078193E-2</v>
      </c>
      <c r="K83" s="199">
        <f t="shared" si="11"/>
        <v>1.9217588106759945E-2</v>
      </c>
      <c r="L83" s="199">
        <f t="shared" si="11"/>
        <v>1.9083245729005278E-2</v>
      </c>
      <c r="M83" s="199">
        <f t="shared" si="11"/>
        <v>1.4035307912460167E-2</v>
      </c>
      <c r="N83" s="199">
        <f t="shared" si="11"/>
        <v>1.7311018087122227E-2</v>
      </c>
      <c r="O83" s="199">
        <f t="shared" si="11"/>
        <v>1.6651932533488522E-2</v>
      </c>
      <c r="P83" s="199">
        <f t="shared" si="11"/>
        <v>1.5864465140873626E-2</v>
      </c>
      <c r="Q83" s="199">
        <f t="shared" si="11"/>
        <v>1.6114286116645157E-2</v>
      </c>
    </row>
    <row r="84" spans="1:17" x14ac:dyDescent="0.25">
      <c r="A84" s="142" t="s">
        <v>329</v>
      </c>
      <c r="B84" s="199">
        <f t="shared" ref="B84:Q84" si="12">IF(B$41=0,0,B$41/B$5)</f>
        <v>2.4353173358168525E-2</v>
      </c>
      <c r="C84" s="199">
        <f t="shared" si="12"/>
        <v>2.3746273695333671E-2</v>
      </c>
      <c r="D84" s="199">
        <f t="shared" si="12"/>
        <v>2.3006421439055142E-2</v>
      </c>
      <c r="E84" s="199">
        <f t="shared" si="12"/>
        <v>2.0939915473258394E-2</v>
      </c>
      <c r="F84" s="199">
        <f t="shared" si="12"/>
        <v>2.2150427592034224E-2</v>
      </c>
      <c r="G84" s="199">
        <f t="shared" si="12"/>
        <v>1.4667755962266885E-2</v>
      </c>
      <c r="H84" s="199">
        <f t="shared" si="12"/>
        <v>1.7354977749434234E-2</v>
      </c>
      <c r="I84" s="199">
        <f t="shared" si="12"/>
        <v>1.9770183310593784E-2</v>
      </c>
      <c r="J84" s="199">
        <f t="shared" si="12"/>
        <v>1.9324793511198004E-2</v>
      </c>
      <c r="K84" s="199">
        <f t="shared" si="12"/>
        <v>2.1352875674177721E-2</v>
      </c>
      <c r="L84" s="199">
        <f t="shared" si="12"/>
        <v>2.1203606365561425E-2</v>
      </c>
      <c r="M84" s="199">
        <f t="shared" si="12"/>
        <v>1.559478656940019E-2</v>
      </c>
      <c r="N84" s="199">
        <f t="shared" si="12"/>
        <v>1.9234464541246939E-2</v>
      </c>
      <c r="O84" s="199">
        <f t="shared" si="12"/>
        <v>1.8502147259431702E-2</v>
      </c>
      <c r="P84" s="199">
        <f t="shared" si="12"/>
        <v>1.7627183489859595E-2</v>
      </c>
      <c r="Q84" s="199">
        <f t="shared" si="12"/>
        <v>1.790476235182796E-2</v>
      </c>
    </row>
    <row r="85" spans="1:17" x14ac:dyDescent="0.25">
      <c r="A85" s="142" t="s">
        <v>328</v>
      </c>
      <c r="B85" s="199">
        <f t="shared" ref="B85:Q85" si="13">IF(B$52=0,0,B$52/B$5)</f>
        <v>2.435317335816852E-3</v>
      </c>
      <c r="C85" s="199">
        <f t="shared" si="13"/>
        <v>2.3746273695333668E-3</v>
      </c>
      <c r="D85" s="199">
        <f t="shared" si="13"/>
        <v>2.3006421439055137E-3</v>
      </c>
      <c r="E85" s="199">
        <f t="shared" si="13"/>
        <v>2.0939915473258386E-3</v>
      </c>
      <c r="F85" s="199">
        <f t="shared" si="13"/>
        <v>2.2150427592034219E-3</v>
      </c>
      <c r="G85" s="199">
        <f t="shared" si="13"/>
        <v>1.4667755962266883E-3</v>
      </c>
      <c r="H85" s="199">
        <f t="shared" si="13"/>
        <v>1.7354977749434229E-3</v>
      </c>
      <c r="I85" s="199">
        <f t="shared" si="13"/>
        <v>1.9770183310593779E-3</v>
      </c>
      <c r="J85" s="199">
        <f t="shared" si="13"/>
        <v>1.9324793511197999E-3</v>
      </c>
      <c r="K85" s="199">
        <f t="shared" si="13"/>
        <v>2.1352875674177721E-3</v>
      </c>
      <c r="L85" s="199">
        <f t="shared" si="13"/>
        <v>2.1203606365561424E-3</v>
      </c>
      <c r="M85" s="199">
        <f t="shared" si="13"/>
        <v>1.5594786569400184E-3</v>
      </c>
      <c r="N85" s="199">
        <f t="shared" si="13"/>
        <v>1.9234464541246932E-3</v>
      </c>
      <c r="O85" s="199">
        <f t="shared" si="13"/>
        <v>1.8502147259431699E-3</v>
      </c>
      <c r="P85" s="199">
        <f t="shared" si="13"/>
        <v>1.762718348985959E-3</v>
      </c>
      <c r="Q85" s="199">
        <f t="shared" si="13"/>
        <v>1.7904762351827956E-3</v>
      </c>
    </row>
    <row r="86" spans="1:17" x14ac:dyDescent="0.25">
      <c r="A86" s="127" t="s">
        <v>321</v>
      </c>
      <c r="B86" s="200">
        <f t="shared" ref="B86:Q86" si="14">IF(B$53=0,0,B$53/B$5)</f>
        <v>2.5192937956726055E-2</v>
      </c>
      <c r="C86" s="200">
        <f t="shared" si="14"/>
        <v>2.4565110719310685E-2</v>
      </c>
      <c r="D86" s="200">
        <f t="shared" si="14"/>
        <v>2.3799746316263932E-2</v>
      </c>
      <c r="E86" s="200">
        <f t="shared" si="14"/>
        <v>2.1661981524060396E-2</v>
      </c>
      <c r="F86" s="200">
        <f t="shared" si="14"/>
        <v>2.2914235440035399E-2</v>
      </c>
      <c r="G86" s="200">
        <f t="shared" si="14"/>
        <v>1.5173540650620909E-2</v>
      </c>
      <c r="H86" s="200">
        <f t="shared" si="14"/>
        <v>1.7953425258035408E-2</v>
      </c>
      <c r="I86" s="200">
        <f t="shared" si="14"/>
        <v>2.045191376957977E-2</v>
      </c>
      <c r="J86" s="200">
        <f t="shared" si="14"/>
        <v>1.9991165701239308E-2</v>
      </c>
      <c r="K86" s="200">
        <f t="shared" si="14"/>
        <v>2.2089181731907982E-2</v>
      </c>
      <c r="L86" s="200">
        <f t="shared" si="14"/>
        <v>2.1934765205753194E-2</v>
      </c>
      <c r="M86" s="200">
        <f t="shared" si="14"/>
        <v>1.6132537830413983E-2</v>
      </c>
      <c r="N86" s="200">
        <f t="shared" si="14"/>
        <v>1.9897721939220965E-2</v>
      </c>
      <c r="O86" s="200">
        <f t="shared" si="14"/>
        <v>1.9140152337343137E-2</v>
      </c>
      <c r="P86" s="200">
        <f t="shared" si="14"/>
        <v>1.8235017403303022E-2</v>
      </c>
      <c r="Q86" s="200">
        <f t="shared" si="14"/>
        <v>1.8522167950166847E-2</v>
      </c>
    </row>
    <row r="87" spans="1:17" x14ac:dyDescent="0.25">
      <c r="A87" s="142" t="s">
        <v>327</v>
      </c>
      <c r="B87" s="199">
        <f t="shared" ref="B87:Q87" si="15">IF(B$54=0,0,B$54/B$5)</f>
        <v>5.0385875913452104E-3</v>
      </c>
      <c r="C87" s="199">
        <f t="shared" si="15"/>
        <v>4.9130221438621379E-3</v>
      </c>
      <c r="D87" s="199">
        <f t="shared" si="15"/>
        <v>4.7599492632527862E-3</v>
      </c>
      <c r="E87" s="199">
        <f t="shared" si="15"/>
        <v>4.3323963048120797E-3</v>
      </c>
      <c r="F87" s="199">
        <f t="shared" si="15"/>
        <v>4.5828470880070801E-3</v>
      </c>
      <c r="G87" s="199">
        <f t="shared" si="15"/>
        <v>3.0347081301241824E-3</v>
      </c>
      <c r="H87" s="199">
        <f t="shared" si="15"/>
        <v>3.5906850516070816E-3</v>
      </c>
      <c r="I87" s="199">
        <f t="shared" si="15"/>
        <v>4.090382753915954E-3</v>
      </c>
      <c r="J87" s="199">
        <f t="shared" si="15"/>
        <v>3.9982331402478623E-3</v>
      </c>
      <c r="K87" s="199">
        <f t="shared" si="15"/>
        <v>4.4178363463815967E-3</v>
      </c>
      <c r="L87" s="199">
        <f t="shared" si="15"/>
        <v>4.3869530411506392E-3</v>
      </c>
      <c r="M87" s="199">
        <f t="shared" si="15"/>
        <v>3.2265075660827969E-3</v>
      </c>
      <c r="N87" s="199">
        <f t="shared" si="15"/>
        <v>3.9795443878441932E-3</v>
      </c>
      <c r="O87" s="199">
        <f t="shared" si="15"/>
        <v>3.8280304674686272E-3</v>
      </c>
      <c r="P87" s="199">
        <f t="shared" si="15"/>
        <v>3.6470034806606044E-3</v>
      </c>
      <c r="Q87" s="199">
        <f t="shared" si="15"/>
        <v>3.7044335900333699E-3</v>
      </c>
    </row>
    <row r="88" spans="1:17" x14ac:dyDescent="0.25">
      <c r="A88" s="142" t="s">
        <v>326</v>
      </c>
      <c r="B88" s="199">
        <f t="shared" ref="B88:Q88" si="16">IF(B$55=0,0,B$55/B$5)</f>
        <v>2.0154350365380841E-3</v>
      </c>
      <c r="C88" s="199">
        <f t="shared" si="16"/>
        <v>1.9652088575448545E-3</v>
      </c>
      <c r="D88" s="199">
        <f t="shared" si="16"/>
        <v>1.9039797053011145E-3</v>
      </c>
      <c r="E88" s="199">
        <f t="shared" si="16"/>
        <v>1.7329585219248314E-3</v>
      </c>
      <c r="F88" s="199">
        <f t="shared" si="16"/>
        <v>1.8331388352028318E-3</v>
      </c>
      <c r="G88" s="199">
        <f t="shared" si="16"/>
        <v>1.2138832520496728E-3</v>
      </c>
      <c r="H88" s="199">
        <f t="shared" si="16"/>
        <v>1.4362740206428327E-3</v>
      </c>
      <c r="I88" s="199">
        <f t="shared" si="16"/>
        <v>1.6361531015663818E-3</v>
      </c>
      <c r="J88" s="199">
        <f t="shared" si="16"/>
        <v>1.5992932560991444E-3</v>
      </c>
      <c r="K88" s="199">
        <f t="shared" si="16"/>
        <v>1.7671345385526385E-3</v>
      </c>
      <c r="L88" s="199">
        <f t="shared" si="16"/>
        <v>1.7547812164602557E-3</v>
      </c>
      <c r="M88" s="199">
        <f t="shared" si="16"/>
        <v>1.2906030264331187E-3</v>
      </c>
      <c r="N88" s="199">
        <f t="shared" si="16"/>
        <v>1.5918177551376774E-3</v>
      </c>
      <c r="O88" s="199">
        <f t="shared" si="16"/>
        <v>1.5312121869874508E-3</v>
      </c>
      <c r="P88" s="199">
        <f t="shared" si="16"/>
        <v>1.4588013922642417E-3</v>
      </c>
      <c r="Q88" s="199">
        <f t="shared" si="16"/>
        <v>1.4817734360133479E-3</v>
      </c>
    </row>
    <row r="89" spans="1:17" x14ac:dyDescent="0.25">
      <c r="A89" s="142" t="s">
        <v>325</v>
      </c>
      <c r="B89" s="199">
        <f t="shared" ref="B89:Q89" si="17">IF(B$66=0,0,B$66/B$5)</f>
        <v>1.8138915328842757E-2</v>
      </c>
      <c r="C89" s="199">
        <f t="shared" si="17"/>
        <v>1.7686879717903694E-2</v>
      </c>
      <c r="D89" s="199">
        <f t="shared" si="17"/>
        <v>1.7135817347710029E-2</v>
      </c>
      <c r="E89" s="199">
        <f t="shared" si="17"/>
        <v>1.5596626697323486E-2</v>
      </c>
      <c r="F89" s="199">
        <f t="shared" si="17"/>
        <v>1.6498249516825485E-2</v>
      </c>
      <c r="G89" s="199">
        <f t="shared" si="17"/>
        <v>1.0924949268447054E-2</v>
      </c>
      <c r="H89" s="199">
        <f t="shared" si="17"/>
        <v>1.2926466185785494E-2</v>
      </c>
      <c r="I89" s="199">
        <f t="shared" si="17"/>
        <v>1.4725377914097433E-2</v>
      </c>
      <c r="J89" s="199">
        <f t="shared" si="17"/>
        <v>1.43936393048923E-2</v>
      </c>
      <c r="K89" s="199">
        <f t="shared" si="17"/>
        <v>1.5904210846973747E-2</v>
      </c>
      <c r="L89" s="199">
        <f t="shared" si="17"/>
        <v>1.57930309481423E-2</v>
      </c>
      <c r="M89" s="199">
        <f t="shared" si="17"/>
        <v>1.1615427237898067E-2</v>
      </c>
      <c r="N89" s="199">
        <f t="shared" si="17"/>
        <v>1.4326359796239094E-2</v>
      </c>
      <c r="O89" s="199">
        <f t="shared" si="17"/>
        <v>1.3780909682887057E-2</v>
      </c>
      <c r="P89" s="199">
        <f t="shared" si="17"/>
        <v>1.3129212530378175E-2</v>
      </c>
      <c r="Q89" s="199">
        <f t="shared" si="17"/>
        <v>1.333596092412013E-2</v>
      </c>
    </row>
    <row r="90" spans="1:17" x14ac:dyDescent="0.25">
      <c r="A90" s="127" t="s">
        <v>320</v>
      </c>
      <c r="B90" s="200">
        <f t="shared" ref="B90:Q90" si="18">IF(B$67=0,0,B$67/B$5)</f>
        <v>4.7212535451775214E-2</v>
      </c>
      <c r="C90" s="200">
        <f t="shared" si="18"/>
        <v>5.940718215193546E-2</v>
      </c>
      <c r="D90" s="200">
        <f t="shared" si="18"/>
        <v>6.3133258931661856E-2</v>
      </c>
      <c r="E90" s="200">
        <f t="shared" si="18"/>
        <v>8.1227698937114221E-2</v>
      </c>
      <c r="F90" s="200">
        <f t="shared" si="18"/>
        <v>8.4707529294386755E-2</v>
      </c>
      <c r="G90" s="200">
        <f t="shared" si="18"/>
        <v>0.13453896325493994</v>
      </c>
      <c r="H90" s="200">
        <f t="shared" si="18"/>
        <v>0.11740550747729682</v>
      </c>
      <c r="I90" s="200">
        <f t="shared" si="18"/>
        <v>0.10240623953697028</v>
      </c>
      <c r="J90" s="200">
        <f t="shared" si="18"/>
        <v>9.9347131705484232E-2</v>
      </c>
      <c r="K90" s="200">
        <f t="shared" si="18"/>
        <v>8.6409097482254629E-2</v>
      </c>
      <c r="L90" s="200">
        <f t="shared" si="18"/>
        <v>9.1779902745789274E-2</v>
      </c>
      <c r="M90" s="200">
        <f t="shared" si="18"/>
        <v>0.19150631154285519</v>
      </c>
      <c r="N90" s="200">
        <f t="shared" si="18"/>
        <v>0.1545153604973227</v>
      </c>
      <c r="O90" s="200">
        <f t="shared" si="18"/>
        <v>0.12688832940660902</v>
      </c>
      <c r="P90" s="200">
        <f t="shared" si="18"/>
        <v>0.17085055694826431</v>
      </c>
      <c r="Q90" s="200">
        <f t="shared" si="18"/>
        <v>0.16802945404471903</v>
      </c>
    </row>
    <row r="91" spans="1:17" x14ac:dyDescent="0.25">
      <c r="A91" s="72" t="s">
        <v>319</v>
      </c>
      <c r="B91" s="71">
        <f t="shared" ref="B91:Q91" si="19">IF(B$68=0,0,B$68/B$5)</f>
        <v>0.35360590025148075</v>
      </c>
      <c r="C91" s="71">
        <f t="shared" si="19"/>
        <v>0.34406703607069344</v>
      </c>
      <c r="D91" s="71">
        <f t="shared" si="19"/>
        <v>0.33350274732901991</v>
      </c>
      <c r="E91" s="71">
        <f t="shared" si="19"/>
        <v>0.35483305332623533</v>
      </c>
      <c r="F91" s="71">
        <f t="shared" si="19"/>
        <v>0.3597228281425609</v>
      </c>
      <c r="G91" s="71">
        <f t="shared" si="19"/>
        <v>0.1688749707646989</v>
      </c>
      <c r="H91" s="71">
        <f t="shared" si="19"/>
        <v>0.20635883515296308</v>
      </c>
      <c r="I91" s="71">
        <f t="shared" si="19"/>
        <v>0.2468128405520057</v>
      </c>
      <c r="J91" s="71">
        <f t="shared" si="19"/>
        <v>0.22047747312248991</v>
      </c>
      <c r="K91" s="71">
        <f t="shared" si="19"/>
        <v>0.2932194350195455</v>
      </c>
      <c r="L91" s="71">
        <f t="shared" si="19"/>
        <v>0.34503793983189052</v>
      </c>
      <c r="M91" s="71">
        <f t="shared" si="19"/>
        <v>0.21909890631037127</v>
      </c>
      <c r="N91" s="71">
        <f t="shared" si="19"/>
        <v>0.46143439574982453</v>
      </c>
      <c r="O91" s="71">
        <f t="shared" si="19"/>
        <v>0.32292308990853213</v>
      </c>
      <c r="P91" s="71">
        <f t="shared" si="19"/>
        <v>0.28319703034710758</v>
      </c>
      <c r="Q91" s="71">
        <f t="shared" si="19"/>
        <v>0.28931484645785477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232.77960796878392</v>
      </c>
      <c r="C95" s="230">
        <f t="shared" si="20"/>
        <v>234.78861080914584</v>
      </c>
      <c r="D95" s="230">
        <f t="shared" si="20"/>
        <v>236.92502705918344</v>
      </c>
      <c r="E95" s="230">
        <f t="shared" si="20"/>
        <v>232.07372230249621</v>
      </c>
      <c r="F95" s="230">
        <f t="shared" si="20"/>
        <v>233.28710652283482</v>
      </c>
      <c r="G95" s="230">
        <f t="shared" si="20"/>
        <v>247.71659982121679</v>
      </c>
      <c r="H95" s="230">
        <f t="shared" si="20"/>
        <v>242.85565093606877</v>
      </c>
      <c r="I95" s="230">
        <f t="shared" si="20"/>
        <v>235.79480104834039</v>
      </c>
      <c r="J95" s="230">
        <f t="shared" si="20"/>
        <v>239.78799404306778</v>
      </c>
      <c r="K95" s="230">
        <f t="shared" si="20"/>
        <v>233.62906775173474</v>
      </c>
      <c r="L95" s="230">
        <f t="shared" si="20"/>
        <v>226.91237304495263</v>
      </c>
      <c r="M95" s="230">
        <f t="shared" si="20"/>
        <v>233.98167291659553</v>
      </c>
      <c r="N95" s="230">
        <f t="shared" si="20"/>
        <v>203.12168217735763</v>
      </c>
      <c r="O95" s="230">
        <f t="shared" si="20"/>
        <v>212.21190557442276</v>
      </c>
      <c r="P95" s="230">
        <f t="shared" si="20"/>
        <v>212.60970436216181</v>
      </c>
      <c r="Q95" s="230">
        <f t="shared" si="20"/>
        <v>210.48838840484984</v>
      </c>
    </row>
    <row r="96" spans="1:17" x14ac:dyDescent="0.25">
      <c r="A96" s="132" t="s">
        <v>83</v>
      </c>
      <c r="B96" s="275">
        <f>IF(B$6=0,0,B$6/OIS!B$5*1000)</f>
        <v>2.935130730114079</v>
      </c>
      <c r="C96" s="275">
        <f>IF(C$6=0,0,C$6/OIS!C$5*1000)</f>
        <v>3.0171531471865314</v>
      </c>
      <c r="D96" s="275">
        <f>IF(D$6=0,0,D$6/OIS!D$5*1000)</f>
        <v>3.0830721170675401</v>
      </c>
      <c r="E96" s="275">
        <f>IF(E$6=0,0,E$6/OIS!E$5*1000)</f>
        <v>3.1238478707409527</v>
      </c>
      <c r="F96" s="275">
        <f>IF(F$6=0,0,F$6/OIS!F$5*1000)</f>
        <v>3.0774535987698495</v>
      </c>
      <c r="G96" s="275">
        <f>IF(G$6=0,0,G$6/OIS!G$5*1000)</f>
        <v>3.7378116275847497</v>
      </c>
      <c r="H96" s="275">
        <f>IF(H$6=0,0,H$6/OIS!H$5*1000)</f>
        <v>3.5011746383641422</v>
      </c>
      <c r="I96" s="275">
        <f>IF(I$6=0,0,I$6/OIS!I$5*1000)</f>
        <v>3.2504975791175679</v>
      </c>
      <c r="J96" s="275">
        <f>IF(J$6=0,0,J$6/OIS!J$5*1000)</f>
        <v>3.3474694854254938</v>
      </c>
      <c r="K96" s="275">
        <f>IF(K$6=0,0,K$6/OIS!K$5*1000)</f>
        <v>3.1269423198451807</v>
      </c>
      <c r="L96" s="275">
        <f>IF(L$6=0,0,L$6/OIS!L$5*1000)</f>
        <v>3.0537579976526263</v>
      </c>
      <c r="M96" s="275">
        <f>IF(M$6=0,0,M$6/OIS!M$5*1000)</f>
        <v>3.4864818098452317</v>
      </c>
      <c r="N96" s="275">
        <f>IF(N$6=0,0,N$6/OIS!N$5*1000)</f>
        <v>2.8441506045057552</v>
      </c>
      <c r="O96" s="275">
        <f>IF(O$6=0,0,O$6/OIS!O$5*1000)</f>
        <v>3.0146991175407627</v>
      </c>
      <c r="P96" s="275">
        <f>IF(P$6=0,0,P$6/OIS!P$5*1000)</f>
        <v>3.0702743242989441</v>
      </c>
      <c r="Q96" s="275">
        <f>IF(Q$6=0,0,Q$6/OIS!Q$5*1000)</f>
        <v>3.0255229764265295</v>
      </c>
    </row>
    <row r="97" spans="1:17" x14ac:dyDescent="0.25">
      <c r="A97" s="76" t="s">
        <v>82</v>
      </c>
      <c r="B97" s="274">
        <f>IF(B$7=0,0,B$7/OIS!B$5*1000)</f>
        <v>1.7015296687594113</v>
      </c>
      <c r="C97" s="274">
        <f>IF(C$7=0,0,C$7/OIS!C$5*1000)</f>
        <v>1.8360067132972451</v>
      </c>
      <c r="D97" s="274">
        <f>IF(D$7=0,0,D$7/OIS!D$5*1000)</f>
        <v>1.8417362381002489</v>
      </c>
      <c r="E97" s="274">
        <f>IF(E$7=0,0,E$7/OIS!E$5*1000)</f>
        <v>1.7672451422333253</v>
      </c>
      <c r="F97" s="274">
        <f>IF(F$7=0,0,F$7/OIS!F$5*1000)</f>
        <v>1.7903267245961723</v>
      </c>
      <c r="G97" s="274">
        <f>IF(G$7=0,0,G$7/OIS!G$5*1000)</f>
        <v>2.1053006770670168</v>
      </c>
      <c r="H97" s="274">
        <f>IF(H$7=0,0,H$7/OIS!H$5*1000)</f>
        <v>2.0031699266071832</v>
      </c>
      <c r="I97" s="274">
        <f>IF(I$7=0,0,I$7/OIS!I$5*1000)</f>
        <v>1.8595075270075174</v>
      </c>
      <c r="J97" s="274">
        <f>IF(J$7=0,0,J$7/OIS!J$5*1000)</f>
        <v>1.9779205788350465</v>
      </c>
      <c r="K97" s="274">
        <f>IF(K$7=0,0,K$7/OIS!K$5*1000)</f>
        <v>1.8019892831544948</v>
      </c>
      <c r="L97" s="274">
        <f>IF(L$7=0,0,L$7/OIS!L$5*1000)</f>
        <v>1.7950512003861208</v>
      </c>
      <c r="M97" s="274">
        <f>IF(M$7=0,0,M$7/OIS!M$5*1000)</f>
        <v>2.0199493451499686</v>
      </c>
      <c r="N97" s="274">
        <f>IF(N$7=0,0,N$7/OIS!N$5*1000)</f>
        <v>1.6972155336811614</v>
      </c>
      <c r="O97" s="274">
        <f>IF(O$7=0,0,O$7/OIS!O$5*1000)</f>
        <v>1.809833666529751</v>
      </c>
      <c r="P97" s="274">
        <f>IF(P$7=0,0,P$7/OIS!P$5*1000)</f>
        <v>1.8476666735696692</v>
      </c>
      <c r="Q97" s="274">
        <f>IF(Q$7=0,0,Q$7/OIS!Q$5*1000)</f>
        <v>1.8263256416950888</v>
      </c>
    </row>
    <row r="98" spans="1:17" x14ac:dyDescent="0.25">
      <c r="A98" s="76" t="s">
        <v>81</v>
      </c>
      <c r="B98" s="274">
        <f>IF(B$8=0,0,B$8/OIS!B$5*1000)</f>
        <v>5.487213018942505</v>
      </c>
      <c r="C98" s="274">
        <f>IF(C$8=0,0,C$8/OIS!C$5*1000)</f>
        <v>4.5824676793131758</v>
      </c>
      <c r="D98" s="274">
        <f>IF(D$8=0,0,D$8/OIS!D$5*1000)</f>
        <v>4.99530287748291</v>
      </c>
      <c r="E98" s="274">
        <f>IF(E$8=0,0,E$8/OIS!E$5*1000)</f>
        <v>5.9741552686474586</v>
      </c>
      <c r="F98" s="274">
        <f>IF(F$8=0,0,F$8/OIS!F$5*1000)</f>
        <v>5.4449051600340601</v>
      </c>
      <c r="G98" s="274">
        <f>IF(G$8=0,0,G$8/OIS!G$5*1000)</f>
        <v>6.5861325843054583</v>
      </c>
      <c r="H98" s="274">
        <f>IF(H$8=0,0,H$8/OIS!H$5*1000)</f>
        <v>6.0656468473580736</v>
      </c>
      <c r="I98" s="274">
        <f>IF(I$8=0,0,I$8/OIS!I$5*1000)</f>
        <v>5.8629827001611101</v>
      </c>
      <c r="J98" s="274">
        <f>IF(J$8=0,0,J$8/OIS!J$5*1000)</f>
        <v>5.2765496110296937</v>
      </c>
      <c r="K98" s="274">
        <f>IF(K$8=0,0,K$8/OIS!K$5*1000)</f>
        <v>5.6457024090683499</v>
      </c>
      <c r="L98" s="274">
        <f>IF(L$8=0,0,L$8/OIS!L$5*1000)</f>
        <v>5.0973906370871651</v>
      </c>
      <c r="M98" s="274">
        <f>IF(M$8=0,0,M$8/OIS!M$5*1000)</f>
        <v>5.5883482281574084</v>
      </c>
      <c r="N98" s="274">
        <f>IF(N$8=0,0,N$8/OIS!N$5*1000)</f>
        <v>4.2855787901995122</v>
      </c>
      <c r="O98" s="274">
        <f>IF(O$8=0,0,O$8/OIS!O$5*1000)</f>
        <v>4.3544792555503866</v>
      </c>
      <c r="P98" s="274">
        <f>IF(P$8=0,0,P$8/OIS!P$5*1000)</f>
        <v>4.3075571570816269</v>
      </c>
      <c r="Q98" s="274">
        <f>IF(Q$8=0,0,Q$8/OIS!Q$5*1000)</f>
        <v>4.2048177212032112</v>
      </c>
    </row>
    <row r="99" spans="1:17" x14ac:dyDescent="0.25">
      <c r="A99" s="76" t="s">
        <v>80</v>
      </c>
      <c r="B99" s="274">
        <f>IF(B$9=0,0,B$9/OIS!B$5*1000)</f>
        <v>3.428076231131159</v>
      </c>
      <c r="C99" s="274">
        <f>IF(C$9=0,0,C$9/OIS!C$5*1000)</f>
        <v>3.0855921763382077</v>
      </c>
      <c r="D99" s="274">
        <f>IF(D$9=0,0,D$9/OIS!D$5*1000)</f>
        <v>3.4066293447637279</v>
      </c>
      <c r="E99" s="274">
        <f>IF(E$9=0,0,E$9/OIS!E$5*1000)</f>
        <v>4.1703853271917026</v>
      </c>
      <c r="F99" s="274">
        <f>IF(F$9=0,0,F$9/OIS!F$5*1000)</f>
        <v>3.7384381416875194</v>
      </c>
      <c r="G99" s="274">
        <f>IF(G$9=0,0,G$9/OIS!G$5*1000)</f>
        <v>5.5490091561631436</v>
      </c>
      <c r="H99" s="274">
        <f>IF(H$9=0,0,H$9/OIS!H$5*1000)</f>
        <v>4.8314976147397646</v>
      </c>
      <c r="I99" s="274">
        <f>IF(I$9=0,0,I$9/OIS!I$5*1000)</f>
        <v>4.3132759254267983</v>
      </c>
      <c r="J99" s="274">
        <f>IF(J$9=0,0,J$9/OIS!J$5*1000)</f>
        <v>4.1210233389195832</v>
      </c>
      <c r="K99" s="274">
        <f>IF(K$9=0,0,K$9/OIS!K$5*1000)</f>
        <v>3.9571660181299055</v>
      </c>
      <c r="L99" s="274">
        <f>IF(L$9=0,0,L$9/OIS!L$5*1000)</f>
        <v>3.6772406305105361</v>
      </c>
      <c r="M99" s="274">
        <f>IF(M$9=0,0,M$9/OIS!M$5*1000)</f>
        <v>4.7944510410240682</v>
      </c>
      <c r="N99" s="274">
        <f>IF(N$9=0,0,N$9/OIS!N$5*1000)</f>
        <v>3.4130164169283805</v>
      </c>
      <c r="O99" s="274">
        <f>IF(O$9=0,0,O$9/OIS!O$5*1000)</f>
        <v>3.6055358779281002</v>
      </c>
      <c r="P99" s="274">
        <f>IF(P$9=0,0,P$9/OIS!P$5*1000)</f>
        <v>3.7046948910527067</v>
      </c>
      <c r="Q99" s="274">
        <f>IF(Q$9=0,0,Q$9/OIS!Q$5*1000)</f>
        <v>3.6012045533144699</v>
      </c>
    </row>
    <row r="100" spans="1:17" x14ac:dyDescent="0.25">
      <c r="A100" s="129" t="s">
        <v>79</v>
      </c>
      <c r="B100" s="273">
        <f>IF(B$10=0,0,B$10/OIS!B$5*1000)</f>
        <v>3.4634002830395469</v>
      </c>
      <c r="C100" s="273">
        <f>IF(C$10=0,0,C$10/OIS!C$5*1000)</f>
        <v>4.0283742896321852</v>
      </c>
      <c r="D100" s="273">
        <f>IF(D$10=0,0,D$10/OIS!D$5*1000)</f>
        <v>4.0625375272152828</v>
      </c>
      <c r="E100" s="273">
        <f>IF(E$10=0,0,E$10/OIS!E$5*1000)</f>
        <v>3.9443781367326296</v>
      </c>
      <c r="F100" s="273">
        <f>IF(F$10=0,0,F$10/OIS!F$5*1000)</f>
        <v>3.9529821233332236</v>
      </c>
      <c r="G100" s="273">
        <f>IF(G$10=0,0,G$10/OIS!G$5*1000)</f>
        <v>5.5077419773125333</v>
      </c>
      <c r="H100" s="273">
        <f>IF(H$10=0,0,H$10/OIS!H$5*1000)</f>
        <v>4.9846232192545248</v>
      </c>
      <c r="I100" s="273">
        <f>IF(I$10=0,0,I$10/OIS!I$5*1000)</f>
        <v>4.3425296084219154</v>
      </c>
      <c r="J100" s="273">
        <f>IF(J$10=0,0,J$10/OIS!J$5*1000)</f>
        <v>4.8051732554897812</v>
      </c>
      <c r="K100" s="273">
        <f>IF(K$10=0,0,K$10/OIS!K$5*1000)</f>
        <v>4.0425327649291267</v>
      </c>
      <c r="L100" s="273">
        <f>IF(L$10=0,0,L$10/OIS!L$5*1000)</f>
        <v>4.1219092391007548</v>
      </c>
      <c r="M100" s="273">
        <f>IF(M$10=0,0,M$10/OIS!M$5*1000)</f>
        <v>5.279704415966501</v>
      </c>
      <c r="N100" s="273">
        <f>IF(N$10=0,0,N$10/OIS!N$5*1000)</f>
        <v>4.1656652844398385</v>
      </c>
      <c r="O100" s="273">
        <f>IF(O$10=0,0,O$10/OIS!O$5*1000)</f>
        <v>4.5434799650723612</v>
      </c>
      <c r="P100" s="273">
        <f>IF(P$10=0,0,P$10/OIS!P$5*1000)</f>
        <v>4.7416771150908579</v>
      </c>
      <c r="Q100" s="273">
        <f>IF(Q$10=0,0,Q$10/OIS!Q$5*1000)</f>
        <v>4.6678041321275821</v>
      </c>
    </row>
    <row r="101" spans="1:17" x14ac:dyDescent="0.25">
      <c r="A101" s="127" t="s">
        <v>324</v>
      </c>
      <c r="B101" s="296">
        <f>IF(B$15=0,0,B$15/OIS!B$5*1000)</f>
        <v>19.020812984284976</v>
      </c>
      <c r="C101" s="296">
        <f>IF(C$15=0,0,C$15/OIS!C$5*1000)</f>
        <v>18.950155396017191</v>
      </c>
      <c r="D101" s="296">
        <f>IF(D$15=0,0,D$15/OIS!D$5*1000)</f>
        <v>13.695607442915337</v>
      </c>
      <c r="E101" s="296">
        <f>IF(E$15=0,0,E$15/OIS!E$5*1000)</f>
        <v>13.02581734348491</v>
      </c>
      <c r="F101" s="296">
        <f>IF(F$15=0,0,F$15/OIS!F$5*1000)</f>
        <v>9.2856888800642441</v>
      </c>
      <c r="G101" s="296">
        <f>IF(G$15=0,0,G$15/OIS!G$5*1000)</f>
        <v>24.286965062987019</v>
      </c>
      <c r="H101" s="296">
        <f>IF(H$15=0,0,H$15/OIS!H$5*1000)</f>
        <v>20.401992984687087</v>
      </c>
      <c r="I101" s="296">
        <f>IF(I$15=0,0,I$15/OIS!I$5*1000)</f>
        <v>21.549228850321132</v>
      </c>
      <c r="J101" s="296">
        <f>IF(J$15=0,0,J$15/OIS!J$5*1000)</f>
        <v>22.593981329944278</v>
      </c>
      <c r="K101" s="296">
        <f>IF(K$15=0,0,K$15/OIS!K$5*1000)</f>
        <v>13.181168756479682</v>
      </c>
      <c r="L101" s="296">
        <f>IF(L$15=0,0,L$15/OIS!L$5*1000)</f>
        <v>9.9392128511467988</v>
      </c>
      <c r="M101" s="296">
        <f>IF(M$15=0,0,M$15/OIS!M$5*1000)</f>
        <v>6.9379947739623651</v>
      </c>
      <c r="N101" s="296">
        <f>IF(N$15=0,0,N$15/OIS!N$5*1000)</f>
        <v>1.7528895807767948</v>
      </c>
      <c r="O101" s="296">
        <f>IF(O$15=0,0,O$15/OIS!O$5*1000)</f>
        <v>6.3594168395559452</v>
      </c>
      <c r="P101" s="296">
        <f>IF(P$15=0,0,P$15/OIS!P$5*1000)</f>
        <v>7.4037211926649222</v>
      </c>
      <c r="Q101" s="296">
        <f>IF(Q$15=0,0,Q$15/OIS!Q$5*1000)</f>
        <v>6.6468763105819795</v>
      </c>
    </row>
    <row r="102" spans="1:17" x14ac:dyDescent="0.25">
      <c r="A102" s="127" t="s">
        <v>323</v>
      </c>
      <c r="B102" s="296">
        <f>IF(B$26=0,0,B$26/OIS!B$5*1000)</f>
        <v>86.238840207477892</v>
      </c>
      <c r="C102" s="296">
        <f>IF(C$26=0,0,C$26/OIS!C$5*1000)</f>
        <v>87.639392767761976</v>
      </c>
      <c r="D102" s="296">
        <f>IF(D$26=0,0,D$26/OIS!D$5*1000)</f>
        <v>95.326795411731126</v>
      </c>
      <c r="E102" s="296">
        <f>IF(E$26=0,0,E$26/OIS!E$5*1000)</f>
        <v>84.123266343789055</v>
      </c>
      <c r="F102" s="296">
        <f>IF(F$26=0,0,F$26/OIS!F$5*1000)</f>
        <v>86.637025750607677</v>
      </c>
      <c r="G102" s="296">
        <f>IF(G$26=0,0,G$26/OIS!G$5*1000)</f>
        <v>113.75733949689182</v>
      </c>
      <c r="H102" s="296">
        <f>IF(H$26=0,0,H$26/OIS!H$5*1000)</f>
        <v>109.6499459114859</v>
      </c>
      <c r="I102" s="296">
        <f>IF(I$26=0,0,I$26/OIS!I$5*1000)</f>
        <v>98.126867526842574</v>
      </c>
      <c r="J102" s="296">
        <f>IF(J$26=0,0,J$26/OIS!J$5*1000)</f>
        <v>106.91442754133107</v>
      </c>
      <c r="K102" s="296">
        <f>IF(K$26=0,0,K$26/OIS!K$5*1000)</f>
        <v>98.04332624919536</v>
      </c>
      <c r="L102" s="296">
        <f>IF(L$26=0,0,L$26/OIS!L$5*1000)</f>
        <v>85.508446341328224</v>
      </c>
      <c r="M102" s="296">
        <f>IF(M$26=0,0,M$26/OIS!M$5*1000)</f>
        <v>98.728140830387346</v>
      </c>
      <c r="N102" s="296">
        <f>IF(N$26=0,0,N$26/OIS!N$5*1000)</f>
        <v>47.994883002582739</v>
      </c>
      <c r="O102" s="296">
        <f>IF(O$26=0,0,O$26/OIS!O$5*1000)</f>
        <v>81.154602355466139</v>
      </c>
      <c r="P102" s="296">
        <f>IF(P$26=0,0,P$26/OIS!P$5*1000)</f>
        <v>79.626827506992825</v>
      </c>
      <c r="Q102" s="296">
        <f>IF(Q$26=0,0,Q$26/OIS!Q$5*1000)</f>
        <v>78.813981884560064</v>
      </c>
    </row>
    <row r="103" spans="1:17" x14ac:dyDescent="0.25">
      <c r="A103" s="127" t="s">
        <v>322</v>
      </c>
      <c r="B103" s="296">
        <f>IF(B$34=0,0,B$34/OIS!B$5*1000)</f>
        <v>11.337844294220606</v>
      </c>
      <c r="C103" s="296">
        <f>IF(C$34=0,0,C$34/OIS!C$5*1000)</f>
        <v>11.150709225642306</v>
      </c>
      <c r="D103" s="296">
        <f>IF(D$34=0,0,D$34/OIS!D$5*1000)</f>
        <v>10.901594043966238</v>
      </c>
      <c r="E103" s="296">
        <f>IF(E$34=0,0,E$34/OIS!E$5*1000)</f>
        <v>9.7192082571574225</v>
      </c>
      <c r="F103" s="296">
        <f>IF(F$34=0,0,F$34/OIS!F$5*1000)</f>
        <v>10.334818322378455</v>
      </c>
      <c r="G103" s="296">
        <f>IF(G$34=0,0,G$34/OIS!G$5*1000)</f>
        <v>7.2668932679602651</v>
      </c>
      <c r="H103" s="296">
        <f>IF(H$34=0,0,H$34/OIS!H$5*1000)</f>
        <v>8.4295088366396804</v>
      </c>
      <c r="I103" s="296">
        <f>IF(I$34=0,0,I$34/OIS!I$5*1000)</f>
        <v>9.3234128808213601</v>
      </c>
      <c r="J103" s="296">
        <f>IF(J$34=0,0,J$34/OIS!J$5*1000)</f>
        <v>9.2677069426933212</v>
      </c>
      <c r="K103" s="296">
        <f>IF(K$34=0,0,K$34/OIS!K$5*1000)</f>
        <v>9.977304875153667</v>
      </c>
      <c r="L103" s="296">
        <f>IF(L$34=0,0,L$34/OIS!L$5*1000)</f>
        <v>9.6227212750412114</v>
      </c>
      <c r="M103" s="296">
        <f>IF(M$34=0,0,M$34/OIS!M$5*1000)</f>
        <v>7.2977885005710244</v>
      </c>
      <c r="N103" s="296">
        <f>IF(N$34=0,0,N$34/OIS!N$5*1000)</f>
        <v>7.8138735867976283</v>
      </c>
      <c r="O103" s="296">
        <f>IF(O$34=0,0,O$34/OIS!O$5*1000)</f>
        <v>7.8527518542851702</v>
      </c>
      <c r="P103" s="296">
        <f>IF(P$34=0,0,P$34/OIS!P$5*1000)</f>
        <v>7.4954205410332531</v>
      </c>
      <c r="Q103" s="296">
        <f>IF(Q$34=0,0,Q$34/OIS!Q$5*1000)</f>
        <v>7.5374891444161909</v>
      </c>
    </row>
    <row r="104" spans="1:17" x14ac:dyDescent="0.25">
      <c r="A104" s="127" t="s">
        <v>321</v>
      </c>
      <c r="B104" s="296">
        <f>IF(B$53=0,0,B$53/OIS!B$5*1000)</f>
        <v>5.8644022211485884</v>
      </c>
      <c r="C104" s="296">
        <f>IF(C$53=0,0,C$53/OIS!C$5*1000)</f>
        <v>5.7676082201598131</v>
      </c>
      <c r="D104" s="296">
        <f>IF(D$53=0,0,D$53/OIS!D$5*1000)</f>
        <v>5.6387555399825349</v>
      </c>
      <c r="E104" s="296">
        <f>IF(E$53=0,0,E$53/OIS!E$5*1000)</f>
        <v>5.0271766847365962</v>
      </c>
      <c r="F104" s="296">
        <f>IF(F$53=0,0,F$53/OIS!F$5*1000)</f>
        <v>5.3455956839888543</v>
      </c>
      <c r="G104" s="296">
        <f>IF(G$53=0,0,G$53/OIS!G$5*1000)</f>
        <v>3.7587378972208256</v>
      </c>
      <c r="H104" s="296">
        <f>IF(H$53=0,0,H$53/OIS!H$5*1000)</f>
        <v>4.3600907775722471</v>
      </c>
      <c r="I104" s="296">
        <f>IF(I$53=0,0,I$53/OIS!I$5*1000)</f>
        <v>4.8224549383558752</v>
      </c>
      <c r="J104" s="296">
        <f>IF(J$53=0,0,J$53/OIS!J$5*1000)</f>
        <v>4.7936415220827522</v>
      </c>
      <c r="K104" s="296">
        <f>IF(K$53=0,0,K$53/OIS!K$5*1000)</f>
        <v>5.1606749354243107</v>
      </c>
      <c r="L104" s="296">
        <f>IF(L$53=0,0,L$53/OIS!L$5*1000)</f>
        <v>4.9772696250213162</v>
      </c>
      <c r="M104" s="296">
        <f>IF(M$53=0,0,M$53/OIS!M$5*1000)</f>
        <v>3.7747181899505287</v>
      </c>
      <c r="N104" s="296">
        <f>IF(N$53=0,0,N$53/OIS!N$5*1000)</f>
        <v>4.0416587517918758</v>
      </c>
      <c r="O104" s="296">
        <f>IF(O$53=0,0,O$53/OIS!O$5*1000)</f>
        <v>4.0617682004923292</v>
      </c>
      <c r="P104" s="296">
        <f>IF(P$53=0,0,P$53/OIS!P$5*1000)</f>
        <v>3.8769416591551304</v>
      </c>
      <c r="Q104" s="296">
        <f>IF(Q$53=0,0,Q$53/OIS!Q$5*1000)</f>
        <v>3.8987012815945805</v>
      </c>
    </row>
    <row r="105" spans="1:17" x14ac:dyDescent="0.25">
      <c r="A105" s="127" t="s">
        <v>320</v>
      </c>
      <c r="B105" s="296">
        <f>IF(B$67=0,0,B$67/OIS!B$5*1000)</f>
        <v>10.99011549367655</v>
      </c>
      <c r="C105" s="296">
        <f>IF(C$67=0,0,C$67/OIS!C$5*1000)</f>
        <v>13.948129769538809</v>
      </c>
      <c r="D105" s="296">
        <f>IF(D$67=0,0,D$67/OIS!D$5*1000)</f>
        <v>14.957849080718423</v>
      </c>
      <c r="E105" s="296">
        <f>IF(E$67=0,0,E$67/OIS!E$5*1000)</f>
        <v>18.850814446402612</v>
      </c>
      <c r="F105" s="296">
        <f>IF(F$67=0,0,F$67/OIS!F$5*1000)</f>
        <v>19.761174409785752</v>
      </c>
      <c r="G105" s="296">
        <f>IF(G$67=0,0,G$67/OIS!G$5*1000)</f>
        <v>33.327534520985353</v>
      </c>
      <c r="H105" s="296">
        <f>IF(H$67=0,0,H$67/OIS!H$5*1000)</f>
        <v>28.512590941878404</v>
      </c>
      <c r="I105" s="296">
        <f>IF(I$67=0,0,I$67/OIS!I$5*1000)</f>
        <v>24.146858877728597</v>
      </c>
      <c r="J105" s="296">
        <f>IF(J$67=0,0,J$67/OIS!J$5*1000)</f>
        <v>23.822249425590524</v>
      </c>
      <c r="K105" s="296">
        <f>IF(K$67=0,0,K$67/OIS!K$5*1000)</f>
        <v>20.187676890047914</v>
      </c>
      <c r="L105" s="296">
        <f>IF(L$67=0,0,L$67/OIS!L$5*1000)</f>
        <v>20.825995529882007</v>
      </c>
      <c r="M105" s="296">
        <f>IF(M$67=0,0,M$67/OIS!M$5*1000)</f>
        <v>44.808967148883987</v>
      </c>
      <c r="N105" s="296">
        <f>IF(N$67=0,0,N$67/OIS!N$5*1000)</f>
        <v>31.38541994645702</v>
      </c>
      <c r="O105" s="296">
        <f>IF(O$67=0,0,O$67/OIS!O$5*1000)</f>
        <v>26.927214178531568</v>
      </c>
      <c r="P105" s="296">
        <f>IF(P$67=0,0,P$67/OIS!P$5*1000)</f>
        <v>36.324486402881163</v>
      </c>
      <c r="Q105" s="296">
        <f>IF(Q$67=0,0,Q$67/OIS!Q$5*1000)</f>
        <v>35.368248986419687</v>
      </c>
    </row>
    <row r="106" spans="1:17" x14ac:dyDescent="0.25">
      <c r="A106" s="72" t="s">
        <v>319</v>
      </c>
      <c r="B106" s="295">
        <f>IF(B$68=0,0,B$68/OIS!B$5*1000)</f>
        <v>82.312242835988613</v>
      </c>
      <c r="C106" s="295">
        <f>IF(C$68=0,0,C$68/OIS!C$5*1000)</f>
        <v>80.783021424258393</v>
      </c>
      <c r="D106" s="295">
        <f>IF(D$68=0,0,D$68/OIS!D$5*1000)</f>
        <v>79.015147435240081</v>
      </c>
      <c r="E106" s="295">
        <f>IF(E$68=0,0,E$68/OIS!E$5*1000)</f>
        <v>82.347427481379569</v>
      </c>
      <c r="F106" s="295">
        <f>IF(F$68=0,0,F$68/OIS!F$5*1000)</f>
        <v>83.918697727589006</v>
      </c>
      <c r="G106" s="295">
        <f>IF(G$68=0,0,G$68/OIS!G$5*1000)</f>
        <v>41.833133552738609</v>
      </c>
      <c r="H106" s="295">
        <f>IF(H$68=0,0,H$68/OIS!H$5*1000)</f>
        <v>50.115409237481749</v>
      </c>
      <c r="I106" s="295">
        <f>IF(I$68=0,0,I$68/OIS!I$5*1000)</f>
        <v>58.197184634135944</v>
      </c>
      <c r="J106" s="295">
        <f>IF(J$68=0,0,J$68/OIS!J$5*1000)</f>
        <v>52.867851011726252</v>
      </c>
      <c r="K106" s="295">
        <f>IF(K$68=0,0,K$68/OIS!K$5*1000)</f>
        <v>68.504583250306766</v>
      </c>
      <c r="L106" s="295">
        <f>IF(L$68=0,0,L$68/OIS!L$5*1000)</f>
        <v>78.293377717795863</v>
      </c>
      <c r="M106" s="295">
        <f>IF(M$68=0,0,M$68/OIS!M$5*1000)</f>
        <v>51.265128632697106</v>
      </c>
      <c r="N106" s="295">
        <f>IF(N$68=0,0,N$68/OIS!N$5*1000)</f>
        <v>93.727330679196925</v>
      </c>
      <c r="O106" s="295">
        <f>IF(O$68=0,0,O$68/OIS!O$5*1000)</f>
        <v>68.528124263470261</v>
      </c>
      <c r="P106" s="295">
        <f>IF(P$68=0,0,P$68/OIS!P$5*1000)</f>
        <v>60.21043689834071</v>
      </c>
      <c r="Q106" s="295">
        <f>IF(Q$68=0,0,Q$68/OIS!Q$5*1000)</f>
        <v>60.897415772510435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27.739564762751261</v>
      </c>
      <c r="C5" s="96">
        <v>29.346502705475473</v>
      </c>
      <c r="D5" s="96">
        <v>31.694121288023247</v>
      </c>
      <c r="E5" s="96">
        <v>36.029205562539019</v>
      </c>
      <c r="F5" s="96">
        <v>29.437461140744936</v>
      </c>
      <c r="G5" s="96">
        <v>25.1326840096213</v>
      </c>
      <c r="H5" s="96">
        <v>29.561978127002135</v>
      </c>
      <c r="I5" s="96">
        <v>26.265777598685702</v>
      </c>
      <c r="J5" s="96">
        <v>31.240016286527755</v>
      </c>
      <c r="K5" s="96">
        <v>34.660466540578113</v>
      </c>
      <c r="L5" s="96">
        <v>37.13956182394881</v>
      </c>
      <c r="M5" s="96">
        <v>50.9890158536153</v>
      </c>
      <c r="N5" s="96">
        <v>80.497184809429129</v>
      </c>
      <c r="O5" s="96">
        <v>104.28050453789763</v>
      </c>
      <c r="P5" s="96">
        <v>105.28962945825236</v>
      </c>
      <c r="Q5" s="96">
        <v>112.88641234165215</v>
      </c>
    </row>
    <row r="6" spans="1:17" x14ac:dyDescent="0.25">
      <c r="A6" s="132" t="s">
        <v>83</v>
      </c>
      <c r="B6" s="160">
        <v>0.414021302696016</v>
      </c>
      <c r="C6" s="160">
        <v>0.45077869155731992</v>
      </c>
      <c r="D6" s="160">
        <v>0.50055721487686511</v>
      </c>
      <c r="E6" s="160">
        <v>0.5765485555342641</v>
      </c>
      <c r="F6" s="160">
        <v>0.46406967608522232</v>
      </c>
      <c r="G6" s="160">
        <v>0.49270840540995964</v>
      </c>
      <c r="H6" s="160">
        <v>0.54605320928189938</v>
      </c>
      <c r="I6" s="160">
        <v>0.45043051868602479</v>
      </c>
      <c r="J6" s="160">
        <v>0.5549157122916254</v>
      </c>
      <c r="K6" s="160">
        <v>0.57511330893349233</v>
      </c>
      <c r="L6" s="160">
        <v>0.60182543230564234</v>
      </c>
      <c r="M6" s="160">
        <v>0.98166175832710911</v>
      </c>
      <c r="N6" s="160">
        <v>1.2723576052074337</v>
      </c>
      <c r="O6" s="160">
        <v>1.8083820484152011</v>
      </c>
      <c r="P6" s="160">
        <v>1.8905869932970609</v>
      </c>
      <c r="Q6" s="160">
        <v>2.0163066954671813</v>
      </c>
    </row>
    <row r="7" spans="1:17" x14ac:dyDescent="0.25">
      <c r="A7" s="76" t="s">
        <v>82</v>
      </c>
      <c r="B7" s="159">
        <v>6.2840248341119731E-2</v>
      </c>
      <c r="C7" s="159">
        <v>7.1819671929741438E-2</v>
      </c>
      <c r="D7" s="159">
        <v>7.8288974416305432E-2</v>
      </c>
      <c r="E7" s="159">
        <v>8.5397653495426482E-2</v>
      </c>
      <c r="F7" s="159">
        <v>7.0684973677340834E-2</v>
      </c>
      <c r="G7" s="159">
        <v>7.2659067380296719E-2</v>
      </c>
      <c r="H7" s="159">
        <v>8.1797891693518435E-2</v>
      </c>
      <c r="I7" s="159">
        <v>6.7465078566564821E-2</v>
      </c>
      <c r="J7" s="159">
        <v>8.5846456342487262E-2</v>
      </c>
      <c r="K7" s="159">
        <v>8.6773852637680754E-2</v>
      </c>
      <c r="L7" s="159">
        <v>9.2622369713467212E-2</v>
      </c>
      <c r="M7" s="159">
        <v>0.14890801569280415</v>
      </c>
      <c r="N7" s="159">
        <v>0.19879100389641793</v>
      </c>
      <c r="O7" s="159">
        <v>0.28424183916677059</v>
      </c>
      <c r="P7" s="159">
        <v>0.29788335664600263</v>
      </c>
      <c r="Q7" s="159">
        <v>0.31866728630119406</v>
      </c>
    </row>
    <row r="8" spans="1:17" x14ac:dyDescent="0.25">
      <c r="A8" s="76" t="s">
        <v>81</v>
      </c>
      <c r="B8" s="159">
        <v>1.1112830564645069</v>
      </c>
      <c r="C8" s="159">
        <v>0.98297634894348251</v>
      </c>
      <c r="D8" s="159">
        <v>1.1644195867277667</v>
      </c>
      <c r="E8" s="159">
        <v>1.5830701233490536</v>
      </c>
      <c r="F8" s="159">
        <v>1.1788529417564784</v>
      </c>
      <c r="G8" s="159">
        <v>1.2464666527320161</v>
      </c>
      <c r="H8" s="159">
        <v>1.3582382158323516</v>
      </c>
      <c r="I8" s="159">
        <v>1.166471704560504</v>
      </c>
      <c r="J8" s="159">
        <v>1.2558508253666121</v>
      </c>
      <c r="K8" s="159">
        <v>1.4908335731283686</v>
      </c>
      <c r="L8" s="159">
        <v>1.4423194842065945</v>
      </c>
      <c r="M8" s="159">
        <v>2.2591005652929601</v>
      </c>
      <c r="N8" s="159">
        <v>2.7526038873580516</v>
      </c>
      <c r="O8" s="159">
        <v>3.7502487393520423</v>
      </c>
      <c r="P8" s="159">
        <v>3.8082738291188871</v>
      </c>
      <c r="Q8" s="159">
        <v>4.0232863628465267</v>
      </c>
    </row>
    <row r="9" spans="1:17" x14ac:dyDescent="0.25">
      <c r="A9" s="76" t="s">
        <v>80</v>
      </c>
      <c r="B9" s="159">
        <v>0.48598980314262352</v>
      </c>
      <c r="C9" s="159">
        <v>0.4633252795527294</v>
      </c>
      <c r="D9" s="159">
        <v>0.55587401545889059</v>
      </c>
      <c r="E9" s="159">
        <v>0.77357717063180309</v>
      </c>
      <c r="F9" s="159">
        <v>0.56658271962392881</v>
      </c>
      <c r="G9" s="159">
        <v>0.73513897783786519</v>
      </c>
      <c r="H9" s="159">
        <v>0.75732868660050789</v>
      </c>
      <c r="I9" s="159">
        <v>0.60071247472174727</v>
      </c>
      <c r="J9" s="159">
        <v>0.68658912041468356</v>
      </c>
      <c r="K9" s="159">
        <v>0.73147462803214613</v>
      </c>
      <c r="L9" s="159">
        <v>0.72834881388444561</v>
      </c>
      <c r="M9" s="159">
        <v>1.3567343027192684</v>
      </c>
      <c r="N9" s="159">
        <v>1.5345336838903794</v>
      </c>
      <c r="O9" s="159">
        <v>2.1736893773706334</v>
      </c>
      <c r="P9" s="159">
        <v>2.2927324595218268</v>
      </c>
      <c r="Q9" s="159">
        <v>2.4120448317433012</v>
      </c>
    </row>
    <row r="10" spans="1:17" x14ac:dyDescent="0.25">
      <c r="A10" s="129" t="s">
        <v>79</v>
      </c>
      <c r="B10" s="158">
        <v>0.74251379659323713</v>
      </c>
      <c r="C10" s="158">
        <v>0.91002010200002381</v>
      </c>
      <c r="D10" s="158">
        <v>0.99642518805303071</v>
      </c>
      <c r="E10" s="158">
        <v>1.0972873642625034</v>
      </c>
      <c r="F10" s="158">
        <v>0.92250631761082524</v>
      </c>
      <c r="G10" s="158">
        <v>1.0953021794109026</v>
      </c>
      <c r="H10" s="158">
        <v>1.1815339270210696</v>
      </c>
      <c r="I10" s="158">
        <v>0.92280973522010123</v>
      </c>
      <c r="J10" s="158">
        <v>1.2163213075837427</v>
      </c>
      <c r="K10" s="158">
        <v>1.1473699987105508</v>
      </c>
      <c r="L10" s="158">
        <v>1.2503148053663531</v>
      </c>
      <c r="M10" s="158">
        <v>2.2156815417380056</v>
      </c>
      <c r="N10" s="158">
        <v>2.8317897245039236</v>
      </c>
      <c r="O10" s="158">
        <v>4.1042195258252345</v>
      </c>
      <c r="P10" s="158">
        <v>4.3715321245537941</v>
      </c>
      <c r="Q10" s="158">
        <v>4.6663969416931446</v>
      </c>
    </row>
    <row r="11" spans="1:17" x14ac:dyDescent="0.25">
      <c r="A11" s="92" t="s">
        <v>125</v>
      </c>
      <c r="B11" s="91">
        <v>0.12567043937829017</v>
      </c>
      <c r="C11" s="91">
        <v>0.15482141998829493</v>
      </c>
      <c r="D11" s="91">
        <v>0.16966905267262261</v>
      </c>
      <c r="E11" s="91">
        <v>0.18726635730750613</v>
      </c>
      <c r="F11" s="91">
        <v>9.4165242356492526E-2</v>
      </c>
      <c r="G11" s="91">
        <v>0.1503880530085232</v>
      </c>
      <c r="H11" s="91">
        <v>0.15006316010032603</v>
      </c>
      <c r="I11" s="91">
        <v>0.10573943761081797</v>
      </c>
      <c r="J11" s="91">
        <v>0.14657289705730217</v>
      </c>
      <c r="K11" s="91">
        <v>0.12158384481316453</v>
      </c>
      <c r="L11" s="91">
        <v>0.13695749743476862</v>
      </c>
      <c r="M11" s="91">
        <v>0.38240123462537323</v>
      </c>
      <c r="N11" s="91">
        <v>0.33104046295371437</v>
      </c>
      <c r="O11" s="91">
        <v>0.65834190586675367</v>
      </c>
      <c r="P11" s="91">
        <v>0.70426334070495766</v>
      </c>
      <c r="Q11" s="91">
        <v>0.74066984234356259</v>
      </c>
    </row>
    <row r="12" spans="1:17" x14ac:dyDescent="0.25">
      <c r="A12" s="92" t="s">
        <v>26</v>
      </c>
      <c r="B12" s="91">
        <v>0.31721119697118516</v>
      </c>
      <c r="C12" s="91">
        <v>0.41001915861488575</v>
      </c>
      <c r="D12" s="91">
        <v>0.45286636634819621</v>
      </c>
      <c r="E12" s="91">
        <v>0.50992668324924539</v>
      </c>
      <c r="F12" s="91">
        <v>0.41187791669998552</v>
      </c>
      <c r="G12" s="91">
        <v>0.56105531055898539</v>
      </c>
      <c r="H12" s="91">
        <v>0.5825178629866673</v>
      </c>
      <c r="I12" s="91">
        <v>0.43356176116616385</v>
      </c>
      <c r="J12" s="91">
        <v>0.58490543177440435</v>
      </c>
      <c r="K12" s="91">
        <v>0.52061046914678133</v>
      </c>
      <c r="L12" s="91">
        <v>0.57565569250980919</v>
      </c>
      <c r="M12" s="91">
        <v>1.1428954649942891</v>
      </c>
      <c r="N12" s="91">
        <v>1.3412510132393529</v>
      </c>
      <c r="O12" s="91">
        <v>1.8934918773312888</v>
      </c>
      <c r="P12" s="91">
        <v>2.2138133283596475</v>
      </c>
      <c r="Q12" s="91">
        <v>2.3107430449367872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0.28327893892086986</v>
      </c>
      <c r="O13" s="91">
        <v>0.27146890886880209</v>
      </c>
      <c r="P13" s="91">
        <v>6.6241443984156101E-2</v>
      </c>
      <c r="Q13" s="91">
        <v>0.1448655782700011</v>
      </c>
    </row>
    <row r="14" spans="1:17" x14ac:dyDescent="0.25">
      <c r="A14" s="92" t="s">
        <v>21</v>
      </c>
      <c r="B14" s="157">
        <v>0.29963216024376177</v>
      </c>
      <c r="C14" s="157">
        <v>0.3451795233968431</v>
      </c>
      <c r="D14" s="157">
        <v>0.37388976903221194</v>
      </c>
      <c r="E14" s="157">
        <v>0.40009432370575193</v>
      </c>
      <c r="F14" s="157">
        <v>0.41646315855434723</v>
      </c>
      <c r="G14" s="157">
        <v>0.38385881584339399</v>
      </c>
      <c r="H14" s="157">
        <v>0.44895290393407616</v>
      </c>
      <c r="I14" s="157">
        <v>0.3835085364431195</v>
      </c>
      <c r="J14" s="157">
        <v>0.48484297875203614</v>
      </c>
      <c r="K14" s="157">
        <v>0.50517568475060493</v>
      </c>
      <c r="L14" s="157">
        <v>0.53770161542177519</v>
      </c>
      <c r="M14" s="157">
        <v>0.6903848421183435</v>
      </c>
      <c r="N14" s="157">
        <v>0.87621930938998671</v>
      </c>
      <c r="O14" s="157">
        <v>1.28091683375839</v>
      </c>
      <c r="P14" s="157">
        <v>1.3872140115050327</v>
      </c>
      <c r="Q14" s="157">
        <v>1.4701184761427939</v>
      </c>
    </row>
    <row r="15" spans="1:17" x14ac:dyDescent="0.25">
      <c r="A15" s="156" t="s">
        <v>324</v>
      </c>
      <c r="B15" s="204">
        <v>2.4926040074269555</v>
      </c>
      <c r="C15" s="204">
        <v>2.6296526902986681</v>
      </c>
      <c r="D15" s="204">
        <v>2.0473299499430824</v>
      </c>
      <c r="E15" s="204">
        <v>2.2182831139876908</v>
      </c>
      <c r="F15" s="204">
        <v>1.2791760671614782</v>
      </c>
      <c r="G15" s="204">
        <v>2.976453944828001</v>
      </c>
      <c r="H15" s="204">
        <v>2.9480841942361664</v>
      </c>
      <c r="I15" s="204">
        <v>2.7782218069150306</v>
      </c>
      <c r="J15" s="204">
        <v>3.462441060365534</v>
      </c>
      <c r="K15" s="204">
        <v>2.2281086695644601</v>
      </c>
      <c r="L15" s="204">
        <v>1.8141012342496912</v>
      </c>
      <c r="M15" s="204">
        <v>1.8049866401892929</v>
      </c>
      <c r="N15" s="204">
        <v>0.72000798691812884</v>
      </c>
      <c r="O15" s="204">
        <v>3.5751834333034127</v>
      </c>
      <c r="P15" s="204">
        <v>4.0216775125172131</v>
      </c>
      <c r="Q15" s="204">
        <v>3.8169708591625806</v>
      </c>
    </row>
    <row r="16" spans="1:17" x14ac:dyDescent="0.25">
      <c r="A16" s="88" t="s">
        <v>33</v>
      </c>
      <c r="B16" s="87">
        <v>3.8786914795047409E-2</v>
      </c>
      <c r="C16" s="87">
        <v>2.8893267575767051E-3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3.7635720166275068E-3</v>
      </c>
      <c r="C19" s="87">
        <v>2.4603119460120061E-5</v>
      </c>
      <c r="D19" s="87">
        <v>1.9113374315437837E-3</v>
      </c>
      <c r="E19" s="87">
        <v>6.1393756250492908E-4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6.3749408454786965E-3</v>
      </c>
      <c r="N19" s="87">
        <v>5.883358621489438E-3</v>
      </c>
      <c r="O19" s="87">
        <v>2.1836779478085269E-4</v>
      </c>
      <c r="P19" s="87">
        <v>1.1124964721323141E-3</v>
      </c>
      <c r="Q19" s="87">
        <v>4.026525756105612E-4</v>
      </c>
    </row>
    <row r="20" spans="1:17" x14ac:dyDescent="0.25">
      <c r="A20" s="88" t="s">
        <v>29</v>
      </c>
      <c r="B20" s="87">
        <v>0</v>
      </c>
      <c r="C20" s="87">
        <v>2.0381518069221673E-3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0.11775020729915214</v>
      </c>
      <c r="C22" s="87">
        <v>6.2816567785850454E-4</v>
      </c>
      <c r="D22" s="87">
        <v>6.3401657689233684E-2</v>
      </c>
      <c r="E22" s="87">
        <v>1.773256829045845E-2</v>
      </c>
      <c r="F22" s="87">
        <v>7.0441447120142206E-2</v>
      </c>
      <c r="G22" s="87">
        <v>0.74196320993147025</v>
      </c>
      <c r="H22" s="87">
        <v>0.10034760727311634</v>
      </c>
      <c r="I22" s="87">
        <v>7.8475310709971602E-2</v>
      </c>
      <c r="J22" s="87">
        <v>0.72752006609579567</v>
      </c>
      <c r="K22" s="87">
        <v>1.6314964194239043E-3</v>
      </c>
      <c r="L22" s="87">
        <v>3.4135221142073631E-2</v>
      </c>
      <c r="M22" s="87">
        <v>0.11310256116881917</v>
      </c>
      <c r="N22" s="87">
        <v>0.24108758926071058</v>
      </c>
      <c r="O22" s="87">
        <v>8.2124459758929243E-3</v>
      </c>
      <c r="P22" s="87">
        <v>8.2876986612353071E-2</v>
      </c>
      <c r="Q22" s="87">
        <v>3.3688330639754446E-2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0.26985325870790627</v>
      </c>
      <c r="C24" s="87">
        <v>0.3576632231463005</v>
      </c>
      <c r="D24" s="87">
        <v>0.33830916062452571</v>
      </c>
      <c r="E24" s="87">
        <v>0.3600437691558131</v>
      </c>
      <c r="F24" s="87">
        <v>0.24537006249778359</v>
      </c>
      <c r="G24" s="87">
        <v>0.22600558735537929</v>
      </c>
      <c r="H24" s="87">
        <v>0.4125645912375544</v>
      </c>
      <c r="I24" s="87">
        <v>0.34629995334009028</v>
      </c>
      <c r="J24" s="87">
        <v>0.37334652534115392</v>
      </c>
      <c r="K24" s="87">
        <v>0.40115250334179064</v>
      </c>
      <c r="L24" s="87">
        <v>0.2631881673779109</v>
      </c>
      <c r="M24" s="87">
        <v>0.25715763155776411</v>
      </c>
      <c r="N24" s="87">
        <v>7.3588230891698941E-2</v>
      </c>
      <c r="O24" s="87">
        <v>0.36334452043395726</v>
      </c>
      <c r="P24" s="87">
        <v>1.3837548742795014</v>
      </c>
      <c r="Q24" s="87">
        <v>1.7048745021259741</v>
      </c>
    </row>
    <row r="25" spans="1:17" x14ac:dyDescent="0.25">
      <c r="A25" s="88" t="s">
        <v>22</v>
      </c>
      <c r="B25" s="87">
        <v>2.0624500546082221</v>
      </c>
      <c r="C25" s="87">
        <v>2.2664092197905501</v>
      </c>
      <c r="D25" s="87">
        <v>1.6437077941977791</v>
      </c>
      <c r="E25" s="87">
        <v>1.8398928389789144</v>
      </c>
      <c r="F25" s="87">
        <v>0.96336455754355255</v>
      </c>
      <c r="G25" s="87">
        <v>2.0084851475411512</v>
      </c>
      <c r="H25" s="87">
        <v>2.4351719957254958</v>
      </c>
      <c r="I25" s="87">
        <v>2.3534465428649689</v>
      </c>
      <c r="J25" s="87">
        <v>2.3615744689285845</v>
      </c>
      <c r="K25" s="87">
        <v>1.8253246698032455</v>
      </c>
      <c r="L25" s="87">
        <v>1.5167778457297068</v>
      </c>
      <c r="M25" s="87">
        <v>1.428351506617231</v>
      </c>
      <c r="N25" s="87">
        <v>0.39944880814422989</v>
      </c>
      <c r="O25" s="87">
        <v>3.2034080990987817</v>
      </c>
      <c r="P25" s="87">
        <v>2.5539331551532261</v>
      </c>
      <c r="Q25" s="87">
        <v>2.0780053738212412</v>
      </c>
    </row>
    <row r="26" spans="1:17" x14ac:dyDescent="0.25">
      <c r="A26" s="156" t="s">
        <v>323</v>
      </c>
      <c r="B26" s="204">
        <v>6.7887762736486339</v>
      </c>
      <c r="C26" s="204">
        <v>7.2361073241257348</v>
      </c>
      <c r="D26" s="204">
        <v>8.5495821794726563</v>
      </c>
      <c r="E26" s="204">
        <v>8.5789093836631984</v>
      </c>
      <c r="F26" s="204">
        <v>7.2438995209246784</v>
      </c>
      <c r="G26" s="204">
        <v>8.1380575971058065</v>
      </c>
      <c r="H26" s="204">
        <v>9.3443344505543617</v>
      </c>
      <c r="I26" s="204">
        <v>7.5064637279703383</v>
      </c>
      <c r="J26" s="204">
        <v>9.6882777535262221</v>
      </c>
      <c r="K26" s="204">
        <v>9.8108692630248324</v>
      </c>
      <c r="L26" s="204">
        <v>9.2453386337958907</v>
      </c>
      <c r="M26" s="204">
        <v>14.874763900905029</v>
      </c>
      <c r="N26" s="204">
        <v>11.678472217256008</v>
      </c>
      <c r="O26" s="204">
        <v>26.71181642019782</v>
      </c>
      <c r="P26" s="204">
        <v>26.678430037327665</v>
      </c>
      <c r="Q26" s="204">
        <v>28.582216401425281</v>
      </c>
    </row>
    <row r="27" spans="1:17" x14ac:dyDescent="0.25">
      <c r="A27" s="152" t="s">
        <v>332</v>
      </c>
      <c r="B27" s="151">
        <v>6.2568920192939643</v>
      </c>
      <c r="C27" s="151">
        <v>6.6820433382916447</v>
      </c>
      <c r="D27" s="151">
        <v>7.9609398963339313</v>
      </c>
      <c r="E27" s="151">
        <v>7.9823299082695041</v>
      </c>
      <c r="F27" s="151">
        <v>6.7255938848068944</v>
      </c>
      <c r="G27" s="151">
        <v>7.8194818212560051</v>
      </c>
      <c r="H27" s="151">
        <v>8.9070995025643285</v>
      </c>
      <c r="I27" s="151">
        <v>7.0767845725325174</v>
      </c>
      <c r="J27" s="151">
        <v>9.1773328226583857</v>
      </c>
      <c r="K27" s="151">
        <v>9.200576530814919</v>
      </c>
      <c r="L27" s="151">
        <v>8.6146351455700145</v>
      </c>
      <c r="M27" s="151">
        <v>14.191391949649052</v>
      </c>
      <c r="N27" s="151">
        <v>10.515914860612146</v>
      </c>
      <c r="O27" s="151">
        <v>25.145211469084</v>
      </c>
      <c r="P27" s="151">
        <v>25.143435278619826</v>
      </c>
      <c r="Q27" s="151">
        <v>26.911609604999363</v>
      </c>
    </row>
    <row r="28" spans="1:17" x14ac:dyDescent="0.25">
      <c r="A28" s="154" t="s">
        <v>33</v>
      </c>
      <c r="B28" s="83">
        <v>0</v>
      </c>
      <c r="C28" s="83">
        <v>0.2062384032508395</v>
      </c>
      <c r="D28" s="83">
        <v>0</v>
      </c>
      <c r="E28" s="83">
        <v>3.4328185257462479E-2</v>
      </c>
      <c r="F28" s="83">
        <v>0</v>
      </c>
      <c r="G28" s="83">
        <v>6.7211986961992917E-2</v>
      </c>
      <c r="H28" s="83">
        <v>9.0416799183684643E-2</v>
      </c>
      <c r="I28" s="83">
        <v>7.0777785172693314E-2</v>
      </c>
      <c r="J28" s="83">
        <v>0.34374145428659403</v>
      </c>
      <c r="K28" s="83">
        <v>0.72198973608550576</v>
      </c>
      <c r="L28" s="83">
        <v>0.45321572006860039</v>
      </c>
      <c r="M28" s="83">
        <v>0.43617406231871153</v>
      </c>
      <c r="N28" s="83">
        <v>0.37366981892716422</v>
      </c>
      <c r="O28" s="83">
        <v>0.63428668236601937</v>
      </c>
      <c r="P28" s="83">
        <v>0.60273773060887426</v>
      </c>
      <c r="Q28" s="83">
        <v>0.59846742783245144</v>
      </c>
    </row>
    <row r="29" spans="1:17" x14ac:dyDescent="0.25">
      <c r="A29" s="154" t="s">
        <v>30</v>
      </c>
      <c r="B29" s="83">
        <v>0.13851117755945147</v>
      </c>
      <c r="C29" s="83">
        <v>0.41638631356799699</v>
      </c>
      <c r="D29" s="83">
        <v>0.96151135743589045</v>
      </c>
      <c r="E29" s="83">
        <v>0.53898933959939033</v>
      </c>
      <c r="F29" s="83">
        <v>0.40719577283066927</v>
      </c>
      <c r="G29" s="83">
        <v>0.8759632932242194</v>
      </c>
      <c r="H29" s="83">
        <v>0.73172740181203622</v>
      </c>
      <c r="I29" s="83">
        <v>0.44437578325376426</v>
      </c>
      <c r="J29" s="83">
        <v>1.1847697819211995</v>
      </c>
      <c r="K29" s="83">
        <v>0.59146269559051423</v>
      </c>
      <c r="L29" s="83">
        <v>0.29534674192781268</v>
      </c>
      <c r="M29" s="83">
        <v>0.43115057270467855</v>
      </c>
      <c r="N29" s="83">
        <v>0.15470510584889222</v>
      </c>
      <c r="O29" s="83">
        <v>1.5672043257140547</v>
      </c>
      <c r="P29" s="83">
        <v>1.9191075092288621</v>
      </c>
      <c r="Q29" s="83">
        <v>1.6098665209601228</v>
      </c>
    </row>
    <row r="30" spans="1:17" x14ac:dyDescent="0.25">
      <c r="A30" s="154" t="s">
        <v>125</v>
      </c>
      <c r="B30" s="83">
        <v>0.43232746708943581</v>
      </c>
      <c r="C30" s="83">
        <v>0.54834854101835351</v>
      </c>
      <c r="D30" s="83">
        <v>0.8955449923659955</v>
      </c>
      <c r="E30" s="83">
        <v>0.99937961770088768</v>
      </c>
      <c r="F30" s="83">
        <v>0.65450823320651808</v>
      </c>
      <c r="G30" s="83">
        <v>1.0201066507519474</v>
      </c>
      <c r="H30" s="83">
        <v>1.1518464519355818</v>
      </c>
      <c r="I30" s="83">
        <v>0.87040368895947551</v>
      </c>
      <c r="J30" s="83">
        <v>0.95759068958148852</v>
      </c>
      <c r="K30" s="83">
        <v>1.2157210584364539</v>
      </c>
      <c r="L30" s="83">
        <v>1.1411859823902226</v>
      </c>
      <c r="M30" s="83">
        <v>6.5357992299801824</v>
      </c>
      <c r="N30" s="83">
        <v>4.5248361691960746</v>
      </c>
      <c r="O30" s="83">
        <v>3.7397290021385481</v>
      </c>
      <c r="P30" s="83">
        <v>6.1355717546663904</v>
      </c>
      <c r="Q30" s="83">
        <v>7.4365878463118333</v>
      </c>
    </row>
    <row r="31" spans="1:17" x14ac:dyDescent="0.25">
      <c r="A31" s="154" t="s">
        <v>29</v>
      </c>
      <c r="B31" s="83">
        <v>0.11227672009948972</v>
      </c>
      <c r="C31" s="83">
        <v>0.10274983388266734</v>
      </c>
      <c r="D31" s="83">
        <v>0</v>
      </c>
      <c r="E31" s="83">
        <v>0.11745924628998614</v>
      </c>
      <c r="F31" s="83">
        <v>0.11849749335446416</v>
      </c>
      <c r="G31" s="83">
        <v>0.46338839512068708</v>
      </c>
      <c r="H31" s="83">
        <v>0.35178061922218956</v>
      </c>
      <c r="I31" s="83">
        <v>0</v>
      </c>
      <c r="J31" s="83">
        <v>0</v>
      </c>
      <c r="K31" s="83">
        <v>0.12223366194450722</v>
      </c>
      <c r="L31" s="83">
        <v>0.11716210121201245</v>
      </c>
      <c r="M31" s="83">
        <v>0.12192552040476977</v>
      </c>
      <c r="N31" s="83">
        <v>0</v>
      </c>
      <c r="O31" s="83">
        <v>0.2540141192366358</v>
      </c>
      <c r="P31" s="83">
        <v>0.25827102149081332</v>
      </c>
      <c r="Q31" s="83">
        <v>0.13033867744526145</v>
      </c>
    </row>
    <row r="32" spans="1:17" x14ac:dyDescent="0.25">
      <c r="A32" s="154" t="s">
        <v>26</v>
      </c>
      <c r="B32" s="83">
        <v>5.5737766545455871</v>
      </c>
      <c r="C32" s="83">
        <v>5.4083202465717877</v>
      </c>
      <c r="D32" s="83">
        <v>6.1038835465320451</v>
      </c>
      <c r="E32" s="83">
        <v>6.2921735194217776</v>
      </c>
      <c r="F32" s="83">
        <v>5.5453923854152425</v>
      </c>
      <c r="G32" s="83">
        <v>5.3928114951971589</v>
      </c>
      <c r="H32" s="83">
        <v>6.5813282304108354</v>
      </c>
      <c r="I32" s="83">
        <v>5.691227315146584</v>
      </c>
      <c r="J32" s="83">
        <v>6.6912308968691034</v>
      </c>
      <c r="K32" s="83">
        <v>6.549169378757937</v>
      </c>
      <c r="L32" s="83">
        <v>6.6077245999713661</v>
      </c>
      <c r="M32" s="83">
        <v>6.6663425642407086</v>
      </c>
      <c r="N32" s="83">
        <v>5.4627037666400158</v>
      </c>
      <c r="O32" s="83">
        <v>18.949977339628742</v>
      </c>
      <c r="P32" s="83">
        <v>16.227747262624884</v>
      </c>
      <c r="Q32" s="83">
        <v>17.136349132449695</v>
      </c>
    </row>
    <row r="33" spans="1:17" x14ac:dyDescent="0.25">
      <c r="A33" s="152" t="s">
        <v>331</v>
      </c>
      <c r="B33" s="151">
        <v>0.53188425435466924</v>
      </c>
      <c r="C33" s="151">
        <v>0.55406398583409033</v>
      </c>
      <c r="D33" s="151">
        <v>0.58864228313872491</v>
      </c>
      <c r="E33" s="151">
        <v>0.59657947539369383</v>
      </c>
      <c r="F33" s="151">
        <v>0.51830563611778369</v>
      </c>
      <c r="G33" s="151">
        <v>0.31857577584980201</v>
      </c>
      <c r="H33" s="151">
        <v>0.43723494799003393</v>
      </c>
      <c r="I33" s="151">
        <v>0.42967915543782104</v>
      </c>
      <c r="J33" s="151">
        <v>0.51094493086783732</v>
      </c>
      <c r="K33" s="151">
        <v>0.61029273220991276</v>
      </c>
      <c r="L33" s="151">
        <v>0.63070348822587696</v>
      </c>
      <c r="M33" s="151">
        <v>0.68337195125597572</v>
      </c>
      <c r="N33" s="151">
        <v>1.1625573566438618</v>
      </c>
      <c r="O33" s="151">
        <v>1.5666049511138203</v>
      </c>
      <c r="P33" s="151">
        <v>1.5349947587078405</v>
      </c>
      <c r="Q33" s="151">
        <v>1.6706067964259181</v>
      </c>
    </row>
    <row r="34" spans="1:17" x14ac:dyDescent="0.25">
      <c r="A34" s="156" t="s">
        <v>322</v>
      </c>
      <c r="B34" s="204">
        <v>0.95822994703517483</v>
      </c>
      <c r="C34" s="204">
        <v>0.99024606771958634</v>
      </c>
      <c r="D34" s="204">
        <v>1.0533307680721475</v>
      </c>
      <c r="E34" s="204">
        <v>1.0687192126146015</v>
      </c>
      <c r="F34" s="204">
        <v>0.91133465704776684</v>
      </c>
      <c r="G34" s="204">
        <v>0.57338812286480423</v>
      </c>
      <c r="H34" s="204">
        <v>0.78599880733655025</v>
      </c>
      <c r="I34" s="204">
        <v>0.77393219985965878</v>
      </c>
      <c r="J34" s="204">
        <v>0.91853838604090454</v>
      </c>
      <c r="K34" s="204">
        <v>1.0943977477118985</v>
      </c>
      <c r="L34" s="204">
        <v>1.1346387324662732</v>
      </c>
      <c r="M34" s="204">
        <v>1.2228904416074164</v>
      </c>
      <c r="N34" s="204">
        <v>2.0809054429791671</v>
      </c>
      <c r="O34" s="204">
        <v>2.825395265427245</v>
      </c>
      <c r="P34" s="204">
        <v>2.6936548965489475</v>
      </c>
      <c r="Q34" s="204">
        <v>2.9057011149370231</v>
      </c>
    </row>
    <row r="35" spans="1:17" x14ac:dyDescent="0.25">
      <c r="A35" s="152" t="s">
        <v>330</v>
      </c>
      <c r="B35" s="151">
        <v>0.47445767740326489</v>
      </c>
      <c r="C35" s="151">
        <v>0.48698583784013438</v>
      </c>
      <c r="D35" s="151">
        <v>0.52381469134402892</v>
      </c>
      <c r="E35" s="151">
        <v>0.53056221989799246</v>
      </c>
      <c r="F35" s="151">
        <v>0.46193707697001679</v>
      </c>
      <c r="G35" s="151">
        <v>0.28478127921947644</v>
      </c>
      <c r="H35" s="151">
        <v>0.39085309445112515</v>
      </c>
      <c r="I35" s="151">
        <v>0.38409881985885158</v>
      </c>
      <c r="J35" s="151">
        <v>0.45674392735953551</v>
      </c>
      <c r="K35" s="151">
        <v>0.54555292069359762</v>
      </c>
      <c r="L35" s="151">
        <v>0.56379850509987517</v>
      </c>
      <c r="M35" s="151">
        <v>0.60565673858958013</v>
      </c>
      <c r="N35" s="151">
        <v>1.0373114305988982</v>
      </c>
      <c r="O35" s="151">
        <v>1.3948648383685516</v>
      </c>
      <c r="P35" s="151">
        <v>1.3678829906739571</v>
      </c>
      <c r="Q35" s="151">
        <v>1.4892938481247926</v>
      </c>
    </row>
    <row r="36" spans="1:17" x14ac:dyDescent="0.25">
      <c r="A36" s="154" t="s">
        <v>33</v>
      </c>
      <c r="B36" s="83">
        <v>0</v>
      </c>
      <c r="C36" s="83">
        <v>2.2882320275363077E-2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0</v>
      </c>
      <c r="D37" s="83">
        <v>1.6863385058670098E-2</v>
      </c>
      <c r="E37" s="83">
        <v>1.9197084001813414E-2</v>
      </c>
      <c r="F37" s="83">
        <v>1.6737318245440884E-2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3.5581665048354645E-2</v>
      </c>
      <c r="N37" s="83">
        <v>0</v>
      </c>
      <c r="O37" s="83">
        <v>4.0138964921742133E-2</v>
      </c>
      <c r="P37" s="83">
        <v>4.0589777178627877E-2</v>
      </c>
      <c r="Q37" s="83">
        <v>3.9279437635061955E-2</v>
      </c>
    </row>
    <row r="38" spans="1:17" x14ac:dyDescent="0.25">
      <c r="A38" s="154" t="s">
        <v>125</v>
      </c>
      <c r="B38" s="83">
        <v>1.2121886861140706E-2</v>
      </c>
      <c r="C38" s="83">
        <v>1.3884279094542904E-2</v>
      </c>
      <c r="D38" s="83">
        <v>1.1916094054271053E-2</v>
      </c>
      <c r="E38" s="83">
        <v>1.3778839598700384E-2</v>
      </c>
      <c r="F38" s="83">
        <v>0</v>
      </c>
      <c r="G38" s="83">
        <v>0</v>
      </c>
      <c r="H38" s="83">
        <v>0</v>
      </c>
      <c r="I38" s="83">
        <v>0</v>
      </c>
      <c r="J38" s="83">
        <v>0</v>
      </c>
      <c r="K38" s="83">
        <v>0</v>
      </c>
      <c r="L38" s="83">
        <v>0</v>
      </c>
      <c r="M38" s="83">
        <v>2.7459860537277659E-2</v>
      </c>
      <c r="N38" s="83">
        <v>2.3196830244389472E-2</v>
      </c>
      <c r="O38" s="83">
        <v>2.6904885434378235E-2</v>
      </c>
      <c r="P38" s="83">
        <v>1.1063661359127647E-2</v>
      </c>
      <c r="Q38" s="83">
        <v>1.014673010282442E-2</v>
      </c>
    </row>
    <row r="39" spans="1:17" x14ac:dyDescent="0.25">
      <c r="A39" s="154" t="s">
        <v>29</v>
      </c>
      <c r="B39" s="83">
        <v>0</v>
      </c>
      <c r="C39" s="83">
        <v>1.5739941255008535E-2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0.4623357905421242</v>
      </c>
      <c r="C40" s="83">
        <v>0.43447929721521988</v>
      </c>
      <c r="D40" s="83">
        <v>0.49503521223108771</v>
      </c>
      <c r="E40" s="83">
        <v>0.49758629629747864</v>
      </c>
      <c r="F40" s="83">
        <v>0.4451997587245759</v>
      </c>
      <c r="G40" s="83">
        <v>0.28478127921947644</v>
      </c>
      <c r="H40" s="83">
        <v>0.39085309445112515</v>
      </c>
      <c r="I40" s="83">
        <v>0.38409881985885158</v>
      </c>
      <c r="J40" s="83">
        <v>0.45674392735953551</v>
      </c>
      <c r="K40" s="83">
        <v>0.54555292069359762</v>
      </c>
      <c r="L40" s="83">
        <v>0.56379850509987517</v>
      </c>
      <c r="M40" s="83">
        <v>0.54261521300394788</v>
      </c>
      <c r="N40" s="83">
        <v>1.0141146003545087</v>
      </c>
      <c r="O40" s="83">
        <v>1.3278209880124312</v>
      </c>
      <c r="P40" s="83">
        <v>1.3162295521362015</v>
      </c>
      <c r="Q40" s="83">
        <v>1.4398676803869062</v>
      </c>
    </row>
    <row r="41" spans="1:17" x14ac:dyDescent="0.25">
      <c r="A41" s="152" t="s">
        <v>329</v>
      </c>
      <c r="B41" s="151">
        <v>0.41775796753069916</v>
      </c>
      <c r="C41" s="151">
        <v>0.43449311176156336</v>
      </c>
      <c r="D41" s="151">
        <v>0.45645730653419109</v>
      </c>
      <c r="E41" s="151">
        <v>0.46411310554833024</v>
      </c>
      <c r="F41" s="151">
        <v>0.38506857510475423</v>
      </c>
      <c r="G41" s="151">
        <v>0.24906711796837069</v>
      </c>
      <c r="H41" s="151">
        <v>0.34087871830999539</v>
      </c>
      <c r="I41" s="151">
        <v>0.3365041653428541</v>
      </c>
      <c r="J41" s="151">
        <v>0.39837902055317009</v>
      </c>
      <c r="K41" s="151">
        <v>0.4730989321841706</v>
      </c>
      <c r="L41" s="151">
        <v>0.49256107120196796</v>
      </c>
      <c r="M41" s="151">
        <v>0.53241765127657859</v>
      </c>
      <c r="N41" s="151">
        <v>0.89930432543590233</v>
      </c>
      <c r="O41" s="151">
        <v>1.2360927619663942</v>
      </c>
      <c r="P41" s="151">
        <v>1.1352575093770914</v>
      </c>
      <c r="Q41" s="151">
        <v>1.2090615128278355</v>
      </c>
    </row>
    <row r="42" spans="1:17" x14ac:dyDescent="0.25">
      <c r="A42" s="150" t="s">
        <v>33</v>
      </c>
      <c r="B42" s="87">
        <v>7.3507994599181599E-3</v>
      </c>
      <c r="C42" s="87">
        <v>5.5776973440069537E-4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7.1326279219096538E-4</v>
      </c>
      <c r="C45" s="87">
        <v>4.749506219991955E-6</v>
      </c>
      <c r="D45" s="87">
        <v>5.0899475215624573E-4</v>
      </c>
      <c r="E45" s="87">
        <v>1.51198453833771E-4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2.2201752766526609E-3</v>
      </c>
      <c r="N45" s="87">
        <v>9.7145027029953753E-3</v>
      </c>
      <c r="O45" s="87">
        <v>1.0237722312883501E-4</v>
      </c>
      <c r="P45" s="87">
        <v>6.2085989476248988E-4</v>
      </c>
      <c r="Q45" s="87">
        <v>2.903406617647915E-4</v>
      </c>
    </row>
    <row r="46" spans="1:17" x14ac:dyDescent="0.25">
      <c r="A46" s="150" t="s">
        <v>29</v>
      </c>
      <c r="B46" s="87">
        <v>0</v>
      </c>
      <c r="C46" s="87">
        <v>3.934547690164098E-4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2.2315725929569933E-2</v>
      </c>
      <c r="C48" s="87">
        <v>1.2126416729433181E-4</v>
      </c>
      <c r="D48" s="87">
        <v>1.68840470077339E-2</v>
      </c>
      <c r="E48" s="87">
        <v>4.3671165795423159E-3</v>
      </c>
      <c r="F48" s="87">
        <v>3.9796177417917487E-2</v>
      </c>
      <c r="G48" s="87">
        <v>8.0351427899017488E-2</v>
      </c>
      <c r="H48" s="87">
        <v>1.4496568051833436E-2</v>
      </c>
      <c r="I48" s="87">
        <v>1.2064572627836594E-2</v>
      </c>
      <c r="J48" s="87">
        <v>9.8450719791021504E-2</v>
      </c>
      <c r="K48" s="87">
        <v>3.9942676242209869E-4</v>
      </c>
      <c r="L48" s="87">
        <v>1.1024866114024763E-2</v>
      </c>
      <c r="M48" s="87">
        <v>3.9389778841822619E-2</v>
      </c>
      <c r="N48" s="87">
        <v>0.39807976841277365</v>
      </c>
      <c r="O48" s="87">
        <v>3.8502354019339788E-3</v>
      </c>
      <c r="P48" s="87">
        <v>4.6251829534123712E-2</v>
      </c>
      <c r="Q48" s="87">
        <v>2.4291641986558445E-2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5.1141917289604023E-2</v>
      </c>
      <c r="C50" s="87">
        <v>6.9045053646519805E-2</v>
      </c>
      <c r="D50" s="87">
        <v>9.0092719643534824E-2</v>
      </c>
      <c r="E50" s="87">
        <v>8.8670354338198726E-2</v>
      </c>
      <c r="F50" s="87">
        <v>0.1386227986422944</v>
      </c>
      <c r="G50" s="87">
        <v>2.4475434110591762E-2</v>
      </c>
      <c r="H50" s="87">
        <v>5.9600530946135807E-2</v>
      </c>
      <c r="I50" s="87">
        <v>5.3239176758774702E-2</v>
      </c>
      <c r="J50" s="87">
        <v>5.0522639668984209E-2</v>
      </c>
      <c r="K50" s="87">
        <v>9.8211092430046859E-2</v>
      </c>
      <c r="L50" s="87">
        <v>8.5003530402227287E-2</v>
      </c>
      <c r="M50" s="87">
        <v>8.9559264881967734E-2</v>
      </c>
      <c r="N50" s="87">
        <v>9.7209980916696179E-2</v>
      </c>
      <c r="O50" s="87">
        <v>0.16796661330997933</v>
      </c>
      <c r="P50" s="87">
        <v>0.44675514357487134</v>
      </c>
      <c r="Q50" s="87">
        <v>0.59452096388150866</v>
      </c>
    </row>
    <row r="51" spans="1:17" x14ac:dyDescent="0.25">
      <c r="A51" s="150" t="s">
        <v>22</v>
      </c>
      <c r="B51" s="87">
        <v>0.33623626205941609</v>
      </c>
      <c r="C51" s="87">
        <v>0.36437081993811216</v>
      </c>
      <c r="D51" s="87">
        <v>0.34897154513076611</v>
      </c>
      <c r="E51" s="87">
        <v>0.37092443617675541</v>
      </c>
      <c r="F51" s="87">
        <v>0.2066495990445423</v>
      </c>
      <c r="G51" s="87">
        <v>0.14424025595876144</v>
      </c>
      <c r="H51" s="87">
        <v>0.26678161931202615</v>
      </c>
      <c r="I51" s="87">
        <v>0.27120041595624278</v>
      </c>
      <c r="J51" s="87">
        <v>0.24940566109316434</v>
      </c>
      <c r="K51" s="87">
        <v>0.37448841299170166</v>
      </c>
      <c r="L51" s="87">
        <v>0.3965326746857159</v>
      </c>
      <c r="M51" s="87">
        <v>0.4012484322761356</v>
      </c>
      <c r="N51" s="87">
        <v>0.39430007340343715</v>
      </c>
      <c r="O51" s="87">
        <v>1.064173536031352</v>
      </c>
      <c r="P51" s="87">
        <v>0.64162967637333379</v>
      </c>
      <c r="Q51" s="87">
        <v>0.58995856629800369</v>
      </c>
    </row>
    <row r="52" spans="1:17" x14ac:dyDescent="0.25">
      <c r="A52" s="152" t="s">
        <v>328</v>
      </c>
      <c r="B52" s="151">
        <v>6.6014302101210884E-2</v>
      </c>
      <c r="C52" s="151">
        <v>6.8767118117888659E-2</v>
      </c>
      <c r="D52" s="151">
        <v>7.3058770193927591E-2</v>
      </c>
      <c r="E52" s="151">
        <v>7.4043887168278755E-2</v>
      </c>
      <c r="F52" s="151">
        <v>6.4329004972995749E-2</v>
      </c>
      <c r="G52" s="151">
        <v>3.9539725676957058E-2</v>
      </c>
      <c r="H52" s="151">
        <v>5.4266994575429744E-2</v>
      </c>
      <c r="I52" s="151">
        <v>5.3329214657953088E-2</v>
      </c>
      <c r="J52" s="151">
        <v>6.34154381281989E-2</v>
      </c>
      <c r="K52" s="151">
        <v>7.5745894834130301E-2</v>
      </c>
      <c r="L52" s="151">
        <v>7.8279156164429972E-2</v>
      </c>
      <c r="M52" s="151">
        <v>8.4816051741257781E-2</v>
      </c>
      <c r="N52" s="151">
        <v>0.14428968694436653</v>
      </c>
      <c r="O52" s="151">
        <v>0.19443766509229915</v>
      </c>
      <c r="P52" s="151">
        <v>0.19051439649789881</v>
      </c>
      <c r="Q52" s="151">
        <v>0.20734575398439514</v>
      </c>
    </row>
    <row r="53" spans="1:17" x14ac:dyDescent="0.25">
      <c r="A53" s="156" t="s">
        <v>321</v>
      </c>
      <c r="B53" s="204">
        <v>1.2424981349353137</v>
      </c>
      <c r="C53" s="204">
        <v>1.2942002572288223</v>
      </c>
      <c r="D53" s="204">
        <v>1.3741394731039245</v>
      </c>
      <c r="E53" s="204">
        <v>1.3929100081604824</v>
      </c>
      <c r="F53" s="204">
        <v>1.207230351489208</v>
      </c>
      <c r="G53" s="204">
        <v>0.7440173517278772</v>
      </c>
      <c r="H53" s="204">
        <v>1.020985458971839</v>
      </c>
      <c r="I53" s="204">
        <v>1.0035861790080767</v>
      </c>
      <c r="J53" s="204">
        <v>1.1931108427914152</v>
      </c>
      <c r="K53" s="204">
        <v>1.4246570749920118</v>
      </c>
      <c r="L53" s="204">
        <v>1.4728898911785959</v>
      </c>
      <c r="M53" s="204">
        <v>1.5956816910255529</v>
      </c>
      <c r="N53" s="204">
        <v>2.7135466231469341</v>
      </c>
      <c r="O53" s="204">
        <v>3.6605453284432725</v>
      </c>
      <c r="P53" s="204">
        <v>3.5744595224328903</v>
      </c>
      <c r="Q53" s="204">
        <v>3.8859845168389153</v>
      </c>
    </row>
    <row r="54" spans="1:17" x14ac:dyDescent="0.25">
      <c r="A54" s="152" t="s">
        <v>327</v>
      </c>
      <c r="B54" s="151">
        <v>0.17623041631108349</v>
      </c>
      <c r="C54" s="151">
        <v>0.18357927704588548</v>
      </c>
      <c r="D54" s="151">
        <v>0.19503618271555537</v>
      </c>
      <c r="E54" s="151">
        <v>0.19766603062697996</v>
      </c>
      <c r="F54" s="151">
        <v>0.17173138193429233</v>
      </c>
      <c r="G54" s="151">
        <v>0.1055544343435294</v>
      </c>
      <c r="H54" s="151">
        <v>0.14487004696825953</v>
      </c>
      <c r="I54" s="151">
        <v>0.14236656908536519</v>
      </c>
      <c r="J54" s="151">
        <v>0.16929254276971678</v>
      </c>
      <c r="K54" s="151">
        <v>0.20220967510962262</v>
      </c>
      <c r="L54" s="151">
        <v>0.20897241719207346</v>
      </c>
      <c r="M54" s="151">
        <v>0.22642317850013416</v>
      </c>
      <c r="N54" s="151">
        <v>0.38519276566183985</v>
      </c>
      <c r="O54" s="151">
        <v>0.51906677151923375</v>
      </c>
      <c r="P54" s="151">
        <v>0.50859329477730975</v>
      </c>
      <c r="Q54" s="151">
        <v>0.55352593880311884</v>
      </c>
    </row>
    <row r="55" spans="1:17" x14ac:dyDescent="0.25">
      <c r="A55" s="152" t="s">
        <v>326</v>
      </c>
      <c r="B55" s="151">
        <v>6.729301587797426E-2</v>
      </c>
      <c r="C55" s="151">
        <v>6.9988735442832073E-2</v>
      </c>
      <c r="D55" s="151">
        <v>7.352675750933578E-2</v>
      </c>
      <c r="E55" s="151">
        <v>7.4759963922279141E-2</v>
      </c>
      <c r="F55" s="151">
        <v>6.2027364533098858E-2</v>
      </c>
      <c r="G55" s="151">
        <v>4.0120066705598395E-2</v>
      </c>
      <c r="H55" s="151">
        <v>5.4909202903502666E-2</v>
      </c>
      <c r="I55" s="151">
        <v>5.4204544021669979E-2</v>
      </c>
      <c r="J55" s="151">
        <v>6.4171429007075245E-2</v>
      </c>
      <c r="K55" s="151">
        <v>7.6207412975271532E-2</v>
      </c>
      <c r="L55" s="151">
        <v>7.9342400532026458E-2</v>
      </c>
      <c r="M55" s="151">
        <v>8.5762552113229834E-2</v>
      </c>
      <c r="N55" s="151">
        <v>0.14486115156197948</v>
      </c>
      <c r="O55" s="151">
        <v>0.19911148636929604</v>
      </c>
      <c r="P55" s="151">
        <v>0.18286880811791628</v>
      </c>
      <c r="Q55" s="151">
        <v>0.19475725636326072</v>
      </c>
    </row>
    <row r="56" spans="1:17" x14ac:dyDescent="0.25">
      <c r="A56" s="150" t="s">
        <v>33</v>
      </c>
      <c r="B56" s="87">
        <v>1.1840766740989263E-3</v>
      </c>
      <c r="C56" s="87">
        <v>8.9846299796834581E-5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1.1489333090109828E-4</v>
      </c>
      <c r="C59" s="87">
        <v>7.6505685663785581E-7</v>
      </c>
      <c r="D59" s="87">
        <v>8.1989559986402413E-5</v>
      </c>
      <c r="E59" s="87">
        <v>2.4355250516708387E-5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3.5762882280083498E-4</v>
      </c>
      <c r="N59" s="87">
        <v>1.5648251749770703E-3</v>
      </c>
      <c r="O59" s="87">
        <v>1.6491060941992319E-5</v>
      </c>
      <c r="P59" s="87">
        <v>1.0000894777232339E-4</v>
      </c>
      <c r="Q59" s="87">
        <v>4.6768464710906831E-5</v>
      </c>
    </row>
    <row r="60" spans="1:17" x14ac:dyDescent="0.25">
      <c r="A60" s="150" t="s">
        <v>29</v>
      </c>
      <c r="B60" s="87">
        <v>0</v>
      </c>
      <c r="C60" s="87">
        <v>6.337822393953574E-5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3.5946471785645094E-3</v>
      </c>
      <c r="C62" s="87">
        <v>1.9533395337497989E-5</v>
      </c>
      <c r="D62" s="87">
        <v>2.7197050246382409E-3</v>
      </c>
      <c r="E62" s="87">
        <v>7.0346101850591279E-4</v>
      </c>
      <c r="F62" s="87">
        <v>6.4104218399372798E-3</v>
      </c>
      <c r="G62" s="87">
        <v>1.2943116190905794E-2</v>
      </c>
      <c r="H62" s="87">
        <v>2.3351266999269752E-3</v>
      </c>
      <c r="I62" s="87">
        <v>1.9433776025979007E-3</v>
      </c>
      <c r="J62" s="87">
        <v>1.5858574497704489E-2</v>
      </c>
      <c r="K62" s="87">
        <v>6.4340200677998928E-5</v>
      </c>
      <c r="L62" s="87">
        <v>1.7759002774952225E-3</v>
      </c>
      <c r="M62" s="87">
        <v>6.3449586101260403E-3</v>
      </c>
      <c r="N62" s="87">
        <v>6.4123225069387987E-2</v>
      </c>
      <c r="O62" s="87">
        <v>6.2020110248942691E-4</v>
      </c>
      <c r="P62" s="87">
        <v>7.4503069746872704E-3</v>
      </c>
      <c r="Q62" s="87">
        <v>3.9129303973919304E-3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8.2380088943401642E-3</v>
      </c>
      <c r="C64" s="87">
        <v>1.1121870203443598E-2</v>
      </c>
      <c r="D64" s="87">
        <v>1.4512256580759901E-2</v>
      </c>
      <c r="E64" s="87">
        <v>1.4283140062307799E-2</v>
      </c>
      <c r="F64" s="87">
        <v>2.2329547046639264E-2</v>
      </c>
      <c r="G64" s="87">
        <v>3.9425358801884053E-3</v>
      </c>
      <c r="H64" s="87">
        <v>9.6005337707874699E-3</v>
      </c>
      <c r="I64" s="87">
        <v>8.5758382733783136E-3</v>
      </c>
      <c r="J64" s="87">
        <v>8.1382548214171142E-3</v>
      </c>
      <c r="K64" s="87">
        <v>1.5819974999765101E-2</v>
      </c>
      <c r="L64" s="87">
        <v>1.3692483125700292E-2</v>
      </c>
      <c r="M64" s="87">
        <v>1.4426326969524717E-2</v>
      </c>
      <c r="N64" s="87">
        <v>1.5658714609300902E-2</v>
      </c>
      <c r="O64" s="87">
        <v>2.7056288221737858E-2</v>
      </c>
      <c r="P64" s="87">
        <v>7.1963920036884163E-2</v>
      </c>
      <c r="Q64" s="87">
        <v>9.5766237323353945E-2</v>
      </c>
    </row>
    <row r="65" spans="1:17" x14ac:dyDescent="0.25">
      <c r="A65" s="150" t="s">
        <v>22</v>
      </c>
      <c r="B65" s="87">
        <v>5.416138980006957E-2</v>
      </c>
      <c r="C65" s="87">
        <v>5.8693342263457966E-2</v>
      </c>
      <c r="D65" s="87">
        <v>5.6212806343951233E-2</v>
      </c>
      <c r="E65" s="87">
        <v>5.974900759094872E-2</v>
      </c>
      <c r="F65" s="87">
        <v>3.3287395646522312E-2</v>
      </c>
      <c r="G65" s="87">
        <v>2.3234414634504198E-2</v>
      </c>
      <c r="H65" s="87">
        <v>4.2973542432788218E-2</v>
      </c>
      <c r="I65" s="87">
        <v>4.3685328145693765E-2</v>
      </c>
      <c r="J65" s="87">
        <v>4.0174599687953644E-2</v>
      </c>
      <c r="K65" s="87">
        <v>6.032309777482843E-2</v>
      </c>
      <c r="L65" s="87">
        <v>6.3874017128830951E-2</v>
      </c>
      <c r="M65" s="87">
        <v>6.4633637710778249E-2</v>
      </c>
      <c r="N65" s="87">
        <v>6.3514386708313525E-2</v>
      </c>
      <c r="O65" s="87">
        <v>0.17141850598412678</v>
      </c>
      <c r="P65" s="87">
        <v>0.10335457215857252</v>
      </c>
      <c r="Q65" s="87">
        <v>9.5031320177803941E-2</v>
      </c>
    </row>
    <row r="66" spans="1:17" x14ac:dyDescent="0.25">
      <c r="A66" s="152" t="s">
        <v>325</v>
      </c>
      <c r="B66" s="151">
        <v>0.99897470274625599</v>
      </c>
      <c r="C66" s="151">
        <v>1.0406322447401046</v>
      </c>
      <c r="D66" s="151">
        <v>1.1055765328790335</v>
      </c>
      <c r="E66" s="151">
        <v>1.1204840136112233</v>
      </c>
      <c r="F66" s="151">
        <v>0.97347160502181673</v>
      </c>
      <c r="G66" s="151">
        <v>0.59834285067874937</v>
      </c>
      <c r="H66" s="151">
        <v>0.8212062091000768</v>
      </c>
      <c r="I66" s="151">
        <v>0.80701506590104144</v>
      </c>
      <c r="J66" s="151">
        <v>0.95964687101462309</v>
      </c>
      <c r="K66" s="151">
        <v>1.1462399869071176</v>
      </c>
      <c r="L66" s="151">
        <v>1.184575073454496</v>
      </c>
      <c r="M66" s="151">
        <v>1.2834959604121889</v>
      </c>
      <c r="N66" s="151">
        <v>2.1834927059231148</v>
      </c>
      <c r="O66" s="151">
        <v>2.9423670705547424</v>
      </c>
      <c r="P66" s="151">
        <v>2.8829974195376642</v>
      </c>
      <c r="Q66" s="151">
        <v>3.1377013216725356</v>
      </c>
    </row>
    <row r="67" spans="1:17" x14ac:dyDescent="0.25">
      <c r="A67" s="156" t="s">
        <v>333</v>
      </c>
      <c r="B67" s="204">
        <v>1.1339887854957589</v>
      </c>
      <c r="C67" s="204">
        <v>1.5243800908638152</v>
      </c>
      <c r="D67" s="204">
        <v>1.7764396342139361</v>
      </c>
      <c r="E67" s="204">
        <v>2.5449977121249128</v>
      </c>
      <c r="F67" s="204">
        <v>2.1797952102725686</v>
      </c>
      <c r="G67" s="204">
        <v>3.2135644370611285</v>
      </c>
      <c r="H67" s="204">
        <v>3.2528882117957707</v>
      </c>
      <c r="I67" s="204">
        <v>2.4476531231152778</v>
      </c>
      <c r="J67" s="204">
        <v>2.8887132123004036</v>
      </c>
      <c r="K67" s="204">
        <v>2.7160087072388905</v>
      </c>
      <c r="L67" s="204">
        <v>3.0022921801609934</v>
      </c>
      <c r="M67" s="204">
        <v>9.2289154635375095</v>
      </c>
      <c r="N67" s="204">
        <v>10.270599861828993</v>
      </c>
      <c r="O67" s="204">
        <v>11.815412905978391</v>
      </c>
      <c r="P67" s="204">
        <v>16.36176808539863</v>
      </c>
      <c r="Q67" s="204">
        <v>17.241734819201792</v>
      </c>
    </row>
    <row r="68" spans="1:17" x14ac:dyDescent="0.25">
      <c r="A68" s="72" t="s">
        <v>319</v>
      </c>
      <c r="B68" s="306">
        <v>12.306819406971922</v>
      </c>
      <c r="C68" s="306">
        <v>12.79299618125555</v>
      </c>
      <c r="D68" s="306">
        <v>13.597734303684641</v>
      </c>
      <c r="E68" s="306">
        <v>16.109505264715082</v>
      </c>
      <c r="F68" s="306">
        <v>13.41332870509544</v>
      </c>
      <c r="G68" s="306">
        <v>5.8449272732626403</v>
      </c>
      <c r="H68" s="306">
        <v>8.2847350736780943</v>
      </c>
      <c r="I68" s="306">
        <v>8.5480310500623755</v>
      </c>
      <c r="J68" s="306">
        <v>9.2894116095041266</v>
      </c>
      <c r="K68" s="306">
        <v>13.354859716603777</v>
      </c>
      <c r="L68" s="306">
        <v>16.354870246620866</v>
      </c>
      <c r="M68" s="306">
        <v>15.299691532580358</v>
      </c>
      <c r="N68" s="306">
        <v>44.443576772443691</v>
      </c>
      <c r="O68" s="306">
        <v>43.571369654417616</v>
      </c>
      <c r="P68" s="306">
        <v>39.298630640889435</v>
      </c>
      <c r="Q68" s="306">
        <v>43.017102512035216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1</v>
      </c>
      <c r="E72" s="77">
        <f t="shared" si="0"/>
        <v>1</v>
      </c>
      <c r="F72" s="77">
        <f t="shared" si="0"/>
        <v>0.99999999999999989</v>
      </c>
      <c r="G72" s="77">
        <f t="shared" si="0"/>
        <v>1</v>
      </c>
      <c r="H72" s="77">
        <f t="shared" si="0"/>
        <v>0.99999999999999967</v>
      </c>
      <c r="I72" s="77">
        <f t="shared" si="0"/>
        <v>1</v>
      </c>
      <c r="J72" s="77">
        <f t="shared" si="0"/>
        <v>1.0000000000000002</v>
      </c>
      <c r="K72" s="77">
        <f t="shared" si="0"/>
        <v>0.99999999999999978</v>
      </c>
      <c r="L72" s="77">
        <f t="shared" si="0"/>
        <v>1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1.0000000000000002</v>
      </c>
    </row>
    <row r="73" spans="1:17" x14ac:dyDescent="0.25">
      <c r="A73" s="132" t="s">
        <v>83</v>
      </c>
      <c r="B73" s="203">
        <f t="shared" ref="B73:Q73" si="1">IF(B$6=0,0,B$6/B$5)</f>
        <v>1.4925299161577494E-2</v>
      </c>
      <c r="C73" s="203">
        <f t="shared" si="1"/>
        <v>1.5360559180812151E-2</v>
      </c>
      <c r="D73" s="203">
        <f t="shared" si="1"/>
        <v>1.5793377274227145E-2</v>
      </c>
      <c r="E73" s="203">
        <f t="shared" si="1"/>
        <v>1.6002255573842692E-2</v>
      </c>
      <c r="F73" s="203">
        <f t="shared" si="1"/>
        <v>1.5764595793993079E-2</v>
      </c>
      <c r="G73" s="203">
        <f t="shared" si="1"/>
        <v>1.9604289188585703E-2</v>
      </c>
      <c r="H73" s="203">
        <f t="shared" si="1"/>
        <v>1.8471470580756915E-2</v>
      </c>
      <c r="I73" s="203">
        <f t="shared" si="1"/>
        <v>1.7148950454395216E-2</v>
      </c>
      <c r="J73" s="203">
        <f t="shared" si="1"/>
        <v>1.7762977688681059E-2</v>
      </c>
      <c r="K73" s="203">
        <f t="shared" si="1"/>
        <v>1.6592774602736199E-2</v>
      </c>
      <c r="L73" s="203">
        <f t="shared" si="1"/>
        <v>1.6204430067281124E-2</v>
      </c>
      <c r="M73" s="203">
        <f t="shared" si="1"/>
        <v>1.925241626834627E-2</v>
      </c>
      <c r="N73" s="203">
        <f t="shared" si="1"/>
        <v>1.5806237301585667E-2</v>
      </c>
      <c r="O73" s="203">
        <f t="shared" si="1"/>
        <v>1.7341516100528635E-2</v>
      </c>
      <c r="P73" s="203">
        <f t="shared" si="1"/>
        <v>1.7956060848772232E-2</v>
      </c>
      <c r="Q73" s="203">
        <f t="shared" si="1"/>
        <v>1.7861376348508658E-2</v>
      </c>
    </row>
    <row r="74" spans="1:17" x14ac:dyDescent="0.25">
      <c r="A74" s="76" t="s">
        <v>82</v>
      </c>
      <c r="B74" s="202">
        <f t="shared" ref="B74:Q74" si="2">IF(B$7=0,0,B$7/B$5)</f>
        <v>2.2653653321014515E-3</v>
      </c>
      <c r="C74" s="202">
        <f t="shared" si="2"/>
        <v>2.4472991773681202E-3</v>
      </c>
      <c r="D74" s="202">
        <f t="shared" si="2"/>
        <v>2.4701418191988085E-3</v>
      </c>
      <c r="E74" s="202">
        <f t="shared" si="2"/>
        <v>2.3702341520462993E-3</v>
      </c>
      <c r="F74" s="202">
        <f t="shared" si="2"/>
        <v>2.4011912351878896E-3</v>
      </c>
      <c r="G74" s="202">
        <f t="shared" si="2"/>
        <v>2.8910190154175877E-3</v>
      </c>
      <c r="H74" s="202">
        <f t="shared" si="2"/>
        <v>2.76699655693215E-3</v>
      </c>
      <c r="I74" s="202">
        <f t="shared" si="2"/>
        <v>2.5685543979455864E-3</v>
      </c>
      <c r="J74" s="202">
        <f t="shared" si="2"/>
        <v>2.7479645194522038E-3</v>
      </c>
      <c r="K74" s="202">
        <f t="shared" si="2"/>
        <v>2.5035396605551123E-3</v>
      </c>
      <c r="L74" s="202">
        <f t="shared" si="2"/>
        <v>2.4939004437510965E-3</v>
      </c>
      <c r="M74" s="202">
        <f t="shared" si="2"/>
        <v>2.9203939946655403E-3</v>
      </c>
      <c r="N74" s="202">
        <f t="shared" si="2"/>
        <v>2.4695398275981985E-3</v>
      </c>
      <c r="O74" s="202">
        <f t="shared" si="2"/>
        <v>2.7257428454756987E-3</v>
      </c>
      <c r="P74" s="202">
        <f t="shared" si="2"/>
        <v>2.8291804062632229E-3</v>
      </c>
      <c r="Q74" s="202">
        <f t="shared" si="2"/>
        <v>2.8229020631530348E-3</v>
      </c>
    </row>
    <row r="75" spans="1:17" x14ac:dyDescent="0.25">
      <c r="A75" s="76" t="s">
        <v>81</v>
      </c>
      <c r="B75" s="202">
        <f t="shared" ref="B75:Q75" si="3">IF(B$8=0,0,B$8/B$5)</f>
        <v>4.0061301104361229E-2</v>
      </c>
      <c r="C75" s="202">
        <f t="shared" si="3"/>
        <v>3.3495519340370282E-2</v>
      </c>
      <c r="D75" s="202">
        <f t="shared" si="3"/>
        <v>3.6739292316893608E-2</v>
      </c>
      <c r="E75" s="202">
        <f t="shared" si="3"/>
        <v>4.3938524278621167E-2</v>
      </c>
      <c r="F75" s="202">
        <f t="shared" si="3"/>
        <v>4.0046012668015246E-2</v>
      </c>
      <c r="G75" s="202">
        <f t="shared" si="3"/>
        <v>4.9595445208114E-2</v>
      </c>
      <c r="H75" s="202">
        <f t="shared" si="3"/>
        <v>4.594544417823402E-2</v>
      </c>
      <c r="I75" s="202">
        <f t="shared" si="3"/>
        <v>4.4410324429872292E-2</v>
      </c>
      <c r="J75" s="202">
        <f t="shared" si="3"/>
        <v>4.0200069482940609E-2</v>
      </c>
      <c r="K75" s="202">
        <f t="shared" si="3"/>
        <v>4.3012507387429483E-2</v>
      </c>
      <c r="L75" s="202">
        <f t="shared" si="3"/>
        <v>3.8835123877970459E-2</v>
      </c>
      <c r="M75" s="202">
        <f t="shared" si="3"/>
        <v>4.4305631859587698E-2</v>
      </c>
      <c r="N75" s="202">
        <f t="shared" si="3"/>
        <v>3.4195032955185063E-2</v>
      </c>
      <c r="O75" s="202">
        <f t="shared" si="3"/>
        <v>3.596308587085064E-2</v>
      </c>
      <c r="P75" s="202">
        <f t="shared" si="3"/>
        <v>3.6169505474695191E-2</v>
      </c>
      <c r="Q75" s="202">
        <f t="shared" si="3"/>
        <v>3.564012957263625E-2</v>
      </c>
    </row>
    <row r="76" spans="1:17" x14ac:dyDescent="0.25">
      <c r="A76" s="76" t="s">
        <v>80</v>
      </c>
      <c r="B76" s="202">
        <f t="shared" ref="B76:Q76" si="4">IF(B$9=0,0,B$9/B$5)</f>
        <v>1.7519734260402368E-2</v>
      </c>
      <c r="C76" s="202">
        <f t="shared" si="4"/>
        <v>1.57880918282737E-2</v>
      </c>
      <c r="D76" s="202">
        <f t="shared" si="4"/>
        <v>1.7538710425423511E-2</v>
      </c>
      <c r="E76" s="202">
        <f t="shared" si="4"/>
        <v>2.1470836188409375E-2</v>
      </c>
      <c r="F76" s="202">
        <f t="shared" si="4"/>
        <v>1.9246996774450468E-2</v>
      </c>
      <c r="G76" s="202">
        <f t="shared" si="4"/>
        <v>2.9250317139086265E-2</v>
      </c>
      <c r="H76" s="202">
        <f t="shared" si="4"/>
        <v>2.5618335936347849E-2</v>
      </c>
      <c r="I76" s="202">
        <f t="shared" si="4"/>
        <v>2.2870538382682642E-2</v>
      </c>
      <c r="J76" s="202">
        <f t="shared" si="4"/>
        <v>2.1977873318548009E-2</v>
      </c>
      <c r="K76" s="202">
        <f t="shared" si="4"/>
        <v>2.1104004101496598E-2</v>
      </c>
      <c r="L76" s="202">
        <f t="shared" si="4"/>
        <v>1.9611131045029786E-2</v>
      </c>
      <c r="M76" s="202">
        <f t="shared" si="4"/>
        <v>2.6608364174243445E-2</v>
      </c>
      <c r="N76" s="202">
        <f t="shared" si="4"/>
        <v>1.9063196899658907E-2</v>
      </c>
      <c r="O76" s="202">
        <f t="shared" si="4"/>
        <v>2.0844638094176759E-2</v>
      </c>
      <c r="P76" s="202">
        <f t="shared" si="4"/>
        <v>2.1775482270368345E-2</v>
      </c>
      <c r="Q76" s="202">
        <f t="shared" si="4"/>
        <v>2.1367007611538022E-2</v>
      </c>
    </row>
    <row r="77" spans="1:17" x14ac:dyDescent="0.25">
      <c r="A77" s="129" t="s">
        <v>79</v>
      </c>
      <c r="B77" s="201">
        <f t="shared" ref="B77:Q77" si="5">IF(B$10=0,0,B$10/B$5)</f>
        <v>2.6767319636906706E-2</v>
      </c>
      <c r="C77" s="201">
        <f t="shared" si="5"/>
        <v>3.1009490675365285E-2</v>
      </c>
      <c r="D77" s="201">
        <f t="shared" si="5"/>
        <v>3.1438801505109575E-2</v>
      </c>
      <c r="E77" s="201">
        <f t="shared" si="5"/>
        <v>3.0455497064953221E-2</v>
      </c>
      <c r="F77" s="201">
        <f t="shared" si="5"/>
        <v>3.1337835596629192E-2</v>
      </c>
      <c r="G77" s="201">
        <f t="shared" si="5"/>
        <v>4.3580788227457069E-2</v>
      </c>
      <c r="H77" s="201">
        <f t="shared" si="5"/>
        <v>3.9968026562533975E-2</v>
      </c>
      <c r="I77" s="201">
        <f t="shared" si="5"/>
        <v>3.513353951745473E-2</v>
      </c>
      <c r="J77" s="201">
        <f t="shared" si="5"/>
        <v>3.8934720661726444E-2</v>
      </c>
      <c r="K77" s="201">
        <f t="shared" si="5"/>
        <v>3.3103131989504188E-2</v>
      </c>
      <c r="L77" s="201">
        <f t="shared" si="5"/>
        <v>3.3665308473297843E-2</v>
      </c>
      <c r="M77" s="201">
        <f t="shared" si="5"/>
        <v>4.345409505645334E-2</v>
      </c>
      <c r="N77" s="201">
        <f t="shared" si="5"/>
        <v>3.5178742352393655E-2</v>
      </c>
      <c r="O77" s="201">
        <f t="shared" si="5"/>
        <v>3.9357495861881628E-2</v>
      </c>
      <c r="P77" s="201">
        <f t="shared" si="5"/>
        <v>4.1519113962568542E-2</v>
      </c>
      <c r="Q77" s="201">
        <f t="shared" si="5"/>
        <v>4.1337100231073301E-2</v>
      </c>
    </row>
    <row r="78" spans="1:17" x14ac:dyDescent="0.25">
      <c r="A78" s="127" t="s">
        <v>324</v>
      </c>
      <c r="B78" s="200">
        <f t="shared" ref="B78:Q78" si="6">IF(B$15=0,0,B$15/B$5)</f>
        <v>8.985735820823075E-2</v>
      </c>
      <c r="C78" s="200">
        <f t="shared" si="6"/>
        <v>8.9607021207608065E-2</v>
      </c>
      <c r="D78" s="200">
        <f t="shared" si="6"/>
        <v>6.4596520324314496E-2</v>
      </c>
      <c r="E78" s="200">
        <f t="shared" si="6"/>
        <v>6.156902655367253E-2</v>
      </c>
      <c r="F78" s="200">
        <f t="shared" si="6"/>
        <v>4.3454021426832454E-2</v>
      </c>
      <c r="G78" s="200">
        <f t="shared" si="6"/>
        <v>0.11842960917698063</v>
      </c>
      <c r="H78" s="200">
        <f t="shared" si="6"/>
        <v>9.9725538716347401E-2</v>
      </c>
      <c r="I78" s="200">
        <f t="shared" si="6"/>
        <v>0.10577344594031926</v>
      </c>
      <c r="J78" s="200">
        <f t="shared" si="6"/>
        <v>0.11083352289603993</v>
      </c>
      <c r="K78" s="200">
        <f t="shared" si="6"/>
        <v>6.4283862623601515E-2</v>
      </c>
      <c r="L78" s="200">
        <f t="shared" si="6"/>
        <v>4.8845520656624952E-2</v>
      </c>
      <c r="M78" s="200">
        <f t="shared" si="6"/>
        <v>3.5399519091940133E-2</v>
      </c>
      <c r="N78" s="200">
        <f t="shared" si="6"/>
        <v>8.9445113965499808E-3</v>
      </c>
      <c r="O78" s="200">
        <f t="shared" si="6"/>
        <v>3.4284293590122777E-2</v>
      </c>
      <c r="P78" s="200">
        <f t="shared" si="6"/>
        <v>3.8196330761253366E-2</v>
      </c>
      <c r="Q78" s="200">
        <f t="shared" si="6"/>
        <v>3.3812491512357309E-2</v>
      </c>
    </row>
    <row r="79" spans="1:17" x14ac:dyDescent="0.25">
      <c r="A79" s="127" t="s">
        <v>323</v>
      </c>
      <c r="B79" s="200">
        <f t="shared" ref="B79:Q79" si="7">IF(B$26=0,0,B$26/B$5)</f>
        <v>0.24473261681324629</v>
      </c>
      <c r="C79" s="200">
        <f t="shared" si="7"/>
        <v>0.24657477576623199</v>
      </c>
      <c r="D79" s="200">
        <f t="shared" si="7"/>
        <v>0.26975293310003901</v>
      </c>
      <c r="E79" s="200">
        <f t="shared" si="7"/>
        <v>0.23810986808388104</v>
      </c>
      <c r="F79" s="200">
        <f t="shared" si="7"/>
        <v>0.24607759094068959</v>
      </c>
      <c r="G79" s="200">
        <f t="shared" si="7"/>
        <v>0.32380376063258476</v>
      </c>
      <c r="H79" s="200">
        <f t="shared" si="7"/>
        <v>0.31609300333049012</v>
      </c>
      <c r="I79" s="200">
        <f t="shared" si="7"/>
        <v>0.28578874924860209</v>
      </c>
      <c r="J79" s="200">
        <f t="shared" si="7"/>
        <v>0.31012396615504612</v>
      </c>
      <c r="K79" s="200">
        <f t="shared" si="7"/>
        <v>0.28305646871599188</v>
      </c>
      <c r="L79" s="200">
        <f t="shared" si="7"/>
        <v>0.24893504876608943</v>
      </c>
      <c r="M79" s="200">
        <f t="shared" si="7"/>
        <v>0.29172486763833777</v>
      </c>
      <c r="N79" s="200">
        <f t="shared" si="7"/>
        <v>0.14507926264631352</v>
      </c>
      <c r="O79" s="200">
        <f t="shared" si="7"/>
        <v>0.25615350192796787</v>
      </c>
      <c r="P79" s="200">
        <f t="shared" si="7"/>
        <v>0.25338136504607739</v>
      </c>
      <c r="Q79" s="200">
        <f t="shared" si="7"/>
        <v>0.25319447937561207</v>
      </c>
    </row>
    <row r="80" spans="1:17" x14ac:dyDescent="0.25">
      <c r="A80" s="142" t="s">
        <v>332</v>
      </c>
      <c r="B80" s="199">
        <f t="shared" ref="B80:Q80" si="8">IF(B$27=0,0,B$27/B$5)</f>
        <v>0.22555840629827512</v>
      </c>
      <c r="C80" s="199">
        <f t="shared" si="8"/>
        <v>0.22769470711223483</v>
      </c>
      <c r="D80" s="199">
        <f t="shared" si="8"/>
        <v>0.25118033164535963</v>
      </c>
      <c r="E80" s="199">
        <f t="shared" si="8"/>
        <v>0.2215516491034997</v>
      </c>
      <c r="F80" s="199">
        <f t="shared" si="8"/>
        <v>0.22847058218270988</v>
      </c>
      <c r="G80" s="199">
        <f t="shared" si="8"/>
        <v>0.31112800440504279</v>
      </c>
      <c r="H80" s="199">
        <f t="shared" si="8"/>
        <v>0.30130255371606934</v>
      </c>
      <c r="I80" s="199">
        <f t="shared" si="8"/>
        <v>0.26942985205534631</v>
      </c>
      <c r="J80" s="199">
        <f t="shared" si="8"/>
        <v>0.29376850314306996</v>
      </c>
      <c r="K80" s="199">
        <f t="shared" si="8"/>
        <v>0.26544872152957061</v>
      </c>
      <c r="L80" s="199">
        <f t="shared" si="8"/>
        <v>0.2319530635930932</v>
      </c>
      <c r="M80" s="199">
        <f t="shared" si="8"/>
        <v>0.27832253107985477</v>
      </c>
      <c r="N80" s="199">
        <f t="shared" si="8"/>
        <v>0.13063705128952971</v>
      </c>
      <c r="O80" s="199">
        <f t="shared" si="8"/>
        <v>0.24113051217493606</v>
      </c>
      <c r="P80" s="199">
        <f t="shared" si="8"/>
        <v>0.23880258110880018</v>
      </c>
      <c r="Q80" s="199">
        <f t="shared" si="8"/>
        <v>0.2383954724644011</v>
      </c>
    </row>
    <row r="81" spans="1:17" x14ac:dyDescent="0.25">
      <c r="A81" s="142" t="s">
        <v>331</v>
      </c>
      <c r="B81" s="199">
        <f t="shared" ref="B81:Q81" si="9">IF(B$33=0,0,B$33/B$5)</f>
        <v>1.9174210514971181E-2</v>
      </c>
      <c r="C81" s="199">
        <f t="shared" si="9"/>
        <v>1.8880068653997162E-2</v>
      </c>
      <c r="D81" s="199">
        <f t="shared" si="9"/>
        <v>1.8572601454679368E-2</v>
      </c>
      <c r="E81" s="199">
        <f t="shared" si="9"/>
        <v>1.6558218980381321E-2</v>
      </c>
      <c r="F81" s="199">
        <f t="shared" si="9"/>
        <v>1.7607008757979718E-2</v>
      </c>
      <c r="G81" s="199">
        <f t="shared" si="9"/>
        <v>1.2675756227541983E-2</v>
      </c>
      <c r="H81" s="199">
        <f t="shared" si="9"/>
        <v>1.4790449614420768E-2</v>
      </c>
      <c r="I81" s="199">
        <f t="shared" si="9"/>
        <v>1.6358897193255818E-2</v>
      </c>
      <c r="J81" s="199">
        <f t="shared" si="9"/>
        <v>1.6355463011976153E-2</v>
      </c>
      <c r="K81" s="199">
        <f t="shared" si="9"/>
        <v>1.7607747186421267E-2</v>
      </c>
      <c r="L81" s="199">
        <f t="shared" si="9"/>
        <v>1.6981985172996268E-2</v>
      </c>
      <c r="M81" s="199">
        <f t="shared" si="9"/>
        <v>1.3402336558482964E-2</v>
      </c>
      <c r="N81" s="199">
        <f t="shared" si="9"/>
        <v>1.44422113567838E-2</v>
      </c>
      <c r="O81" s="199">
        <f t="shared" si="9"/>
        <v>1.5022989753031782E-2</v>
      </c>
      <c r="P81" s="199">
        <f t="shared" si="9"/>
        <v>1.4578783937277226E-2</v>
      </c>
      <c r="Q81" s="199">
        <f t="shared" si="9"/>
        <v>1.479900691121094E-2</v>
      </c>
    </row>
    <row r="82" spans="1:17" x14ac:dyDescent="0.25">
      <c r="A82" s="127" t="s">
        <v>322</v>
      </c>
      <c r="B82" s="200">
        <f t="shared" ref="B82:Q82" si="10">IF(B$34=0,0,B$34/B$5)</f>
        <v>3.4543798910712825E-2</v>
      </c>
      <c r="C82" s="200">
        <f t="shared" si="10"/>
        <v>3.3743239446887348E-2</v>
      </c>
      <c r="D82" s="200">
        <f t="shared" si="10"/>
        <v>3.3234263177701229E-2</v>
      </c>
      <c r="E82" s="200">
        <f t="shared" si="10"/>
        <v>2.9662580562858452E-2</v>
      </c>
      <c r="F82" s="200">
        <f t="shared" si="10"/>
        <v>3.0958330702859822E-2</v>
      </c>
      <c r="G82" s="200">
        <f t="shared" si="10"/>
        <v>2.2814440457107552E-2</v>
      </c>
      <c r="H82" s="200">
        <f t="shared" si="10"/>
        <v>2.6588166866229192E-2</v>
      </c>
      <c r="I82" s="200">
        <f t="shared" si="10"/>
        <v>2.9465421191199957E-2</v>
      </c>
      <c r="J82" s="200">
        <f t="shared" si="10"/>
        <v>2.9402621868575143E-2</v>
      </c>
      <c r="K82" s="200">
        <f t="shared" si="10"/>
        <v>3.1574812948078818E-2</v>
      </c>
      <c r="L82" s="200">
        <f t="shared" si="10"/>
        <v>3.0550676333898501E-2</v>
      </c>
      <c r="M82" s="200">
        <f t="shared" si="10"/>
        <v>2.3983409389940386E-2</v>
      </c>
      <c r="N82" s="200">
        <f t="shared" si="10"/>
        <v>2.5850661087161622E-2</v>
      </c>
      <c r="O82" s="200">
        <f t="shared" si="10"/>
        <v>2.7094184842579465E-2</v>
      </c>
      <c r="P82" s="200">
        <f t="shared" si="10"/>
        <v>2.5583287835740643E-2</v>
      </c>
      <c r="Q82" s="200">
        <f t="shared" si="10"/>
        <v>2.5740043063312901E-2</v>
      </c>
    </row>
    <row r="83" spans="1:17" x14ac:dyDescent="0.25">
      <c r="A83" s="142" t="s">
        <v>330</v>
      </c>
      <c r="B83" s="199">
        <f t="shared" ref="B83:Q83" si="11">IF(B$35=0,0,B$35/B$5)</f>
        <v>1.7104005829261155E-2</v>
      </c>
      <c r="C83" s="199">
        <f t="shared" si="11"/>
        <v>1.6594339800131364E-2</v>
      </c>
      <c r="D83" s="199">
        <f t="shared" si="11"/>
        <v>1.6527187694645788E-2</v>
      </c>
      <c r="E83" s="199">
        <f t="shared" si="11"/>
        <v>1.4725892830943763E-2</v>
      </c>
      <c r="F83" s="199">
        <f t="shared" si="11"/>
        <v>1.5692150717802261E-2</v>
      </c>
      <c r="G83" s="199">
        <f t="shared" si="11"/>
        <v>1.1331112869220668E-2</v>
      </c>
      <c r="H83" s="199">
        <f t="shared" si="11"/>
        <v>1.3221479725476049E-2</v>
      </c>
      <c r="I83" s="199">
        <f t="shared" si="11"/>
        <v>1.4623546491845392E-2</v>
      </c>
      <c r="J83" s="199">
        <f t="shared" si="11"/>
        <v>1.4620476608282248E-2</v>
      </c>
      <c r="K83" s="199">
        <f t="shared" si="11"/>
        <v>1.5739918562691631E-2</v>
      </c>
      <c r="L83" s="199">
        <f t="shared" si="11"/>
        <v>1.5180537341081912E-2</v>
      </c>
      <c r="M83" s="199">
        <f t="shared" si="11"/>
        <v>1.1878180593411806E-2</v>
      </c>
      <c r="N83" s="199">
        <f t="shared" si="11"/>
        <v>1.288630693178467E-2</v>
      </c>
      <c r="O83" s="199">
        <f t="shared" si="11"/>
        <v>1.3376084480504501E-2</v>
      </c>
      <c r="P83" s="199">
        <f t="shared" si="11"/>
        <v>1.2991621280387606E-2</v>
      </c>
      <c r="Q83" s="199">
        <f t="shared" si="11"/>
        <v>1.3192853039012579E-2</v>
      </c>
    </row>
    <row r="84" spans="1:17" x14ac:dyDescent="0.25">
      <c r="A84" s="142" t="s">
        <v>329</v>
      </c>
      <c r="B84" s="199">
        <f t="shared" ref="B84:Q84" si="12">IF(B$41=0,0,B$41/B$5)</f>
        <v>1.5060004405392305E-2</v>
      </c>
      <c r="C84" s="199">
        <f t="shared" si="12"/>
        <v>1.4805618104555116E-2</v>
      </c>
      <c r="D84" s="199">
        <f t="shared" si="12"/>
        <v>1.4401954936251214E-2</v>
      </c>
      <c r="E84" s="199">
        <f t="shared" si="12"/>
        <v>1.2881580326347437E-2</v>
      </c>
      <c r="F84" s="199">
        <f t="shared" si="12"/>
        <v>1.3080903046077355E-2</v>
      </c>
      <c r="G84" s="199">
        <f t="shared" si="12"/>
        <v>9.910088308635193E-3</v>
      </c>
      <c r="H84" s="199">
        <f t="shared" si="12"/>
        <v>1.1530984727934502E-2</v>
      </c>
      <c r="I84" s="199">
        <f t="shared" si="12"/>
        <v>1.2811505925478188E-2</v>
      </c>
      <c r="J84" s="199">
        <f t="shared" si="12"/>
        <v>1.2752202716519417E-2</v>
      </c>
      <c r="K84" s="199">
        <f t="shared" si="12"/>
        <v>1.3649525797071963E-2</v>
      </c>
      <c r="L84" s="199">
        <f t="shared" si="12"/>
        <v>1.3262436254278811E-2</v>
      </c>
      <c r="M84" s="199">
        <f t="shared" si="12"/>
        <v>1.0441810699094486E-2</v>
      </c>
      <c r="N84" s="199">
        <f t="shared" si="12"/>
        <v>1.1171872998601578E-2</v>
      </c>
      <c r="O84" s="199">
        <f t="shared" si="12"/>
        <v>1.1853536453855316E-2</v>
      </c>
      <c r="P84" s="199">
        <f t="shared" si="12"/>
        <v>1.0782234824249469E-2</v>
      </c>
      <c r="Q84" s="199">
        <f t="shared" si="12"/>
        <v>1.0710425530830013E-2</v>
      </c>
    </row>
    <row r="85" spans="1:17" x14ac:dyDescent="0.25">
      <c r="A85" s="142" t="s">
        <v>328</v>
      </c>
      <c r="B85" s="199">
        <f t="shared" ref="B85:Q85" si="13">IF(B$52=0,0,B$52/B$5)</f>
        <v>2.3797886760593668E-3</v>
      </c>
      <c r="C85" s="199">
        <f t="shared" si="13"/>
        <v>2.3432815422008732E-3</v>
      </c>
      <c r="D85" s="199">
        <f t="shared" si="13"/>
        <v>2.3051205468042255E-3</v>
      </c>
      <c r="E85" s="199">
        <f t="shared" si="13"/>
        <v>2.0551074055672517E-3</v>
      </c>
      <c r="F85" s="199">
        <f t="shared" si="13"/>
        <v>2.1852769389802025E-3</v>
      </c>
      <c r="G85" s="199">
        <f t="shared" si="13"/>
        <v>1.5732392792516888E-3</v>
      </c>
      <c r="H85" s="199">
        <f t="shared" si="13"/>
        <v>1.8357024128186422E-3</v>
      </c>
      <c r="I85" s="199">
        <f t="shared" si="13"/>
        <v>2.0303687738763765E-3</v>
      </c>
      <c r="J85" s="199">
        <f t="shared" si="13"/>
        <v>2.0299425437734736E-3</v>
      </c>
      <c r="K85" s="199">
        <f t="shared" si="13"/>
        <v>2.1853685883152256E-3</v>
      </c>
      <c r="L85" s="199">
        <f t="shared" si="13"/>
        <v>2.1077027385377769E-3</v>
      </c>
      <c r="M85" s="199">
        <f t="shared" si="13"/>
        <v>1.6634180974340971E-3</v>
      </c>
      <c r="N85" s="199">
        <f t="shared" si="13"/>
        <v>1.7924811567753733E-3</v>
      </c>
      <c r="O85" s="199">
        <f t="shared" si="13"/>
        <v>1.8645639082196482E-3</v>
      </c>
      <c r="P85" s="199">
        <f t="shared" si="13"/>
        <v>1.8094317311035681E-3</v>
      </c>
      <c r="Q85" s="199">
        <f t="shared" si="13"/>
        <v>1.8367644934703089E-3</v>
      </c>
    </row>
    <row r="86" spans="1:17" x14ac:dyDescent="0.25">
      <c r="A86" s="127" t="s">
        <v>321</v>
      </c>
      <c r="B86" s="200">
        <f t="shared" ref="B86:Q86" si="14">IF(B$53=0,0,B$53/B$5)</f>
        <v>4.4791551185537792E-2</v>
      </c>
      <c r="C86" s="200">
        <f t="shared" si="14"/>
        <v>4.4100664062684043E-2</v>
      </c>
      <c r="D86" s="200">
        <f t="shared" si="14"/>
        <v>4.335628871412163E-2</v>
      </c>
      <c r="E86" s="200">
        <f t="shared" si="14"/>
        <v>3.8660580670941733E-2</v>
      </c>
      <c r="F86" s="200">
        <f t="shared" si="14"/>
        <v>4.1010002381566053E-2</v>
      </c>
      <c r="G86" s="200">
        <f t="shared" si="14"/>
        <v>2.9603577216148196E-2</v>
      </c>
      <c r="H86" s="200">
        <f t="shared" si="14"/>
        <v>3.4537115702662102E-2</v>
      </c>
      <c r="I86" s="200">
        <f t="shared" si="14"/>
        <v>3.820888893303865E-2</v>
      </c>
      <c r="J86" s="200">
        <f t="shared" si="14"/>
        <v>3.8191748424470054E-2</v>
      </c>
      <c r="K86" s="200">
        <f t="shared" si="14"/>
        <v>4.110322846705252E-2</v>
      </c>
      <c r="L86" s="200">
        <f t="shared" si="14"/>
        <v>3.9658246323973273E-2</v>
      </c>
      <c r="M86" s="200">
        <f t="shared" si="14"/>
        <v>3.1294616385744843E-2</v>
      </c>
      <c r="N86" s="200">
        <f t="shared" si="14"/>
        <v>3.3709832580742373E-2</v>
      </c>
      <c r="O86" s="200">
        <f t="shared" si="14"/>
        <v>3.5102873204002932E-2</v>
      </c>
      <c r="P86" s="200">
        <f t="shared" si="14"/>
        <v>3.3948828016819775E-2</v>
      </c>
      <c r="Q86" s="200">
        <f t="shared" si="14"/>
        <v>3.4423846380004834E-2</v>
      </c>
    </row>
    <row r="87" spans="1:17" x14ac:dyDescent="0.25">
      <c r="A87" s="142" t="s">
        <v>327</v>
      </c>
      <c r="B87" s="199">
        <f t="shared" ref="B87:Q87" si="15">IF(B$54=0,0,B$54/B$5)</f>
        <v>6.3530346571163947E-3</v>
      </c>
      <c r="C87" s="199">
        <f t="shared" si="15"/>
        <v>6.2555759672048841E-3</v>
      </c>
      <c r="D87" s="199">
        <f t="shared" si="15"/>
        <v>6.1537021627180036E-3</v>
      </c>
      <c r="E87" s="199">
        <f t="shared" si="15"/>
        <v>5.4862722488808104E-3</v>
      </c>
      <c r="F87" s="199">
        <f t="shared" si="15"/>
        <v>5.8337701445521648E-3</v>
      </c>
      <c r="G87" s="199">
        <f t="shared" si="15"/>
        <v>4.1998870595405177E-3</v>
      </c>
      <c r="H87" s="199">
        <f t="shared" si="15"/>
        <v>4.9005532155486625E-3</v>
      </c>
      <c r="I87" s="199">
        <f t="shared" si="15"/>
        <v>5.4202305090898578E-3</v>
      </c>
      <c r="J87" s="199">
        <f t="shared" si="15"/>
        <v>5.4190926540177292E-3</v>
      </c>
      <c r="K87" s="199">
        <f t="shared" si="15"/>
        <v>5.8340148097224629E-3</v>
      </c>
      <c r="L87" s="199">
        <f t="shared" si="15"/>
        <v>5.6266796625834498E-3</v>
      </c>
      <c r="M87" s="199">
        <f t="shared" si="15"/>
        <v>4.4406265684784731E-3</v>
      </c>
      <c r="N87" s="199">
        <f t="shared" si="15"/>
        <v>4.7851706438399554E-3</v>
      </c>
      <c r="O87" s="199">
        <f t="shared" si="15"/>
        <v>4.9776012670766706E-3</v>
      </c>
      <c r="P87" s="199">
        <f t="shared" si="15"/>
        <v>4.8304215466820353E-3</v>
      </c>
      <c r="Q87" s="199">
        <f t="shared" si="15"/>
        <v>4.9033885241021357E-3</v>
      </c>
    </row>
    <row r="88" spans="1:17" x14ac:dyDescent="0.25">
      <c r="A88" s="142" t="s">
        <v>326</v>
      </c>
      <c r="B88" s="199">
        <f t="shared" ref="B88:Q88" si="16">IF(B$55=0,0,B$55/B$5)</f>
        <v>2.425885786367328E-3</v>
      </c>
      <c r="C88" s="199">
        <f t="shared" si="16"/>
        <v>2.3849088985234881E-3</v>
      </c>
      <c r="D88" s="199">
        <f t="shared" si="16"/>
        <v>2.3198862918821631E-3</v>
      </c>
      <c r="E88" s="199">
        <f t="shared" si="16"/>
        <v>2.0749823026908485E-3</v>
      </c>
      <c r="F88" s="199">
        <f t="shared" si="16"/>
        <v>2.1070894747524825E-3</v>
      </c>
      <c r="G88" s="199">
        <f t="shared" si="16"/>
        <v>1.5963303676694309E-3</v>
      </c>
      <c r="H88" s="199">
        <f t="shared" si="16"/>
        <v>1.8574265452604535E-3</v>
      </c>
      <c r="I88" s="199">
        <f t="shared" si="16"/>
        <v>2.0636946238508577E-3</v>
      </c>
      <c r="J88" s="199">
        <f t="shared" si="16"/>
        <v>2.0541419831061085E-3</v>
      </c>
      <c r="K88" s="199">
        <f t="shared" si="16"/>
        <v>2.1986839930747352E-3</v>
      </c>
      <c r="L88" s="199">
        <f t="shared" si="16"/>
        <v>2.1363310883453631E-3</v>
      </c>
      <c r="M88" s="199">
        <f t="shared" si="16"/>
        <v>1.681980926234115E-3</v>
      </c>
      <c r="N88" s="199">
        <f t="shared" si="16"/>
        <v>1.7995803443925037E-3</v>
      </c>
      <c r="O88" s="199">
        <f t="shared" si="16"/>
        <v>1.9093836115544967E-3</v>
      </c>
      <c r="P88" s="199">
        <f t="shared" si="16"/>
        <v>1.7368169026601454E-3</v>
      </c>
      <c r="Q88" s="199">
        <f t="shared" si="16"/>
        <v>1.7252497649923131E-3</v>
      </c>
    </row>
    <row r="89" spans="1:17" x14ac:dyDescent="0.25">
      <c r="A89" s="142" t="s">
        <v>325</v>
      </c>
      <c r="B89" s="199">
        <f t="shared" ref="B89:Q89" si="17">IF(B$66=0,0,B$66/B$5)</f>
        <v>3.6012630742054075E-2</v>
      </c>
      <c r="C89" s="199">
        <f t="shared" si="17"/>
        <v>3.5460179196955668E-2</v>
      </c>
      <c r="D89" s="199">
        <f t="shared" si="17"/>
        <v>3.4882700259521469E-2</v>
      </c>
      <c r="E89" s="199">
        <f t="shared" si="17"/>
        <v>3.1099326119370073E-2</v>
      </c>
      <c r="F89" s="199">
        <f t="shared" si="17"/>
        <v>3.3069142762261403E-2</v>
      </c>
      <c r="G89" s="199">
        <f t="shared" si="17"/>
        <v>2.3807359788938245E-2</v>
      </c>
      <c r="H89" s="199">
        <f t="shared" si="17"/>
        <v>2.7779135941852984E-2</v>
      </c>
      <c r="I89" s="199">
        <f t="shared" si="17"/>
        <v>3.0724963800097933E-2</v>
      </c>
      <c r="J89" s="199">
        <f t="shared" si="17"/>
        <v>3.0718513787346212E-2</v>
      </c>
      <c r="K89" s="199">
        <f t="shared" si="17"/>
        <v>3.3070529664255326E-2</v>
      </c>
      <c r="L89" s="199">
        <f t="shared" si="17"/>
        <v>3.189523557304446E-2</v>
      </c>
      <c r="M89" s="199">
        <f t="shared" si="17"/>
        <v>2.5172008891032254E-2</v>
      </c>
      <c r="N89" s="199">
        <f t="shared" si="17"/>
        <v>2.7125081592509915E-2</v>
      </c>
      <c r="O89" s="199">
        <f t="shared" si="17"/>
        <v>2.8215888325371759E-2</v>
      </c>
      <c r="P89" s="199">
        <f t="shared" si="17"/>
        <v>2.7381589567477591E-2</v>
      </c>
      <c r="Q89" s="199">
        <f t="shared" si="17"/>
        <v>2.7795208090910385E-2</v>
      </c>
    </row>
    <row r="90" spans="1:17" x14ac:dyDescent="0.25">
      <c r="A90" s="127" t="s">
        <v>320</v>
      </c>
      <c r="B90" s="200">
        <f t="shared" ref="B90:Q90" si="18">IF(B$67=0,0,B$67/B$5)</f>
        <v>4.0879833378585709E-2</v>
      </c>
      <c r="C90" s="200">
        <f t="shared" si="18"/>
        <v>5.1944182452084701E-2</v>
      </c>
      <c r="D90" s="200">
        <f t="shared" si="18"/>
        <v>5.6049499466174733E-2</v>
      </c>
      <c r="E90" s="200">
        <f t="shared" si="18"/>
        <v>7.0637075461109991E-2</v>
      </c>
      <c r="F90" s="200">
        <f t="shared" si="18"/>
        <v>7.4048342683176352E-2</v>
      </c>
      <c r="G90" s="200">
        <f t="shared" si="18"/>
        <v>0.12786395738039402</v>
      </c>
      <c r="H90" s="200">
        <f t="shared" si="18"/>
        <v>0.11003621604146165</v>
      </c>
      <c r="I90" s="200">
        <f t="shared" si="18"/>
        <v>9.3187917773192241E-2</v>
      </c>
      <c r="J90" s="200">
        <f t="shared" si="18"/>
        <v>9.246836447861137E-2</v>
      </c>
      <c r="K90" s="200">
        <f t="shared" si="18"/>
        <v>7.8360419761204669E-2</v>
      </c>
      <c r="L90" s="200">
        <f t="shared" si="18"/>
        <v>8.0838115279675077E-2</v>
      </c>
      <c r="M90" s="200">
        <f t="shared" si="18"/>
        <v>0.18099810927970963</v>
      </c>
      <c r="N90" s="200">
        <f t="shared" si="18"/>
        <v>0.12758955342530109</v>
      </c>
      <c r="O90" s="200">
        <f t="shared" si="18"/>
        <v>0.11330414019702439</v>
      </c>
      <c r="P90" s="200">
        <f t="shared" si="18"/>
        <v>0.1553977174160929</v>
      </c>
      <c r="Q90" s="200">
        <f t="shared" si="18"/>
        <v>0.1527352536195363</v>
      </c>
    </row>
    <row r="91" spans="1:17" x14ac:dyDescent="0.25">
      <c r="A91" s="72" t="s">
        <v>319</v>
      </c>
      <c r="B91" s="71">
        <f t="shared" ref="B91:Q91" si="19">IF(B$68=0,0,B$68/B$5)</f>
        <v>0.44365582200833742</v>
      </c>
      <c r="C91" s="71">
        <f t="shared" si="19"/>
        <v>0.43592915686231437</v>
      </c>
      <c r="D91" s="71">
        <f t="shared" si="19"/>
        <v>0.42903017187679626</v>
      </c>
      <c r="E91" s="71">
        <f t="shared" si="19"/>
        <v>0.44712352140966349</v>
      </c>
      <c r="F91" s="71">
        <f t="shared" si="19"/>
        <v>0.4556550797965998</v>
      </c>
      <c r="G91" s="71">
        <f t="shared" si="19"/>
        <v>0.2325627963581241</v>
      </c>
      <c r="H91" s="71">
        <f t="shared" si="19"/>
        <v>0.28024968552800444</v>
      </c>
      <c r="I91" s="71">
        <f t="shared" si="19"/>
        <v>0.32544366973129724</v>
      </c>
      <c r="J91" s="71">
        <f t="shared" si="19"/>
        <v>0.29735617050590918</v>
      </c>
      <c r="K91" s="71">
        <f t="shared" si="19"/>
        <v>0.38530524974234887</v>
      </c>
      <c r="L91" s="71">
        <f t="shared" si="19"/>
        <v>0.44036249873240851</v>
      </c>
      <c r="M91" s="71">
        <f t="shared" si="19"/>
        <v>0.30005857686103105</v>
      </c>
      <c r="N91" s="71">
        <f t="shared" si="19"/>
        <v>0.55211342952750997</v>
      </c>
      <c r="O91" s="71">
        <f t="shared" si="19"/>
        <v>0.41782852746538934</v>
      </c>
      <c r="P91" s="71">
        <f t="shared" si="19"/>
        <v>0.37324312796134829</v>
      </c>
      <c r="Q91" s="71">
        <f t="shared" si="19"/>
        <v>0.38106537022226744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0.20781331638160314</v>
      </c>
      <c r="C95" s="253">
        <f>IF(C$5=0,0,C$5/OIS_fec!C$5)</f>
        <v>0.20603513156489991</v>
      </c>
      <c r="D95" s="253">
        <f>IF(D$5=0,0,D$5/OIS_fec!D$5)</f>
        <v>0.20417725775301282</v>
      </c>
      <c r="E95" s="253">
        <f>IF(E$5=0,0,E$5/OIS_fec!E$5)</f>
        <v>0.20844541052755858</v>
      </c>
      <c r="F95" s="253">
        <f>IF(F$5=0,0,F$5/OIS_fec!F$5)</f>
        <v>0.20736123414204805</v>
      </c>
      <c r="G95" s="253">
        <f>IF(G$5=0,0,G$5/OIS_fec!G$5)</f>
        <v>0.19528244111583828</v>
      </c>
      <c r="H95" s="253">
        <f>IF(H$5=0,0,H$5/OIS_fec!H$5)</f>
        <v>0.19919117439329009</v>
      </c>
      <c r="I95" s="253">
        <f>IF(I$5=0,0,I$5/OIS_fec!I$5)</f>
        <v>0.20515593262840909</v>
      </c>
      <c r="J95" s="253">
        <f>IF(J$5=0,0,J$5/OIS_fec!J$5)</f>
        <v>0.2017394678622399</v>
      </c>
      <c r="K95" s="253">
        <f>IF(K$5=0,0,K$5/OIS_fec!K$5)</f>
        <v>0.20705772095708438</v>
      </c>
      <c r="L95" s="253">
        <f>IF(L$5=0,0,L$5/OIS_fec!L$5)</f>
        <v>0.21318671022147895</v>
      </c>
      <c r="M95" s="253">
        <f>IF(M$5=0,0,M$5/OIS_fec!M$5)</f>
        <v>0.2067456895876027</v>
      </c>
      <c r="N95" s="253">
        <f>IF(N$5=0,0,N$5/OIS_fec!N$5)</f>
        <v>0.23815627066225073</v>
      </c>
      <c r="O95" s="253">
        <f>IF(O$5=0,0,O$5/OIS_fec!O$5)</f>
        <v>0.22795470493071576</v>
      </c>
      <c r="P95" s="253">
        <f>IF(P$5=0,0,P$5/OIS_fec!P$5)</f>
        <v>0.22752819521163731</v>
      </c>
      <c r="Q95" s="253">
        <f>IF(Q$5=0,0,Q$5/OIS_fec!Q$5)</f>
        <v>0.22982123947359681</v>
      </c>
    </row>
    <row r="96" spans="1:17" x14ac:dyDescent="0.25">
      <c r="A96" s="132" t="s">
        <v>83</v>
      </c>
      <c r="B96" s="282">
        <f>IF(B$6=0,0,B$6/OIS_fec!B$6)</f>
        <v>0.24598798838523309</v>
      </c>
      <c r="C96" s="282">
        <f>IF(C$6=0,0,C$6/OIS_fec!C$6)</f>
        <v>0.24627933736235644</v>
      </c>
      <c r="D96" s="282">
        <f>IF(D$6=0,0,D$6/OIS_fec!D$6)</f>
        <v>0.24780475293043763</v>
      </c>
      <c r="E96" s="282">
        <f>IF(E$6=0,0,E$6/OIS_fec!E$6)</f>
        <v>0.24780475293043766</v>
      </c>
      <c r="F96" s="282">
        <f>IF(F$6=0,0,F$6/OIS_fec!F$6)</f>
        <v>0.24780475293043761</v>
      </c>
      <c r="G96" s="282">
        <f>IF(G$6=0,0,G$6/OIS_fec!G$6)</f>
        <v>0.25371841819290952</v>
      </c>
      <c r="H96" s="282">
        <f>IF(H$6=0,0,H$6/OIS_fec!H$6)</f>
        <v>0.25521488729204067</v>
      </c>
      <c r="I96" s="282">
        <f>IF(I$6=0,0,I$6/OIS_fec!I$6)</f>
        <v>0.25521488729204067</v>
      </c>
      <c r="J96" s="282">
        <f>IF(J$6=0,0,J$6/OIS_fec!J$6)</f>
        <v>0.25669502342365436</v>
      </c>
      <c r="K96" s="282">
        <f>IF(K$6=0,0,K$6/OIS_fec!K$6)</f>
        <v>0.25669502342365441</v>
      </c>
      <c r="L96" s="282">
        <f>IF(L$6=0,0,L$6/OIS_fec!L$6)</f>
        <v>0.25669502342365441</v>
      </c>
      <c r="M96" s="282">
        <f>IF(M$6=0,0,M$6/OIS_fec!M$6)</f>
        <v>0.26712599023279032</v>
      </c>
      <c r="N96" s="282">
        <f>IF(N$6=0,0,N$6/OIS_fec!N$6)</f>
        <v>0.26884020242127288</v>
      </c>
      <c r="O96" s="282">
        <f>IF(O$6=0,0,O$6/OIS_fec!O$6)</f>
        <v>0.27826680089727945</v>
      </c>
      <c r="P96" s="282">
        <f>IF(P$6=0,0,P$6/OIS_fec!P$6)</f>
        <v>0.28291253699671692</v>
      </c>
      <c r="Q96" s="282">
        <f>IF(Q$6=0,0,Q$6/OIS_fec!Q$6)</f>
        <v>0.28558327620748702</v>
      </c>
    </row>
    <row r="97" spans="1:17" x14ac:dyDescent="0.25">
      <c r="A97" s="76" t="s">
        <v>82</v>
      </c>
      <c r="B97" s="281">
        <f>IF(B$7=0,0,B$7/OIS_fec!B$7)</f>
        <v>6.4404621085349709E-2</v>
      </c>
      <c r="C97" s="281">
        <f>IF(C$7=0,0,C$7/OIS_fec!C$7)</f>
        <v>6.4480902128982817E-2</v>
      </c>
      <c r="D97" s="281">
        <f>IF(D$7=0,0,D$7/OIS_fec!D$7)</f>
        <v>6.4880286718063271E-2</v>
      </c>
      <c r="E97" s="281">
        <f>IF(E$7=0,0,E$7/OIS_fec!E$7)</f>
        <v>6.4880286718063285E-2</v>
      </c>
      <c r="F97" s="281">
        <f>IF(F$7=0,0,F$7/OIS_fec!F$7)</f>
        <v>6.4880286718063285E-2</v>
      </c>
      <c r="G97" s="281">
        <f>IF(G$7=0,0,G$7/OIS_fec!G$7)</f>
        <v>6.6428603662135488E-2</v>
      </c>
      <c r="H97" s="281">
        <f>IF(H$7=0,0,H$7/OIS_fec!H$7)</f>
        <v>6.6820409481306409E-2</v>
      </c>
      <c r="I97" s="281">
        <f>IF(I$7=0,0,I$7/OIS_fec!I$7)</f>
        <v>6.6820409481306381E-2</v>
      </c>
      <c r="J97" s="281">
        <f>IF(J$7=0,0,J$7/OIS_fec!J$7)</f>
        <v>6.7207938999869821E-2</v>
      </c>
      <c r="K97" s="281">
        <f>IF(K$7=0,0,K$7/OIS_fec!K$7)</f>
        <v>6.7207938999869821E-2</v>
      </c>
      <c r="L97" s="281">
        <f>IF(L$7=0,0,L$7/OIS_fec!L$7)</f>
        <v>6.7207938999869821E-2</v>
      </c>
      <c r="M97" s="281">
        <f>IF(M$7=0,0,M$7/OIS_fec!M$7)</f>
        <v>6.9938976679011167E-2</v>
      </c>
      <c r="N97" s="281">
        <f>IF(N$7=0,0,N$7/OIS_fec!N$7)</f>
        <v>7.0387792034524416E-2</v>
      </c>
      <c r="O97" s="281">
        <f>IF(O$7=0,0,O$7/OIS_fec!O$7)</f>
        <v>7.2855865809005479E-2</v>
      </c>
      <c r="P97" s="281">
        <f>IF(P$7=0,0,P$7/OIS_fec!P$7)</f>
        <v>7.4072213302681544E-2</v>
      </c>
      <c r="Q97" s="281">
        <f>IF(Q$7=0,0,Q$7/OIS_fec!Q$7)</f>
        <v>7.477146674191068E-2</v>
      </c>
    </row>
    <row r="98" spans="1:17" x14ac:dyDescent="0.25">
      <c r="A98" s="76" t="s">
        <v>81</v>
      </c>
      <c r="B98" s="281">
        <f>IF(B$8=0,0,B$8/OIS_fec!B$8)</f>
        <v>0.35317628615934787</v>
      </c>
      <c r="C98" s="281">
        <f>IF(C$8=0,0,C$8/OIS_fec!C$8)</f>
        <v>0.3535945893065553</v>
      </c>
      <c r="D98" s="281">
        <f>IF(D$8=0,0,D$8/OIS_fec!D$8)</f>
        <v>0.35578469870466489</v>
      </c>
      <c r="E98" s="281">
        <f>IF(E$8=0,0,E$8/OIS_fec!E$8)</f>
        <v>0.35578469870466489</v>
      </c>
      <c r="F98" s="281">
        <f>IF(F$8=0,0,F$8/OIS_fec!F$8)</f>
        <v>0.35578469870466484</v>
      </c>
      <c r="G98" s="281">
        <f>IF(G$8=0,0,G$8/OIS_fec!G$8)</f>
        <v>0.36427522033012949</v>
      </c>
      <c r="H98" s="281">
        <f>IF(H$8=0,0,H$8/OIS_fec!H$8)</f>
        <v>0.36642376994937215</v>
      </c>
      <c r="I98" s="281">
        <f>IF(I$8=0,0,I$8/OIS_fec!I$8)</f>
        <v>0.3664237699493722</v>
      </c>
      <c r="J98" s="281">
        <f>IF(J$8=0,0,J$8/OIS_fec!J$8)</f>
        <v>0.36854886957478528</v>
      </c>
      <c r="K98" s="281">
        <f>IF(K$8=0,0,K$8/OIS_fec!K$8)</f>
        <v>0.36854886957478528</v>
      </c>
      <c r="L98" s="281">
        <f>IF(L$8=0,0,L$8/OIS_fec!L$8)</f>
        <v>0.36854886957478533</v>
      </c>
      <c r="M98" s="281">
        <f>IF(M$8=0,0,M$8/OIS_fec!M$8)</f>
        <v>0.38352508911658145</v>
      </c>
      <c r="N98" s="281">
        <f>IF(N$8=0,0,N$8/OIS_fec!N$8)</f>
        <v>0.38598626251936252</v>
      </c>
      <c r="O98" s="281">
        <f>IF(O$8=0,0,O$8/OIS_fec!O$8)</f>
        <v>0.39952046417988257</v>
      </c>
      <c r="P98" s="281">
        <f>IF(P$8=0,0,P$8/OIS_fec!P$8)</f>
        <v>0.40619056149986299</v>
      </c>
      <c r="Q98" s="281">
        <f>IF(Q$8=0,0,Q$8/OIS_fec!Q$8)</f>
        <v>0.41002506481017398</v>
      </c>
    </row>
    <row r="99" spans="1:17" x14ac:dyDescent="0.25">
      <c r="A99" s="76" t="s">
        <v>80</v>
      </c>
      <c r="B99" s="281">
        <f>IF(B$9=0,0,B$9/OIS_fec!B$9)</f>
        <v>0.24722668703835113</v>
      </c>
      <c r="C99" s="281">
        <f>IF(C$9=0,0,C$9/OIS_fec!C$9)</f>
        <v>0.24751950313420623</v>
      </c>
      <c r="D99" s="281">
        <f>IF(D$9=0,0,D$9/OIS_fec!D$9)</f>
        <v>0.24905260009446453</v>
      </c>
      <c r="E99" s="281">
        <f>IF(E$9=0,0,E$9/OIS_fec!E$9)</f>
        <v>0.2490526000944645</v>
      </c>
      <c r="F99" s="281">
        <f>IF(F$9=0,0,F$9/OIS_fec!F$9)</f>
        <v>0.2490526000944645</v>
      </c>
      <c r="G99" s="281">
        <f>IF(G$9=0,0,G$9/OIS_fec!G$9)</f>
        <v>0.25499604424672573</v>
      </c>
      <c r="H99" s="281">
        <f>IF(H$9=0,0,H$9/OIS_fec!H$9)</f>
        <v>0.25650004897501377</v>
      </c>
      <c r="I99" s="281">
        <f>IF(I$9=0,0,I$9/OIS_fec!I$9)</f>
        <v>0.25650004897501383</v>
      </c>
      <c r="J99" s="281">
        <f>IF(J$9=0,0,J$9/OIS_fec!J$9)</f>
        <v>0.25798763848939099</v>
      </c>
      <c r="K99" s="281">
        <f>IF(K$9=0,0,K$9/OIS_fec!K$9)</f>
        <v>0.25798763848939094</v>
      </c>
      <c r="L99" s="281">
        <f>IF(L$9=0,0,L$9/OIS_fec!L$9)</f>
        <v>0.25798763848939094</v>
      </c>
      <c r="M99" s="281">
        <f>IF(M$9=0,0,M$9/OIS_fec!M$9)</f>
        <v>0.26847113154024305</v>
      </c>
      <c r="N99" s="281">
        <f>IF(N$9=0,0,N$9/OIS_fec!N$9)</f>
        <v>0.27019397582634541</v>
      </c>
      <c r="O99" s="281">
        <f>IF(O$9=0,0,O$9/OIS_fec!O$9)</f>
        <v>0.27966804294060693</v>
      </c>
      <c r="P99" s="281">
        <f>IF(P$9=0,0,P$9/OIS_fec!P$9)</f>
        <v>0.28433717313780865</v>
      </c>
      <c r="Q99" s="281">
        <f>IF(Q$9=0,0,Q$9/OIS_fec!Q$9)</f>
        <v>0.28702136113965554</v>
      </c>
    </row>
    <row r="100" spans="1:17" x14ac:dyDescent="0.25">
      <c r="A100" s="129" t="s">
        <v>79</v>
      </c>
      <c r="B100" s="280">
        <f>IF(B$10=0,0,B$10/OIS_fec!B$10)</f>
        <v>0.37386990052151531</v>
      </c>
      <c r="C100" s="280">
        <f>IF(C$10=0,0,C$10/OIS_fec!C$10)</f>
        <v>0.37237723523218946</v>
      </c>
      <c r="D100" s="280">
        <f>IF(D$10=0,0,D$10/OIS_fec!D$10)</f>
        <v>0.37435781303094173</v>
      </c>
      <c r="E100" s="280">
        <f>IF(E$10=0,0,E$10/OIS_fec!E$10)</f>
        <v>0.37351277017378304</v>
      </c>
      <c r="F100" s="280">
        <f>IF(F$10=0,0,F$10/OIS_fec!F$10)</f>
        <v>0.38349742573567608</v>
      </c>
      <c r="G100" s="280">
        <f>IF(G$10=0,0,G$10/OIS_fec!G$10)</f>
        <v>0.38277168138436068</v>
      </c>
      <c r="H100" s="280">
        <f>IF(H$10=0,0,H$10/OIS_fec!H$10)</f>
        <v>0.38788115012025953</v>
      </c>
      <c r="I100" s="280">
        <f>IF(I$10=0,0,I$10/OIS_fec!I$10)</f>
        <v>0.39137891247499784</v>
      </c>
      <c r="J100" s="280">
        <f>IF(J$10=0,0,J$10/OIS_fec!J$10)</f>
        <v>0.3919641231861512</v>
      </c>
      <c r="K100" s="280">
        <f>IF(K$10=0,0,K$10/OIS_fec!K$10)</f>
        <v>0.39612645064458341</v>
      </c>
      <c r="L100" s="280">
        <f>IF(L$10=0,0,L$10/OIS_fec!L$10)</f>
        <v>0.39509586004246833</v>
      </c>
      <c r="M100" s="280">
        <f>IF(M$10=0,0,M$10/OIS_fec!M$10)</f>
        <v>0.39814329501044726</v>
      </c>
      <c r="N100" s="280">
        <f>IF(N$10=0,0,N$10/OIS_fec!N$10)</f>
        <v>0.40852086594076548</v>
      </c>
      <c r="O100" s="280">
        <f>IF(O$10=0,0,O$10/OIS_fec!O$10)</f>
        <v>0.41904160708018334</v>
      </c>
      <c r="P100" s="280">
        <f>IF(P$10=0,0,P$10/OIS_fec!P$10)</f>
        <v>0.42357898475505684</v>
      </c>
      <c r="Q100" s="280">
        <f>IF(Q$10=0,0,Q$10/OIS_fec!Q$10)</f>
        <v>0.42839627837086491</v>
      </c>
    </row>
    <row r="101" spans="1:17" x14ac:dyDescent="0.25">
      <c r="A101" s="127" t="s">
        <v>324</v>
      </c>
      <c r="B101" s="305">
        <f>IF(B$15=0,0,B$15/OIS_fec!B$15)</f>
        <v>0.22852981930880809</v>
      </c>
      <c r="C101" s="305">
        <f>IF(C$15=0,0,C$15/OIS_fec!C$15)</f>
        <v>0.22874287233718468</v>
      </c>
      <c r="D101" s="305">
        <f>IF(D$15=0,0,D$15/OIS_fec!D$15)</f>
        <v>0.22816347901998096</v>
      </c>
      <c r="E101" s="305">
        <f>IF(E$15=0,0,E$15/OIS_fec!E$15)</f>
        <v>0.22865231816203743</v>
      </c>
      <c r="F101" s="305">
        <f>IF(F$15=0,0,F$15/OIS_fec!F$15)</f>
        <v>0.22637796486549708</v>
      </c>
      <c r="G101" s="305">
        <f>IF(G$15=0,0,G$15/OIS_fec!G$15)</f>
        <v>0.23588773132896368</v>
      </c>
      <c r="H101" s="305">
        <f>IF(H$15=0,0,H$15/OIS_fec!H$15)</f>
        <v>0.23645696048060497</v>
      </c>
      <c r="I101" s="305">
        <f>IF(I$15=0,0,I$15/OIS_fec!I$15)</f>
        <v>0.23744510748170072</v>
      </c>
      <c r="J101" s="305">
        <f>IF(J$15=0,0,J$15/OIS_fec!J$15)</f>
        <v>0.2372994205251325</v>
      </c>
      <c r="K101" s="305">
        <f>IF(K$15=0,0,K$15/OIS_fec!K$15)</f>
        <v>0.23592086375037072</v>
      </c>
      <c r="L101" s="305">
        <f>IF(L$15=0,0,L$15/OIS_fec!L$15)</f>
        <v>0.23773386853863773</v>
      </c>
      <c r="M101" s="305">
        <f>IF(M$15=0,0,M$15/OIS_fec!M$15)</f>
        <v>0.24682076796881966</v>
      </c>
      <c r="N101" s="305">
        <f>IF(N$15=0,0,N$15/OIS_fec!N$15)</f>
        <v>0.24684274522091662</v>
      </c>
      <c r="O101" s="305">
        <f>IF(O$15=0,0,O$15/OIS_fec!O$15)</f>
        <v>0.26079317309242389</v>
      </c>
      <c r="P101" s="305">
        <f>IF(P$15=0,0,P$15/OIS_fec!P$15)</f>
        <v>0.24956857263158369</v>
      </c>
      <c r="Q101" s="305">
        <f>IF(Q$15=0,0,Q$15/OIS_fec!Q$15)</f>
        <v>0.246080885984932</v>
      </c>
    </row>
    <row r="102" spans="1:17" x14ac:dyDescent="0.25">
      <c r="A102" s="127" t="s">
        <v>323</v>
      </c>
      <c r="B102" s="305">
        <f>IF(B$26=0,0,B$26/OIS_fec!B$26)</f>
        <v>0.1372799942272413</v>
      </c>
      <c r="C102" s="305">
        <f>IF(C$26=0,0,C$26/OIS_fec!C$26)</f>
        <v>0.13610296694350632</v>
      </c>
      <c r="D102" s="305">
        <f>IF(D$26=0,0,D$26/OIS_fec!D$26)</f>
        <v>0.13688929520562221</v>
      </c>
      <c r="E102" s="305">
        <f>IF(E$26=0,0,E$26/OIS_fec!E$26)</f>
        <v>0.13692399841517811</v>
      </c>
      <c r="F102" s="305">
        <f>IF(F$26=0,0,F$26/OIS_fec!F$26)</f>
        <v>0.13740003313541199</v>
      </c>
      <c r="G102" s="305">
        <f>IF(G$26=0,0,G$26/OIS_fec!G$26)</f>
        <v>0.13769582340204953</v>
      </c>
      <c r="H102" s="305">
        <f>IF(H$26=0,0,H$26/OIS_fec!H$26)</f>
        <v>0.13945200623499884</v>
      </c>
      <c r="I102" s="305">
        <f>IF(I$26=0,0,I$26/OIS_fec!I$26)</f>
        <v>0.14088848466454473</v>
      </c>
      <c r="J102" s="305">
        <f>IF(J$26=0,0,J$26/OIS_fec!J$26)</f>
        <v>0.14031927111641762</v>
      </c>
      <c r="K102" s="305">
        <f>IF(K$26=0,0,K$26/OIS_fec!K$26)</f>
        <v>0.13966042296972209</v>
      </c>
      <c r="L102" s="305">
        <f>IF(L$26=0,0,L$26/OIS_fec!L$26)</f>
        <v>0.14083005125023237</v>
      </c>
      <c r="M102" s="305">
        <f>IF(M$26=0,0,M$26/OIS_fec!M$26)</f>
        <v>0.14293901933196049</v>
      </c>
      <c r="N102" s="305">
        <f>IF(N$26=0,0,N$26/OIS_fec!N$26)</f>
        <v>0.14622738308692285</v>
      </c>
      <c r="O102" s="305">
        <f>IF(O$26=0,0,O$26/OIS_fec!O$26)</f>
        <v>0.1526881907350594</v>
      </c>
      <c r="P102" s="305">
        <f>IF(P$26=0,0,P$26/OIS_fec!P$26)</f>
        <v>0.15393364888180019</v>
      </c>
      <c r="Q102" s="305">
        <f>IF(Q$26=0,0,Q$26/OIS_fec!Q$26)</f>
        <v>0.15540653162654519</v>
      </c>
    </row>
    <row r="103" spans="1:17" x14ac:dyDescent="0.25">
      <c r="A103" s="127" t="s">
        <v>322</v>
      </c>
      <c r="B103" s="305">
        <f>IF(B$34=0,0,B$34/OIS_fec!B$34)</f>
        <v>0.14738657066321462</v>
      </c>
      <c r="C103" s="305">
        <f>IF(C$34=0,0,C$34/OIS_fec!C$34)</f>
        <v>0.14638702619332516</v>
      </c>
      <c r="D103" s="305">
        <f>IF(D$34=0,0,D$34/OIS_fec!D$34)</f>
        <v>0.14747362463650604</v>
      </c>
      <c r="E103" s="305">
        <f>IF(E$34=0,0,E$34/OIS_fec!E$34)</f>
        <v>0.14763738637407423</v>
      </c>
      <c r="F103" s="305">
        <f>IF(F$34=0,0,F$34/OIS_fec!F$34)</f>
        <v>0.14490821079750357</v>
      </c>
      <c r="G103" s="305">
        <f>IF(G$34=0,0,G$34/OIS_fec!G$34)</f>
        <v>0.15187257125824685</v>
      </c>
      <c r="H103" s="305">
        <f>IF(H$34=0,0,H$34/OIS_fec!H$34)</f>
        <v>0.15258239622985426</v>
      </c>
      <c r="I103" s="305">
        <f>IF(I$34=0,0,I$34/OIS_fec!I$34)</f>
        <v>0.15288188960621121</v>
      </c>
      <c r="J103" s="305">
        <f>IF(J$34=0,0,J$34/OIS_fec!J$34)</f>
        <v>0.1534730315768659</v>
      </c>
      <c r="K103" s="305">
        <f>IF(K$34=0,0,K$34/OIS_fec!K$34)</f>
        <v>0.15308965659790938</v>
      </c>
      <c r="L103" s="305">
        <f>IF(L$34=0,0,L$34/OIS_fec!L$34)</f>
        <v>0.15358232157250684</v>
      </c>
      <c r="M103" s="305">
        <f>IF(M$34=0,0,M$34/OIS_fec!M$34)</f>
        <v>0.15897833839914249</v>
      </c>
      <c r="N103" s="305">
        <f>IF(N$34=0,0,N$34/OIS_fec!N$34)</f>
        <v>0.16003817068756993</v>
      </c>
      <c r="O103" s="305">
        <f>IF(O$34=0,0,O$34/OIS_fec!O$34)</f>
        <v>0.16690621970863556</v>
      </c>
      <c r="P103" s="305">
        <f>IF(P$34=0,0,P$34/OIS_fec!P$34)</f>
        <v>0.16511200760446249</v>
      </c>
      <c r="Q103" s="305">
        <f>IF(Q$34=0,0,Q$34/OIS_fec!Q$34)</f>
        <v>0.1651965126560416</v>
      </c>
    </row>
    <row r="104" spans="1:17" x14ac:dyDescent="0.25">
      <c r="A104" s="127" t="s">
        <v>321</v>
      </c>
      <c r="B104" s="305">
        <f>IF(B$53=0,0,B$53/OIS_fec!B$53)</f>
        <v>0.36947976507272728</v>
      </c>
      <c r="C104" s="305">
        <f>IF(C$53=0,0,C$53/OIS_fec!C$53)</f>
        <v>0.36988582001838127</v>
      </c>
      <c r="D104" s="305">
        <f>IF(D$53=0,0,D$53/OIS_fec!D$53)</f>
        <v>0.37195220563959741</v>
      </c>
      <c r="E104" s="305">
        <f>IF(E$53=0,0,E$53/OIS_fec!E$53)</f>
        <v>0.37201677973168679</v>
      </c>
      <c r="F104" s="305">
        <f>IF(F$53=0,0,F$53/OIS_fec!F$53)</f>
        <v>0.37111797721830209</v>
      </c>
      <c r="G104" s="305">
        <f>IF(G$53=0,0,G$53/OIS_fec!G$53)</f>
        <v>0.38099603498238682</v>
      </c>
      <c r="H104" s="305">
        <f>IF(H$53=0,0,H$53/OIS_fec!H$53)</f>
        <v>0.38318529963473991</v>
      </c>
      <c r="I104" s="305">
        <f>IF(I$53=0,0,I$53/OIS_fec!I$53)</f>
        <v>0.383278569040921</v>
      </c>
      <c r="J104" s="305">
        <f>IF(J$53=0,0,J$53/OIS_fec!J$53)</f>
        <v>0.3854093912794434</v>
      </c>
      <c r="K104" s="305">
        <f>IF(K$53=0,0,K$53/OIS_fec!K$53)</f>
        <v>0.38528999913439177</v>
      </c>
      <c r="L104" s="305">
        <f>IF(L$53=0,0,L$53/OIS_fec!L$53)</f>
        <v>0.38544342680009136</v>
      </c>
      <c r="M104" s="305">
        <f>IF(M$53=0,0,M$53/OIS_fec!M$53)</f>
        <v>0.40105450940599335</v>
      </c>
      <c r="N104" s="305">
        <f>IF(N$53=0,0,N$53/OIS_fec!N$53)</f>
        <v>0.40347372611805421</v>
      </c>
      <c r="O104" s="305">
        <f>IF(O$53=0,0,O$53/OIS_fec!O$53)</f>
        <v>0.41806694964631425</v>
      </c>
      <c r="P104" s="305">
        <f>IF(P$53=0,0,P$53/OIS_fec!P$53)</f>
        <v>0.4235979268557275</v>
      </c>
      <c r="Q104" s="305">
        <f>IF(Q$53=0,0,Q$53/OIS_fec!Q$53)</f>
        <v>0.42712770253387833</v>
      </c>
    </row>
    <row r="105" spans="1:17" x14ac:dyDescent="0.25">
      <c r="A105" s="127" t="s">
        <v>320</v>
      </c>
      <c r="B105" s="305">
        <f>IF(B$67=0,0,B$67/OIS_fec!B$67)</f>
        <v>0.17993894346574055</v>
      </c>
      <c r="C105" s="305">
        <f>IF(C$67=0,0,C$67/OIS_fec!C$67)</f>
        <v>0.18015206373826903</v>
      </c>
      <c r="D105" s="305">
        <f>IF(D$67=0,0,D$67/OIS_fec!D$67)</f>
        <v>0.18126789735058702</v>
      </c>
      <c r="E105" s="305">
        <f>IF(E$67=0,0,E$67/OIS_fec!E$67)</f>
        <v>0.18126789735058702</v>
      </c>
      <c r="F105" s="305">
        <f>IF(F$67=0,0,F$67/OIS_fec!F$67)</f>
        <v>0.18126789735058704</v>
      </c>
      <c r="G105" s="305">
        <f>IF(G$67=0,0,G$67/OIS_fec!G$67)</f>
        <v>0.18559371295778165</v>
      </c>
      <c r="H105" s="305">
        <f>IF(H$67=0,0,H$67/OIS_fec!H$67)</f>
        <v>0.18668837237751348</v>
      </c>
      <c r="I105" s="305">
        <f>IF(I$67=0,0,I$67/OIS_fec!I$67)</f>
        <v>0.18668837237751348</v>
      </c>
      <c r="J105" s="305">
        <f>IF(J$67=0,0,J$67/OIS_fec!J$67)</f>
        <v>0.18777108431583359</v>
      </c>
      <c r="K105" s="305">
        <f>IF(K$67=0,0,K$67/OIS_fec!K$67)</f>
        <v>0.18777108431583359</v>
      </c>
      <c r="L105" s="305">
        <f>IF(L$67=0,0,L$67/OIS_fec!L$67)</f>
        <v>0.18777108431583356</v>
      </c>
      <c r="M105" s="305">
        <f>IF(M$67=0,0,M$67/OIS_fec!M$67)</f>
        <v>0.19540128268154694</v>
      </c>
      <c r="N105" s="305">
        <f>IF(N$67=0,0,N$67/OIS_fec!N$67)</f>
        <v>0.19665522004692995</v>
      </c>
      <c r="O105" s="305">
        <f>IF(O$67=0,0,O$67/OIS_fec!O$67)</f>
        <v>0.20355072816252143</v>
      </c>
      <c r="P105" s="305">
        <f>IF(P$67=0,0,P$67/OIS_fec!P$67)</f>
        <v>0.20694906013328529</v>
      </c>
      <c r="Q105" s="305">
        <f>IF(Q$67=0,0,Q$67/OIS_fec!Q$67)</f>
        <v>0.2089026920769145</v>
      </c>
    </row>
    <row r="106" spans="1:17" x14ac:dyDescent="0.25">
      <c r="A106" s="72" t="s">
        <v>319</v>
      </c>
      <c r="B106" s="304">
        <f>IF(B$68=0,0,B$68/OIS_fec!B$68)</f>
        <v>0.26073543353770084</v>
      </c>
      <c r="C106" s="304">
        <f>IF(C$68=0,0,C$68/OIS_fec!C$68)</f>
        <v>0.26104424943704491</v>
      </c>
      <c r="D106" s="304">
        <f>IF(D$68=0,0,D$68/OIS_fec!D$68)</f>
        <v>0.26266111655352353</v>
      </c>
      <c r="E106" s="304">
        <f>IF(E$68=0,0,E$68/OIS_fec!E$68)</f>
        <v>0.26266111655352353</v>
      </c>
      <c r="F106" s="304">
        <f>IF(F$68=0,0,F$68/OIS_fec!F$68)</f>
        <v>0.26266111655352359</v>
      </c>
      <c r="G106" s="304">
        <f>IF(G$68=0,0,G$68/OIS_fec!G$68)</f>
        <v>0.26892931723327684</v>
      </c>
      <c r="H106" s="304">
        <f>IF(H$68=0,0,H$68/OIS_fec!H$68)</f>
        <v>0.27051550248524403</v>
      </c>
      <c r="I106" s="304">
        <f>IF(I$68=0,0,I$68/OIS_fec!I$68)</f>
        <v>0.27051550248524403</v>
      </c>
      <c r="J106" s="304">
        <f>IF(J$68=0,0,J$68/OIS_fec!J$68)</f>
        <v>0.27208437557739973</v>
      </c>
      <c r="K106" s="304">
        <f>IF(K$68=0,0,K$68/OIS_fec!K$68)</f>
        <v>0.27208437557739978</v>
      </c>
      <c r="L106" s="304">
        <f>IF(L$68=0,0,L$68/OIS_fec!L$68)</f>
        <v>0.27208437557739978</v>
      </c>
      <c r="M106" s="304">
        <f>IF(M$68=0,0,M$68/OIS_fec!M$68)</f>
        <v>0.28314069857532659</v>
      </c>
      <c r="N106" s="304">
        <f>IF(N$68=0,0,N$68/OIS_fec!N$68)</f>
        <v>0.28495768102667962</v>
      </c>
      <c r="O106" s="304">
        <f>IF(O$68=0,0,O$68/OIS_fec!O$68)</f>
        <v>0.29494942191029661</v>
      </c>
      <c r="P106" s="304">
        <f>IF(P$68=0,0,P$68/OIS_fec!P$68)</f>
        <v>0.29987367867559678</v>
      </c>
      <c r="Q106" s="304">
        <f>IF(Q$68=0,0,Q$68/OIS_fec!Q$68)</f>
        <v>0.30270453375334855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HU: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1606.898533119213</v>
      </c>
      <c r="C5" s="96">
        <f t="shared" ref="C5:Q5" si="1">SUM(C6:C10,C15,C26)</f>
        <v>1643.8274171724934</v>
      </c>
      <c r="D5" s="96">
        <f t="shared" si="1"/>
        <v>1689.8001296612356</v>
      </c>
      <c r="E5" s="96">
        <f t="shared" si="1"/>
        <v>1634.7358778566781</v>
      </c>
      <c r="F5" s="96">
        <f t="shared" si="1"/>
        <v>1516.9500924532699</v>
      </c>
      <c r="G5" s="96">
        <f t="shared" si="1"/>
        <v>1553.4493416532257</v>
      </c>
      <c r="H5" s="96">
        <f t="shared" si="1"/>
        <v>1571.0420085617732</v>
      </c>
      <c r="I5" s="96">
        <f t="shared" si="1"/>
        <v>1566.3247879065109</v>
      </c>
      <c r="J5" s="96">
        <f t="shared" si="1"/>
        <v>1585.7000074552484</v>
      </c>
      <c r="K5" s="96">
        <f t="shared" si="1"/>
        <v>1256.9604684031003</v>
      </c>
      <c r="L5" s="96">
        <f t="shared" si="1"/>
        <v>1367.8348208193697</v>
      </c>
      <c r="M5" s="96">
        <f t="shared" si="1"/>
        <v>1452.118683951915</v>
      </c>
      <c r="N5" s="96">
        <f t="shared" si="1"/>
        <v>1528.6402049359126</v>
      </c>
      <c r="O5" s="96">
        <f t="shared" si="1"/>
        <v>1707.687989712369</v>
      </c>
      <c r="P5" s="96">
        <f t="shared" si="1"/>
        <v>1802.4424399045065</v>
      </c>
      <c r="Q5" s="96">
        <f t="shared" si="1"/>
        <v>1943.1097220349543</v>
      </c>
    </row>
    <row r="6" spans="1:17" x14ac:dyDescent="0.25">
      <c r="A6" s="76" t="s">
        <v>83</v>
      </c>
      <c r="B6" s="95">
        <v>9.4000554973853525</v>
      </c>
      <c r="C6" s="95">
        <v>10.474468446754093</v>
      </c>
      <c r="D6" s="95">
        <v>10.478687430005493</v>
      </c>
      <c r="E6" s="95">
        <v>10.058954867621003</v>
      </c>
      <c r="F6" s="95">
        <v>9.3958093840508425</v>
      </c>
      <c r="G6" s="95">
        <v>9.4037267025774298</v>
      </c>
      <c r="H6" s="95">
        <v>9.4485720227279728</v>
      </c>
      <c r="I6" s="95">
        <v>9.2254870004448559</v>
      </c>
      <c r="J6" s="95">
        <v>9.3578766220855396</v>
      </c>
      <c r="K6" s="95">
        <v>7.8355154586063112</v>
      </c>
      <c r="L6" s="95">
        <v>8.2803768869771055</v>
      </c>
      <c r="M6" s="95">
        <v>8.8566661865516494</v>
      </c>
      <c r="N6" s="95">
        <v>10.127827676018997</v>
      </c>
      <c r="O6" s="95">
        <v>12.635030309669942</v>
      </c>
      <c r="P6" s="95">
        <v>13.15001688944016</v>
      </c>
      <c r="Q6" s="95">
        <v>13.843936839074074</v>
      </c>
    </row>
    <row r="7" spans="1:17" x14ac:dyDescent="0.25">
      <c r="A7" s="76" t="s">
        <v>82</v>
      </c>
      <c r="B7" s="95">
        <v>4.9481884072231379</v>
      </c>
      <c r="C7" s="95">
        <v>5.3197872468840242</v>
      </c>
      <c r="D7" s="95">
        <v>5.0333410498405566</v>
      </c>
      <c r="E7" s="95">
        <v>4.5671671248520598</v>
      </c>
      <c r="F7" s="95">
        <v>4.1814995942226183</v>
      </c>
      <c r="G7" s="95">
        <v>4.5812061572271485</v>
      </c>
      <c r="H7" s="95">
        <v>4.8082355698585264</v>
      </c>
      <c r="I7" s="95">
        <v>4.9863778342379677</v>
      </c>
      <c r="J7" s="95">
        <v>4.7813844094667237</v>
      </c>
      <c r="K7" s="95">
        <v>4.1739327687973011</v>
      </c>
      <c r="L7" s="95">
        <v>4.3297139466202719</v>
      </c>
      <c r="M7" s="95">
        <v>4.4166711846558488</v>
      </c>
      <c r="N7" s="95">
        <v>5.236284268420472</v>
      </c>
      <c r="O7" s="95">
        <v>6.754990165838775</v>
      </c>
      <c r="P7" s="95">
        <v>6.9335162638103913</v>
      </c>
      <c r="Q7" s="95">
        <v>7.0371553312999113</v>
      </c>
    </row>
    <row r="8" spans="1:17" x14ac:dyDescent="0.25">
      <c r="A8" s="76" t="s">
        <v>81</v>
      </c>
      <c r="B8" s="95">
        <v>34.808577831851601</v>
      </c>
      <c r="C8" s="95">
        <v>37.090637589855788</v>
      </c>
      <c r="D8" s="95">
        <v>37.887332643331753</v>
      </c>
      <c r="E8" s="95">
        <v>37.20243145882089</v>
      </c>
      <c r="F8" s="95">
        <v>35.530366080718714</v>
      </c>
      <c r="G8" s="95">
        <v>35.335047975727157</v>
      </c>
      <c r="H8" s="95">
        <v>35.976407282650378</v>
      </c>
      <c r="I8" s="95">
        <v>35.151191870458604</v>
      </c>
      <c r="J8" s="95">
        <v>35.817218821591474</v>
      </c>
      <c r="K8" s="95">
        <v>28.794951569899482</v>
      </c>
      <c r="L8" s="95">
        <v>31.395700797621945</v>
      </c>
      <c r="M8" s="95">
        <v>32.942447547885422</v>
      </c>
      <c r="N8" s="95">
        <v>35.691780413760327</v>
      </c>
      <c r="O8" s="95">
        <v>39.966279474295213</v>
      </c>
      <c r="P8" s="95">
        <v>41.580889063684737</v>
      </c>
      <c r="Q8" s="95">
        <v>44.69909969555485</v>
      </c>
    </row>
    <row r="9" spans="1:17" x14ac:dyDescent="0.25">
      <c r="A9" s="76" t="s">
        <v>80</v>
      </c>
      <c r="B9" s="95">
        <v>29.815464133737756</v>
      </c>
      <c r="C9" s="95">
        <v>31.940081273611963</v>
      </c>
      <c r="D9" s="95">
        <v>30.217855325031636</v>
      </c>
      <c r="E9" s="95">
        <v>27.388311637688052</v>
      </c>
      <c r="F9" s="95">
        <v>25.070976608676418</v>
      </c>
      <c r="G9" s="95">
        <v>27.196538191083466</v>
      </c>
      <c r="H9" s="95">
        <v>28.320677136674004</v>
      </c>
      <c r="I9" s="95">
        <v>29.416184014441868</v>
      </c>
      <c r="J9" s="95">
        <v>28.148345964880122</v>
      </c>
      <c r="K9" s="95">
        <v>24.125506182353508</v>
      </c>
      <c r="L9" s="95">
        <v>25.120252306495409</v>
      </c>
      <c r="M9" s="95">
        <v>25.956904927732445</v>
      </c>
      <c r="N9" s="95">
        <v>30.925732594355388</v>
      </c>
      <c r="O9" s="95">
        <v>40.321652661280631</v>
      </c>
      <c r="P9" s="95">
        <v>41.043435701324441</v>
      </c>
      <c r="Q9" s="95">
        <v>41.608935884125636</v>
      </c>
    </row>
    <row r="10" spans="1:17" x14ac:dyDescent="0.25">
      <c r="A10" s="94" t="s">
        <v>79</v>
      </c>
      <c r="B10" s="93">
        <f t="shared" ref="B10" si="2">SUM(B11:B14)</f>
        <v>24.559802771916864</v>
      </c>
      <c r="C10" s="93">
        <f t="shared" ref="C10:Q10" si="3">SUM(C11:C14)</f>
        <v>27.143355813006309</v>
      </c>
      <c r="D10" s="93">
        <f t="shared" si="3"/>
        <v>26.640862117931484</v>
      </c>
      <c r="E10" s="93">
        <f t="shared" si="3"/>
        <v>24.771730838174989</v>
      </c>
      <c r="F10" s="93">
        <f t="shared" si="3"/>
        <v>22.812953167361094</v>
      </c>
      <c r="G10" s="93">
        <f t="shared" si="3"/>
        <v>23.463947633724082</v>
      </c>
      <c r="H10" s="93">
        <f t="shared" si="3"/>
        <v>23.752109471866277</v>
      </c>
      <c r="I10" s="93">
        <f t="shared" si="3"/>
        <v>23.395272000010678</v>
      </c>
      <c r="J10" s="93">
        <f t="shared" si="3"/>
        <v>23.495229783789071</v>
      </c>
      <c r="K10" s="93">
        <f t="shared" si="3"/>
        <v>19.87259089609239</v>
      </c>
      <c r="L10" s="93">
        <f t="shared" si="3"/>
        <v>20.862828055148775</v>
      </c>
      <c r="M10" s="93">
        <f t="shared" si="3"/>
        <v>22.227684971007626</v>
      </c>
      <c r="N10" s="93">
        <f t="shared" si="3"/>
        <v>26.17436673771704</v>
      </c>
      <c r="O10" s="93">
        <f t="shared" si="3"/>
        <v>32.586873886008512</v>
      </c>
      <c r="P10" s="93">
        <f t="shared" si="3"/>
        <v>34.50521463303815</v>
      </c>
      <c r="Q10" s="93">
        <f t="shared" si="3"/>
        <v>36.076452180708792</v>
      </c>
    </row>
    <row r="11" spans="1:17" x14ac:dyDescent="0.25">
      <c r="A11" s="92" t="s">
        <v>68</v>
      </c>
      <c r="B11" s="91">
        <v>0.74463030834952126</v>
      </c>
      <c r="C11" s="91">
        <v>0.80122115268495575</v>
      </c>
      <c r="D11" s="91">
        <v>0.58956221168594825</v>
      </c>
      <c r="E11" s="91">
        <v>0.69155069818043557</v>
      </c>
      <c r="F11" s="91">
        <v>0.68488375819647396</v>
      </c>
      <c r="G11" s="91">
        <v>0.74547164025787371</v>
      </c>
      <c r="H11" s="91">
        <v>0.53660691996147958</v>
      </c>
      <c r="I11" s="91">
        <v>0.71587660885540472</v>
      </c>
      <c r="J11" s="91">
        <v>0.77073971130510099</v>
      </c>
      <c r="K11" s="91">
        <v>0.36324725988994777</v>
      </c>
      <c r="L11" s="91">
        <v>0.39505063867338863</v>
      </c>
      <c r="M11" s="91">
        <v>1.6911832190482579</v>
      </c>
      <c r="N11" s="91">
        <v>1.3329121897847984</v>
      </c>
      <c r="O11" s="91">
        <v>3.099606315069154</v>
      </c>
      <c r="P11" s="91">
        <v>1.9648707035803921</v>
      </c>
      <c r="Q11" s="91">
        <v>2.2195710500468184</v>
      </c>
    </row>
    <row r="12" spans="1:17" x14ac:dyDescent="0.25">
      <c r="A12" s="92" t="s">
        <v>66</v>
      </c>
      <c r="B12" s="91">
        <v>7.0984541950948241</v>
      </c>
      <c r="C12" s="91">
        <v>8.0045409050308365</v>
      </c>
      <c r="D12" s="91">
        <v>8.0048611662680287</v>
      </c>
      <c r="E12" s="91">
        <v>7.3817634459082715</v>
      </c>
      <c r="F12" s="91">
        <v>6.6635799308282033</v>
      </c>
      <c r="G12" s="91">
        <v>6.7653079832519127</v>
      </c>
      <c r="H12" s="91">
        <v>7.040954965783583</v>
      </c>
      <c r="I12" s="91">
        <v>6.947363315169147</v>
      </c>
      <c r="J12" s="91">
        <v>7.1579584195394075</v>
      </c>
      <c r="K12" s="91">
        <v>5.798477797733562</v>
      </c>
      <c r="L12" s="91">
        <v>5.8731949043540777</v>
      </c>
      <c r="M12" s="91">
        <v>4.8760914020471198</v>
      </c>
      <c r="N12" s="91">
        <v>6.1488186596002201</v>
      </c>
      <c r="O12" s="91">
        <v>9.7153132928826125</v>
      </c>
      <c r="P12" s="91">
        <v>9.0925973611109647</v>
      </c>
      <c r="Q12" s="91">
        <v>7.8341727179185012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0.83813485247756203</v>
      </c>
      <c r="F13" s="91">
        <v>0.78026476181775661</v>
      </c>
      <c r="G13" s="91">
        <v>0.87341277038005305</v>
      </c>
      <c r="H13" s="91">
        <v>0.71406057121728095</v>
      </c>
      <c r="I13" s="91">
        <v>0.65248120534344678</v>
      </c>
      <c r="J13" s="91">
        <v>0.70744942045902426</v>
      </c>
      <c r="K13" s="91">
        <v>0.68589776823283599</v>
      </c>
      <c r="L13" s="91">
        <v>0.75793549313039454</v>
      </c>
      <c r="M13" s="91">
        <v>0.80747515855686025</v>
      </c>
      <c r="N13" s="91">
        <v>0.5966505211684785</v>
      </c>
      <c r="O13" s="91">
        <v>0.67371707335618658</v>
      </c>
      <c r="P13" s="91">
        <v>1.0105344056872589</v>
      </c>
      <c r="Q13" s="91">
        <v>0.5757750643836157</v>
      </c>
    </row>
    <row r="14" spans="1:17" x14ac:dyDescent="0.25">
      <c r="A14" s="90" t="s">
        <v>21</v>
      </c>
      <c r="B14" s="89">
        <v>16.716718268472519</v>
      </c>
      <c r="C14" s="89">
        <v>18.337593755290516</v>
      </c>
      <c r="D14" s="89">
        <v>18.046438739977507</v>
      </c>
      <c r="E14" s="89">
        <v>15.860281841608719</v>
      </c>
      <c r="F14" s="89">
        <v>14.684224716518658</v>
      </c>
      <c r="G14" s="89">
        <v>15.079755239834242</v>
      </c>
      <c r="H14" s="89">
        <v>15.460487014903935</v>
      </c>
      <c r="I14" s="89">
        <v>15.079550870642681</v>
      </c>
      <c r="J14" s="89">
        <v>14.859082232485537</v>
      </c>
      <c r="K14" s="89">
        <v>13.024968070236046</v>
      </c>
      <c r="L14" s="89">
        <v>13.836647018990915</v>
      </c>
      <c r="M14" s="89">
        <v>14.852935191355389</v>
      </c>
      <c r="N14" s="89">
        <v>18.095985367163543</v>
      </c>
      <c r="O14" s="89">
        <v>19.098237204700556</v>
      </c>
      <c r="P14" s="89">
        <v>22.437212162659538</v>
      </c>
      <c r="Q14" s="89">
        <v>25.446933348359856</v>
      </c>
    </row>
    <row r="15" spans="1:17" x14ac:dyDescent="0.25">
      <c r="A15" s="86" t="s">
        <v>87</v>
      </c>
      <c r="B15" s="85">
        <f t="shared" ref="B15" si="4">SUM(B16:B25)</f>
        <v>585.70292457980202</v>
      </c>
      <c r="C15" s="85">
        <f t="shared" ref="C15:Q15" si="5">SUM(C16:C25)</f>
        <v>591.13829257989153</v>
      </c>
      <c r="D15" s="85">
        <f t="shared" si="5"/>
        <v>611.51369968255699</v>
      </c>
      <c r="E15" s="85">
        <f t="shared" si="5"/>
        <v>569.98917952035526</v>
      </c>
      <c r="F15" s="85">
        <f t="shared" si="5"/>
        <v>464.14339325508513</v>
      </c>
      <c r="G15" s="85">
        <f t="shared" si="5"/>
        <v>479.71414707618214</v>
      </c>
      <c r="H15" s="85">
        <f t="shared" si="5"/>
        <v>481.51412914507773</v>
      </c>
      <c r="I15" s="85">
        <f t="shared" si="5"/>
        <v>473.87251067452695</v>
      </c>
      <c r="J15" s="85">
        <f t="shared" si="5"/>
        <v>490.27703134229364</v>
      </c>
      <c r="K15" s="85">
        <f t="shared" si="5"/>
        <v>369.58475190236732</v>
      </c>
      <c r="L15" s="85">
        <f t="shared" si="5"/>
        <v>404.24906914220389</v>
      </c>
      <c r="M15" s="85">
        <f t="shared" si="5"/>
        <v>496.08957413158657</v>
      </c>
      <c r="N15" s="85">
        <f t="shared" si="5"/>
        <v>437.70533604494585</v>
      </c>
      <c r="O15" s="85">
        <f t="shared" si="5"/>
        <v>576.22394132374518</v>
      </c>
      <c r="P15" s="85">
        <f t="shared" si="5"/>
        <v>620.12920817700535</v>
      </c>
      <c r="Q15" s="85">
        <f t="shared" si="5"/>
        <v>653.89325420667728</v>
      </c>
    </row>
    <row r="16" spans="1:17" x14ac:dyDescent="0.25">
      <c r="A16" s="88" t="s">
        <v>33</v>
      </c>
      <c r="B16" s="87">
        <v>3.9555085564806505</v>
      </c>
      <c r="C16" s="87">
        <v>4.6801504161979075</v>
      </c>
      <c r="D16" s="87">
        <v>8.5938850170675067</v>
      </c>
      <c r="E16" s="87">
        <v>4.3204532647530884</v>
      </c>
      <c r="F16" s="87">
        <v>6.7736636399785297</v>
      </c>
      <c r="G16" s="87">
        <v>9.5002858626945326</v>
      </c>
      <c r="H16" s="87">
        <v>8.257003479988283</v>
      </c>
      <c r="I16" s="87">
        <v>7.1408125370271573</v>
      </c>
      <c r="J16" s="87">
        <v>6.9912460012337512</v>
      </c>
      <c r="K16" s="87">
        <v>5.4194169965322274</v>
      </c>
      <c r="L16" s="87">
        <v>5.7088498670409997</v>
      </c>
      <c r="M16" s="87">
        <v>5.3378892339439208</v>
      </c>
      <c r="N16" s="87">
        <v>5.7312462721176498</v>
      </c>
      <c r="O16" s="87">
        <v>5.987903174128216</v>
      </c>
      <c r="P16" s="87">
        <v>5.7589573268401821</v>
      </c>
      <c r="Q16" s="87">
        <v>6.218580280206865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0.65492190312698628</v>
      </c>
      <c r="D18" s="87">
        <v>1.9018781228816359E-14</v>
      </c>
      <c r="E18" s="87">
        <v>0</v>
      </c>
      <c r="F18" s="87">
        <v>0.67460401880520626</v>
      </c>
      <c r="G18" s="87">
        <v>0.67770311595480348</v>
      </c>
      <c r="H18" s="87">
        <v>0.67406063089212376</v>
      </c>
      <c r="I18" s="87">
        <v>0.68152558199481372</v>
      </c>
      <c r="J18" s="87">
        <v>0.67702625407741701</v>
      </c>
      <c r="K18" s="87">
        <v>0.6757205907989341</v>
      </c>
      <c r="L18" s="87">
        <v>0.31075000373185141</v>
      </c>
      <c r="M18" s="87">
        <v>18.935297667615909</v>
      </c>
      <c r="N18" s="87">
        <v>0</v>
      </c>
      <c r="O18" s="87">
        <v>1.1718963524148556</v>
      </c>
      <c r="P18" s="87">
        <v>0.76438554786880653</v>
      </c>
      <c r="Q18" s="87">
        <v>11.907621395198836</v>
      </c>
    </row>
    <row r="19" spans="1:17" x14ac:dyDescent="0.25">
      <c r="A19" s="88" t="s">
        <v>68</v>
      </c>
      <c r="B19" s="87">
        <v>0.80977369525997001</v>
      </c>
      <c r="C19" s="87">
        <v>0.663584651801856</v>
      </c>
      <c r="D19" s="87">
        <v>0.32879868320804839</v>
      </c>
      <c r="E19" s="87">
        <v>0.9503918701207642</v>
      </c>
      <c r="F19" s="87">
        <v>0.6479285221310267</v>
      </c>
      <c r="G19" s="87">
        <v>0.69137361329086966</v>
      </c>
      <c r="H19" s="87">
        <v>0.32946247608387469</v>
      </c>
      <c r="I19" s="87">
        <v>0.73209225929025745</v>
      </c>
      <c r="J19" s="87">
        <v>0.69415695796899191</v>
      </c>
      <c r="K19" s="87">
        <v>0</v>
      </c>
      <c r="L19" s="87">
        <v>2.1327962114364201E-2</v>
      </c>
      <c r="M19" s="87">
        <v>15.112026971355542</v>
      </c>
      <c r="N19" s="87">
        <v>6.0659051140672631</v>
      </c>
      <c r="O19" s="87">
        <v>5.5572384552465168</v>
      </c>
      <c r="P19" s="87">
        <v>3.6968517419212348</v>
      </c>
      <c r="Q19" s="87">
        <v>5.528692814416849</v>
      </c>
    </row>
    <row r="20" spans="1:17" x14ac:dyDescent="0.25">
      <c r="A20" s="88" t="s">
        <v>29</v>
      </c>
      <c r="B20" s="87">
        <v>42.107176061812076</v>
      </c>
      <c r="C20" s="87">
        <v>42.782262864076593</v>
      </c>
      <c r="D20" s="87">
        <v>31.170415930233467</v>
      </c>
      <c r="E20" s="87">
        <v>23.076546229002208</v>
      </c>
      <c r="F20" s="87">
        <v>26.117092591131136</v>
      </c>
      <c r="G20" s="87">
        <v>26.268598569849566</v>
      </c>
      <c r="H20" s="87">
        <v>22.092558498538196</v>
      </c>
      <c r="I20" s="87">
        <v>18.913115919363566</v>
      </c>
      <c r="J20" s="87">
        <v>6.1619538289680085</v>
      </c>
      <c r="K20" s="87">
        <v>4.3473344575151565</v>
      </c>
      <c r="L20" s="87">
        <v>2.4739194917655198</v>
      </c>
      <c r="M20" s="87">
        <v>2.5388140730762978</v>
      </c>
      <c r="N20" s="87">
        <v>2.2440919215178119</v>
      </c>
      <c r="O20" s="87">
        <v>2.339649477667737</v>
      </c>
      <c r="P20" s="87">
        <v>2.3816064118264806</v>
      </c>
      <c r="Q20" s="87">
        <v>1.1455574874907444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4.9530141778825936</v>
      </c>
      <c r="K21" s="87">
        <v>0</v>
      </c>
      <c r="L21" s="87">
        <v>0</v>
      </c>
      <c r="M21" s="87">
        <v>11.112966875737905</v>
      </c>
      <c r="N21" s="87">
        <v>10.584019914068701</v>
      </c>
      <c r="O21" s="87">
        <v>10.054790563625826</v>
      </c>
      <c r="P21" s="87">
        <v>10.58410280503117</v>
      </c>
      <c r="Q21" s="87">
        <v>11.52821830537026</v>
      </c>
    </row>
    <row r="22" spans="1:17" x14ac:dyDescent="0.25">
      <c r="A22" s="88" t="s">
        <v>66</v>
      </c>
      <c r="B22" s="87">
        <v>238.7675272201127</v>
      </c>
      <c r="C22" s="87">
        <v>265.30465156212273</v>
      </c>
      <c r="D22" s="87">
        <v>302.07701531828985</v>
      </c>
      <c r="E22" s="87">
        <v>261.0777539813829</v>
      </c>
      <c r="F22" s="87">
        <v>223.42404743626236</v>
      </c>
      <c r="G22" s="87">
        <v>219.27660906496433</v>
      </c>
      <c r="H22" s="87">
        <v>219.15010270421413</v>
      </c>
      <c r="I22" s="87">
        <v>222.53104503034092</v>
      </c>
      <c r="J22" s="87">
        <v>240.9548113060967</v>
      </c>
      <c r="K22" s="87">
        <v>150.41163884449361</v>
      </c>
      <c r="L22" s="87">
        <v>203.65519786878821</v>
      </c>
      <c r="M22" s="87">
        <v>260.96371552838315</v>
      </c>
      <c r="N22" s="87">
        <v>201.11775589093821</v>
      </c>
      <c r="O22" s="87">
        <v>286.4808807845356</v>
      </c>
      <c r="P22" s="87">
        <v>342.11955071028649</v>
      </c>
      <c r="Q22" s="87">
        <v>346.4000692871067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20.066124241461008</v>
      </c>
      <c r="C24" s="87">
        <v>18.518964632527222</v>
      </c>
      <c r="D24" s="87">
        <v>20.408923035574212</v>
      </c>
      <c r="E24" s="87">
        <v>18.619741140006528</v>
      </c>
      <c r="F24" s="87">
        <v>16.887286718117874</v>
      </c>
      <c r="G24" s="87">
        <v>18.6165863404077</v>
      </c>
      <c r="H24" s="87">
        <v>22.930791269873826</v>
      </c>
      <c r="I24" s="87">
        <v>26.367034130765497</v>
      </c>
      <c r="J24" s="87">
        <v>23.777852498681828</v>
      </c>
      <c r="K24" s="87">
        <v>19.253651687489825</v>
      </c>
      <c r="L24" s="87">
        <v>16.340102076185264</v>
      </c>
      <c r="M24" s="87">
        <v>16.332851720990607</v>
      </c>
      <c r="N24" s="87">
        <v>19.14901631355427</v>
      </c>
      <c r="O24" s="87">
        <v>31.834090688748599</v>
      </c>
      <c r="P24" s="87">
        <v>36.575484226993453</v>
      </c>
      <c r="Q24" s="87">
        <v>36.81567371689377</v>
      </c>
    </row>
    <row r="25" spans="1:17" x14ac:dyDescent="0.25">
      <c r="A25" s="88" t="s">
        <v>22</v>
      </c>
      <c r="B25" s="87">
        <v>279.99681480467564</v>
      </c>
      <c r="C25" s="87">
        <v>258.53375655003822</v>
      </c>
      <c r="D25" s="87">
        <v>248.9346616981839</v>
      </c>
      <c r="E25" s="87">
        <v>261.9442930350898</v>
      </c>
      <c r="F25" s="87">
        <v>189.61877032865894</v>
      </c>
      <c r="G25" s="87">
        <v>204.68299050902033</v>
      </c>
      <c r="H25" s="87">
        <v>208.0801500854873</v>
      </c>
      <c r="I25" s="87">
        <v>197.50688521574472</v>
      </c>
      <c r="J25" s="87">
        <v>206.06697031738437</v>
      </c>
      <c r="K25" s="87">
        <v>189.47698932553755</v>
      </c>
      <c r="L25" s="87">
        <v>175.73892187257763</v>
      </c>
      <c r="M25" s="87">
        <v>165.75601206048324</v>
      </c>
      <c r="N25" s="87">
        <v>192.81330061868195</v>
      </c>
      <c r="O25" s="87">
        <v>232.7974918273778</v>
      </c>
      <c r="P25" s="87">
        <v>218.24826940623751</v>
      </c>
      <c r="Q25" s="87">
        <v>234.34884091999322</v>
      </c>
    </row>
    <row r="26" spans="1:17" x14ac:dyDescent="0.25">
      <c r="A26" s="86" t="s">
        <v>85</v>
      </c>
      <c r="B26" s="85">
        <f t="shared" ref="B26" si="6">SUM(B27:B36)</f>
        <v>917.6635198972964</v>
      </c>
      <c r="C26" s="85">
        <f t="shared" ref="C26:Q26" si="7">SUM(C27:C36)</f>
        <v>940.72079422248953</v>
      </c>
      <c r="D26" s="85">
        <f t="shared" si="7"/>
        <v>968.02835141253763</v>
      </c>
      <c r="E26" s="85">
        <f t="shared" si="7"/>
        <v>960.75810240916599</v>
      </c>
      <c r="F26" s="85">
        <f t="shared" si="7"/>
        <v>955.81509436315525</v>
      </c>
      <c r="G26" s="85">
        <f t="shared" si="7"/>
        <v>973.75472791670427</v>
      </c>
      <c r="H26" s="85">
        <f t="shared" si="7"/>
        <v>987.22187793291823</v>
      </c>
      <c r="I26" s="85">
        <f t="shared" si="7"/>
        <v>990.27776451238992</v>
      </c>
      <c r="J26" s="85">
        <f t="shared" si="7"/>
        <v>993.82292051114166</v>
      </c>
      <c r="K26" s="85">
        <f t="shared" si="7"/>
        <v>802.57321962498406</v>
      </c>
      <c r="L26" s="85">
        <f t="shared" si="7"/>
        <v>873.59687968430217</v>
      </c>
      <c r="M26" s="85">
        <f t="shared" si="7"/>
        <v>861.62873500249543</v>
      </c>
      <c r="N26" s="85">
        <f t="shared" si="7"/>
        <v>982.77887720069452</v>
      </c>
      <c r="O26" s="85">
        <f t="shared" si="7"/>
        <v>999.19922189153067</v>
      </c>
      <c r="P26" s="85">
        <f t="shared" si="7"/>
        <v>1045.1001591762033</v>
      </c>
      <c r="Q26" s="85">
        <f t="shared" si="7"/>
        <v>1145.9508878975137</v>
      </c>
    </row>
    <row r="27" spans="1:17" x14ac:dyDescent="0.25">
      <c r="A27" s="84" t="s">
        <v>33</v>
      </c>
      <c r="B27" s="83">
        <v>28.176538381199283</v>
      </c>
      <c r="C27" s="83">
        <v>36.100919779732251</v>
      </c>
      <c r="D27" s="83">
        <v>35.056609029732087</v>
      </c>
      <c r="E27" s="83">
        <v>28.470544496615606</v>
      </c>
      <c r="F27" s="83">
        <v>58.547129412903779</v>
      </c>
      <c r="G27" s="83">
        <v>79.728114253263072</v>
      </c>
      <c r="H27" s="83">
        <v>86.719136823094104</v>
      </c>
      <c r="I27" s="83">
        <v>76.038931885953772</v>
      </c>
      <c r="J27" s="83">
        <v>77.326857086381679</v>
      </c>
      <c r="K27" s="83">
        <v>33.540160524276082</v>
      </c>
      <c r="L27" s="83">
        <v>20.133550949361226</v>
      </c>
      <c r="M27" s="83">
        <v>19.599130743588265</v>
      </c>
      <c r="N27" s="83">
        <v>19.32178999307386</v>
      </c>
      <c r="O27" s="83">
        <v>9.8491118012527554</v>
      </c>
      <c r="P27" s="83">
        <v>15.893913564036742</v>
      </c>
      <c r="Q27" s="83">
        <v>19.663651508560456</v>
      </c>
    </row>
    <row r="28" spans="1:17" x14ac:dyDescent="0.25">
      <c r="A28" s="84" t="s">
        <v>47</v>
      </c>
      <c r="B28" s="83">
        <v>161.911957246029</v>
      </c>
      <c r="C28" s="83">
        <v>153.60929187712301</v>
      </c>
      <c r="D28" s="83">
        <v>156.55868656073318</v>
      </c>
      <c r="E28" s="83">
        <v>163.79454561619843</v>
      </c>
      <c r="F28" s="83">
        <v>159.65002483169948</v>
      </c>
      <c r="G28" s="83">
        <v>160.81233504201134</v>
      </c>
      <c r="H28" s="83">
        <v>158.81726840434635</v>
      </c>
      <c r="I28" s="83">
        <v>171.51603631315834</v>
      </c>
      <c r="J28" s="83">
        <v>167.17962509982524</v>
      </c>
      <c r="K28" s="83">
        <v>138.48808507580497</v>
      </c>
      <c r="L28" s="83">
        <v>154.01713545324938</v>
      </c>
      <c r="M28" s="83">
        <v>162.89539769123903</v>
      </c>
      <c r="N28" s="83">
        <v>157.30972161629145</v>
      </c>
      <c r="O28" s="83">
        <v>84.830674408492783</v>
      </c>
      <c r="P28" s="83">
        <v>105.41582956879799</v>
      </c>
      <c r="Q28" s="83">
        <v>144.8065134355499</v>
      </c>
    </row>
    <row r="29" spans="1:17" x14ac:dyDescent="0.25">
      <c r="A29" s="84" t="s">
        <v>30</v>
      </c>
      <c r="B29" s="83">
        <v>5.0705166576230383</v>
      </c>
      <c r="C29" s="83">
        <v>3.0763088524391118</v>
      </c>
      <c r="D29" s="83">
        <v>8.1753731789920785</v>
      </c>
      <c r="E29" s="83">
        <v>5.8410071185987471</v>
      </c>
      <c r="F29" s="83">
        <v>5.780257127254214</v>
      </c>
      <c r="G29" s="83">
        <v>5.557864881908011</v>
      </c>
      <c r="H29" s="83">
        <v>5.1254252101615538</v>
      </c>
      <c r="I29" s="83">
        <v>4.213638135357975</v>
      </c>
      <c r="J29" s="83">
        <v>4.5646659957532467</v>
      </c>
      <c r="K29" s="83">
        <v>4.2866945405718653</v>
      </c>
      <c r="L29" s="83">
        <v>4.4858444151979029</v>
      </c>
      <c r="M29" s="83">
        <v>13.945764020627749</v>
      </c>
      <c r="N29" s="83">
        <v>28.817836936392698</v>
      </c>
      <c r="O29" s="83">
        <v>37.372460011340216</v>
      </c>
      <c r="P29" s="83">
        <v>64.418988127083182</v>
      </c>
      <c r="Q29" s="83">
        <v>52.402553338594842</v>
      </c>
    </row>
    <row r="30" spans="1:17" x14ac:dyDescent="0.25">
      <c r="A30" s="84" t="s">
        <v>68</v>
      </c>
      <c r="B30" s="83">
        <v>3.5080427302474018</v>
      </c>
      <c r="C30" s="83">
        <v>4.8037161051903459</v>
      </c>
      <c r="D30" s="83">
        <v>4.5063794520202185</v>
      </c>
      <c r="E30" s="83">
        <v>5.4120051988961793</v>
      </c>
      <c r="F30" s="83">
        <v>4.9428923194764574</v>
      </c>
      <c r="G30" s="83">
        <v>6.3761174808953553</v>
      </c>
      <c r="H30" s="83">
        <v>6.6465765492624538</v>
      </c>
      <c r="I30" s="83">
        <v>5.019082293180233</v>
      </c>
      <c r="J30" s="83">
        <v>6.4162354577484635</v>
      </c>
      <c r="K30" s="83">
        <v>6.0705564860704833</v>
      </c>
      <c r="L30" s="83">
        <v>5.8817430413171667</v>
      </c>
      <c r="M30" s="83">
        <v>20.033587297767163</v>
      </c>
      <c r="N30" s="83">
        <v>17.493781077650187</v>
      </c>
      <c r="O30" s="83">
        <v>19.52773040012989</v>
      </c>
      <c r="P30" s="83">
        <v>25.842720443052361</v>
      </c>
      <c r="Q30" s="83">
        <v>28.159483684456752</v>
      </c>
    </row>
    <row r="31" spans="1:17" x14ac:dyDescent="0.25">
      <c r="A31" s="84" t="s">
        <v>29</v>
      </c>
      <c r="B31" s="83">
        <v>64.562130863700219</v>
      </c>
      <c r="C31" s="83">
        <v>34.841368143794853</v>
      </c>
      <c r="D31" s="83">
        <v>30.10647204642806</v>
      </c>
      <c r="E31" s="83">
        <v>64.976396924421508</v>
      </c>
      <c r="F31" s="83">
        <v>52.61996593853322</v>
      </c>
      <c r="G31" s="83">
        <v>4.534084294021139</v>
      </c>
      <c r="H31" s="83">
        <v>0.97588233222855947</v>
      </c>
      <c r="I31" s="83">
        <v>0.46378262919567509</v>
      </c>
      <c r="J31" s="83">
        <v>2.2143556488912135</v>
      </c>
      <c r="K31" s="83">
        <v>0.12223366194450722</v>
      </c>
      <c r="L31" s="83">
        <v>0.11716210121201245</v>
      </c>
      <c r="M31" s="83">
        <v>0.12192552040476977</v>
      </c>
      <c r="N31" s="83">
        <v>0</v>
      </c>
      <c r="O31" s="83">
        <v>0.2540141192366358</v>
      </c>
      <c r="P31" s="83">
        <v>0.25827102149081332</v>
      </c>
      <c r="Q31" s="83">
        <v>0.13033867744526145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14.602800162468316</v>
      </c>
      <c r="E32" s="83">
        <v>26.7257699812574</v>
      </c>
      <c r="F32" s="83">
        <v>30.262890115879792</v>
      </c>
      <c r="G32" s="83">
        <v>54.477317688139166</v>
      </c>
      <c r="H32" s="83">
        <v>44.383367817757907</v>
      </c>
      <c r="I32" s="83">
        <v>63.899733881575543</v>
      </c>
      <c r="J32" s="83">
        <v>59.19298489989032</v>
      </c>
      <c r="K32" s="83">
        <v>50.30571930749214</v>
      </c>
      <c r="L32" s="83">
        <v>48.454001840854346</v>
      </c>
      <c r="M32" s="83">
        <v>38.525113626127109</v>
      </c>
      <c r="N32" s="83">
        <v>41.016625838586364</v>
      </c>
      <c r="O32" s="83">
        <v>38.546202741907813</v>
      </c>
      <c r="P32" s="83">
        <v>29.957276435430344</v>
      </c>
      <c r="Q32" s="83">
        <v>38.664428404617098</v>
      </c>
    </row>
    <row r="33" spans="1:17" x14ac:dyDescent="0.25">
      <c r="A33" s="84" t="s">
        <v>66</v>
      </c>
      <c r="B33" s="83">
        <v>342.64618199204926</v>
      </c>
      <c r="C33" s="83">
        <v>399.83429299122616</v>
      </c>
      <c r="D33" s="83">
        <v>373.91941644430534</v>
      </c>
      <c r="E33" s="83">
        <v>348.66212382903558</v>
      </c>
      <c r="F33" s="83">
        <v>303.57935285891722</v>
      </c>
      <c r="G33" s="83">
        <v>307.58161170702067</v>
      </c>
      <c r="H33" s="83">
        <v>304.98547913749445</v>
      </c>
      <c r="I33" s="83">
        <v>293.79151984826899</v>
      </c>
      <c r="J33" s="83">
        <v>275.29828780870849</v>
      </c>
      <c r="K33" s="83">
        <v>212.02487242661067</v>
      </c>
      <c r="L33" s="83">
        <v>215.10922694321349</v>
      </c>
      <c r="M33" s="83">
        <v>176.82492587452248</v>
      </c>
      <c r="N33" s="83">
        <v>156.24358527498939</v>
      </c>
      <c r="O33" s="83">
        <v>276.08123611721459</v>
      </c>
      <c r="P33" s="83">
        <v>238.29258636216014</v>
      </c>
      <c r="Q33" s="83">
        <v>239.27204896714792</v>
      </c>
    </row>
    <row r="34" spans="1:17" x14ac:dyDescent="0.25">
      <c r="A34" s="84" t="s">
        <v>25</v>
      </c>
      <c r="B34" s="83">
        <v>68.674950014636309</v>
      </c>
      <c r="C34" s="83">
        <v>44.920090352352076</v>
      </c>
      <c r="D34" s="83">
        <v>41.734986724963115</v>
      </c>
      <c r="E34" s="83">
        <v>43.77338155784004</v>
      </c>
      <c r="F34" s="83">
        <v>55.419244263185682</v>
      </c>
      <c r="G34" s="83">
        <v>54.266050153237828</v>
      </c>
      <c r="H34" s="83">
        <v>67.433838205356693</v>
      </c>
      <c r="I34" s="83">
        <v>64.438458828993475</v>
      </c>
      <c r="J34" s="83">
        <v>64.182263518361552</v>
      </c>
      <c r="K34" s="83">
        <v>55.186841869979808</v>
      </c>
      <c r="L34" s="83">
        <v>72.619442092622791</v>
      </c>
      <c r="M34" s="83">
        <v>69.812030615797653</v>
      </c>
      <c r="N34" s="83">
        <v>64.256605564447838</v>
      </c>
      <c r="O34" s="83">
        <v>41.829302962789747</v>
      </c>
      <c r="P34" s="83">
        <v>51.928165039163581</v>
      </c>
      <c r="Q34" s="83">
        <v>67.223620709958482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8.4460016832724065</v>
      </c>
      <c r="E35" s="83">
        <v>8.3546823725752013</v>
      </c>
      <c r="F35" s="83">
        <v>11.539476900184876</v>
      </c>
      <c r="G35" s="83">
        <v>33.112930738430805</v>
      </c>
      <c r="H35" s="83">
        <v>36.630506299443212</v>
      </c>
      <c r="I35" s="83">
        <v>33.932925255055665</v>
      </c>
      <c r="J35" s="83">
        <v>36.866532713372784</v>
      </c>
      <c r="K35" s="83">
        <v>42.618359906122997</v>
      </c>
      <c r="L35" s="83">
        <v>50.874128945559775</v>
      </c>
      <c r="M35" s="83">
        <v>51.918670644806156</v>
      </c>
      <c r="N35" s="83">
        <v>27.242577828194651</v>
      </c>
      <c r="O35" s="83">
        <v>26.467138512110811</v>
      </c>
      <c r="P35" s="83">
        <v>39.52483083950159</v>
      </c>
      <c r="Q35" s="83">
        <v>50.326799176949528</v>
      </c>
    </row>
    <row r="36" spans="1:17" x14ac:dyDescent="0.25">
      <c r="A36" s="82" t="s">
        <v>21</v>
      </c>
      <c r="B36" s="81">
        <v>243.11320201181184</v>
      </c>
      <c r="C36" s="81">
        <v>263.53480612063174</v>
      </c>
      <c r="D36" s="81">
        <v>294.92162612962278</v>
      </c>
      <c r="E36" s="81">
        <v>264.74764531372733</v>
      </c>
      <c r="F36" s="81">
        <v>273.47386059512053</v>
      </c>
      <c r="G36" s="81">
        <v>267.30830167777691</v>
      </c>
      <c r="H36" s="81">
        <v>275.50439715377291</v>
      </c>
      <c r="I36" s="81">
        <v>276.96365544165025</v>
      </c>
      <c r="J36" s="81">
        <v>300.58111228220866</v>
      </c>
      <c r="K36" s="81">
        <v>259.92969582611056</v>
      </c>
      <c r="L36" s="81">
        <v>301.90464390171411</v>
      </c>
      <c r="M36" s="81">
        <v>307.95218896761497</v>
      </c>
      <c r="N36" s="81">
        <v>471.07635307106807</v>
      </c>
      <c r="O36" s="81">
        <v>464.44135081705542</v>
      </c>
      <c r="P36" s="81">
        <v>473.56757777548665</v>
      </c>
      <c r="Q36" s="81">
        <v>505.30144999423339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0.99999999999999989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0.99999999999999989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5.8498127315721304E-3</v>
      </c>
      <c r="C41" s="75">
        <f t="shared" si="9"/>
        <v>6.3720000879234429E-3</v>
      </c>
      <c r="D41" s="75">
        <f t="shared" si="9"/>
        <v>6.2011401502887909E-3</v>
      </c>
      <c r="E41" s="75">
        <f t="shared" si="9"/>
        <v>6.1532599876681117E-3</v>
      </c>
      <c r="F41" s="75">
        <f t="shared" si="9"/>
        <v>6.1938816779763522E-3</v>
      </c>
      <c r="G41" s="75">
        <f t="shared" si="9"/>
        <v>6.0534492180927589E-3</v>
      </c>
      <c r="H41" s="75">
        <f t="shared" si="9"/>
        <v>6.0142071130088789E-3</v>
      </c>
      <c r="I41" s="75">
        <f t="shared" si="9"/>
        <v>5.8898940192188909E-3</v>
      </c>
      <c r="J41" s="75">
        <f t="shared" si="9"/>
        <v>5.9014167737207615E-3</v>
      </c>
      <c r="K41" s="75">
        <f t="shared" si="9"/>
        <v>6.2337007850063143E-3</v>
      </c>
      <c r="L41" s="75">
        <f t="shared" si="9"/>
        <v>6.0536380277385667E-3</v>
      </c>
      <c r="M41" s="75">
        <f t="shared" si="9"/>
        <v>6.0991338273042464E-3</v>
      </c>
      <c r="N41" s="75">
        <f t="shared" si="9"/>
        <v>6.6253835554741288E-3</v>
      </c>
      <c r="O41" s="75">
        <f t="shared" si="9"/>
        <v>7.3989103312708179E-3</v>
      </c>
      <c r="P41" s="75">
        <f t="shared" si="9"/>
        <v>7.2956653695620084E-3</v>
      </c>
      <c r="Q41" s="75">
        <f t="shared" si="9"/>
        <v>7.124629495742411E-3</v>
      </c>
    </row>
    <row r="42" spans="1:17" x14ac:dyDescent="0.25">
      <c r="A42" s="76" t="s">
        <v>82</v>
      </c>
      <c r="B42" s="75">
        <f t="shared" ref="B42:Q42" si="10">IF(B7=0,0,B7/B$5)</f>
        <v>3.0793409199384963E-3</v>
      </c>
      <c r="C42" s="75">
        <f t="shared" si="10"/>
        <v>3.2362200504201699E-3</v>
      </c>
      <c r="D42" s="75">
        <f t="shared" si="10"/>
        <v>2.9786605891962033E-3</v>
      </c>
      <c r="E42" s="75">
        <f t="shared" si="10"/>
        <v>2.7938257101447653E-3</v>
      </c>
      <c r="F42" s="75">
        <f t="shared" si="10"/>
        <v>2.7565175776219091E-3</v>
      </c>
      <c r="G42" s="75">
        <f t="shared" si="10"/>
        <v>2.9490541045591461E-3</v>
      </c>
      <c r="H42" s="75">
        <f t="shared" si="10"/>
        <v>3.0605391476834385E-3</v>
      </c>
      <c r="I42" s="75">
        <f t="shared" si="10"/>
        <v>3.1834890648079236E-3</v>
      </c>
      <c r="J42" s="75">
        <f t="shared" si="10"/>
        <v>3.0153146162494823E-3</v>
      </c>
      <c r="K42" s="75">
        <f t="shared" si="10"/>
        <v>3.3206555605523975E-3</v>
      </c>
      <c r="L42" s="75">
        <f t="shared" si="10"/>
        <v>3.1653777786024317E-3</v>
      </c>
      <c r="M42" s="75">
        <f t="shared" si="10"/>
        <v>3.0415359525820282E-3</v>
      </c>
      <c r="N42" s="75">
        <f t="shared" si="10"/>
        <v>3.4254524063365194E-3</v>
      </c>
      <c r="O42" s="75">
        <f t="shared" si="10"/>
        <v>3.9556348738955163E-3</v>
      </c>
      <c r="P42" s="75">
        <f t="shared" si="10"/>
        <v>3.8467338042582539E-3</v>
      </c>
      <c r="Q42" s="75">
        <f t="shared" si="10"/>
        <v>3.621594422331505E-3</v>
      </c>
    </row>
    <row r="43" spans="1:17" x14ac:dyDescent="0.25">
      <c r="A43" s="76" t="s">
        <v>81</v>
      </c>
      <c r="B43" s="75">
        <f t="shared" ref="B43:Q43" si="11">IF(B8=0,0,B8/B$5)</f>
        <v>2.1661963785780128E-2</v>
      </c>
      <c r="C43" s="75">
        <f t="shared" si="11"/>
        <v>2.2563583745095619E-2</v>
      </c>
      <c r="D43" s="75">
        <f t="shared" si="11"/>
        <v>2.2421191700894978E-2</v>
      </c>
      <c r="E43" s="75">
        <f t="shared" si="11"/>
        <v>2.275745700742645E-2</v>
      </c>
      <c r="F43" s="75">
        <f t="shared" si="11"/>
        <v>2.3422237987577851E-2</v>
      </c>
      <c r="G43" s="75">
        <f t="shared" si="11"/>
        <v>2.2746186198851246E-2</v>
      </c>
      <c r="H43" s="75">
        <f t="shared" si="11"/>
        <v>2.2899710565718961E-2</v>
      </c>
      <c r="I43" s="75">
        <f t="shared" si="11"/>
        <v>2.2441828247792929E-2</v>
      </c>
      <c r="J43" s="75">
        <f t="shared" si="11"/>
        <v>2.2587638678939911E-2</v>
      </c>
      <c r="K43" s="75">
        <f t="shared" si="11"/>
        <v>2.2908398707623553E-2</v>
      </c>
      <c r="L43" s="75">
        <f t="shared" si="11"/>
        <v>2.2952845124102835E-2</v>
      </c>
      <c r="M43" s="75">
        <f t="shared" si="11"/>
        <v>2.268578175596029E-2</v>
      </c>
      <c r="N43" s="75">
        <f t="shared" si="11"/>
        <v>2.3348712338268431E-2</v>
      </c>
      <c r="O43" s="75">
        <f t="shared" si="11"/>
        <v>2.3403736347075238E-2</v>
      </c>
      <c r="P43" s="75">
        <f t="shared" si="11"/>
        <v>2.3069191083787226E-2</v>
      </c>
      <c r="Q43" s="75">
        <f t="shared" si="11"/>
        <v>2.300389895056619E-2</v>
      </c>
    </row>
    <row r="44" spans="1:17" x14ac:dyDescent="0.25">
      <c r="A44" s="76" t="s">
        <v>80</v>
      </c>
      <c r="B44" s="75">
        <f t="shared" ref="B44:Q44" si="12">IF(B9=0,0,B9/B$5)</f>
        <v>1.8554665101262992E-2</v>
      </c>
      <c r="C44" s="75">
        <f t="shared" si="12"/>
        <v>1.9430313024314499E-2</v>
      </c>
      <c r="D44" s="75">
        <f t="shared" si="12"/>
        <v>1.7882502666803315E-2</v>
      </c>
      <c r="E44" s="75">
        <f t="shared" si="12"/>
        <v>1.675396741986063E-2</v>
      </c>
      <c r="F44" s="75">
        <f t="shared" si="12"/>
        <v>1.6527225736300048E-2</v>
      </c>
      <c r="G44" s="75">
        <f t="shared" si="12"/>
        <v>1.7507193483464432E-2</v>
      </c>
      <c r="H44" s="75">
        <f t="shared" si="12"/>
        <v>1.8026683552911781E-2</v>
      </c>
      <c r="I44" s="75">
        <f t="shared" si="12"/>
        <v>1.8780385933723491E-2</v>
      </c>
      <c r="J44" s="75">
        <f t="shared" si="12"/>
        <v>1.775136900582661E-2</v>
      </c>
      <c r="K44" s="75">
        <f t="shared" si="12"/>
        <v>1.9193528188681738E-2</v>
      </c>
      <c r="L44" s="75">
        <f t="shared" si="12"/>
        <v>1.8364975013172791E-2</v>
      </c>
      <c r="M44" s="75">
        <f t="shared" si="12"/>
        <v>1.7875195198984145E-2</v>
      </c>
      <c r="N44" s="75">
        <f t="shared" si="12"/>
        <v>2.0230877412812737E-2</v>
      </c>
      <c r="O44" s="75">
        <f t="shared" si="12"/>
        <v>2.3611838289073008E-2</v>
      </c>
      <c r="P44" s="75">
        <f t="shared" si="12"/>
        <v>2.2771010487024998E-2</v>
      </c>
      <c r="Q44" s="75">
        <f t="shared" si="12"/>
        <v>2.1413580207169144E-2</v>
      </c>
    </row>
    <row r="45" spans="1:17" x14ac:dyDescent="0.25">
      <c r="A45" s="76" t="s">
        <v>79</v>
      </c>
      <c r="B45" s="75">
        <f t="shared" ref="B45:Q45" si="13">IF(B10=0,0,B10/B$5)</f>
        <v>1.5283978587150042E-2</v>
      </c>
      <c r="C45" s="75">
        <f t="shared" si="13"/>
        <v>1.6512290481013464E-2</v>
      </c>
      <c r="D45" s="75">
        <f t="shared" si="13"/>
        <v>1.5765688290763913E-2</v>
      </c>
      <c r="E45" s="75">
        <f t="shared" si="13"/>
        <v>1.5153353623493909E-2</v>
      </c>
      <c r="F45" s="75">
        <f t="shared" si="13"/>
        <v>1.5038697239186763E-2</v>
      </c>
      <c r="G45" s="75">
        <f t="shared" si="13"/>
        <v>1.5104417636659507E-2</v>
      </c>
      <c r="H45" s="75">
        <f t="shared" si="13"/>
        <v>1.5118697872127808E-2</v>
      </c>
      <c r="I45" s="75">
        <f t="shared" si="13"/>
        <v>1.4936411771456349E-2</v>
      </c>
      <c r="J45" s="75">
        <f t="shared" si="13"/>
        <v>1.4816944991691408E-2</v>
      </c>
      <c r="K45" s="75">
        <f t="shared" si="13"/>
        <v>1.5810036509214514E-2</v>
      </c>
      <c r="L45" s="75">
        <f t="shared" si="13"/>
        <v>1.5252446960409578E-2</v>
      </c>
      <c r="M45" s="75">
        <f t="shared" si="13"/>
        <v>1.5307071809389146E-2</v>
      </c>
      <c r="N45" s="75">
        <f t="shared" si="13"/>
        <v>1.7122647077579899E-2</v>
      </c>
      <c r="O45" s="75">
        <f t="shared" si="13"/>
        <v>1.9082451877814762E-2</v>
      </c>
      <c r="P45" s="75">
        <f t="shared" si="13"/>
        <v>1.9143587539398061E-2</v>
      </c>
      <c r="Q45" s="75">
        <f t="shared" si="13"/>
        <v>1.8566348452483228E-2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0.36449278688609626</v>
      </c>
      <c r="C46" s="73">
        <f t="shared" si="14"/>
        <v>0.35961092168464609</v>
      </c>
      <c r="D46" s="73">
        <f t="shared" si="14"/>
        <v>0.3618852247366976</v>
      </c>
      <c r="E46" s="73">
        <f t="shared" si="14"/>
        <v>0.34867356081257295</v>
      </c>
      <c r="F46" s="73">
        <f t="shared" si="14"/>
        <v>0.30597143278751815</v>
      </c>
      <c r="G46" s="73">
        <f t="shared" si="14"/>
        <v>0.30880578736198533</v>
      </c>
      <c r="H46" s="73">
        <f t="shared" si="14"/>
        <v>0.30649347790889747</v>
      </c>
      <c r="I46" s="73">
        <f t="shared" si="14"/>
        <v>0.30253783527737349</v>
      </c>
      <c r="J46" s="73">
        <f t="shared" si="14"/>
        <v>0.30918649746940247</v>
      </c>
      <c r="K46" s="73">
        <f t="shared" si="14"/>
        <v>0.29403052935459822</v>
      </c>
      <c r="L46" s="73">
        <f t="shared" si="14"/>
        <v>0.29553939042146027</v>
      </c>
      <c r="M46" s="73">
        <f t="shared" si="14"/>
        <v>0.34163156194746264</v>
      </c>
      <c r="N46" s="73">
        <f t="shared" si="14"/>
        <v>0.28633640187639603</v>
      </c>
      <c r="O46" s="73">
        <f t="shared" si="14"/>
        <v>0.33742928731424776</v>
      </c>
      <c r="P46" s="73">
        <f t="shared" si="14"/>
        <v>0.34404938235356897</v>
      </c>
      <c r="Q46" s="73">
        <f t="shared" si="14"/>
        <v>0.33651895556462791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0.57107745198820004</v>
      </c>
      <c r="C47" s="71">
        <f t="shared" si="15"/>
        <v>0.57227467092658668</v>
      </c>
      <c r="D47" s="71">
        <f t="shared" si="15"/>
        <v>0.57286559186535513</v>
      </c>
      <c r="E47" s="71">
        <f t="shared" si="15"/>
        <v>0.58771457543883321</v>
      </c>
      <c r="F47" s="71">
        <f t="shared" si="15"/>
        <v>0.63009000699381901</v>
      </c>
      <c r="G47" s="71">
        <f t="shared" si="15"/>
        <v>0.6268339119963876</v>
      </c>
      <c r="H47" s="71">
        <f t="shared" si="15"/>
        <v>0.62838668383965168</v>
      </c>
      <c r="I47" s="71">
        <f t="shared" si="15"/>
        <v>0.6322301556856269</v>
      </c>
      <c r="J47" s="71">
        <f t="shared" si="15"/>
        <v>0.62674081846416929</v>
      </c>
      <c r="K47" s="71">
        <f t="shared" si="15"/>
        <v>0.6385031508943233</v>
      </c>
      <c r="L47" s="71">
        <f t="shared" si="15"/>
        <v>0.63867132667451343</v>
      </c>
      <c r="M47" s="71">
        <f t="shared" si="15"/>
        <v>0.59335971950831745</v>
      </c>
      <c r="N47" s="71">
        <f t="shared" si="15"/>
        <v>0.64291052533313231</v>
      </c>
      <c r="O47" s="71">
        <f t="shared" si="15"/>
        <v>0.58511814096662285</v>
      </c>
      <c r="P47" s="71">
        <f t="shared" si="15"/>
        <v>0.57982442936240053</v>
      </c>
      <c r="Q47" s="71">
        <f t="shared" si="15"/>
        <v>0.58975099290707955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146.93619921967067</v>
      </c>
      <c r="C5" s="96">
        <v>165.18983205113997</v>
      </c>
      <c r="D5" s="96">
        <v>191.614408228152</v>
      </c>
      <c r="E5" s="96">
        <v>206.14720941507608</v>
      </c>
      <c r="F5" s="96">
        <v>173.11720156736402</v>
      </c>
      <c r="G5" s="96">
        <v>219.5964591706566</v>
      </c>
      <c r="H5" s="96">
        <v>231.06565726801205</v>
      </c>
      <c r="I5" s="96">
        <v>178.463608635816</v>
      </c>
      <c r="J5" s="96">
        <v>238.06091548090802</v>
      </c>
      <c r="K5" s="96">
        <v>234.55103952391204</v>
      </c>
      <c r="L5" s="96">
        <v>225.0117948779075</v>
      </c>
      <c r="M5" s="96">
        <v>448.52450784672629</v>
      </c>
      <c r="N5" s="96">
        <v>403.14482385667191</v>
      </c>
      <c r="O5" s="96">
        <v>643.72171299597574</v>
      </c>
      <c r="P5" s="96">
        <v>720.8297640399677</v>
      </c>
      <c r="Q5" s="96">
        <v>761.44860488463405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3.3549488567866148</v>
      </c>
      <c r="C10" s="158">
        <v>4.2567896097316771</v>
      </c>
      <c r="D10" s="158">
        <v>4.6597258449596239</v>
      </c>
      <c r="E10" s="158">
        <v>5.2100419599616945</v>
      </c>
      <c r="F10" s="158">
        <v>3.6525135247215395</v>
      </c>
      <c r="G10" s="158">
        <v>5.0697132517306009</v>
      </c>
      <c r="H10" s="158">
        <v>5.1753427816312447</v>
      </c>
      <c r="I10" s="158">
        <v>3.7957078561258721</v>
      </c>
      <c r="J10" s="158">
        <v>5.1280142420803747</v>
      </c>
      <c r="K10" s="158">
        <v>4.4809069782333086</v>
      </c>
      <c r="L10" s="158">
        <v>4.9783467796237888</v>
      </c>
      <c r="M10" s="158">
        <v>10.495647411639762</v>
      </c>
      <c r="N10" s="158">
        <v>11.182395010027886</v>
      </c>
      <c r="O10" s="158">
        <v>16.907444820709607</v>
      </c>
      <c r="P10" s="158">
        <v>18.88504087294536</v>
      </c>
      <c r="Q10" s="158">
        <v>19.57461509059749</v>
      </c>
    </row>
    <row r="11" spans="1:17" x14ac:dyDescent="0.25">
      <c r="A11" s="92" t="s">
        <v>125</v>
      </c>
      <c r="B11" s="91">
        <v>1.2322943133945437</v>
      </c>
      <c r="C11" s="91">
        <v>1.5163459017909051</v>
      </c>
      <c r="D11" s="91">
        <v>1.6515366468142876</v>
      </c>
      <c r="E11" s="91">
        <v>1.8228265375272485</v>
      </c>
      <c r="F11" s="91">
        <v>0.91659230813275083</v>
      </c>
      <c r="G11" s="91">
        <v>1.4297383074543852</v>
      </c>
      <c r="H11" s="91">
        <v>1.4182843000603349</v>
      </c>
      <c r="I11" s="91">
        <v>0.99936975977561471</v>
      </c>
      <c r="J11" s="91">
        <v>1.377309156458119</v>
      </c>
      <c r="K11" s="91">
        <v>1.1424932310172407</v>
      </c>
      <c r="L11" s="91">
        <v>1.286955631290762</v>
      </c>
      <c r="M11" s="91">
        <v>3.4530141062506652</v>
      </c>
      <c r="N11" s="91">
        <v>2.9701752769721237</v>
      </c>
      <c r="O11" s="91">
        <v>5.7067036097212069</v>
      </c>
      <c r="P11" s="91">
        <v>6.0045173093433464</v>
      </c>
      <c r="Q11" s="91">
        <v>6.2558611700898812</v>
      </c>
    </row>
    <row r="12" spans="1:17" x14ac:dyDescent="0.25">
      <c r="A12" s="92" t="s">
        <v>26</v>
      </c>
      <c r="B12" s="91">
        <v>2.1226545433920712</v>
      </c>
      <c r="C12" s="91">
        <v>2.7404437079407717</v>
      </c>
      <c r="D12" s="91">
        <v>3.0081891981453359</v>
      </c>
      <c r="E12" s="91">
        <v>3.3872154224344464</v>
      </c>
      <c r="F12" s="91">
        <v>2.7359212165887885</v>
      </c>
      <c r="G12" s="91">
        <v>3.6399749442762155</v>
      </c>
      <c r="H12" s="91">
        <v>3.75705848157091</v>
      </c>
      <c r="I12" s="91">
        <v>2.7963380963502575</v>
      </c>
      <c r="J12" s="91">
        <v>3.7507050856222559</v>
      </c>
      <c r="K12" s="91">
        <v>3.3384137472160682</v>
      </c>
      <c r="L12" s="91">
        <v>3.6913911483330266</v>
      </c>
      <c r="M12" s="91">
        <v>7.0426333053890975</v>
      </c>
      <c r="N12" s="91">
        <v>8.2122197330557611</v>
      </c>
      <c r="O12" s="91">
        <v>11.200741210988399</v>
      </c>
      <c r="P12" s="91">
        <v>12.880523563602015</v>
      </c>
      <c r="Q12" s="91">
        <v>13.318753920507611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2.1844964464075316</v>
      </c>
      <c r="C15" s="204">
        <v>0.10485564471231221</v>
      </c>
      <c r="D15" s="204">
        <v>0.69038977108430388</v>
      </c>
      <c r="E15" s="204">
        <v>0.19425354480759688</v>
      </c>
      <c r="F15" s="204">
        <v>0.73597989544274178</v>
      </c>
      <c r="G15" s="204">
        <v>7.5714261360368615</v>
      </c>
      <c r="H15" s="204">
        <v>1.0180012958675975</v>
      </c>
      <c r="I15" s="204">
        <v>0.79611233558297201</v>
      </c>
      <c r="J15" s="204">
        <v>7.3379515659723831</v>
      </c>
      <c r="K15" s="204">
        <v>1.6455685916728507E-2</v>
      </c>
      <c r="L15" s="204">
        <v>0.34429648212797292</v>
      </c>
      <c r="M15" s="204">
        <v>1.1827527879136355</v>
      </c>
      <c r="N15" s="204">
        <v>2.4011540880098807</v>
      </c>
      <c r="O15" s="204">
        <v>7.9256391732577203E-2</v>
      </c>
      <c r="P15" s="204">
        <v>0.7727095277223397</v>
      </c>
      <c r="Q15" s="204">
        <v>0.31052902732029924</v>
      </c>
    </row>
    <row r="16" spans="1:17" x14ac:dyDescent="0.25">
      <c r="A16" s="88" t="s">
        <v>33</v>
      </c>
      <c r="B16" s="87">
        <v>0.88967653179285899</v>
      </c>
      <c r="C16" s="87">
        <v>6.3213124487541003E-2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5.5466713096005857E-2</v>
      </c>
      <c r="C19" s="87">
        <v>3.6216651988353219E-4</v>
      </c>
      <c r="D19" s="87">
        <v>2.7962360735489879E-2</v>
      </c>
      <c r="E19" s="87">
        <v>8.981744043993491E-3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8.6517929005115235E-2</v>
      </c>
      <c r="N19" s="87">
        <v>7.9337262088089167E-2</v>
      </c>
      <c r="O19" s="87">
        <v>2.8449411964349743E-3</v>
      </c>
      <c r="P19" s="87">
        <v>1.4255831393141596E-2</v>
      </c>
      <c r="Q19" s="87">
        <v>5.1114463989799328E-3</v>
      </c>
    </row>
    <row r="20" spans="1:17" x14ac:dyDescent="0.25">
      <c r="A20" s="88" t="s">
        <v>29</v>
      </c>
      <c r="B20" s="87">
        <v>0</v>
      </c>
      <c r="C20" s="87">
        <v>3.4676559350893504E-2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1.2393532015186668</v>
      </c>
      <c r="C22" s="87">
        <v>6.6037943539941565E-3</v>
      </c>
      <c r="D22" s="87">
        <v>0.66242741034881403</v>
      </c>
      <c r="E22" s="87">
        <v>0.18527180076360339</v>
      </c>
      <c r="F22" s="87">
        <v>0.73597989544274178</v>
      </c>
      <c r="G22" s="87">
        <v>7.5714261360368615</v>
      </c>
      <c r="H22" s="87">
        <v>1.0180012958675975</v>
      </c>
      <c r="I22" s="87">
        <v>0.79611233558297201</v>
      </c>
      <c r="J22" s="87">
        <v>7.3379515659723831</v>
      </c>
      <c r="K22" s="87">
        <v>1.6455685916728507E-2</v>
      </c>
      <c r="L22" s="87">
        <v>0.34429648212797292</v>
      </c>
      <c r="M22" s="87">
        <v>1.0962348589085202</v>
      </c>
      <c r="N22" s="87">
        <v>2.3218168259217915</v>
      </c>
      <c r="O22" s="87">
        <v>7.6411450536142234E-2</v>
      </c>
      <c r="P22" s="87">
        <v>0.75845369632919812</v>
      </c>
      <c r="Q22" s="87">
        <v>0.30541758092131932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112.53913272306301</v>
      </c>
      <c r="C26" s="204">
        <v>125.28906482934497</v>
      </c>
      <c r="D26" s="204">
        <v>146.13104188871472</v>
      </c>
      <c r="E26" s="204">
        <v>147.57742218576635</v>
      </c>
      <c r="F26" s="204">
        <v>122.41646948990048</v>
      </c>
      <c r="G26" s="204">
        <v>146.75721439840811</v>
      </c>
      <c r="H26" s="204">
        <v>163.83699942864104</v>
      </c>
      <c r="I26" s="204">
        <v>126.38101813708428</v>
      </c>
      <c r="J26" s="204">
        <v>168.18307452829276</v>
      </c>
      <c r="K26" s="204">
        <v>175.87821506354732</v>
      </c>
      <c r="L26" s="204">
        <v>160.2673923295601</v>
      </c>
      <c r="M26" s="204">
        <v>279.33719365626411</v>
      </c>
      <c r="N26" s="204">
        <v>202.92416933298904</v>
      </c>
      <c r="O26" s="204">
        <v>424.38505029769772</v>
      </c>
      <c r="P26" s="204">
        <v>433.7380283499964</v>
      </c>
      <c r="Q26" s="204">
        <v>462.10183705393155</v>
      </c>
    </row>
    <row r="27" spans="1:17" x14ac:dyDescent="0.25">
      <c r="A27" s="152" t="s">
        <v>332</v>
      </c>
      <c r="B27" s="151">
        <v>112.53913272306301</v>
      </c>
      <c r="C27" s="151">
        <v>125.28906482934497</v>
      </c>
      <c r="D27" s="151">
        <v>146.13104188871472</v>
      </c>
      <c r="E27" s="151">
        <v>147.57742218576635</v>
      </c>
      <c r="F27" s="151">
        <v>122.41646948990048</v>
      </c>
      <c r="G27" s="151">
        <v>146.75721439840811</v>
      </c>
      <c r="H27" s="151">
        <v>163.83699942864104</v>
      </c>
      <c r="I27" s="151">
        <v>126.38101813708428</v>
      </c>
      <c r="J27" s="151">
        <v>168.18307452829276</v>
      </c>
      <c r="K27" s="151">
        <v>175.87821506354732</v>
      </c>
      <c r="L27" s="151">
        <v>160.2673923295601</v>
      </c>
      <c r="M27" s="151">
        <v>279.33719365626411</v>
      </c>
      <c r="N27" s="151">
        <v>202.92416933298904</v>
      </c>
      <c r="O27" s="151">
        <v>424.38505029769772</v>
      </c>
      <c r="P27" s="151">
        <v>433.7380283499964</v>
      </c>
      <c r="Q27" s="151">
        <v>462.10183705393155</v>
      </c>
    </row>
    <row r="28" spans="1:17" x14ac:dyDescent="0.25">
      <c r="A28" s="154" t="s">
        <v>33</v>
      </c>
      <c r="B28" s="83">
        <v>0</v>
      </c>
      <c r="C28" s="83">
        <v>7.3207938465988711</v>
      </c>
      <c r="D28" s="83">
        <v>0</v>
      </c>
      <c r="E28" s="83">
        <v>1.2681775332</v>
      </c>
      <c r="F28" s="83">
        <v>0</v>
      </c>
      <c r="G28" s="83">
        <v>2.2714508487459697</v>
      </c>
      <c r="H28" s="83">
        <v>3.2432614959600001</v>
      </c>
      <c r="I28" s="83">
        <v>2.3779327508640002</v>
      </c>
      <c r="J28" s="83">
        <v>11.482146014328</v>
      </c>
      <c r="K28" s="83">
        <v>24.116938667711999</v>
      </c>
      <c r="L28" s="83">
        <v>15.379009733210406</v>
      </c>
      <c r="M28" s="83">
        <v>14.183781827617219</v>
      </c>
      <c r="N28" s="83">
        <v>12.069441211312691</v>
      </c>
      <c r="O28" s="83">
        <v>19.576372762076826</v>
      </c>
      <c r="P28" s="83">
        <v>18.522868432970085</v>
      </c>
      <c r="Q28" s="83">
        <v>18.346629882332145</v>
      </c>
    </row>
    <row r="29" spans="1:17" x14ac:dyDescent="0.25">
      <c r="A29" s="154" t="s">
        <v>30</v>
      </c>
      <c r="B29" s="83">
        <v>2.9026523575190173</v>
      </c>
      <c r="C29" s="83">
        <v>8.7155053504920001</v>
      </c>
      <c r="D29" s="83">
        <v>20.001791268058742</v>
      </c>
      <c r="E29" s="83">
        <v>11.21229841228854</v>
      </c>
      <c r="F29" s="83">
        <v>8.4706694210192541</v>
      </c>
      <c r="G29" s="83">
        <v>17.797459641841026</v>
      </c>
      <c r="H29" s="83">
        <v>14.779761259644003</v>
      </c>
      <c r="I29" s="83">
        <v>8.9757032055840007</v>
      </c>
      <c r="J29" s="83">
        <v>23.792529912552006</v>
      </c>
      <c r="K29" s="83">
        <v>11.877745441968003</v>
      </c>
      <c r="L29" s="83">
        <v>5.9311490714232606</v>
      </c>
      <c r="M29" s="83">
        <v>8.3202605494724384</v>
      </c>
      <c r="N29" s="83">
        <v>2.9664329590939791</v>
      </c>
      <c r="O29" s="83">
        <v>29.032760452596197</v>
      </c>
      <c r="P29" s="83">
        <v>34.968034003686611</v>
      </c>
      <c r="Q29" s="83">
        <v>29.059035904342213</v>
      </c>
    </row>
    <row r="30" spans="1:17" x14ac:dyDescent="0.25">
      <c r="A30" s="154" t="s">
        <v>125</v>
      </c>
      <c r="B30" s="83">
        <v>10.639271226072303</v>
      </c>
      <c r="C30" s="83">
        <v>13.478503286104706</v>
      </c>
      <c r="D30" s="83">
        <v>21.877149308204874</v>
      </c>
      <c r="E30" s="83">
        <v>24.413711536989677</v>
      </c>
      <c r="F30" s="83">
        <v>15.988894431176176</v>
      </c>
      <c r="G30" s="83">
        <v>24.339213309465947</v>
      </c>
      <c r="H30" s="83">
        <v>27.321311170823012</v>
      </c>
      <c r="I30" s="83">
        <v>20.645607746008864</v>
      </c>
      <c r="J30" s="83">
        <v>22.582676790156</v>
      </c>
      <c r="K30" s="83">
        <v>28.670115560183209</v>
      </c>
      <c r="L30" s="83">
        <v>26.912369218040535</v>
      </c>
      <c r="M30" s="83">
        <v>148.11379536524066</v>
      </c>
      <c r="N30" s="83">
        <v>101.8876624463409</v>
      </c>
      <c r="O30" s="83">
        <v>81.356393868164901</v>
      </c>
      <c r="P30" s="83">
        <v>131.28520880751879</v>
      </c>
      <c r="Q30" s="83">
        <v>157.63545112640958</v>
      </c>
    </row>
    <row r="31" spans="1:17" x14ac:dyDescent="0.25">
      <c r="A31" s="154" t="s">
        <v>29</v>
      </c>
      <c r="B31" s="83">
        <v>3.0960467217315801</v>
      </c>
      <c r="C31" s="83">
        <v>2.8299896137292211</v>
      </c>
      <c r="D31" s="83">
        <v>0</v>
      </c>
      <c r="E31" s="83">
        <v>3.2152094335440005</v>
      </c>
      <c r="F31" s="83">
        <v>3.2436293482080005</v>
      </c>
      <c r="G31" s="83">
        <v>12.388674653586719</v>
      </c>
      <c r="H31" s="83">
        <v>9.3496982428080013</v>
      </c>
      <c r="I31" s="83">
        <v>0</v>
      </c>
      <c r="J31" s="83">
        <v>0</v>
      </c>
      <c r="K31" s="83">
        <v>3.2300188987680003</v>
      </c>
      <c r="L31" s="83">
        <v>3.0960031395113998</v>
      </c>
      <c r="M31" s="83">
        <v>3.0960656601748711</v>
      </c>
      <c r="N31" s="83">
        <v>0</v>
      </c>
      <c r="O31" s="83">
        <v>6.1919601372432975</v>
      </c>
      <c r="P31" s="83">
        <v>6.1923454565066898</v>
      </c>
      <c r="Q31" s="83">
        <v>3.0957952388505539</v>
      </c>
    </row>
    <row r="32" spans="1:17" x14ac:dyDescent="0.25">
      <c r="A32" s="154" t="s">
        <v>26</v>
      </c>
      <c r="B32" s="83">
        <v>95.90116241774011</v>
      </c>
      <c r="C32" s="83">
        <v>92.944272732420174</v>
      </c>
      <c r="D32" s="83">
        <v>104.2521013124511</v>
      </c>
      <c r="E32" s="83">
        <v>107.46802526974412</v>
      </c>
      <c r="F32" s="83">
        <v>94.713276289497045</v>
      </c>
      <c r="G32" s="83">
        <v>89.960415944768428</v>
      </c>
      <c r="H32" s="83">
        <v>109.14296725940602</v>
      </c>
      <c r="I32" s="83">
        <v>94.381774434627417</v>
      </c>
      <c r="J32" s="83">
        <v>110.32572181125674</v>
      </c>
      <c r="K32" s="83">
        <v>107.98339649491609</v>
      </c>
      <c r="L32" s="83">
        <v>108.9488611673745</v>
      </c>
      <c r="M32" s="83">
        <v>105.62329025375892</v>
      </c>
      <c r="N32" s="83">
        <v>86.000632716241483</v>
      </c>
      <c r="O32" s="83">
        <v>288.22756307761648</v>
      </c>
      <c r="P32" s="83">
        <v>242.76957164931423</v>
      </c>
      <c r="Q32" s="83">
        <v>253.96492490199705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7.6655687706890845</v>
      </c>
      <c r="C34" s="204">
        <v>7.6409884137714883</v>
      </c>
      <c r="D34" s="204">
        <v>7.9668899626759888</v>
      </c>
      <c r="E34" s="204">
        <v>7.8417062340502497</v>
      </c>
      <c r="F34" s="204">
        <v>7.4157951790842072</v>
      </c>
      <c r="G34" s="204">
        <v>5.4420817352696087</v>
      </c>
      <c r="H34" s="204">
        <v>5.7050652043094869</v>
      </c>
      <c r="I34" s="204">
        <v>5.5672984208641099</v>
      </c>
      <c r="J34" s="204">
        <v>8.083840612049535</v>
      </c>
      <c r="K34" s="204">
        <v>7.5630448659160319</v>
      </c>
      <c r="L34" s="204">
        <v>8.0054739098054419</v>
      </c>
      <c r="M34" s="204">
        <v>9.050495417585342</v>
      </c>
      <c r="N34" s="204">
        <v>20.868631019338441</v>
      </c>
      <c r="O34" s="204">
        <v>18.14672531323194</v>
      </c>
      <c r="P34" s="204">
        <v>18.123966011173781</v>
      </c>
      <c r="Q34" s="204">
        <v>19.097566991420496</v>
      </c>
    </row>
    <row r="35" spans="1:17" x14ac:dyDescent="0.25">
      <c r="A35" s="152" t="s">
        <v>330</v>
      </c>
      <c r="B35" s="151">
        <v>6.9326526115803695</v>
      </c>
      <c r="C35" s="151">
        <v>7.6051537184644511</v>
      </c>
      <c r="D35" s="151">
        <v>7.6414102652429055</v>
      </c>
      <c r="E35" s="151">
        <v>7.757013585807278</v>
      </c>
      <c r="F35" s="151">
        <v>6.6797022332236304</v>
      </c>
      <c r="G35" s="151">
        <v>3.9904965300445396</v>
      </c>
      <c r="H35" s="151">
        <v>5.4447136805594551</v>
      </c>
      <c r="I35" s="151">
        <v>5.3506243876847241</v>
      </c>
      <c r="J35" s="151">
        <v>6.3259073803056038</v>
      </c>
      <c r="K35" s="151">
        <v>7.5559127130907386</v>
      </c>
      <c r="L35" s="151">
        <v>7.8086142163617467</v>
      </c>
      <c r="M35" s="151">
        <v>8.3212752029767003</v>
      </c>
      <c r="N35" s="151">
        <v>13.849733551872905</v>
      </c>
      <c r="O35" s="151">
        <v>18.080943980263225</v>
      </c>
      <c r="P35" s="151">
        <v>17.360543701032029</v>
      </c>
      <c r="Q35" s="151">
        <v>18.701167398620075</v>
      </c>
    </row>
    <row r="36" spans="1:17" x14ac:dyDescent="0.25">
      <c r="A36" s="154" t="s">
        <v>33</v>
      </c>
      <c r="B36" s="83">
        <v>0</v>
      </c>
      <c r="C36" s="83">
        <v>0.68228839699555133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0</v>
      </c>
      <c r="D37" s="83">
        <v>0.29467175872926077</v>
      </c>
      <c r="E37" s="83">
        <v>0.33545094805146031</v>
      </c>
      <c r="F37" s="83">
        <v>0.29246885999674632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0.5767844087241546</v>
      </c>
      <c r="N37" s="83">
        <v>0</v>
      </c>
      <c r="O37" s="83">
        <v>0.62460889418487275</v>
      </c>
      <c r="P37" s="83">
        <v>0.62125209217168953</v>
      </c>
      <c r="Q37" s="83">
        <v>0.5955742056189044</v>
      </c>
    </row>
    <row r="38" spans="1:17" x14ac:dyDescent="0.25">
      <c r="A38" s="154" t="s">
        <v>125</v>
      </c>
      <c r="B38" s="83">
        <v>0.2505812459309627</v>
      </c>
      <c r="C38" s="83">
        <v>0.28667353228458997</v>
      </c>
      <c r="D38" s="83">
        <v>0.24452120625455132</v>
      </c>
      <c r="E38" s="83">
        <v>0.28274520695433558</v>
      </c>
      <c r="F38" s="83">
        <v>0</v>
      </c>
      <c r="G38" s="83">
        <v>0</v>
      </c>
      <c r="H38" s="83">
        <v>0</v>
      </c>
      <c r="I38" s="83">
        <v>0</v>
      </c>
      <c r="J38" s="83">
        <v>0</v>
      </c>
      <c r="K38" s="83">
        <v>0</v>
      </c>
      <c r="L38" s="83">
        <v>0</v>
      </c>
      <c r="M38" s="83">
        <v>0.52272638400591265</v>
      </c>
      <c r="N38" s="83">
        <v>0.43875963813197849</v>
      </c>
      <c r="O38" s="83">
        <v>0.49165673296256401</v>
      </c>
      <c r="P38" s="83">
        <v>0.19885610108094817</v>
      </c>
      <c r="Q38" s="83">
        <v>0.18066980510804082</v>
      </c>
    </row>
    <row r="39" spans="1:17" x14ac:dyDescent="0.25">
      <c r="A39" s="154" t="s">
        <v>29</v>
      </c>
      <c r="B39" s="83">
        <v>0</v>
      </c>
      <c r="C39" s="83">
        <v>0.36415485665435082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6.6820713656494064</v>
      </c>
      <c r="C40" s="83">
        <v>6.272036932529959</v>
      </c>
      <c r="D40" s="83">
        <v>7.1022173002590936</v>
      </c>
      <c r="E40" s="83">
        <v>7.138817430801482</v>
      </c>
      <c r="F40" s="83">
        <v>6.3872333732268842</v>
      </c>
      <c r="G40" s="83">
        <v>3.9904965300445396</v>
      </c>
      <c r="H40" s="83">
        <v>5.4447136805594551</v>
      </c>
      <c r="I40" s="83">
        <v>5.3506243876847241</v>
      </c>
      <c r="J40" s="83">
        <v>6.3259073803056038</v>
      </c>
      <c r="K40" s="83">
        <v>7.5559127130907386</v>
      </c>
      <c r="L40" s="83">
        <v>7.8086142163617467</v>
      </c>
      <c r="M40" s="83">
        <v>7.2217644102466334</v>
      </c>
      <c r="N40" s="83">
        <v>13.410973913740927</v>
      </c>
      <c r="O40" s="83">
        <v>16.964678353115787</v>
      </c>
      <c r="P40" s="83">
        <v>16.540435507779392</v>
      </c>
      <c r="Q40" s="83">
        <v>17.924923387893131</v>
      </c>
    </row>
    <row r="41" spans="1:17" x14ac:dyDescent="0.25">
      <c r="A41" s="152" t="s">
        <v>329</v>
      </c>
      <c r="B41" s="151">
        <v>0.73291615910871544</v>
      </c>
      <c r="C41" s="151">
        <v>3.5834695307036771E-2</v>
      </c>
      <c r="D41" s="151">
        <v>0.32547969743308341</v>
      </c>
      <c r="E41" s="151">
        <v>8.4692648242971555E-2</v>
      </c>
      <c r="F41" s="151">
        <v>0.7360929458605765</v>
      </c>
      <c r="G41" s="151">
        <v>1.4515852052250693</v>
      </c>
      <c r="H41" s="151">
        <v>0.2603515237500319</v>
      </c>
      <c r="I41" s="151">
        <v>0.21667403317938599</v>
      </c>
      <c r="J41" s="151">
        <v>1.757933231743932</v>
      </c>
      <c r="K41" s="151">
        <v>7.1321528252933286E-3</v>
      </c>
      <c r="L41" s="151">
        <v>0.19685969344369608</v>
      </c>
      <c r="M41" s="151">
        <v>0.72922021460864117</v>
      </c>
      <c r="N41" s="151">
        <v>7.0188974674655347</v>
      </c>
      <c r="O41" s="151">
        <v>6.5781332968716702E-2</v>
      </c>
      <c r="P41" s="151">
        <v>0.76342231014175277</v>
      </c>
      <c r="Q41" s="151">
        <v>0.3963995928004222</v>
      </c>
    </row>
    <row r="42" spans="1:17" x14ac:dyDescent="0.25">
      <c r="A42" s="150" t="s">
        <v>33</v>
      </c>
      <c r="B42" s="87">
        <v>0.29849364488695512</v>
      </c>
      <c r="C42" s="87">
        <v>2.1603253326340315E-2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1.8609529160628233E-2</v>
      </c>
      <c r="C45" s="87">
        <v>1.2377137087892374E-4</v>
      </c>
      <c r="D45" s="87">
        <v>1.3182670272486739E-2</v>
      </c>
      <c r="E45" s="87">
        <v>3.9159526776192796E-3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5.3342189002907839E-2</v>
      </c>
      <c r="N45" s="87">
        <v>0.23191352471980423</v>
      </c>
      <c r="O45" s="87">
        <v>2.3612483489099524E-3</v>
      </c>
      <c r="P45" s="87">
        <v>1.4084490154046838E-2</v>
      </c>
      <c r="Q45" s="87">
        <v>6.5249142363973094E-3</v>
      </c>
    </row>
    <row r="46" spans="1:17" x14ac:dyDescent="0.25">
      <c r="A46" s="150" t="s">
        <v>29</v>
      </c>
      <c r="B46" s="87">
        <v>0</v>
      </c>
      <c r="C46" s="87">
        <v>1.1850806335176116E-2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0.41581298506113212</v>
      </c>
      <c r="C48" s="87">
        <v>2.2568642746414146E-3</v>
      </c>
      <c r="D48" s="87">
        <v>0.31229702716059665</v>
      </c>
      <c r="E48" s="87">
        <v>8.0776695565352274E-2</v>
      </c>
      <c r="F48" s="87">
        <v>0.7360929458605765</v>
      </c>
      <c r="G48" s="87">
        <v>1.4515852052250693</v>
      </c>
      <c r="H48" s="87">
        <v>0.2603515237500319</v>
      </c>
      <c r="I48" s="87">
        <v>0.21667403317938599</v>
      </c>
      <c r="J48" s="87">
        <v>1.757933231743932</v>
      </c>
      <c r="K48" s="87">
        <v>7.1321528252933286E-3</v>
      </c>
      <c r="L48" s="87">
        <v>0.19685969344369608</v>
      </c>
      <c r="M48" s="87">
        <v>0.67587802560573329</v>
      </c>
      <c r="N48" s="87">
        <v>6.7869839427457306</v>
      </c>
      <c r="O48" s="87">
        <v>6.3420084619806749E-2</v>
      </c>
      <c r="P48" s="87">
        <v>0.74933781998770588</v>
      </c>
      <c r="Q48" s="87">
        <v>0.38987467856402491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1.6403752851900415</v>
      </c>
      <c r="C53" s="204">
        <v>1.6466138423624563</v>
      </c>
      <c r="D53" s="204">
        <v>1.7624127985958176</v>
      </c>
      <c r="E53" s="204">
        <v>1.7658865825413022</v>
      </c>
      <c r="F53" s="204">
        <v>1.5890231388039515</v>
      </c>
      <c r="G53" s="204">
        <v>1.0374867135461068</v>
      </c>
      <c r="H53" s="204">
        <v>1.2732046503699921</v>
      </c>
      <c r="I53" s="204">
        <v>1.2479602389952418</v>
      </c>
      <c r="J53" s="204">
        <v>1.5997157112030855</v>
      </c>
      <c r="K53" s="204">
        <v>1.7375816754270907</v>
      </c>
      <c r="L53" s="204">
        <v>1.8113755645980407</v>
      </c>
      <c r="M53" s="204">
        <v>1.9293863952077031</v>
      </c>
      <c r="N53" s="204">
        <v>3.7402196210449317</v>
      </c>
      <c r="O53" s="204">
        <v>4.1185984993729789</v>
      </c>
      <c r="P53" s="204">
        <v>4.0271613773105912</v>
      </c>
      <c r="Q53" s="204">
        <v>4.3066468531768951</v>
      </c>
    </row>
    <row r="54" spans="1:17" x14ac:dyDescent="0.25">
      <c r="A54" s="152" t="s">
        <v>327</v>
      </c>
      <c r="B54" s="151">
        <v>1.5797201547810444</v>
      </c>
      <c r="C54" s="151">
        <v>1.6436482124060119</v>
      </c>
      <c r="D54" s="151">
        <v>1.7354765477737693</v>
      </c>
      <c r="E54" s="151">
        <v>1.7588775357901596</v>
      </c>
      <c r="F54" s="151">
        <v>1.5281051019051453</v>
      </c>
      <c r="G54" s="151">
        <v>0.91735552414817001</v>
      </c>
      <c r="H54" s="151">
        <v>1.2516583173699896</v>
      </c>
      <c r="I54" s="151">
        <v>1.2300285948700511</v>
      </c>
      <c r="J54" s="151">
        <v>1.4542315816794498</v>
      </c>
      <c r="K54" s="151">
        <v>1.7369914282967216</v>
      </c>
      <c r="L54" s="151">
        <v>1.7950837278992522</v>
      </c>
      <c r="M54" s="151">
        <v>1.8690371360676776</v>
      </c>
      <c r="N54" s="151">
        <v>3.1593453478753704</v>
      </c>
      <c r="O54" s="151">
        <v>4.1131545269893612</v>
      </c>
      <c r="P54" s="151">
        <v>3.96398159991955</v>
      </c>
      <c r="Q54" s="151">
        <v>4.2738413696347912</v>
      </c>
    </row>
    <row r="55" spans="1:17" x14ac:dyDescent="0.25">
      <c r="A55" s="152" t="s">
        <v>326</v>
      </c>
      <c r="B55" s="151">
        <v>6.0655130408997129E-2</v>
      </c>
      <c r="C55" s="151">
        <v>2.9656299564444215E-3</v>
      </c>
      <c r="D55" s="151">
        <v>2.6936250822048272E-2</v>
      </c>
      <c r="E55" s="151">
        <v>7.0090467511424708E-3</v>
      </c>
      <c r="F55" s="151">
        <v>6.0918036898806309E-2</v>
      </c>
      <c r="G55" s="151">
        <v>0.12013118939793671</v>
      </c>
      <c r="H55" s="151">
        <v>2.1546333000002631E-2</v>
      </c>
      <c r="I55" s="151">
        <v>1.7931644125190559E-2</v>
      </c>
      <c r="J55" s="151">
        <v>0.14548412952363571</v>
      </c>
      <c r="K55" s="151">
        <v>5.9024713036910279E-4</v>
      </c>
      <c r="L55" s="151">
        <v>1.6291836698788635E-2</v>
      </c>
      <c r="M55" s="151">
        <v>6.0349259140025452E-2</v>
      </c>
      <c r="N55" s="151">
        <v>0.58087427316956131</v>
      </c>
      <c r="O55" s="151">
        <v>5.4439723836179317E-3</v>
      </c>
      <c r="P55" s="151">
        <v>6.3179777391041567E-2</v>
      </c>
      <c r="Q55" s="151">
        <v>3.28054835421039E-2</v>
      </c>
    </row>
    <row r="56" spans="1:17" x14ac:dyDescent="0.25">
      <c r="A56" s="150" t="s">
        <v>33</v>
      </c>
      <c r="B56" s="87">
        <v>2.4702922335472142E-2</v>
      </c>
      <c r="C56" s="87">
        <v>1.7878554476971288E-3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1.5400989650175083E-3</v>
      </c>
      <c r="C59" s="87">
        <v>1.0243147934807477E-5</v>
      </c>
      <c r="D59" s="87">
        <v>1.0909796087575229E-3</v>
      </c>
      <c r="E59" s="87">
        <v>3.2407884228573324E-4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4.4145259864475442E-3</v>
      </c>
      <c r="N59" s="87">
        <v>1.9192843425087237E-2</v>
      </c>
      <c r="O59" s="87">
        <v>1.9541365646151326E-4</v>
      </c>
      <c r="P59" s="87">
        <v>1.1656129782659449E-3</v>
      </c>
      <c r="Q59" s="87">
        <v>5.399929023225358E-4</v>
      </c>
    </row>
    <row r="60" spans="1:17" x14ac:dyDescent="0.25">
      <c r="A60" s="150" t="s">
        <v>29</v>
      </c>
      <c r="B60" s="87">
        <v>0</v>
      </c>
      <c r="C60" s="87">
        <v>9.8075638635940232E-4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3.4412109108507477E-2</v>
      </c>
      <c r="C62" s="87">
        <v>1.867749744530825E-4</v>
      </c>
      <c r="D62" s="87">
        <v>2.5845271213290749E-2</v>
      </c>
      <c r="E62" s="87">
        <v>6.6849679088567373E-3</v>
      </c>
      <c r="F62" s="87">
        <v>6.0918036898806309E-2</v>
      </c>
      <c r="G62" s="87">
        <v>0.12013118939793671</v>
      </c>
      <c r="H62" s="87">
        <v>2.1546333000002631E-2</v>
      </c>
      <c r="I62" s="87">
        <v>1.7931644125190559E-2</v>
      </c>
      <c r="J62" s="87">
        <v>0.14548412952363571</v>
      </c>
      <c r="K62" s="87">
        <v>5.9024713036910279E-4</v>
      </c>
      <c r="L62" s="87">
        <v>1.6291836698788635E-2</v>
      </c>
      <c r="M62" s="87">
        <v>5.5934733153577908E-2</v>
      </c>
      <c r="N62" s="87">
        <v>0.5616814297444741</v>
      </c>
      <c r="O62" s="87">
        <v>5.2485587271564188E-3</v>
      </c>
      <c r="P62" s="87">
        <v>6.2014164412775623E-2</v>
      </c>
      <c r="Q62" s="87">
        <v>3.2265490639781361E-2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19.551677137534373</v>
      </c>
      <c r="C67" s="204">
        <v>26.251519711217099</v>
      </c>
      <c r="D67" s="204">
        <v>30.403947962121546</v>
      </c>
      <c r="E67" s="204">
        <v>43.557898907948854</v>
      </c>
      <c r="F67" s="204">
        <v>37.307420339411081</v>
      </c>
      <c r="G67" s="204">
        <v>53.718536935665327</v>
      </c>
      <c r="H67" s="204">
        <v>54.057043907192664</v>
      </c>
      <c r="I67" s="204">
        <v>40.675511647163539</v>
      </c>
      <c r="J67" s="204">
        <v>47.72831882130987</v>
      </c>
      <c r="K67" s="204">
        <v>44.87483525487157</v>
      </c>
      <c r="L67" s="204">
        <v>49.604909812192162</v>
      </c>
      <c r="M67" s="204">
        <v>146.52903217811576</v>
      </c>
      <c r="N67" s="204">
        <v>162.02825478526171</v>
      </c>
      <c r="O67" s="204">
        <v>180.08463767323093</v>
      </c>
      <c r="P67" s="204">
        <v>245.28285790081929</v>
      </c>
      <c r="Q67" s="204">
        <v>256.05740986818739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0.99999999999999989</v>
      </c>
      <c r="C72" s="77">
        <f t="shared" si="0"/>
        <v>1</v>
      </c>
      <c r="D72" s="77">
        <f t="shared" si="0"/>
        <v>0.99999999999999989</v>
      </c>
      <c r="E72" s="77">
        <f t="shared" si="0"/>
        <v>1</v>
      </c>
      <c r="F72" s="77">
        <f t="shared" si="0"/>
        <v>0.99999999999999989</v>
      </c>
      <c r="G72" s="77">
        <f t="shared" si="0"/>
        <v>1</v>
      </c>
      <c r="H72" s="77">
        <f t="shared" si="0"/>
        <v>0.99999999999999989</v>
      </c>
      <c r="I72" s="77">
        <f t="shared" si="0"/>
        <v>1.0000000000000002</v>
      </c>
      <c r="J72" s="77">
        <f t="shared" si="0"/>
        <v>1</v>
      </c>
      <c r="K72" s="77">
        <f t="shared" si="0"/>
        <v>1</v>
      </c>
      <c r="L72" s="77">
        <f t="shared" si="0"/>
        <v>1</v>
      </c>
      <c r="M72" s="77">
        <f t="shared" si="0"/>
        <v>1</v>
      </c>
      <c r="N72" s="77">
        <f t="shared" si="0"/>
        <v>0.99999999999999989</v>
      </c>
      <c r="O72" s="77">
        <f t="shared" si="0"/>
        <v>1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2.2832691158500312E-2</v>
      </c>
      <c r="C77" s="201">
        <f t="shared" si="5"/>
        <v>2.5769077653725363E-2</v>
      </c>
      <c r="D77" s="201">
        <f t="shared" si="5"/>
        <v>2.4318243539449121E-2</v>
      </c>
      <c r="E77" s="201">
        <f t="shared" si="5"/>
        <v>2.5273405226996348E-2</v>
      </c>
      <c r="F77" s="201">
        <f t="shared" si="5"/>
        <v>2.1098501429392964E-2</v>
      </c>
      <c r="G77" s="201">
        <f t="shared" si="5"/>
        <v>2.3086498165212844E-2</v>
      </c>
      <c r="H77" s="201">
        <f t="shared" si="5"/>
        <v>2.2397715189792947E-2</v>
      </c>
      <c r="I77" s="201">
        <f t="shared" si="5"/>
        <v>2.1268805921500954E-2</v>
      </c>
      <c r="J77" s="201">
        <f t="shared" si="5"/>
        <v>2.1540765025292993E-2</v>
      </c>
      <c r="K77" s="201">
        <f t="shared" si="5"/>
        <v>1.9104187247810038E-2</v>
      </c>
      <c r="L77" s="201">
        <f t="shared" si="5"/>
        <v>2.2124825866684295E-2</v>
      </c>
      <c r="M77" s="201">
        <f t="shared" si="5"/>
        <v>2.3400387778200131E-2</v>
      </c>
      <c r="N77" s="201">
        <f t="shared" si="5"/>
        <v>2.7737910419019809E-2</v>
      </c>
      <c r="O77" s="201">
        <f t="shared" si="5"/>
        <v>2.6265146070683039E-2</v>
      </c>
      <c r="P77" s="201">
        <f t="shared" si="5"/>
        <v>2.6199030360652874E-2</v>
      </c>
      <c r="Q77" s="201">
        <f t="shared" si="5"/>
        <v>2.5707073287714818E-2</v>
      </c>
    </row>
    <row r="78" spans="1:17" x14ac:dyDescent="0.25">
      <c r="A78" s="127" t="s">
        <v>324</v>
      </c>
      <c r="B78" s="200">
        <f t="shared" ref="B78:Q78" si="6">IF(B$15=0,0,B$15/B$5)</f>
        <v>1.4866972590884113E-2</v>
      </c>
      <c r="C78" s="200">
        <f t="shared" si="6"/>
        <v>6.3475846794160237E-4</v>
      </c>
      <c r="D78" s="200">
        <f t="shared" si="6"/>
        <v>3.6030159603774085E-3</v>
      </c>
      <c r="E78" s="200">
        <f t="shared" si="6"/>
        <v>9.4230499340143201E-4</v>
      </c>
      <c r="F78" s="200">
        <f t="shared" si="6"/>
        <v>4.2513389124786338E-3</v>
      </c>
      <c r="G78" s="200">
        <f t="shared" si="6"/>
        <v>3.4478817029343918E-2</v>
      </c>
      <c r="H78" s="200">
        <f t="shared" si="6"/>
        <v>4.4056797877445814E-3</v>
      </c>
      <c r="I78" s="200">
        <f t="shared" si="6"/>
        <v>4.4609225470026697E-3</v>
      </c>
      <c r="J78" s="200">
        <f t="shared" si="6"/>
        <v>3.0823839987126619E-2</v>
      </c>
      <c r="K78" s="200">
        <f t="shared" si="6"/>
        <v>7.0158230592923379E-5</v>
      </c>
      <c r="L78" s="200">
        <f t="shared" si="6"/>
        <v>1.5301263754408513E-3</v>
      </c>
      <c r="M78" s="200">
        <f t="shared" si="6"/>
        <v>2.6369858663728048E-3</v>
      </c>
      <c r="N78" s="200">
        <f t="shared" si="6"/>
        <v>5.9560583341721172E-3</v>
      </c>
      <c r="O78" s="200">
        <f t="shared" si="6"/>
        <v>1.2312213512840242E-4</v>
      </c>
      <c r="P78" s="200">
        <f t="shared" si="6"/>
        <v>1.071972282875233E-3</v>
      </c>
      <c r="Q78" s="200">
        <f t="shared" si="6"/>
        <v>4.078135087887475E-4</v>
      </c>
    </row>
    <row r="79" spans="1:17" x14ac:dyDescent="0.25">
      <c r="A79" s="127" t="s">
        <v>323</v>
      </c>
      <c r="B79" s="200">
        <f t="shared" ref="B79:Q79" si="7">IF(B$26=0,0,B$26/B$5)</f>
        <v>0.76590474859647206</v>
      </c>
      <c r="C79" s="200">
        <f t="shared" si="7"/>
        <v>0.75845506514322014</v>
      </c>
      <c r="D79" s="200">
        <f t="shared" si="7"/>
        <v>0.76263076059874879</v>
      </c>
      <c r="E79" s="200">
        <f t="shared" si="7"/>
        <v>0.71588367654601703</v>
      </c>
      <c r="F79" s="200">
        <f t="shared" si="7"/>
        <v>0.70713059350295304</v>
      </c>
      <c r="G79" s="200">
        <f t="shared" si="7"/>
        <v>0.66830410177223121</v>
      </c>
      <c r="H79" s="200">
        <f t="shared" si="7"/>
        <v>0.70904954620152494</v>
      </c>
      <c r="I79" s="200">
        <f t="shared" si="7"/>
        <v>0.70816128342997531</v>
      </c>
      <c r="J79" s="200">
        <f t="shared" si="7"/>
        <v>0.70647075429641737</v>
      </c>
      <c r="K79" s="200">
        <f t="shared" si="7"/>
        <v>0.74985050341512927</v>
      </c>
      <c r="L79" s="200">
        <f t="shared" si="7"/>
        <v>0.71226218348474557</v>
      </c>
      <c r="M79" s="200">
        <f t="shared" si="7"/>
        <v>0.62279137208645385</v>
      </c>
      <c r="N79" s="200">
        <f t="shared" si="7"/>
        <v>0.50335303177583068</v>
      </c>
      <c r="O79" s="200">
        <f t="shared" si="7"/>
        <v>0.65926788195872277</v>
      </c>
      <c r="P79" s="200">
        <f t="shared" si="7"/>
        <v>0.60172047546852825</v>
      </c>
      <c r="Q79" s="200">
        <f t="shared" si="7"/>
        <v>0.60687199909433664</v>
      </c>
    </row>
    <row r="80" spans="1:17" x14ac:dyDescent="0.25">
      <c r="A80" s="142" t="s">
        <v>332</v>
      </c>
      <c r="B80" s="199">
        <f t="shared" ref="B80:Q80" si="8">IF(B$27=0,0,B$27/B$5)</f>
        <v>0.76590474859647206</v>
      </c>
      <c r="C80" s="199">
        <f t="shared" si="8"/>
        <v>0.75845506514322014</v>
      </c>
      <c r="D80" s="199">
        <f t="shared" si="8"/>
        <v>0.76263076059874879</v>
      </c>
      <c r="E80" s="199">
        <f t="shared" si="8"/>
        <v>0.71588367654601703</v>
      </c>
      <c r="F80" s="199">
        <f t="shared" si="8"/>
        <v>0.70713059350295304</v>
      </c>
      <c r="G80" s="199">
        <f t="shared" si="8"/>
        <v>0.66830410177223121</v>
      </c>
      <c r="H80" s="199">
        <f t="shared" si="8"/>
        <v>0.70904954620152494</v>
      </c>
      <c r="I80" s="199">
        <f t="shared" si="8"/>
        <v>0.70816128342997531</v>
      </c>
      <c r="J80" s="199">
        <f t="shared" si="8"/>
        <v>0.70647075429641737</v>
      </c>
      <c r="K80" s="199">
        <f t="shared" si="8"/>
        <v>0.74985050341512927</v>
      </c>
      <c r="L80" s="199">
        <f t="shared" si="8"/>
        <v>0.71226218348474557</v>
      </c>
      <c r="M80" s="199">
        <f t="shared" si="8"/>
        <v>0.62279137208645385</v>
      </c>
      <c r="N80" s="199">
        <f t="shared" si="8"/>
        <v>0.50335303177583068</v>
      </c>
      <c r="O80" s="199">
        <f t="shared" si="8"/>
        <v>0.65926788195872277</v>
      </c>
      <c r="P80" s="199">
        <f t="shared" si="8"/>
        <v>0.60172047546852825</v>
      </c>
      <c r="Q80" s="199">
        <f t="shared" si="8"/>
        <v>0.60687199909433664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5.2169368824009146E-2</v>
      </c>
      <c r="C82" s="200">
        <f t="shared" si="10"/>
        <v>4.6255803513414601E-2</v>
      </c>
      <c r="D82" s="200">
        <f t="shared" si="10"/>
        <v>4.1577718692166137E-2</v>
      </c>
      <c r="E82" s="200">
        <f t="shared" si="10"/>
        <v>3.8039351860742511E-2</v>
      </c>
      <c r="F82" s="200">
        <f t="shared" si="10"/>
        <v>4.2836847591939294E-2</v>
      </c>
      <c r="G82" s="200">
        <f t="shared" si="10"/>
        <v>2.4782192553662097E-2</v>
      </c>
      <c r="H82" s="200">
        <f t="shared" si="10"/>
        <v>2.4690234246676504E-2</v>
      </c>
      <c r="I82" s="200">
        <f t="shared" si="10"/>
        <v>3.1195706863829518E-2</v>
      </c>
      <c r="J82" s="200">
        <f t="shared" si="10"/>
        <v>3.3957025644967082E-2</v>
      </c>
      <c r="K82" s="200">
        <f t="shared" si="10"/>
        <v>3.2244772315941896E-2</v>
      </c>
      <c r="L82" s="200">
        <f t="shared" si="10"/>
        <v>3.5578018984068149E-2</v>
      </c>
      <c r="M82" s="200">
        <f t="shared" si="10"/>
        <v>2.017837433462645E-2</v>
      </c>
      <c r="N82" s="200">
        <f t="shared" si="10"/>
        <v>5.1764601166646163E-2</v>
      </c>
      <c r="O82" s="200">
        <f t="shared" si="10"/>
        <v>2.8190326575709874E-2</v>
      </c>
      <c r="P82" s="200">
        <f t="shared" si="10"/>
        <v>2.5143198734741572E-2</v>
      </c>
      <c r="Q82" s="200">
        <f t="shared" si="10"/>
        <v>2.508057256774926E-2</v>
      </c>
    </row>
    <row r="83" spans="1:17" x14ac:dyDescent="0.25">
      <c r="A83" s="142" t="s">
        <v>330</v>
      </c>
      <c r="B83" s="199">
        <f t="shared" ref="B83:Q83" si="11">IF(B$35=0,0,B$35/B$5)</f>
        <v>4.7181379730776921E-2</v>
      </c>
      <c r="C83" s="199">
        <f t="shared" si="11"/>
        <v>4.6038873119684659E-2</v>
      </c>
      <c r="D83" s="199">
        <f t="shared" si="11"/>
        <v>3.9879100616193791E-2</v>
      </c>
      <c r="E83" s="199">
        <f t="shared" si="11"/>
        <v>3.7628516087203398E-2</v>
      </c>
      <c r="F83" s="199">
        <f t="shared" si="11"/>
        <v>3.8584855651241562E-2</v>
      </c>
      <c r="G83" s="199">
        <f t="shared" si="11"/>
        <v>1.817195297736279E-2</v>
      </c>
      <c r="H83" s="199">
        <f t="shared" si="11"/>
        <v>2.3563491628027421E-2</v>
      </c>
      <c r="I83" s="199">
        <f t="shared" si="11"/>
        <v>2.9981599209974192E-2</v>
      </c>
      <c r="J83" s="199">
        <f t="shared" si="11"/>
        <v>2.6572641575903409E-2</v>
      </c>
      <c r="K83" s="199">
        <f t="shared" si="11"/>
        <v>3.2214364636488545E-2</v>
      </c>
      <c r="L83" s="199">
        <f t="shared" si="11"/>
        <v>3.4703132876206508E-2</v>
      </c>
      <c r="M83" s="199">
        <f t="shared" si="11"/>
        <v>1.8552554113320199E-2</v>
      </c>
      <c r="N83" s="199">
        <f t="shared" si="11"/>
        <v>3.4354238805250868E-2</v>
      </c>
      <c r="O83" s="199">
        <f t="shared" si="11"/>
        <v>2.8088137490518764E-2</v>
      </c>
      <c r="P83" s="199">
        <f t="shared" si="11"/>
        <v>2.4084110516931208E-2</v>
      </c>
      <c r="Q83" s="199">
        <f t="shared" si="11"/>
        <v>2.4559986424104698E-2</v>
      </c>
    </row>
    <row r="84" spans="1:17" x14ac:dyDescent="0.25">
      <c r="A84" s="142" t="s">
        <v>329</v>
      </c>
      <c r="B84" s="199">
        <f t="shared" ref="B84:Q84" si="12">IF(B$41=0,0,B$41/B$5)</f>
        <v>4.9879890932322301E-3</v>
      </c>
      <c r="C84" s="199">
        <f t="shared" si="12"/>
        <v>2.169303937299419E-4</v>
      </c>
      <c r="D84" s="199">
        <f t="shared" si="12"/>
        <v>1.6986180759723469E-3</v>
      </c>
      <c r="E84" s="199">
        <f t="shared" si="12"/>
        <v>4.1083577353910941E-4</v>
      </c>
      <c r="F84" s="199">
        <f t="shared" si="12"/>
        <v>4.2519919406977316E-3</v>
      </c>
      <c r="G84" s="199">
        <f t="shared" si="12"/>
        <v>6.6102395762993073E-3</v>
      </c>
      <c r="H84" s="199">
        <f t="shared" si="12"/>
        <v>1.1267426186490851E-3</v>
      </c>
      <c r="I84" s="199">
        <f t="shared" si="12"/>
        <v>1.2141076538553278E-3</v>
      </c>
      <c r="J84" s="199">
        <f t="shared" si="12"/>
        <v>7.3843840690636783E-3</v>
      </c>
      <c r="K84" s="199">
        <f t="shared" si="12"/>
        <v>3.0407679453350786E-5</v>
      </c>
      <c r="L84" s="199">
        <f t="shared" si="12"/>
        <v>8.7488610786164839E-4</v>
      </c>
      <c r="M84" s="199">
        <f t="shared" si="12"/>
        <v>1.6258202213062494E-3</v>
      </c>
      <c r="N84" s="199">
        <f t="shared" si="12"/>
        <v>1.7410362361395291E-2</v>
      </c>
      <c r="O84" s="199">
        <f t="shared" si="12"/>
        <v>1.0218908519111571E-4</v>
      </c>
      <c r="P84" s="199">
        <f t="shared" si="12"/>
        <v>1.0590882178103615E-3</v>
      </c>
      <c r="Q84" s="199">
        <f t="shared" si="12"/>
        <v>5.205861436445604E-4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1.1163860872280143E-2</v>
      </c>
      <c r="C86" s="200">
        <f t="shared" si="14"/>
        <v>9.9680096644973442E-3</v>
      </c>
      <c r="D86" s="200">
        <f t="shared" si="14"/>
        <v>9.1977049893729422E-3</v>
      </c>
      <c r="E86" s="200">
        <f t="shared" si="14"/>
        <v>8.5661435221550866E-3</v>
      </c>
      <c r="F86" s="200">
        <f t="shared" si="14"/>
        <v>9.1788864677645847E-3</v>
      </c>
      <c r="G86" s="200">
        <f t="shared" si="14"/>
        <v>4.7245147643288597E-3</v>
      </c>
      <c r="H86" s="200">
        <f t="shared" si="14"/>
        <v>5.510142292124388E-3</v>
      </c>
      <c r="I86" s="200">
        <f t="shared" si="14"/>
        <v>6.9927995322671497E-3</v>
      </c>
      <c r="J86" s="200">
        <f t="shared" si="14"/>
        <v>6.7197746760382397E-3</v>
      </c>
      <c r="K86" s="200">
        <f t="shared" si="14"/>
        <v>7.408117563469368E-3</v>
      </c>
      <c r="L86" s="200">
        <f t="shared" si="14"/>
        <v>8.0501360632268277E-3</v>
      </c>
      <c r="M86" s="200">
        <f t="shared" si="14"/>
        <v>4.3016298138763686E-3</v>
      </c>
      <c r="N86" s="200">
        <f t="shared" si="14"/>
        <v>9.2776079456118078E-3</v>
      </c>
      <c r="O86" s="200">
        <f t="shared" si="14"/>
        <v>6.3981040505910764E-3</v>
      </c>
      <c r="P86" s="200">
        <f t="shared" si="14"/>
        <v>5.5868411353326109E-3</v>
      </c>
      <c r="Q86" s="200">
        <f t="shared" si="14"/>
        <v>5.65586019273013E-3</v>
      </c>
    </row>
    <row r="87" spans="1:17" x14ac:dyDescent="0.25">
      <c r="A87" s="142" t="s">
        <v>327</v>
      </c>
      <c r="B87" s="199">
        <f t="shared" ref="B87:Q87" si="15">IF(B$54=0,0,B$54/B$5)</f>
        <v>1.07510617749092E-2</v>
      </c>
      <c r="C87" s="199">
        <f t="shared" si="15"/>
        <v>9.9500568043265902E-3</v>
      </c>
      <c r="D87" s="199">
        <f t="shared" si="15"/>
        <v>9.057129700326955E-3</v>
      </c>
      <c r="E87" s="199">
        <f t="shared" si="15"/>
        <v>8.5321433202070231E-3</v>
      </c>
      <c r="F87" s="199">
        <f t="shared" si="15"/>
        <v>8.8269974795689102E-3</v>
      </c>
      <c r="G87" s="199">
        <f t="shared" si="15"/>
        <v>4.1774604545661582E-3</v>
      </c>
      <c r="H87" s="199">
        <f t="shared" si="15"/>
        <v>5.4168946271327401E-3</v>
      </c>
      <c r="I87" s="199">
        <f t="shared" si="15"/>
        <v>6.8923216574653286E-3</v>
      </c>
      <c r="J87" s="199">
        <f t="shared" si="15"/>
        <v>6.1086532358398662E-3</v>
      </c>
      <c r="K87" s="199">
        <f t="shared" si="15"/>
        <v>7.4056010658594355E-3</v>
      </c>
      <c r="L87" s="199">
        <f t="shared" si="15"/>
        <v>7.9777316956796563E-3</v>
      </c>
      <c r="M87" s="199">
        <f t="shared" si="15"/>
        <v>4.1670791748717132E-3</v>
      </c>
      <c r="N87" s="199">
        <f t="shared" si="15"/>
        <v>7.8367503708756461E-3</v>
      </c>
      <c r="O87" s="199">
        <f t="shared" si="15"/>
        <v>6.3896470228511229E-3</v>
      </c>
      <c r="P87" s="199">
        <f t="shared" si="15"/>
        <v>5.499192455237961E-3</v>
      </c>
      <c r="Q87" s="199">
        <f t="shared" si="15"/>
        <v>5.6127772015319597E-3</v>
      </c>
    </row>
    <row r="88" spans="1:17" x14ac:dyDescent="0.25">
      <c r="A88" s="142" t="s">
        <v>326</v>
      </c>
      <c r="B88" s="199">
        <f t="shared" ref="B88:Q88" si="16">IF(B$55=0,0,B$55/B$5)</f>
        <v>4.1279909737094311E-4</v>
      </c>
      <c r="C88" s="199">
        <f t="shared" si="16"/>
        <v>1.7952860170753808E-5</v>
      </c>
      <c r="D88" s="199">
        <f t="shared" si="16"/>
        <v>1.4057528904598727E-4</v>
      </c>
      <c r="E88" s="199">
        <f t="shared" si="16"/>
        <v>3.4000201948064214E-5</v>
      </c>
      <c r="F88" s="199">
        <f t="shared" si="16"/>
        <v>3.5188898819567418E-4</v>
      </c>
      <c r="G88" s="199">
        <f t="shared" si="16"/>
        <v>5.47054309762701E-4</v>
      </c>
      <c r="H88" s="199">
        <f t="shared" si="16"/>
        <v>9.3247664991648387E-5</v>
      </c>
      <c r="I88" s="199">
        <f t="shared" si="16"/>
        <v>1.0047787480182021E-4</v>
      </c>
      <c r="J88" s="199">
        <f t="shared" si="16"/>
        <v>6.1112144019837315E-4</v>
      </c>
      <c r="K88" s="199">
        <f t="shared" si="16"/>
        <v>2.5164976099324779E-6</v>
      </c>
      <c r="L88" s="199">
        <f t="shared" si="16"/>
        <v>7.2404367547170874E-5</v>
      </c>
      <c r="M88" s="199">
        <f t="shared" si="16"/>
        <v>1.3455063900465506E-4</v>
      </c>
      <c r="N88" s="199">
        <f t="shared" si="16"/>
        <v>1.4408575747361615E-3</v>
      </c>
      <c r="O88" s="199">
        <f t="shared" si="16"/>
        <v>8.4570277399544007E-6</v>
      </c>
      <c r="P88" s="199">
        <f t="shared" si="16"/>
        <v>8.7648680094650543E-5</v>
      </c>
      <c r="Q88" s="199">
        <f t="shared" si="16"/>
        <v>4.3082991198170503E-5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0.13306235795785404</v>
      </c>
      <c r="C90" s="200">
        <f t="shared" si="18"/>
        <v>0.15891728555720108</v>
      </c>
      <c r="D90" s="200">
        <f t="shared" si="18"/>
        <v>0.15867255621988555</v>
      </c>
      <c r="E90" s="200">
        <f t="shared" si="18"/>
        <v>0.2112951178506875</v>
      </c>
      <c r="F90" s="200">
        <f t="shared" si="18"/>
        <v>0.21550383209547133</v>
      </c>
      <c r="G90" s="200">
        <f t="shared" si="18"/>
        <v>0.2446238757152211</v>
      </c>
      <c r="H90" s="200">
        <f t="shared" si="18"/>
        <v>0.23394668228213653</v>
      </c>
      <c r="I90" s="200">
        <f t="shared" si="18"/>
        <v>0.2279204817054245</v>
      </c>
      <c r="J90" s="200">
        <f t="shared" si="18"/>
        <v>0.2004878403701576</v>
      </c>
      <c r="K90" s="200">
        <f t="shared" si="18"/>
        <v>0.19132226122705656</v>
      </c>
      <c r="L90" s="200">
        <f t="shared" si="18"/>
        <v>0.22045470922583427</v>
      </c>
      <c r="M90" s="200">
        <f t="shared" si="18"/>
        <v>0.3266912501204704</v>
      </c>
      <c r="N90" s="200">
        <f t="shared" si="18"/>
        <v>0.40191079035871935</v>
      </c>
      <c r="O90" s="200">
        <f t="shared" si="18"/>
        <v>0.27975541920916491</v>
      </c>
      <c r="P90" s="200">
        <f t="shared" si="18"/>
        <v>0.34027848201786953</v>
      </c>
      <c r="Q90" s="200">
        <f t="shared" si="18"/>
        <v>0.3362766813486805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1.1007850742254812</v>
      </c>
      <c r="C95" s="230">
        <f>IF(C$5=0,0,C$5/OIS_fec!C$5)</f>
        <v>1.159760299938231</v>
      </c>
      <c r="D95" s="230">
        <f>IF(D$5=0,0,D$5/OIS_fec!D$5)</f>
        <v>1.2344025588358729</v>
      </c>
      <c r="E95" s="230">
        <f>IF(E$5=0,0,E$5/OIS_fec!E$5)</f>
        <v>1.1926557642534914</v>
      </c>
      <c r="F95" s="230">
        <f>IF(F$5=0,0,F$5/OIS_fec!F$5)</f>
        <v>1.2194596672788296</v>
      </c>
      <c r="G95" s="230">
        <f>IF(G$5=0,0,G$5/OIS_fec!G$5)</f>
        <v>1.7062774748142191</v>
      </c>
      <c r="H95" s="230">
        <f>IF(H$5=0,0,H$5/OIS_fec!H$5)</f>
        <v>1.5569404535595699</v>
      </c>
      <c r="I95" s="230">
        <f>IF(I$5=0,0,I$5/OIS_fec!I$5)</f>
        <v>1.3939380980574618</v>
      </c>
      <c r="J95" s="230">
        <f>IF(J$5=0,0,J$5/OIS_fec!J$5)</f>
        <v>1.537332182141895</v>
      </c>
      <c r="K95" s="230">
        <f>IF(K$5=0,0,K$5/OIS_fec!K$5)</f>
        <v>1.4011814767432211</v>
      </c>
      <c r="L95" s="230">
        <f>IF(L$5=0,0,L$5/OIS_fec!L$5)</f>
        <v>1.2916017840608718</v>
      </c>
      <c r="M95" s="230">
        <f>IF(M$5=0,0,M$5/OIS_fec!M$5)</f>
        <v>1.8186369577701238</v>
      </c>
      <c r="N95" s="230">
        <f>IF(N$5=0,0,N$5/OIS_fec!N$5)</f>
        <v>1.1927307521846222</v>
      </c>
      <c r="O95" s="230">
        <f>IF(O$5=0,0,O$5/OIS_fec!O$5)</f>
        <v>1.4071603680260725</v>
      </c>
      <c r="P95" s="230">
        <f>IF(P$5=0,0,P$5/OIS_fec!P$5)</f>
        <v>1.5576946762062098</v>
      </c>
      <c r="Q95" s="230">
        <f>IF(Q$5=0,0,Q$5/OIS_fec!Q$5)</f>
        <v>1.5502048345765198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1.6892809279727363</v>
      </c>
      <c r="C100" s="273">
        <f>IF(C$10=0,0,C$10/OIS_fec!C$10)</f>
        <v>1.7418643196487884</v>
      </c>
      <c r="D100" s="273">
        <f>IF(D$10=0,0,D$10/OIS_fec!D$10)</f>
        <v>1.7506630678930639</v>
      </c>
      <c r="E100" s="273">
        <f>IF(E$10=0,0,E$10/OIS_fec!E$10)</f>
        <v>1.7734800094912913</v>
      </c>
      <c r="F100" s="273">
        <f>IF(F$10=0,0,F$10/OIS_fec!F$10)</f>
        <v>1.518395600610263</v>
      </c>
      <c r="G100" s="273">
        <f>IF(G$10=0,0,G$10/OIS_fec!G$10)</f>
        <v>1.7716961601822052</v>
      </c>
      <c r="H100" s="273">
        <f>IF(H$10=0,0,H$10/OIS_fec!H$10)</f>
        <v>1.6989930331216916</v>
      </c>
      <c r="I100" s="273">
        <f>IF(I$10=0,0,I$10/OIS_fec!I$10)</f>
        <v>1.6098226493558019</v>
      </c>
      <c r="J100" s="273">
        <f>IF(J$10=0,0,J$10/OIS_fec!J$10)</f>
        <v>1.652521906465692</v>
      </c>
      <c r="K100" s="273">
        <f>IF(K$10=0,0,K$10/OIS_fec!K$10)</f>
        <v>1.5470212563958545</v>
      </c>
      <c r="L100" s="273">
        <f>IF(L$10=0,0,L$10/OIS_fec!L$10)</f>
        <v>1.5731431748573013</v>
      </c>
      <c r="M100" s="273">
        <f>IF(M$10=0,0,M$10/OIS_fec!M$10)</f>
        <v>1.8859983102356179</v>
      </c>
      <c r="N100" s="273">
        <f>IF(N$10=0,0,N$10/OIS_fec!N$10)</f>
        <v>1.6131994735550348</v>
      </c>
      <c r="O100" s="273">
        <f>IF(O$10=0,0,O$10/OIS_fec!O$10)</f>
        <v>1.7262533850123702</v>
      </c>
      <c r="P100" s="273">
        <f>IF(P$10=0,0,P$10/OIS_fec!P$10)</f>
        <v>1.8298633550214261</v>
      </c>
      <c r="Q100" s="273">
        <f>IF(Q$10=0,0,Q$10/OIS_fec!Q$10)</f>
        <v>1.7970379202913438</v>
      </c>
    </row>
    <row r="101" spans="1:17" x14ac:dyDescent="0.25">
      <c r="A101" s="127" t="s">
        <v>324</v>
      </c>
      <c r="B101" s="296">
        <f>IF(B$15=0,0,B$15/OIS_fec!B$15)</f>
        <v>0.20028154359487688</v>
      </c>
      <c r="C101" s="296">
        <f>IF(C$15=0,0,C$15/OIS_fec!C$15)</f>
        <v>9.1209692598369259E-3</v>
      </c>
      <c r="D101" s="296">
        <f>IF(D$15=0,0,D$15/OIS_fec!D$15)</f>
        <v>7.6940080935553296E-2</v>
      </c>
      <c r="E101" s="296">
        <f>IF(E$15=0,0,E$15/OIS_fec!E$15)</f>
        <v>2.0022928115611443E-2</v>
      </c>
      <c r="F101" s="296">
        <f>IF(F$15=0,0,F$15/OIS_fec!F$15)</f>
        <v>0.13024761421776745</v>
      </c>
      <c r="G101" s="296">
        <f>IF(G$15=0,0,G$15/OIS_fec!G$15)</f>
        <v>0.6000450762082139</v>
      </c>
      <c r="H101" s="296">
        <f>IF(H$15=0,0,H$15/OIS_fec!H$15)</f>
        <v>8.1650820100996724E-2</v>
      </c>
      <c r="I101" s="296">
        <f>IF(I$15=0,0,I$15/OIS_fec!I$15)</f>
        <v>6.8040996085878033E-2</v>
      </c>
      <c r="J101" s="296">
        <f>IF(J$15=0,0,J$15/OIS_fec!J$15)</f>
        <v>0.50290867745858603</v>
      </c>
      <c r="K101" s="296">
        <f>IF(K$15=0,0,K$15/OIS_fec!K$15)</f>
        <v>1.7423924102581056E-3</v>
      </c>
      <c r="L101" s="296">
        <f>IF(L$15=0,0,L$15/OIS_fec!L$15)</f>
        <v>4.5119276187682182E-2</v>
      </c>
      <c r="M101" s="296">
        <f>IF(M$15=0,0,M$15/OIS_fec!M$15)</f>
        <v>0.16173413416483284</v>
      </c>
      <c r="N101" s="296">
        <f>IF(N$15=0,0,N$15/OIS_fec!N$15)</f>
        <v>0.82319568331424831</v>
      </c>
      <c r="O101" s="296">
        <f>IF(O$15=0,0,O$15/OIS_fec!O$15)</f>
        <v>5.7813889198677134E-3</v>
      </c>
      <c r="P101" s="296">
        <f>IF(P$15=0,0,P$15/OIS_fec!P$15)</f>
        <v>4.7951138123898514E-2</v>
      </c>
      <c r="Q101" s="296">
        <f>IF(Q$15=0,0,Q$15/OIS_fec!Q$15)</f>
        <v>2.00198694164994E-2</v>
      </c>
    </row>
    <row r="102" spans="1:17" x14ac:dyDescent="0.25">
      <c r="A102" s="127" t="s">
        <v>323</v>
      </c>
      <c r="B102" s="296">
        <f>IF(B$26=0,0,B$26/OIS_fec!B$26)</f>
        <v>2.275722585015687</v>
      </c>
      <c r="C102" s="296">
        <f>IF(C$26=0,0,C$26/OIS_fec!C$26)</f>
        <v>2.3565451264104076</v>
      </c>
      <c r="D102" s="296">
        <f>IF(D$26=0,0,D$26/OIS_fec!D$26)</f>
        <v>2.3397371838635581</v>
      </c>
      <c r="E102" s="296">
        <f>IF(E$26=0,0,E$26/OIS_fec!E$26)</f>
        <v>2.3554148689295968</v>
      </c>
      <c r="F102" s="296">
        <f>IF(F$26=0,0,F$26/OIS_fec!F$26)</f>
        <v>2.3219575196544708</v>
      </c>
      <c r="G102" s="296">
        <f>IF(G$26=0,0,G$26/OIS_fec!G$26)</f>
        <v>2.483130063366298</v>
      </c>
      <c r="H102" s="296">
        <f>IF(H$26=0,0,H$26/OIS_fec!H$26)</f>
        <v>2.4450535655314551</v>
      </c>
      <c r="I102" s="296">
        <f>IF(I$26=0,0,I$26/OIS_fec!I$26)</f>
        <v>2.3720397221596361</v>
      </c>
      <c r="J102" s="296">
        <f>IF(J$26=0,0,J$26/OIS_fec!J$26)</f>
        <v>2.4358639411776553</v>
      </c>
      <c r="K102" s="296">
        <f>IF(K$26=0,0,K$26/OIS_fec!K$26)</f>
        <v>2.5036747762513318</v>
      </c>
      <c r="L102" s="296">
        <f>IF(L$26=0,0,L$26/OIS_fec!L$26)</f>
        <v>2.4412805165413629</v>
      </c>
      <c r="M102" s="296">
        <f>IF(M$26=0,0,M$26/OIS_fec!M$26)</f>
        <v>2.6842903047179774</v>
      </c>
      <c r="N102" s="296">
        <f>IF(N$26=0,0,N$26/OIS_fec!N$26)</f>
        <v>2.5408349392488105</v>
      </c>
      <c r="O102" s="296">
        <f>IF(O$26=0,0,O$26/OIS_fec!O$26)</f>
        <v>2.4258397289660154</v>
      </c>
      <c r="P102" s="296">
        <f>IF(P$26=0,0,P$26/OIS_fec!P$26)</f>
        <v>2.5026539143905553</v>
      </c>
      <c r="Q102" s="296">
        <f>IF(Q$26=0,0,Q$26/OIS_fec!Q$26)</f>
        <v>2.5125288657189433</v>
      </c>
    </row>
    <row r="103" spans="1:17" x14ac:dyDescent="0.25">
      <c r="A103" s="127" t="s">
        <v>322</v>
      </c>
      <c r="B103" s="296">
        <f>IF(B$34=0,0,B$34/OIS_fec!B$34)</f>
        <v>1.1790509123520694</v>
      </c>
      <c r="C103" s="296">
        <f>IF(C$34=0,0,C$34/OIS_fec!C$34)</f>
        <v>1.1295592151610592</v>
      </c>
      <c r="D103" s="296">
        <f>IF(D$34=0,0,D$34/OIS_fec!D$34)</f>
        <v>1.115419937866613</v>
      </c>
      <c r="E103" s="296">
        <f>IF(E$34=0,0,E$34/OIS_fec!E$34)</f>
        <v>1.0832864230784258</v>
      </c>
      <c r="F103" s="296">
        <f>IF(F$34=0,0,F$34/OIS_fec!F$34)</f>
        <v>1.1791602598797253</v>
      </c>
      <c r="G103" s="296">
        <f>IF(G$34=0,0,G$34/OIS_fec!G$34)</f>
        <v>1.4414371577902625</v>
      </c>
      <c r="H103" s="296">
        <f>IF(H$34=0,0,H$34/OIS_fec!H$34)</f>
        <v>1.1074985246744473</v>
      </c>
      <c r="I103" s="296">
        <f>IF(I$34=0,0,I$34/OIS_fec!I$34)</f>
        <v>1.0997592589347263</v>
      </c>
      <c r="J103" s="296">
        <f>IF(J$34=0,0,J$34/OIS_fec!J$34)</f>
        <v>1.3506801069717955</v>
      </c>
      <c r="K103" s="296">
        <f>IF(K$34=0,0,K$34/OIS_fec!K$34)</f>
        <v>1.0579553400748276</v>
      </c>
      <c r="L103" s="296">
        <f>IF(L$34=0,0,L$34/OIS_fec!L$34)</f>
        <v>1.0836041756512127</v>
      </c>
      <c r="M103" s="296">
        <f>IF(M$34=0,0,M$34/OIS_fec!M$34)</f>
        <v>1.1765835059480154</v>
      </c>
      <c r="N103" s="296">
        <f>IF(N$34=0,0,N$34/OIS_fec!N$34)</f>
        <v>1.6049636202149324</v>
      </c>
      <c r="O103" s="296">
        <f>IF(O$34=0,0,O$34/OIS_fec!O$34)</f>
        <v>1.0719920710508253</v>
      </c>
      <c r="P103" s="296">
        <f>IF(P$34=0,0,P$34/OIS_fec!P$34)</f>
        <v>1.1109383082791531</v>
      </c>
      <c r="Q103" s="296">
        <f>IF(Q$34=0,0,Q$34/OIS_fec!Q$34)</f>
        <v>1.0857453476477656</v>
      </c>
    </row>
    <row r="104" spans="1:17" x14ac:dyDescent="0.25">
      <c r="A104" s="127" t="s">
        <v>321</v>
      </c>
      <c r="B104" s="296">
        <f>IF(B$53=0,0,B$53/OIS_fec!B$53)</f>
        <v>0.48779588311790767</v>
      </c>
      <c r="C104" s="296">
        <f>IF(C$53=0,0,C$53/OIS_fec!C$53)</f>
        <v>0.47060654480164382</v>
      </c>
      <c r="D104" s="296">
        <f>IF(D$53=0,0,D$53/OIS_fec!D$53)</f>
        <v>0.47705006698078656</v>
      </c>
      <c r="E104" s="296">
        <f>IF(E$53=0,0,E$53/OIS_fec!E$53)</f>
        <v>0.47163092802813739</v>
      </c>
      <c r="F104" s="296">
        <f>IF(F$53=0,0,F$53/OIS_fec!F$53)</f>
        <v>0.48848593998530815</v>
      </c>
      <c r="G104" s="296">
        <f>IF(G$53=0,0,G$53/OIS_fec!G$53)</f>
        <v>0.53127567964644218</v>
      </c>
      <c r="H104" s="296">
        <f>IF(H$53=0,0,H$53/OIS_fec!H$53)</f>
        <v>0.47784549834791157</v>
      </c>
      <c r="I104" s="296">
        <f>IF(I$53=0,0,I$53/OIS_fec!I$53)</f>
        <v>0.47660721582955623</v>
      </c>
      <c r="J104" s="296">
        <f>IF(J$53=0,0,J$53/OIS_fec!J$53)</f>
        <v>0.51675455151548744</v>
      </c>
      <c r="K104" s="296">
        <f>IF(K$53=0,0,K$53/OIS_fec!K$53)</f>
        <v>0.46991858881197257</v>
      </c>
      <c r="L104" s="296">
        <f>IF(L$53=0,0,L$53/OIS_fec!L$53)</f>
        <v>0.47402240250419414</v>
      </c>
      <c r="M104" s="296">
        <f>IF(M$53=0,0,M$53/OIS_fec!M$53)</f>
        <v>0.4849269867145653</v>
      </c>
      <c r="N104" s="296">
        <f>IF(N$53=0,0,N$53/OIS_fec!N$53)</f>
        <v>0.55612840189668677</v>
      </c>
      <c r="O104" s="296">
        <f>IF(O$53=0,0,O$53/OIS_fec!O$53)</f>
        <v>0.47038071023778394</v>
      </c>
      <c r="P104" s="296">
        <f>IF(P$53=0,0,P$53/OIS_fec!P$53)</f>
        <v>0.47724619619727432</v>
      </c>
      <c r="Q104" s="296">
        <f>IF(Q$53=0,0,Q$53/OIS_fec!Q$53)</f>
        <v>0.4733647723122042</v>
      </c>
    </row>
    <row r="105" spans="1:17" x14ac:dyDescent="0.25">
      <c r="A105" s="127" t="s">
        <v>320</v>
      </c>
      <c r="B105" s="296">
        <f>IF(B$67=0,0,B$67/OIS_fec!B$67)</f>
        <v>3.1024187999999997</v>
      </c>
      <c r="C105" s="296">
        <f>IF(C$67=0,0,C$67/OIS_fec!C$67)</f>
        <v>3.1024188000000001</v>
      </c>
      <c r="D105" s="296">
        <f>IF(D$67=0,0,D$67/OIS_fec!D$67)</f>
        <v>3.1024187999999997</v>
      </c>
      <c r="E105" s="296">
        <f>IF(E$67=0,0,E$67/OIS_fec!E$67)</f>
        <v>3.1024188000000006</v>
      </c>
      <c r="F105" s="296">
        <f>IF(F$67=0,0,F$67/OIS_fec!F$67)</f>
        <v>3.1024188000000001</v>
      </c>
      <c r="G105" s="296">
        <f>IF(G$67=0,0,G$67/OIS_fec!G$67)</f>
        <v>3.1024188000000001</v>
      </c>
      <c r="H105" s="296">
        <f>IF(H$67=0,0,H$67/OIS_fec!H$67)</f>
        <v>3.1024188000000001</v>
      </c>
      <c r="I105" s="296">
        <f>IF(I$67=0,0,I$67/OIS_fec!I$67)</f>
        <v>3.1024188000000006</v>
      </c>
      <c r="J105" s="296">
        <f>IF(J$67=0,0,J$67/OIS_fec!J$67)</f>
        <v>3.1024187999999997</v>
      </c>
      <c r="K105" s="296">
        <f>IF(K$67=0,0,K$67/OIS_fec!K$67)</f>
        <v>3.1024188000000001</v>
      </c>
      <c r="L105" s="296">
        <f>IF(L$67=0,0,L$67/OIS_fec!L$67)</f>
        <v>3.1024188000000001</v>
      </c>
      <c r="M105" s="296">
        <f>IF(M$67=0,0,M$67/OIS_fec!M$67)</f>
        <v>3.1024188000000001</v>
      </c>
      <c r="N105" s="296">
        <f>IF(N$67=0,0,N$67/OIS_fec!N$67)</f>
        <v>3.1024188000000006</v>
      </c>
      <c r="O105" s="296">
        <f>IF(O$67=0,0,O$67/OIS_fec!O$67)</f>
        <v>3.1024188000000001</v>
      </c>
      <c r="P105" s="296">
        <f>IF(P$67=0,0,P$67/OIS_fec!P$67)</f>
        <v>3.1024188000000001</v>
      </c>
      <c r="Q105" s="296">
        <f>IF(Q$67=0,0,Q$67/OIS_fec!Q$67)</f>
        <v>3.1024187999999997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HU: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11131.550865206957</v>
      </c>
      <c r="C5" s="96">
        <f t="shared" ref="C5:Q5" si="1">SUM(C6:C10,C15,C26,C37)</f>
        <v>11084.493276043062</v>
      </c>
      <c r="D5" s="96">
        <f t="shared" si="1"/>
        <v>11118.951841434895</v>
      </c>
      <c r="E5" s="96">
        <f t="shared" si="1"/>
        <v>10880.095560871338</v>
      </c>
      <c r="F5" s="96">
        <f t="shared" si="1"/>
        <v>10984.774502871776</v>
      </c>
      <c r="G5" s="96">
        <f t="shared" si="1"/>
        <v>11671.939547713868</v>
      </c>
      <c r="H5" s="96">
        <f t="shared" si="1"/>
        <v>11490.969281079866</v>
      </c>
      <c r="I5" s="96">
        <f t="shared" si="1"/>
        <v>11616.93944826931</v>
      </c>
      <c r="J5" s="96">
        <f t="shared" si="1"/>
        <v>11060.906041096408</v>
      </c>
      <c r="K5" s="96">
        <f t="shared" si="1"/>
        <v>8955.748902276966</v>
      </c>
      <c r="L5" s="96">
        <f t="shared" si="1"/>
        <v>9407.3750107865617</v>
      </c>
      <c r="M5" s="96">
        <f t="shared" si="1"/>
        <v>9876.1144716665076</v>
      </c>
      <c r="N5" s="96">
        <f t="shared" si="1"/>
        <v>8981.567865811985</v>
      </c>
      <c r="O5" s="96">
        <f t="shared" si="1"/>
        <v>8830.1711390986784</v>
      </c>
      <c r="P5" s="96">
        <f t="shared" si="1"/>
        <v>9765.376472565018</v>
      </c>
      <c r="Q5" s="96">
        <f t="shared" si="1"/>
        <v>10580.18903580257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37.169101996643576</v>
      </c>
      <c r="C10" s="93">
        <f t="shared" ref="C10:Q10" si="3">SUM(C11:C14)</f>
        <v>41.591324671310801</v>
      </c>
      <c r="D10" s="93">
        <f t="shared" si="3"/>
        <v>40.364422607692397</v>
      </c>
      <c r="E10" s="93">
        <f t="shared" si="3"/>
        <v>38.537959829372056</v>
      </c>
      <c r="F10" s="93">
        <f t="shared" si="3"/>
        <v>34.588776321681529</v>
      </c>
      <c r="G10" s="93">
        <f t="shared" si="3"/>
        <v>35.566386488705064</v>
      </c>
      <c r="H10" s="93">
        <f t="shared" si="3"/>
        <v>35.268307869318605</v>
      </c>
      <c r="I10" s="93">
        <f t="shared" si="3"/>
        <v>35.253010247016341</v>
      </c>
      <c r="J10" s="93">
        <f t="shared" si="3"/>
        <v>36.85185587620132</v>
      </c>
      <c r="K10" s="93">
        <f t="shared" si="3"/>
        <v>27.637531792152881</v>
      </c>
      <c r="L10" s="93">
        <f t="shared" si="3"/>
        <v>28.208293830480343</v>
      </c>
      <c r="M10" s="93">
        <f t="shared" si="3"/>
        <v>34.962368882558607</v>
      </c>
      <c r="N10" s="93">
        <f t="shared" si="3"/>
        <v>37.360481220686026</v>
      </c>
      <c r="O10" s="93">
        <f t="shared" si="3"/>
        <v>60.999265825367893</v>
      </c>
      <c r="P10" s="93">
        <f t="shared" si="3"/>
        <v>52.989820751764952</v>
      </c>
      <c r="Q10" s="93">
        <f t="shared" si="3"/>
        <v>50.083302942290423</v>
      </c>
    </row>
    <row r="11" spans="1:17" x14ac:dyDescent="0.25">
      <c r="A11" s="92" t="s">
        <v>68</v>
      </c>
      <c r="B11" s="91">
        <v>5.2149695738397011</v>
      </c>
      <c r="C11" s="91">
        <v>5.4274041843463179</v>
      </c>
      <c r="D11" s="91">
        <v>4.0455664687241546</v>
      </c>
      <c r="E11" s="91">
        <v>5.0566354008085135</v>
      </c>
      <c r="F11" s="91">
        <v>4.6669921441296154</v>
      </c>
      <c r="G11" s="91">
        <v>5.198554927608483</v>
      </c>
      <c r="H11" s="91">
        <v>3.8558939023726122</v>
      </c>
      <c r="I11" s="91">
        <v>4.8452690984427917</v>
      </c>
      <c r="J11" s="91">
        <v>5.30538344977675</v>
      </c>
      <c r="K11" s="91">
        <v>2.4166288394539448</v>
      </c>
      <c r="L11" s="91">
        <v>2.6584964351959841</v>
      </c>
      <c r="M11" s="91">
        <v>11.68789569847711</v>
      </c>
      <c r="N11" s="91">
        <v>9.2483845236364992</v>
      </c>
      <c r="O11" s="91">
        <v>19.530591865353479</v>
      </c>
      <c r="P11" s="91">
        <v>13.703573675782735</v>
      </c>
      <c r="Q11" s="91">
        <v>15.091961229135242</v>
      </c>
    </row>
    <row r="12" spans="1:17" x14ac:dyDescent="0.25">
      <c r="A12" s="92" t="s">
        <v>66</v>
      </c>
      <c r="B12" s="91">
        <v>31.954132422803877</v>
      </c>
      <c r="C12" s="91">
        <v>36.163920486964486</v>
      </c>
      <c r="D12" s="91">
        <v>36.318856138968243</v>
      </c>
      <c r="E12" s="91">
        <v>33.481324428563539</v>
      </c>
      <c r="F12" s="91">
        <v>29.921784177551913</v>
      </c>
      <c r="G12" s="91">
        <v>30.36783156109658</v>
      </c>
      <c r="H12" s="91">
        <v>31.412413966945991</v>
      </c>
      <c r="I12" s="91">
        <v>30.40774114857355</v>
      </c>
      <c r="J12" s="91">
        <v>31.546472426424572</v>
      </c>
      <c r="K12" s="91">
        <v>25.220902952698935</v>
      </c>
      <c r="L12" s="91">
        <v>25.549797395284358</v>
      </c>
      <c r="M12" s="91">
        <v>23.274473184081494</v>
      </c>
      <c r="N12" s="91">
        <v>28.112096697049523</v>
      </c>
      <c r="O12" s="91">
        <v>41.468673960014414</v>
      </c>
      <c r="P12" s="91">
        <v>39.286247075982217</v>
      </c>
      <c r="Q12" s="91">
        <v>34.99134171315518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1648.6542016966648</v>
      </c>
      <c r="C15" s="85">
        <f t="shared" ref="C15:Q15" si="5">SUM(C16:C25)</f>
        <v>1841.9169051172173</v>
      </c>
      <c r="D15" s="85">
        <f t="shared" si="5"/>
        <v>1948.0309818724988</v>
      </c>
      <c r="E15" s="85">
        <f t="shared" si="5"/>
        <v>1644.0686627931161</v>
      </c>
      <c r="F15" s="85">
        <f t="shared" si="5"/>
        <v>1529.6290040495714</v>
      </c>
      <c r="G15" s="85">
        <f t="shared" si="5"/>
        <v>1478.5361195490782</v>
      </c>
      <c r="H15" s="85">
        <f t="shared" si="5"/>
        <v>1405.8207776620952</v>
      </c>
      <c r="I15" s="85">
        <f t="shared" si="5"/>
        <v>1347.612929471652</v>
      </c>
      <c r="J15" s="85">
        <f t="shared" si="5"/>
        <v>1367.614506760262</v>
      </c>
      <c r="K15" s="85">
        <f t="shared" si="5"/>
        <v>890.68295450731591</v>
      </c>
      <c r="L15" s="85">
        <f t="shared" si="5"/>
        <v>1084.470243427277</v>
      </c>
      <c r="M15" s="85">
        <f t="shared" si="5"/>
        <v>1499.6737484724172</v>
      </c>
      <c r="N15" s="85">
        <f t="shared" si="5"/>
        <v>1090.4363542891986</v>
      </c>
      <c r="O15" s="85">
        <f t="shared" si="5"/>
        <v>1418.6438605970034</v>
      </c>
      <c r="P15" s="85">
        <f t="shared" si="5"/>
        <v>1593.5611517071954</v>
      </c>
      <c r="Q15" s="85">
        <f t="shared" si="5"/>
        <v>1656.7421668605907</v>
      </c>
    </row>
    <row r="16" spans="1:17" x14ac:dyDescent="0.25">
      <c r="A16" s="88" t="s">
        <v>33</v>
      </c>
      <c r="B16" s="87">
        <v>45.126596245250994</v>
      </c>
      <c r="C16" s="87">
        <v>55.757654381549457</v>
      </c>
      <c r="D16" s="87">
        <v>89.156300492456225</v>
      </c>
      <c r="E16" s="87">
        <v>56.646751565245637</v>
      </c>
      <c r="F16" s="87">
        <v>75.380174434877162</v>
      </c>
      <c r="G16" s="87">
        <v>85.214184442815139</v>
      </c>
      <c r="H16" s="87">
        <v>69.371760496700162</v>
      </c>
      <c r="I16" s="87">
        <v>55.986605181102369</v>
      </c>
      <c r="J16" s="87">
        <v>49.745652929496778</v>
      </c>
      <c r="K16" s="87">
        <v>42.612337384348209</v>
      </c>
      <c r="L16" s="87">
        <v>45.450969276667593</v>
      </c>
      <c r="M16" s="87">
        <v>42.78315263877942</v>
      </c>
      <c r="N16" s="87">
        <v>46.270503983417981</v>
      </c>
      <c r="O16" s="87">
        <v>47.29396684762532</v>
      </c>
      <c r="P16" s="87">
        <v>45.093715150878253</v>
      </c>
      <c r="Q16" s="87">
        <v>47.636383563959072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2.905159643928001</v>
      </c>
      <c r="D18" s="87">
        <v>1.5017296846053801E-13</v>
      </c>
      <c r="E18" s="87">
        <v>0</v>
      </c>
      <c r="F18" s="87">
        <v>2.9518415009640004</v>
      </c>
      <c r="G18" s="87">
        <v>2.9654021133035213</v>
      </c>
      <c r="H18" s="87">
        <v>2.9494638172440002</v>
      </c>
      <c r="I18" s="87">
        <v>2.9372583741480001</v>
      </c>
      <c r="J18" s="87">
        <v>2.9178670424760056</v>
      </c>
      <c r="K18" s="87">
        <v>2.9122398576720006</v>
      </c>
      <c r="L18" s="87">
        <v>2.197391665230942</v>
      </c>
      <c r="M18" s="87">
        <v>77.76423561125101</v>
      </c>
      <c r="N18" s="87">
        <v>0</v>
      </c>
      <c r="O18" s="87">
        <v>5.6716829117555232</v>
      </c>
      <c r="P18" s="87">
        <v>2.9653694966196635</v>
      </c>
      <c r="Q18" s="87">
        <v>47.182959413199619</v>
      </c>
    </row>
    <row r="19" spans="1:17" x14ac:dyDescent="0.25">
      <c r="A19" s="88" t="s">
        <v>68</v>
      </c>
      <c r="B19" s="87">
        <v>7.1105793504677699</v>
      </c>
      <c r="C19" s="87">
        <v>6.085282655075531</v>
      </c>
      <c r="D19" s="87">
        <v>3.1387185396763888</v>
      </c>
      <c r="E19" s="87">
        <v>8.2400591335111031</v>
      </c>
      <c r="F19" s="87">
        <v>5.5116622814005574</v>
      </c>
      <c r="G19" s="87">
        <v>5.8193503132667157</v>
      </c>
      <c r="H19" s="87">
        <v>2.6700430791939502</v>
      </c>
      <c r="I19" s="87">
        <v>6.1333102457922077</v>
      </c>
      <c r="J19" s="87">
        <v>5.8437895337053831</v>
      </c>
      <c r="K19" s="87">
        <v>0</v>
      </c>
      <c r="L19" s="87">
        <v>0.14593193185217068</v>
      </c>
      <c r="M19" s="87">
        <v>92.164105739451472</v>
      </c>
      <c r="N19" s="87">
        <v>40.715228031148904</v>
      </c>
      <c r="O19" s="87">
        <v>36.321643721567106</v>
      </c>
      <c r="P19" s="87">
        <v>26.694106130689843</v>
      </c>
      <c r="Q19" s="87">
        <v>36.584103787144059</v>
      </c>
    </row>
    <row r="20" spans="1:17" x14ac:dyDescent="0.25">
      <c r="A20" s="88" t="s">
        <v>29</v>
      </c>
      <c r="B20" s="87">
        <v>353.39488238142218</v>
      </c>
      <c r="C20" s="87">
        <v>365.15407482849088</v>
      </c>
      <c r="D20" s="87">
        <v>265.12500360028554</v>
      </c>
      <c r="E20" s="87">
        <v>177.9067424462479</v>
      </c>
      <c r="F20" s="87">
        <v>238.22562166680657</v>
      </c>
      <c r="G20" s="87">
        <v>209.42714602194491</v>
      </c>
      <c r="H20" s="87">
        <v>163.99433346781436</v>
      </c>
      <c r="I20" s="87">
        <v>126.96261411597003</v>
      </c>
      <c r="J20" s="87">
        <v>41.540344476738632</v>
      </c>
      <c r="K20" s="87">
        <v>36.915622016112003</v>
      </c>
      <c r="L20" s="87">
        <v>18.575874103155154</v>
      </c>
      <c r="M20" s="87">
        <v>18.57586110596467</v>
      </c>
      <c r="N20" s="87">
        <v>15.480376935813736</v>
      </c>
      <c r="O20" s="87">
        <v>15.479900343108227</v>
      </c>
      <c r="P20" s="87">
        <v>15.4794923332575</v>
      </c>
      <c r="Q20" s="87">
        <v>6.1922880430997207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27.926843769072008</v>
      </c>
      <c r="K21" s="87">
        <v>0</v>
      </c>
      <c r="L21" s="87">
        <v>0</v>
      </c>
      <c r="M21" s="87">
        <v>58.493129071891651</v>
      </c>
      <c r="N21" s="87">
        <v>55.709015410161015</v>
      </c>
      <c r="O21" s="87">
        <v>52.923415394410689</v>
      </c>
      <c r="P21" s="87">
        <v>55.709451706950226</v>
      </c>
      <c r="Q21" s="87">
        <v>58.493400000000427</v>
      </c>
    </row>
    <row r="22" spans="1:17" x14ac:dyDescent="0.25">
      <c r="A22" s="88" t="s">
        <v>66</v>
      </c>
      <c r="B22" s="87">
        <v>1243.0221437195239</v>
      </c>
      <c r="C22" s="87">
        <v>1412.0147336081734</v>
      </c>
      <c r="D22" s="87">
        <v>1590.6109592400805</v>
      </c>
      <c r="E22" s="87">
        <v>1395.2879856481115</v>
      </c>
      <c r="F22" s="87">
        <v>1207.559704165523</v>
      </c>
      <c r="G22" s="87">
        <v>1175.110036657748</v>
      </c>
      <c r="H22" s="87">
        <v>1163.2634382364629</v>
      </c>
      <c r="I22" s="87">
        <v>1153.8062245255994</v>
      </c>
      <c r="J22" s="87">
        <v>1237.8523735248532</v>
      </c>
      <c r="K22" s="87">
        <v>806.44697727662367</v>
      </c>
      <c r="L22" s="87">
        <v>1016.3842497042356</v>
      </c>
      <c r="M22" s="87">
        <v>1208.1772665655344</v>
      </c>
      <c r="N22" s="87">
        <v>932.26122992865692</v>
      </c>
      <c r="O22" s="87">
        <v>1260.9532513785364</v>
      </c>
      <c r="P22" s="87">
        <v>1447.6190168887999</v>
      </c>
      <c r="Q22" s="87">
        <v>1460.6530320531879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5.9871239999999997</v>
      </c>
      <c r="F24" s="87">
        <v>0</v>
      </c>
      <c r="G24" s="87">
        <v>0</v>
      </c>
      <c r="H24" s="87">
        <v>3.5717385646799991</v>
      </c>
      <c r="I24" s="87">
        <v>1.7869170290400131</v>
      </c>
      <c r="J24" s="87">
        <v>1.7876354839199859</v>
      </c>
      <c r="K24" s="87">
        <v>1.7957779725599967</v>
      </c>
      <c r="L24" s="87">
        <v>1.7158267461355046</v>
      </c>
      <c r="M24" s="87">
        <v>1.7159977395444292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5072.0104278340314</v>
      </c>
      <c r="C26" s="85">
        <f t="shared" ref="C26:Q26" si="7">SUM(C27:C36)</f>
        <v>4991.2863417543358</v>
      </c>
      <c r="D26" s="85">
        <f t="shared" si="7"/>
        <v>5008.6426985709368</v>
      </c>
      <c r="E26" s="85">
        <f t="shared" si="7"/>
        <v>5071.8523021463207</v>
      </c>
      <c r="F26" s="85">
        <f t="shared" si="7"/>
        <v>5150.1496777439243</v>
      </c>
      <c r="G26" s="85">
        <f t="shared" si="7"/>
        <v>5351.6649525715757</v>
      </c>
      <c r="H26" s="85">
        <f t="shared" si="7"/>
        <v>5260.9874061847013</v>
      </c>
      <c r="I26" s="85">
        <f t="shared" si="7"/>
        <v>5239.9151056555756</v>
      </c>
      <c r="J26" s="85">
        <f t="shared" si="7"/>
        <v>5068.8459184253916</v>
      </c>
      <c r="K26" s="85">
        <f t="shared" si="7"/>
        <v>4139.9496475359147</v>
      </c>
      <c r="L26" s="85">
        <f t="shared" si="7"/>
        <v>4412.992814003368</v>
      </c>
      <c r="M26" s="85">
        <f t="shared" si="7"/>
        <v>4517.0230460858638</v>
      </c>
      <c r="N26" s="85">
        <f t="shared" si="7"/>
        <v>4265.8109338914346</v>
      </c>
      <c r="O26" s="85">
        <f t="shared" si="7"/>
        <v>4020.6008529202986</v>
      </c>
      <c r="P26" s="85">
        <f t="shared" si="7"/>
        <v>4437.7448142757476</v>
      </c>
      <c r="Q26" s="85">
        <f t="shared" si="7"/>
        <v>5100.6252043719751</v>
      </c>
    </row>
    <row r="27" spans="1:17" x14ac:dyDescent="0.25">
      <c r="A27" s="84" t="s">
        <v>33</v>
      </c>
      <c r="B27" s="83">
        <v>271.80212902978258</v>
      </c>
      <c r="C27" s="83">
        <v>354.96831543904159</v>
      </c>
      <c r="D27" s="83">
        <v>300.76876414136774</v>
      </c>
      <c r="E27" s="83">
        <v>222.38004873158636</v>
      </c>
      <c r="F27" s="83">
        <v>342.78657596891765</v>
      </c>
      <c r="G27" s="83">
        <v>428.85182676107468</v>
      </c>
      <c r="H27" s="83">
        <v>459.86584427212432</v>
      </c>
      <c r="I27" s="83">
        <v>431.45308661971376</v>
      </c>
      <c r="J27" s="83">
        <v>433.84113106343926</v>
      </c>
      <c r="K27" s="83">
        <v>198.68575252958638</v>
      </c>
      <c r="L27" s="83">
        <v>148.9029078043188</v>
      </c>
      <c r="M27" s="83">
        <v>151.75257893342589</v>
      </c>
      <c r="N27" s="83">
        <v>119.53158357579632</v>
      </c>
      <c r="O27" s="83">
        <v>70.473458419142133</v>
      </c>
      <c r="P27" s="83">
        <v>100.63644495652832</v>
      </c>
      <c r="Q27" s="83">
        <v>123.14717632197784</v>
      </c>
    </row>
    <row r="28" spans="1:17" x14ac:dyDescent="0.25">
      <c r="A28" s="84" t="s">
        <v>47</v>
      </c>
      <c r="B28" s="83">
        <v>1463.1130773525144</v>
      </c>
      <c r="C28" s="83">
        <v>1388.0862634917601</v>
      </c>
      <c r="D28" s="83">
        <v>1414.7383897785598</v>
      </c>
      <c r="E28" s="83">
        <v>1469.7412321363199</v>
      </c>
      <c r="F28" s="83">
        <v>1432.5521239062002</v>
      </c>
      <c r="G28" s="83">
        <v>1442.9816240717994</v>
      </c>
      <c r="H28" s="83">
        <v>1425.07973553696</v>
      </c>
      <c r="I28" s="83">
        <v>1539.0267703585198</v>
      </c>
      <c r="J28" s="83">
        <v>1472.0571936320398</v>
      </c>
      <c r="K28" s="83">
        <v>1219.4212168285201</v>
      </c>
      <c r="L28" s="83">
        <v>1356.1582761725731</v>
      </c>
      <c r="M28" s="83">
        <v>1434.3335310015061</v>
      </c>
      <c r="N28" s="83">
        <v>1385.1502968453392</v>
      </c>
      <c r="O28" s="83">
        <v>746.95468678742554</v>
      </c>
      <c r="P28" s="83">
        <v>928.21197647009433</v>
      </c>
      <c r="Q28" s="83">
        <v>1275.056512779551</v>
      </c>
    </row>
    <row r="29" spans="1:17" x14ac:dyDescent="0.25">
      <c r="A29" s="84" t="s">
        <v>30</v>
      </c>
      <c r="B29" s="83">
        <v>43.539286782465936</v>
      </c>
      <c r="C29" s="83">
        <v>31.969199294675825</v>
      </c>
      <c r="D29" s="83">
        <v>81.323414319707879</v>
      </c>
      <c r="E29" s="83">
        <v>55.187624263679936</v>
      </c>
      <c r="F29" s="83">
        <v>53.337522142439958</v>
      </c>
      <c r="G29" s="83">
        <v>56.34305473873971</v>
      </c>
      <c r="H29" s="83">
        <v>50.416749042084042</v>
      </c>
      <c r="I29" s="83">
        <v>38.538977181408065</v>
      </c>
      <c r="J29" s="83">
        <v>50.471620698599985</v>
      </c>
      <c r="K29" s="83">
        <v>41.510421363708019</v>
      </c>
      <c r="L29" s="83">
        <v>39.322399984429843</v>
      </c>
      <c r="M29" s="83">
        <v>100.17729386821397</v>
      </c>
      <c r="N29" s="83">
        <v>183.88038330629547</v>
      </c>
      <c r="O29" s="83">
        <v>258.27784115943177</v>
      </c>
      <c r="P29" s="83">
        <v>430.0295771206782</v>
      </c>
      <c r="Q29" s="83">
        <v>350.22099642114932</v>
      </c>
    </row>
    <row r="30" spans="1:17" x14ac:dyDescent="0.25">
      <c r="A30" s="84" t="s">
        <v>68</v>
      </c>
      <c r="B30" s="83">
        <v>48.066261019628897</v>
      </c>
      <c r="C30" s="83">
        <v>64.804923165110409</v>
      </c>
      <c r="D30" s="83">
        <v>69.100160139158803</v>
      </c>
      <c r="E30" s="83">
        <v>85.316448176412734</v>
      </c>
      <c r="F30" s="83">
        <v>72.348353734636461</v>
      </c>
      <c r="G30" s="83">
        <v>97.0838411457527</v>
      </c>
      <c r="H30" s="83">
        <v>101.44245654800265</v>
      </c>
      <c r="I30" s="83">
        <v>76.198830500380723</v>
      </c>
      <c r="J30" s="83">
        <v>91.535056749172796</v>
      </c>
      <c r="K30" s="83">
        <v>90.963571008754727</v>
      </c>
      <c r="L30" s="83">
        <v>90.561155729910254</v>
      </c>
      <c r="M30" s="83">
        <v>331.85539490856775</v>
      </c>
      <c r="N30" s="83">
        <v>286.15079678971313</v>
      </c>
      <c r="O30" s="83">
        <v>295.8241685109283</v>
      </c>
      <c r="P30" s="83">
        <v>404.64032620953088</v>
      </c>
      <c r="Q30" s="83">
        <v>443.15777109946316</v>
      </c>
    </row>
    <row r="31" spans="1:17" x14ac:dyDescent="0.25">
      <c r="A31" s="84" t="s">
        <v>29</v>
      </c>
      <c r="B31" s="83">
        <v>395.83796082324409</v>
      </c>
      <c r="C31" s="83">
        <v>195.40709482313329</v>
      </c>
      <c r="D31" s="83">
        <v>146.44264084332261</v>
      </c>
      <c r="E31" s="83">
        <v>317.5517588340162</v>
      </c>
      <c r="F31" s="83">
        <v>256.94190764792955</v>
      </c>
      <c r="G31" s="83">
        <v>32.059144292186289</v>
      </c>
      <c r="H31" s="83">
        <v>12.31999780025769</v>
      </c>
      <c r="I31" s="83">
        <v>2.9834759707500296</v>
      </c>
      <c r="J31" s="83">
        <v>14.197945809917364</v>
      </c>
      <c r="K31" s="83">
        <v>3.2300188987680003</v>
      </c>
      <c r="L31" s="83">
        <v>3.0960031395113998</v>
      </c>
      <c r="M31" s="83">
        <v>3.0960656601748711</v>
      </c>
      <c r="N31" s="83">
        <v>0</v>
      </c>
      <c r="O31" s="83">
        <v>6.1919601372432975</v>
      </c>
      <c r="P31" s="83">
        <v>6.1923454565066898</v>
      </c>
      <c r="Q31" s="83">
        <v>3.0957952388505539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124.91317799999999</v>
      </c>
      <c r="E32" s="83">
        <v>227.78216003790007</v>
      </c>
      <c r="F32" s="83">
        <v>257.17035279780015</v>
      </c>
      <c r="G32" s="83">
        <v>445.67249999999962</v>
      </c>
      <c r="H32" s="83">
        <v>371.47497299640014</v>
      </c>
      <c r="I32" s="83">
        <v>488.6270421552</v>
      </c>
      <c r="J32" s="83">
        <v>462.89986686449998</v>
      </c>
      <c r="K32" s="83">
        <v>386.17317191700005</v>
      </c>
      <c r="L32" s="83">
        <v>360.35817938160591</v>
      </c>
      <c r="M32" s="83">
        <v>286.35712303386481</v>
      </c>
      <c r="N32" s="83">
        <v>302.44499999999994</v>
      </c>
      <c r="O32" s="83">
        <v>292.79208578846027</v>
      </c>
      <c r="P32" s="83">
        <v>244.52868855296396</v>
      </c>
      <c r="Q32" s="83">
        <v>302.44499999999988</v>
      </c>
    </row>
    <row r="33" spans="1:17" x14ac:dyDescent="0.25">
      <c r="A33" s="84" t="s">
        <v>66</v>
      </c>
      <c r="B33" s="83">
        <v>1943.3385950760564</v>
      </c>
      <c r="C33" s="83">
        <v>2216.2647569006144</v>
      </c>
      <c r="D33" s="83">
        <v>2064.7256752118437</v>
      </c>
      <c r="E33" s="83">
        <v>2019.1044159029973</v>
      </c>
      <c r="F33" s="83">
        <v>1818.8489195788804</v>
      </c>
      <c r="G33" s="83">
        <v>1859.0896091694735</v>
      </c>
      <c r="H33" s="83">
        <v>1855.6916703597853</v>
      </c>
      <c r="I33" s="83">
        <v>1765.6078758072431</v>
      </c>
      <c r="J33" s="83">
        <v>1648.9074306144905</v>
      </c>
      <c r="K33" s="83">
        <v>1271.8856140707378</v>
      </c>
      <c r="L33" s="83">
        <v>1317.8491672765826</v>
      </c>
      <c r="M33" s="83">
        <v>1125.932359509075</v>
      </c>
      <c r="N33" s="83">
        <v>976.31087337428983</v>
      </c>
      <c r="O33" s="83">
        <v>1709.6941933703374</v>
      </c>
      <c r="P33" s="83">
        <v>1488.8333136092406</v>
      </c>
      <c r="Q33" s="83">
        <v>1519.1400568584304</v>
      </c>
    </row>
    <row r="34" spans="1:17" x14ac:dyDescent="0.25">
      <c r="A34" s="84" t="s">
        <v>25</v>
      </c>
      <c r="B34" s="83">
        <v>906.31311775033953</v>
      </c>
      <c r="C34" s="83">
        <v>739.78578863999996</v>
      </c>
      <c r="D34" s="83">
        <v>806.63047613697609</v>
      </c>
      <c r="E34" s="83">
        <v>674.78861406340809</v>
      </c>
      <c r="F34" s="83">
        <v>851.50286302463996</v>
      </c>
      <c r="G34" s="83">
        <v>835.42935239254905</v>
      </c>
      <c r="H34" s="83">
        <v>881.09789923756807</v>
      </c>
      <c r="I34" s="83">
        <v>786.11021856000002</v>
      </c>
      <c r="J34" s="83">
        <v>774.585978877152</v>
      </c>
      <c r="K34" s="83">
        <v>771.81648336000012</v>
      </c>
      <c r="L34" s="83">
        <v>907.69880000000057</v>
      </c>
      <c r="M34" s="83">
        <v>855.14800000000048</v>
      </c>
      <c r="N34" s="83">
        <v>823.29600000000039</v>
      </c>
      <c r="O34" s="83">
        <v>460.49866949469788</v>
      </c>
      <c r="P34" s="83">
        <v>567.97239691408959</v>
      </c>
      <c r="Q34" s="83">
        <v>773.05003077179731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64.661058942480011</v>
      </c>
      <c r="G35" s="83">
        <v>154.15400000000025</v>
      </c>
      <c r="H35" s="83">
        <v>103.59808039152001</v>
      </c>
      <c r="I35" s="83">
        <v>111.36882850235999</v>
      </c>
      <c r="J35" s="83">
        <v>120.34969411608002</v>
      </c>
      <c r="K35" s="83">
        <v>156.26339755884001</v>
      </c>
      <c r="L35" s="83">
        <v>189.04592451443528</v>
      </c>
      <c r="M35" s="83">
        <v>228.37069917103508</v>
      </c>
      <c r="N35" s="83">
        <v>189.04600000000028</v>
      </c>
      <c r="O35" s="83">
        <v>179.89378925263173</v>
      </c>
      <c r="P35" s="83">
        <v>266.69974498611532</v>
      </c>
      <c r="Q35" s="83">
        <v>311.3118648807561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4373.7171336796164</v>
      </c>
      <c r="C37" s="105">
        <f t="shared" ref="C37:Q37" si="9">SUM(C38:C42)</f>
        <v>4209.6987045001979</v>
      </c>
      <c r="D37" s="105">
        <f t="shared" si="9"/>
        <v>4121.9137383837669</v>
      </c>
      <c r="E37" s="105">
        <f t="shared" si="9"/>
        <v>4125.6366361025293</v>
      </c>
      <c r="F37" s="105">
        <f t="shared" si="9"/>
        <v>4270.4070447565982</v>
      </c>
      <c r="G37" s="105">
        <f t="shared" si="9"/>
        <v>4806.1720891045079</v>
      </c>
      <c r="H37" s="105">
        <f t="shared" si="9"/>
        <v>4788.8927893637501</v>
      </c>
      <c r="I37" s="105">
        <f t="shared" si="9"/>
        <v>4994.1584028950647</v>
      </c>
      <c r="J37" s="105">
        <f t="shared" si="9"/>
        <v>4587.5937600345533</v>
      </c>
      <c r="K37" s="105">
        <f t="shared" si="9"/>
        <v>3897.4787684415833</v>
      </c>
      <c r="L37" s="105">
        <f t="shared" si="9"/>
        <v>3881.7036595254358</v>
      </c>
      <c r="M37" s="105">
        <f t="shared" si="9"/>
        <v>3824.4553082256675</v>
      </c>
      <c r="N37" s="105">
        <f t="shared" si="9"/>
        <v>3587.9600964106653</v>
      </c>
      <c r="O37" s="105">
        <f t="shared" si="9"/>
        <v>3329.9271597560073</v>
      </c>
      <c r="P37" s="105">
        <f t="shared" si="9"/>
        <v>3681.0806858303104</v>
      </c>
      <c r="Q37" s="105">
        <f t="shared" si="9"/>
        <v>3772.7383616277134</v>
      </c>
    </row>
    <row r="38" spans="1:17" x14ac:dyDescent="0.25">
      <c r="A38" s="104" t="s">
        <v>97</v>
      </c>
      <c r="B38" s="103">
        <f>ISI!B$52</f>
        <v>234.51912367961634</v>
      </c>
      <c r="C38" s="103">
        <f>ISI!C$52</f>
        <v>222.54733450019779</v>
      </c>
      <c r="D38" s="103">
        <f>ISI!D$52</f>
        <v>236.89917838376627</v>
      </c>
      <c r="E38" s="103">
        <f>ISI!E$52</f>
        <v>239.95751610252913</v>
      </c>
      <c r="F38" s="103">
        <f>ISI!F$52</f>
        <v>229.32821475659853</v>
      </c>
      <c r="G38" s="103">
        <f>ISI!G$52</f>
        <v>221.89842910450736</v>
      </c>
      <c r="H38" s="103">
        <f>ISI!H$52</f>
        <v>228.96796936374935</v>
      </c>
      <c r="I38" s="103">
        <f>ISI!I$52</f>
        <v>218.89345289506392</v>
      </c>
      <c r="J38" s="103">
        <f>ISI!J$52</f>
        <v>213.89780003455323</v>
      </c>
      <c r="K38" s="103">
        <f>ISI!K$52</f>
        <v>168.29187844158355</v>
      </c>
      <c r="L38" s="103">
        <f>ISI!L$52</f>
        <v>181.45534952543599</v>
      </c>
      <c r="M38" s="103">
        <f>ISI!M$52</f>
        <v>187.51624822566723</v>
      </c>
      <c r="N38" s="103">
        <f>ISI!N$52</f>
        <v>168.73445641066499</v>
      </c>
      <c r="O38" s="103">
        <f>ISI!O$52</f>
        <v>106.70463975600684</v>
      </c>
      <c r="P38" s="103">
        <f>ISI!P$52</f>
        <v>129.27837583031038</v>
      </c>
      <c r="Q38" s="103">
        <f>ISI!Q$52</f>
        <v>163.77791162771402</v>
      </c>
    </row>
    <row r="39" spans="1:17" x14ac:dyDescent="0.25">
      <c r="A39" s="102" t="s">
        <v>96</v>
      </c>
      <c r="B39" s="101">
        <f>NFM!B$71</f>
        <v>57.545340000000003</v>
      </c>
      <c r="C39" s="101">
        <f>NFM!C$71</f>
        <v>58.80453</v>
      </c>
      <c r="D39" s="101">
        <f>NFM!D$71</f>
        <v>59.999290000000002</v>
      </c>
      <c r="E39" s="101">
        <f>NFM!E$71</f>
        <v>59.564259999999997</v>
      </c>
      <c r="F39" s="101">
        <f>NFM!F$71</f>
        <v>58.393979999999999</v>
      </c>
      <c r="G39" s="101">
        <f>NFM!G$71</f>
        <v>54.030250000000002</v>
      </c>
      <c r="H39" s="101">
        <f>NFM!H$71</f>
        <v>0</v>
      </c>
      <c r="I39" s="101">
        <f>NFM!I$71</f>
        <v>0</v>
      </c>
      <c r="J39" s="101">
        <f>NFM!J$71</f>
        <v>0</v>
      </c>
      <c r="K39" s="101">
        <f>NFM!K$71</f>
        <v>0</v>
      </c>
      <c r="L39" s="101">
        <f>NFM!L$71</f>
        <v>0</v>
      </c>
      <c r="M39" s="101">
        <f>NFM!M$71</f>
        <v>0</v>
      </c>
      <c r="N39" s="101">
        <f>NFM!N$71</f>
        <v>0</v>
      </c>
      <c r="O39" s="101">
        <f>NFM!O$71</f>
        <v>0</v>
      </c>
      <c r="P39" s="101">
        <f>NFM!P$71</f>
        <v>0</v>
      </c>
      <c r="Q39" s="101">
        <f>NFM!Q$71</f>
        <v>0</v>
      </c>
    </row>
    <row r="40" spans="1:17" x14ac:dyDescent="0.25">
      <c r="A40" s="102" t="s">
        <v>95</v>
      </c>
      <c r="B40" s="101">
        <f>CHI!B$77</f>
        <v>1828.0314100000001</v>
      </c>
      <c r="C40" s="101">
        <f>CHI!C$77</f>
        <v>1736.1638399999999</v>
      </c>
      <c r="D40" s="101">
        <f>CHI!D$77</f>
        <v>1571.3531399999999</v>
      </c>
      <c r="E40" s="101">
        <f>CHI!E$77</f>
        <v>1559.40247</v>
      </c>
      <c r="F40" s="101">
        <f>CHI!F$77</f>
        <v>1762.7988600000001</v>
      </c>
      <c r="G40" s="101">
        <f>CHI!G$77</f>
        <v>2294.9590600000001</v>
      </c>
      <c r="H40" s="101">
        <f>CHI!H$77</f>
        <v>2249.33466</v>
      </c>
      <c r="I40" s="101">
        <f>CHI!I$77</f>
        <v>2447.7259399999998</v>
      </c>
      <c r="J40" s="101">
        <f>CHI!J$77</f>
        <v>2144.1496400000001</v>
      </c>
      <c r="K40" s="101">
        <f>CHI!K$77</f>
        <v>2082.0095099999999</v>
      </c>
      <c r="L40" s="101">
        <f>CHI!L$77</f>
        <v>2305.5431100000001</v>
      </c>
      <c r="M40" s="101">
        <f>CHI!M$77</f>
        <v>2445.0608400000001</v>
      </c>
      <c r="N40" s="101">
        <f>CHI!N$77</f>
        <v>2150.9411500000001</v>
      </c>
      <c r="O40" s="101">
        <f>CHI!O$77</f>
        <v>2149.5117100000002</v>
      </c>
      <c r="P40" s="101">
        <f>CHI!P$77</f>
        <v>2405.61213</v>
      </c>
      <c r="Q40" s="101">
        <f>CHI!Q$77</f>
        <v>2325.7049499999998</v>
      </c>
    </row>
    <row r="41" spans="1:17" x14ac:dyDescent="0.25">
      <c r="A41" s="102" t="s">
        <v>94</v>
      </c>
      <c r="B41" s="101">
        <f>NMM!B$57</f>
        <v>1996.1160299999999</v>
      </c>
      <c r="C41" s="101">
        <f>NMM!C$57</f>
        <v>1999.8871300000001</v>
      </c>
      <c r="D41" s="101">
        <f>NMM!D$57</f>
        <v>2056.3624100000002</v>
      </c>
      <c r="E41" s="101">
        <f>NMM!E$57</f>
        <v>2116.2845699999998</v>
      </c>
      <c r="F41" s="101">
        <f>NMM!F$57</f>
        <v>2054.6840699999998</v>
      </c>
      <c r="G41" s="101">
        <f>NMM!G$57</f>
        <v>2072.3874300000002</v>
      </c>
      <c r="H41" s="101">
        <f>NMM!H$57</f>
        <v>2159.6364699999999</v>
      </c>
      <c r="I41" s="101">
        <f>NMM!I$57</f>
        <v>2179.4303300000001</v>
      </c>
      <c r="J41" s="101">
        <f>NMM!J$57</f>
        <v>2078.8166500000002</v>
      </c>
      <c r="K41" s="101">
        <f>NMM!K$57</f>
        <v>1510.79529</v>
      </c>
      <c r="L41" s="101">
        <f>NMM!L$57</f>
        <v>1261.0630000000001</v>
      </c>
      <c r="M41" s="101">
        <f>NMM!M$57</f>
        <v>1074.9473700000001</v>
      </c>
      <c r="N41" s="101">
        <f>NMM!N$57</f>
        <v>1149.98045</v>
      </c>
      <c r="O41" s="101">
        <f>NMM!O$57</f>
        <v>970.21139000000005</v>
      </c>
      <c r="P41" s="101">
        <f>NMM!P$57</f>
        <v>1013.58943</v>
      </c>
      <c r="Q41" s="101">
        <f>NMM!Q$57</f>
        <v>1140.2815599999999</v>
      </c>
    </row>
    <row r="42" spans="1:17" x14ac:dyDescent="0.25">
      <c r="A42" s="100" t="s">
        <v>93</v>
      </c>
      <c r="B42" s="99">
        <v>257.50522999999998</v>
      </c>
      <c r="C42" s="99">
        <v>192.29587000000001</v>
      </c>
      <c r="D42" s="99">
        <v>197.29972000000001</v>
      </c>
      <c r="E42" s="99">
        <v>150.42782</v>
      </c>
      <c r="F42" s="99">
        <v>165.20192</v>
      </c>
      <c r="G42" s="99">
        <v>162.89691999999999</v>
      </c>
      <c r="H42" s="99">
        <v>150.95368999999999</v>
      </c>
      <c r="I42" s="99">
        <v>148.10867999999999</v>
      </c>
      <c r="J42" s="99">
        <v>150.72967</v>
      </c>
      <c r="K42" s="99">
        <v>136.38209000000001</v>
      </c>
      <c r="L42" s="99">
        <v>133.6422</v>
      </c>
      <c r="M42" s="99">
        <v>116.93085000000001</v>
      </c>
      <c r="N42" s="99">
        <v>118.30404</v>
      </c>
      <c r="O42" s="99">
        <v>103.49942</v>
      </c>
      <c r="P42" s="99">
        <v>132.60075000000001</v>
      </c>
      <c r="Q42" s="99">
        <v>142.97394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0.60708824972895625</v>
      </c>
      <c r="C46" s="77">
        <f t="shared" si="10"/>
        <v>0.62021730721794666</v>
      </c>
      <c r="D46" s="77">
        <f t="shared" si="10"/>
        <v>0.62928936133859215</v>
      </c>
      <c r="E46" s="77">
        <f t="shared" si="10"/>
        <v>0.62080878674082851</v>
      </c>
      <c r="F46" s="77">
        <f t="shared" si="10"/>
        <v>0.61124308526859827</v>
      </c>
      <c r="G46" s="77">
        <f t="shared" si="10"/>
        <v>0.5882284971184697</v>
      </c>
      <c r="H46" s="77">
        <f t="shared" si="10"/>
        <v>0.58324727251261832</v>
      </c>
      <c r="I46" s="77">
        <f t="shared" si="10"/>
        <v>0.57009688953495452</v>
      </c>
      <c r="J46" s="77">
        <f t="shared" si="10"/>
        <v>0.58524249794822325</v>
      </c>
      <c r="K46" s="77">
        <f t="shared" si="10"/>
        <v>0.56480705176418433</v>
      </c>
      <c r="L46" s="77">
        <f t="shared" si="10"/>
        <v>0.58737653648603905</v>
      </c>
      <c r="M46" s="77">
        <f t="shared" si="10"/>
        <v>0.61275708992664968</v>
      </c>
      <c r="N46" s="77">
        <f t="shared" si="10"/>
        <v>0.60051962530193559</v>
      </c>
      <c r="O46" s="77">
        <f t="shared" si="10"/>
        <v>0.62289211530549071</v>
      </c>
      <c r="P46" s="77">
        <f t="shared" si="10"/>
        <v>0.62304774463411738</v>
      </c>
      <c r="Q46" s="77">
        <f t="shared" si="10"/>
        <v>0.64341484364210799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3.3390766881208093E-3</v>
      </c>
      <c r="C51" s="75">
        <f t="shared" si="15"/>
        <v>3.752208029319862E-3</v>
      </c>
      <c r="D51" s="75">
        <f t="shared" si="15"/>
        <v>3.6302363013457741E-3</v>
      </c>
      <c r="E51" s="75">
        <f t="shared" si="15"/>
        <v>3.5420607855659058E-3</v>
      </c>
      <c r="F51" s="75">
        <f t="shared" si="15"/>
        <v>3.1487925685355581E-3</v>
      </c>
      <c r="G51" s="75">
        <f t="shared" si="15"/>
        <v>3.0471702105132389E-3</v>
      </c>
      <c r="H51" s="75">
        <f t="shared" si="15"/>
        <v>3.0692195764015009E-3</v>
      </c>
      <c r="I51" s="75">
        <f t="shared" si="15"/>
        <v>3.0346211585245311E-3</v>
      </c>
      <c r="J51" s="75">
        <f t="shared" si="15"/>
        <v>3.3317212658058519E-3</v>
      </c>
      <c r="K51" s="75">
        <f t="shared" si="15"/>
        <v>3.0860101253091343E-3</v>
      </c>
      <c r="L51" s="75">
        <f t="shared" si="15"/>
        <v>2.9985297490677811E-3</v>
      </c>
      <c r="M51" s="75">
        <f t="shared" si="15"/>
        <v>3.5400935239118399E-3</v>
      </c>
      <c r="N51" s="75">
        <f t="shared" si="15"/>
        <v>4.1596836742610784E-3</v>
      </c>
      <c r="O51" s="75">
        <f t="shared" si="15"/>
        <v>6.9080502364526385E-3</v>
      </c>
      <c r="P51" s="75">
        <f t="shared" si="15"/>
        <v>5.4262957399169691E-3</v>
      </c>
      <c r="Q51" s="75">
        <f t="shared" si="15"/>
        <v>4.7336869665383354E-3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0.14810642485134198</v>
      </c>
      <c r="C52" s="73">
        <f t="shared" si="16"/>
        <v>0.16617060060816277</v>
      </c>
      <c r="D52" s="73">
        <f t="shared" si="16"/>
        <v>0.1751991563281298</v>
      </c>
      <c r="E52" s="73">
        <f t="shared" si="16"/>
        <v>0.15110792488861652</v>
      </c>
      <c r="F52" s="73">
        <f t="shared" si="16"/>
        <v>0.13924992303207287</v>
      </c>
      <c r="G52" s="73">
        <f t="shared" si="16"/>
        <v>0.12667441546496638</v>
      </c>
      <c r="H52" s="73">
        <f t="shared" si="16"/>
        <v>0.12234135722360777</v>
      </c>
      <c r="I52" s="73">
        <f t="shared" si="16"/>
        <v>0.116004127892086</v>
      </c>
      <c r="J52" s="73">
        <f t="shared" si="16"/>
        <v>0.12364398555407109</v>
      </c>
      <c r="K52" s="73">
        <f t="shared" si="16"/>
        <v>9.945376586885582E-2</v>
      </c>
      <c r="L52" s="73">
        <f t="shared" si="16"/>
        <v>0.11527872995217218</v>
      </c>
      <c r="M52" s="73">
        <f t="shared" si="16"/>
        <v>0.15184855873985839</v>
      </c>
      <c r="N52" s="73">
        <f t="shared" si="16"/>
        <v>0.12140824080836769</v>
      </c>
      <c r="O52" s="73">
        <f t="shared" si="16"/>
        <v>0.1606587050522113</v>
      </c>
      <c r="P52" s="73">
        <f t="shared" si="16"/>
        <v>0.16318481485933162</v>
      </c>
      <c r="Q52" s="73">
        <f t="shared" si="16"/>
        <v>0.15658908940608707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0.45564274818949346</v>
      </c>
      <c r="C53" s="71">
        <f t="shared" si="17"/>
        <v>0.45029449858046405</v>
      </c>
      <c r="D53" s="71">
        <f t="shared" si="17"/>
        <v>0.45045996870911659</v>
      </c>
      <c r="E53" s="71">
        <f t="shared" si="17"/>
        <v>0.46615880106664603</v>
      </c>
      <c r="F53" s="71">
        <f t="shared" si="17"/>
        <v>0.46884436966798981</v>
      </c>
      <c r="G53" s="71">
        <f t="shared" si="17"/>
        <v>0.45850691144299005</v>
      </c>
      <c r="H53" s="71">
        <f t="shared" si="17"/>
        <v>0.4578366957126091</v>
      </c>
      <c r="I53" s="71">
        <f t="shared" si="17"/>
        <v>0.45105814048434395</v>
      </c>
      <c r="J53" s="71">
        <f t="shared" si="17"/>
        <v>0.45826679112834628</v>
      </c>
      <c r="K53" s="71">
        <f t="shared" si="17"/>
        <v>0.46226727577001941</v>
      </c>
      <c r="L53" s="71">
        <f t="shared" si="17"/>
        <v>0.46909927678479912</v>
      </c>
      <c r="M53" s="71">
        <f t="shared" si="17"/>
        <v>0.45736843766287938</v>
      </c>
      <c r="N53" s="71">
        <f t="shared" si="17"/>
        <v>0.47495170081930688</v>
      </c>
      <c r="O53" s="71">
        <f t="shared" si="17"/>
        <v>0.45532536001682672</v>
      </c>
      <c r="P53" s="71">
        <f t="shared" si="17"/>
        <v>0.45443663403486884</v>
      </c>
      <c r="Q53" s="71">
        <f t="shared" si="17"/>
        <v>0.48209206726948262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233.8348144767493</v>
      </c>
      <c r="C3" s="46">
        <f t="shared" ref="C3:Q3" si="0">SUM(C4:C5)</f>
        <v>213.57483635600667</v>
      </c>
      <c r="D3" s="46">
        <f t="shared" si="0"/>
        <v>172.17467449888485</v>
      </c>
      <c r="E3" s="46">
        <f t="shared" si="0"/>
        <v>238.05893867298613</v>
      </c>
      <c r="F3" s="46">
        <f t="shared" si="0"/>
        <v>293.86220170175943</v>
      </c>
      <c r="G3" s="46">
        <f t="shared" si="0"/>
        <v>281.5822387514504</v>
      </c>
      <c r="H3" s="46">
        <f t="shared" si="0"/>
        <v>347.45999132022115</v>
      </c>
      <c r="I3" s="46">
        <f t="shared" si="0"/>
        <v>375.01218462273931</v>
      </c>
      <c r="J3" s="46">
        <f t="shared" si="0"/>
        <v>390.77217388552464</v>
      </c>
      <c r="K3" s="46">
        <f t="shared" si="0"/>
        <v>158.37221776800527</v>
      </c>
      <c r="L3" s="46">
        <f t="shared" si="0"/>
        <v>185.01096848432653</v>
      </c>
      <c r="M3" s="46">
        <f t="shared" si="0"/>
        <v>209.23810645407028</v>
      </c>
      <c r="N3" s="46">
        <f t="shared" si="0"/>
        <v>153.84898066718819</v>
      </c>
      <c r="O3" s="46">
        <f t="shared" si="0"/>
        <v>177.76223637715736</v>
      </c>
      <c r="P3" s="46">
        <f t="shared" si="0"/>
        <v>231.7311523619961</v>
      </c>
      <c r="Q3" s="46">
        <f t="shared" si="0"/>
        <v>315.48857706917789</v>
      </c>
    </row>
    <row r="4" spans="1:17" x14ac:dyDescent="0.25">
      <c r="A4" s="110" t="s">
        <v>46</v>
      </c>
      <c r="B4" s="120">
        <v>208.19511763946861</v>
      </c>
      <c r="C4" s="120">
        <v>168.82044834176821</v>
      </c>
      <c r="D4" s="120">
        <v>142.29065740876905</v>
      </c>
      <c r="E4" s="120">
        <v>200.98953160290873</v>
      </c>
      <c r="F4" s="120">
        <v>256.17603536194292</v>
      </c>
      <c r="G4" s="120">
        <v>241.29671333813187</v>
      </c>
      <c r="H4" s="120">
        <v>282.83300704327343</v>
      </c>
      <c r="I4" s="120">
        <v>299.95054589341748</v>
      </c>
      <c r="J4" s="120">
        <v>303.54057150774207</v>
      </c>
      <c r="K4" s="120">
        <v>145.33972939251339</v>
      </c>
      <c r="L4" s="120">
        <v>176.23535143386135</v>
      </c>
      <c r="M4" s="120">
        <v>190.75359940094432</v>
      </c>
      <c r="N4" s="120">
        <v>149.24966544308435</v>
      </c>
      <c r="O4" s="120">
        <v>152.91913276120633</v>
      </c>
      <c r="P4" s="120">
        <v>199.9556054430642</v>
      </c>
      <c r="Q4" s="120">
        <v>287.62947821492168</v>
      </c>
    </row>
    <row r="5" spans="1:17" x14ac:dyDescent="0.25">
      <c r="A5" s="108" t="s">
        <v>45</v>
      </c>
      <c r="B5" s="118">
        <v>25.639696837280695</v>
      </c>
      <c r="C5" s="118">
        <v>44.754388014238458</v>
      </c>
      <c r="D5" s="118">
        <v>29.884017090115805</v>
      </c>
      <c r="E5" s="118">
        <v>37.069407070077403</v>
      </c>
      <c r="F5" s="118">
        <v>37.686166339816509</v>
      </c>
      <c r="G5" s="118">
        <v>40.285525413318538</v>
      </c>
      <c r="H5" s="118">
        <v>64.626984276947724</v>
      </c>
      <c r="I5" s="118">
        <v>75.061638729321828</v>
      </c>
      <c r="J5" s="118">
        <v>87.231602377782565</v>
      </c>
      <c r="K5" s="118">
        <v>13.03248837549188</v>
      </c>
      <c r="L5" s="118">
        <v>8.775617050465172</v>
      </c>
      <c r="M5" s="118">
        <v>18.484507053125952</v>
      </c>
      <c r="N5" s="118">
        <v>4.5993152241038331</v>
      </c>
      <c r="O5" s="118">
        <v>24.843103615951037</v>
      </c>
      <c r="P5" s="118">
        <v>31.775546918931894</v>
      </c>
      <c r="Q5" s="118">
        <v>27.859098854256217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1871</v>
      </c>
      <c r="C7" s="46">
        <f t="shared" ref="C7:Q7" si="1">SUM(C8:C9)</f>
        <v>1956</v>
      </c>
      <c r="D7" s="46">
        <f t="shared" si="1"/>
        <v>2053</v>
      </c>
      <c r="E7" s="46">
        <f t="shared" si="1"/>
        <v>1989</v>
      </c>
      <c r="F7" s="46">
        <f t="shared" si="1"/>
        <v>1952</v>
      </c>
      <c r="G7" s="46">
        <f t="shared" si="1"/>
        <v>1958</v>
      </c>
      <c r="H7" s="46">
        <f t="shared" si="1"/>
        <v>2084</v>
      </c>
      <c r="I7" s="46">
        <f t="shared" si="1"/>
        <v>2227</v>
      </c>
      <c r="J7" s="46">
        <f t="shared" si="1"/>
        <v>2097</v>
      </c>
      <c r="K7" s="46">
        <f t="shared" si="1"/>
        <v>1403</v>
      </c>
      <c r="L7" s="46">
        <f t="shared" si="1"/>
        <v>1678</v>
      </c>
      <c r="M7" s="46">
        <f t="shared" si="1"/>
        <v>1746</v>
      </c>
      <c r="N7" s="46">
        <f t="shared" si="1"/>
        <v>1542</v>
      </c>
      <c r="O7" s="46">
        <f t="shared" si="1"/>
        <v>883</v>
      </c>
      <c r="P7" s="46">
        <f t="shared" si="1"/>
        <v>1152</v>
      </c>
      <c r="Q7" s="46">
        <f t="shared" si="1"/>
        <v>1675</v>
      </c>
    </row>
    <row r="8" spans="1:17" x14ac:dyDescent="0.25">
      <c r="A8" s="110" t="s">
        <v>46</v>
      </c>
      <c r="B8" s="120">
        <v>1638</v>
      </c>
      <c r="C8" s="120">
        <v>1498</v>
      </c>
      <c r="D8" s="120">
        <v>1652</v>
      </c>
      <c r="E8" s="120">
        <v>1640</v>
      </c>
      <c r="F8" s="120">
        <v>1669</v>
      </c>
      <c r="G8" s="120">
        <v>1642</v>
      </c>
      <c r="H8" s="120">
        <v>1650</v>
      </c>
      <c r="I8" s="120">
        <v>1729</v>
      </c>
      <c r="J8" s="120">
        <v>1576</v>
      </c>
      <c r="K8" s="120">
        <v>1271</v>
      </c>
      <c r="L8" s="120">
        <v>1586</v>
      </c>
      <c r="M8" s="120">
        <v>1570</v>
      </c>
      <c r="N8" s="120">
        <v>1488</v>
      </c>
      <c r="O8" s="120">
        <v>744</v>
      </c>
      <c r="P8" s="120">
        <v>974</v>
      </c>
      <c r="Q8" s="120">
        <v>1507</v>
      </c>
    </row>
    <row r="9" spans="1:17" x14ac:dyDescent="0.25">
      <c r="A9" s="108" t="s">
        <v>45</v>
      </c>
      <c r="B9" s="118">
        <v>233</v>
      </c>
      <c r="C9" s="118">
        <v>458</v>
      </c>
      <c r="D9" s="118">
        <v>401</v>
      </c>
      <c r="E9" s="118">
        <v>349</v>
      </c>
      <c r="F9" s="118">
        <v>283</v>
      </c>
      <c r="G9" s="118">
        <v>316</v>
      </c>
      <c r="H9" s="118">
        <v>434</v>
      </c>
      <c r="I9" s="118">
        <v>498</v>
      </c>
      <c r="J9" s="118">
        <v>521</v>
      </c>
      <c r="K9" s="118">
        <v>132</v>
      </c>
      <c r="L9" s="118">
        <v>92</v>
      </c>
      <c r="M9" s="118">
        <v>176</v>
      </c>
      <c r="N9" s="118">
        <v>54</v>
      </c>
      <c r="O9" s="118">
        <v>139</v>
      </c>
      <c r="P9" s="118">
        <v>178</v>
      </c>
      <c r="Q9" s="118">
        <v>168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2368.4210526315787</v>
      </c>
      <c r="C11" s="46">
        <f t="shared" si="2"/>
        <v>2368.4210526315792</v>
      </c>
      <c r="D11" s="46">
        <f t="shared" si="2"/>
        <v>2368.4210526315792</v>
      </c>
      <c r="E11" s="46">
        <f t="shared" si="2"/>
        <v>2326.3164304094084</v>
      </c>
      <c r="F11" s="46">
        <f t="shared" si="2"/>
        <v>2326.3164304094084</v>
      </c>
      <c r="G11" s="46">
        <f t="shared" si="2"/>
        <v>2326.3164304094084</v>
      </c>
      <c r="H11" s="46">
        <f t="shared" si="2"/>
        <v>2326.3164304094084</v>
      </c>
      <c r="I11" s="46">
        <f t="shared" si="2"/>
        <v>2368.4210526315792</v>
      </c>
      <c r="J11" s="46">
        <f t="shared" si="2"/>
        <v>2410.5256748537495</v>
      </c>
      <c r="K11" s="46">
        <f t="shared" si="2"/>
        <v>2368.4210526315792</v>
      </c>
      <c r="L11" s="46">
        <f t="shared" si="2"/>
        <v>2368.4210526315792</v>
      </c>
      <c r="M11" s="46">
        <f t="shared" si="2"/>
        <v>2368.4210526315792</v>
      </c>
      <c r="N11" s="46">
        <f t="shared" si="2"/>
        <v>2326.3164304094084</v>
      </c>
      <c r="O11" s="46">
        <f t="shared" si="2"/>
        <v>2135.5225955162764</v>
      </c>
      <c r="P11" s="46">
        <f t="shared" si="2"/>
        <v>2135.5225955162759</v>
      </c>
      <c r="Q11" s="46">
        <f t="shared" si="2"/>
        <v>2093.4179732941056</v>
      </c>
    </row>
    <row r="12" spans="1:17" x14ac:dyDescent="0.25">
      <c r="A12" s="110" t="s">
        <v>46</v>
      </c>
      <c r="B12" s="120">
        <v>1842.1052631578946</v>
      </c>
      <c r="C12" s="120">
        <v>1842.1052631578948</v>
      </c>
      <c r="D12" s="120">
        <v>1842.1052631578948</v>
      </c>
      <c r="E12" s="120">
        <v>1842.1052631578948</v>
      </c>
      <c r="F12" s="120">
        <v>1842.1052631578948</v>
      </c>
      <c r="G12" s="120">
        <v>1842.1052631578948</v>
      </c>
      <c r="H12" s="120">
        <v>1842.1052631578948</v>
      </c>
      <c r="I12" s="120">
        <v>1842.1052631578948</v>
      </c>
      <c r="J12" s="120">
        <v>1842.1052631578948</v>
      </c>
      <c r="K12" s="120">
        <v>1842.105263157895</v>
      </c>
      <c r="L12" s="120">
        <v>1842.1052631578948</v>
      </c>
      <c r="M12" s="120">
        <v>1842.1052631578948</v>
      </c>
      <c r="N12" s="120">
        <v>1842.1052631578948</v>
      </c>
      <c r="O12" s="120">
        <v>1651.3114282647628</v>
      </c>
      <c r="P12" s="120">
        <v>1651.3114282647625</v>
      </c>
      <c r="Q12" s="120">
        <v>1651.3114282647628</v>
      </c>
    </row>
    <row r="13" spans="1:17" x14ac:dyDescent="0.25">
      <c r="A13" s="108" t="s">
        <v>45</v>
      </c>
      <c r="B13" s="118">
        <v>526.31578947368428</v>
      </c>
      <c r="C13" s="118">
        <v>526.31578947368428</v>
      </c>
      <c r="D13" s="118">
        <v>526.31578947368428</v>
      </c>
      <c r="E13" s="118">
        <v>484.21116725151359</v>
      </c>
      <c r="F13" s="118">
        <v>484.21116725151364</v>
      </c>
      <c r="G13" s="118">
        <v>484.21116725151359</v>
      </c>
      <c r="H13" s="118">
        <v>484.21116725151359</v>
      </c>
      <c r="I13" s="118">
        <v>526.31578947368428</v>
      </c>
      <c r="J13" s="118">
        <v>568.42041169585491</v>
      </c>
      <c r="K13" s="118">
        <v>526.31578947368428</v>
      </c>
      <c r="L13" s="118">
        <v>526.31578947368428</v>
      </c>
      <c r="M13" s="118">
        <v>526.31578947368428</v>
      </c>
      <c r="N13" s="118">
        <v>484.21116725151359</v>
      </c>
      <c r="O13" s="118">
        <v>484.21116725151359</v>
      </c>
      <c r="P13" s="118">
        <v>484.21116725151359</v>
      </c>
      <c r="Q13" s="118">
        <v>442.10654502934295</v>
      </c>
    </row>
    <row r="14" spans="1:17" x14ac:dyDescent="0.25">
      <c r="A14" s="124" t="s">
        <v>109</v>
      </c>
      <c r="B14" s="38"/>
      <c r="C14" s="38">
        <f t="shared" ref="C14:Q14" si="3">SUM(C15:C16)</f>
        <v>2.2737367544323206E-13</v>
      </c>
      <c r="D14" s="38">
        <f t="shared" si="3"/>
        <v>0</v>
      </c>
      <c r="E14" s="38">
        <f t="shared" si="3"/>
        <v>190.79383489313216</v>
      </c>
      <c r="F14" s="38">
        <f t="shared" si="3"/>
        <v>5.6843418860808015E-14</v>
      </c>
      <c r="G14" s="38">
        <f t="shared" si="3"/>
        <v>0</v>
      </c>
      <c r="H14" s="38">
        <f t="shared" si="3"/>
        <v>42.104622222170669</v>
      </c>
      <c r="I14" s="38">
        <f t="shared" si="3"/>
        <v>42.10462222217069</v>
      </c>
      <c r="J14" s="38">
        <f t="shared" si="3"/>
        <v>232.89845711530282</v>
      </c>
      <c r="K14" s="38">
        <f t="shared" si="3"/>
        <v>2.2737367544323206E-13</v>
      </c>
      <c r="L14" s="38">
        <f t="shared" si="3"/>
        <v>0</v>
      </c>
      <c r="M14" s="38">
        <f t="shared" si="3"/>
        <v>0</v>
      </c>
      <c r="N14" s="38">
        <f t="shared" si="3"/>
        <v>0</v>
      </c>
      <c r="O14" s="38">
        <f t="shared" si="3"/>
        <v>0</v>
      </c>
      <c r="P14" s="38">
        <f t="shared" si="3"/>
        <v>0</v>
      </c>
      <c r="Q14" s="38">
        <f t="shared" si="3"/>
        <v>2.2737367544323206E-13</v>
      </c>
    </row>
    <row r="15" spans="1:17" x14ac:dyDescent="0.25">
      <c r="A15" s="121" t="s">
        <v>46</v>
      </c>
      <c r="B15" s="120"/>
      <c r="C15" s="120">
        <v>2.2737367544323206E-13</v>
      </c>
      <c r="D15" s="120">
        <v>0</v>
      </c>
      <c r="E15" s="120">
        <v>190.79383489313216</v>
      </c>
      <c r="F15" s="120">
        <v>0</v>
      </c>
      <c r="G15" s="120">
        <v>0</v>
      </c>
      <c r="H15" s="120">
        <v>0</v>
      </c>
      <c r="I15" s="120">
        <v>0</v>
      </c>
      <c r="J15" s="120">
        <v>190.79383489313216</v>
      </c>
      <c r="K15" s="120">
        <v>2.2737367544323206E-13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2.2737367544323206E-13</v>
      </c>
    </row>
    <row r="16" spans="1:17" x14ac:dyDescent="0.25">
      <c r="A16" s="119" t="s">
        <v>45</v>
      </c>
      <c r="B16" s="118"/>
      <c r="C16" s="118">
        <v>0</v>
      </c>
      <c r="D16" s="118">
        <v>0</v>
      </c>
      <c r="E16" s="118">
        <v>0</v>
      </c>
      <c r="F16" s="118">
        <v>5.6843418860808015E-14</v>
      </c>
      <c r="G16" s="118">
        <v>0</v>
      </c>
      <c r="H16" s="118">
        <v>42.104622222170669</v>
      </c>
      <c r="I16" s="118">
        <v>42.10462222217069</v>
      </c>
      <c r="J16" s="118">
        <v>42.104622222170669</v>
      </c>
      <c r="K16" s="118">
        <v>0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0</v>
      </c>
      <c r="D17" s="38">
        <f t="shared" si="4"/>
        <v>0</v>
      </c>
      <c r="E17" s="38">
        <f t="shared" si="4"/>
        <v>232.89845711530296</v>
      </c>
      <c r="F17" s="38">
        <f t="shared" si="4"/>
        <v>0</v>
      </c>
      <c r="G17" s="38">
        <f t="shared" si="4"/>
        <v>0</v>
      </c>
      <c r="H17" s="38">
        <f t="shared" si="4"/>
        <v>42.10462222217069</v>
      </c>
      <c r="I17" s="38">
        <f t="shared" si="4"/>
        <v>0</v>
      </c>
      <c r="J17" s="38">
        <f t="shared" si="4"/>
        <v>190.79383489313227</v>
      </c>
      <c r="K17" s="38">
        <f t="shared" si="4"/>
        <v>42.104622222170633</v>
      </c>
      <c r="L17" s="38">
        <f t="shared" si="4"/>
        <v>0</v>
      </c>
      <c r="M17" s="38">
        <f t="shared" si="4"/>
        <v>0</v>
      </c>
      <c r="N17" s="38">
        <f t="shared" si="4"/>
        <v>42.10462222217069</v>
      </c>
      <c r="O17" s="38">
        <f t="shared" si="4"/>
        <v>190.79383489313204</v>
      </c>
      <c r="P17" s="38">
        <f t="shared" si="4"/>
        <v>0</v>
      </c>
      <c r="Q17" s="38">
        <f t="shared" si="4"/>
        <v>42.104622222170633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190.79383489313227</v>
      </c>
      <c r="F18" s="120">
        <f t="shared" si="5"/>
        <v>0</v>
      </c>
      <c r="G18" s="120">
        <f t="shared" si="5"/>
        <v>0</v>
      </c>
      <c r="H18" s="120">
        <f t="shared" si="5"/>
        <v>0</v>
      </c>
      <c r="I18" s="120">
        <f t="shared" si="5"/>
        <v>0</v>
      </c>
      <c r="J18" s="120">
        <f t="shared" si="5"/>
        <v>190.79383489313227</v>
      </c>
      <c r="K18" s="120">
        <f t="shared" si="5"/>
        <v>0</v>
      </c>
      <c r="L18" s="120">
        <f t="shared" si="5"/>
        <v>0</v>
      </c>
      <c r="M18" s="120">
        <f t="shared" si="5"/>
        <v>0</v>
      </c>
      <c r="N18" s="120">
        <f t="shared" si="5"/>
        <v>0</v>
      </c>
      <c r="O18" s="120">
        <f t="shared" si="5"/>
        <v>190.79383489313204</v>
      </c>
      <c r="P18" s="120">
        <f t="shared" si="5"/>
        <v>0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0</v>
      </c>
      <c r="D19" s="118">
        <f t="shared" si="5"/>
        <v>0</v>
      </c>
      <c r="E19" s="118">
        <f t="shared" si="5"/>
        <v>42.10462222217069</v>
      </c>
      <c r="F19" s="118">
        <f t="shared" si="5"/>
        <v>0</v>
      </c>
      <c r="G19" s="118">
        <f t="shared" si="5"/>
        <v>0</v>
      </c>
      <c r="H19" s="118">
        <f t="shared" si="5"/>
        <v>42.10462222217069</v>
      </c>
      <c r="I19" s="118">
        <f t="shared" si="5"/>
        <v>0</v>
      </c>
      <c r="J19" s="118">
        <f t="shared" si="5"/>
        <v>0</v>
      </c>
      <c r="K19" s="118">
        <f t="shared" si="5"/>
        <v>42.104622222170633</v>
      </c>
      <c r="L19" s="118">
        <f t="shared" si="5"/>
        <v>0</v>
      </c>
      <c r="M19" s="118">
        <f t="shared" si="5"/>
        <v>0</v>
      </c>
      <c r="N19" s="118">
        <f t="shared" si="5"/>
        <v>42.10462222217069</v>
      </c>
      <c r="O19" s="118">
        <f t="shared" si="5"/>
        <v>0</v>
      </c>
      <c r="P19" s="118">
        <f t="shared" si="5"/>
        <v>0</v>
      </c>
      <c r="Q19" s="118">
        <f t="shared" si="5"/>
        <v>42.104622222170633</v>
      </c>
    </row>
    <row r="20" spans="1:17" x14ac:dyDescent="0.25">
      <c r="A20" s="31" t="s">
        <v>107</v>
      </c>
      <c r="B20" s="46">
        <f t="shared" ref="B20:Q20" si="6">SUM(B21:B22)</f>
        <v>497.42105263157885</v>
      </c>
      <c r="C20" s="46">
        <f t="shared" si="6"/>
        <v>412.42105263157907</v>
      </c>
      <c r="D20" s="46">
        <f t="shared" si="6"/>
        <v>315.42105263157907</v>
      </c>
      <c r="E20" s="46">
        <f t="shared" si="6"/>
        <v>337.31643040940838</v>
      </c>
      <c r="F20" s="46">
        <f t="shared" si="6"/>
        <v>374.31643040940844</v>
      </c>
      <c r="G20" s="46">
        <f t="shared" si="6"/>
        <v>368.31643040940838</v>
      </c>
      <c r="H20" s="46">
        <f t="shared" si="6"/>
        <v>242.31643040940838</v>
      </c>
      <c r="I20" s="46">
        <f t="shared" si="6"/>
        <v>141.42105263157907</v>
      </c>
      <c r="J20" s="46">
        <f t="shared" si="6"/>
        <v>313.52567485374971</v>
      </c>
      <c r="K20" s="46">
        <f t="shared" si="6"/>
        <v>965.4210526315793</v>
      </c>
      <c r="L20" s="46">
        <f t="shared" si="6"/>
        <v>690.42105263157907</v>
      </c>
      <c r="M20" s="46">
        <f t="shared" si="6"/>
        <v>622.42105263157907</v>
      </c>
      <c r="N20" s="46">
        <f t="shared" si="6"/>
        <v>784.31643040940844</v>
      </c>
      <c r="O20" s="46">
        <f t="shared" si="6"/>
        <v>1252.5225955162764</v>
      </c>
      <c r="P20" s="46">
        <f t="shared" si="6"/>
        <v>983.52259551627617</v>
      </c>
      <c r="Q20" s="46">
        <f t="shared" si="6"/>
        <v>418.41797329410571</v>
      </c>
    </row>
    <row r="21" spans="1:17" x14ac:dyDescent="0.25">
      <c r="A21" s="110" t="s">
        <v>46</v>
      </c>
      <c r="B21" s="120">
        <f>B12-B8</f>
        <v>204.10526315789457</v>
      </c>
      <c r="C21" s="120">
        <f t="shared" ref="C21:Q21" si="7">C12-C8</f>
        <v>344.1052631578948</v>
      </c>
      <c r="D21" s="120">
        <f t="shared" si="7"/>
        <v>190.1052631578948</v>
      </c>
      <c r="E21" s="120">
        <f t="shared" si="7"/>
        <v>202.1052631578948</v>
      </c>
      <c r="F21" s="120">
        <f t="shared" si="7"/>
        <v>173.1052631578948</v>
      </c>
      <c r="G21" s="120">
        <f t="shared" si="7"/>
        <v>200.1052631578948</v>
      </c>
      <c r="H21" s="120">
        <f t="shared" si="7"/>
        <v>192.1052631578948</v>
      </c>
      <c r="I21" s="120">
        <f t="shared" si="7"/>
        <v>113.1052631578948</v>
      </c>
      <c r="J21" s="120">
        <f t="shared" si="7"/>
        <v>266.1052631578948</v>
      </c>
      <c r="K21" s="120">
        <f t="shared" si="7"/>
        <v>571.10526315789502</v>
      </c>
      <c r="L21" s="120">
        <f t="shared" si="7"/>
        <v>256.1052631578948</v>
      </c>
      <c r="M21" s="120">
        <f t="shared" si="7"/>
        <v>272.1052631578948</v>
      </c>
      <c r="N21" s="120">
        <f t="shared" si="7"/>
        <v>354.1052631578948</v>
      </c>
      <c r="O21" s="120">
        <f t="shared" si="7"/>
        <v>907.31142826476275</v>
      </c>
      <c r="P21" s="120">
        <f t="shared" si="7"/>
        <v>677.31142826476253</v>
      </c>
      <c r="Q21" s="120">
        <f t="shared" si="7"/>
        <v>144.31142826476275</v>
      </c>
    </row>
    <row r="22" spans="1:17" x14ac:dyDescent="0.25">
      <c r="A22" s="108" t="s">
        <v>45</v>
      </c>
      <c r="B22" s="118">
        <f>B13-B9</f>
        <v>293.31578947368428</v>
      </c>
      <c r="C22" s="118">
        <f t="shared" ref="C22:Q22" si="8">C13-C9</f>
        <v>68.315789473684276</v>
      </c>
      <c r="D22" s="118">
        <f t="shared" si="8"/>
        <v>125.31578947368428</v>
      </c>
      <c r="E22" s="118">
        <f t="shared" si="8"/>
        <v>135.21116725151359</v>
      </c>
      <c r="F22" s="118">
        <f t="shared" si="8"/>
        <v>201.21116725151364</v>
      </c>
      <c r="G22" s="118">
        <f t="shared" si="8"/>
        <v>168.21116725151359</v>
      </c>
      <c r="H22" s="118">
        <f t="shared" si="8"/>
        <v>50.211167251513587</v>
      </c>
      <c r="I22" s="118">
        <f t="shared" si="8"/>
        <v>28.315789473684276</v>
      </c>
      <c r="J22" s="118">
        <f t="shared" si="8"/>
        <v>47.420411695854909</v>
      </c>
      <c r="K22" s="118">
        <f t="shared" si="8"/>
        <v>394.31578947368428</v>
      </c>
      <c r="L22" s="118">
        <f t="shared" si="8"/>
        <v>434.31578947368428</v>
      </c>
      <c r="M22" s="118">
        <f t="shared" si="8"/>
        <v>350.31578947368428</v>
      </c>
      <c r="N22" s="118">
        <f t="shared" si="8"/>
        <v>430.21116725151359</v>
      </c>
      <c r="O22" s="118">
        <f t="shared" si="8"/>
        <v>345.21116725151359</v>
      </c>
      <c r="P22" s="118">
        <f t="shared" si="8"/>
        <v>306.21116725151359</v>
      </c>
      <c r="Q22" s="118">
        <f t="shared" si="8"/>
        <v>274.10654502934295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703.48314469816091</v>
      </c>
      <c r="C25" s="38">
        <v>617.72629000000029</v>
      </c>
      <c r="D25" s="38">
        <v>630.67356999999947</v>
      </c>
      <c r="E25" s="38">
        <v>622.4224999999999</v>
      </c>
      <c r="F25" s="38">
        <v>628.46027999999922</v>
      </c>
      <c r="G25" s="38">
        <v>648.92300319283368</v>
      </c>
      <c r="H25" s="38">
        <v>660.08701999999903</v>
      </c>
      <c r="I25" s="38">
        <v>663.14779999999962</v>
      </c>
      <c r="J25" s="38">
        <v>639.4643999999995</v>
      </c>
      <c r="K25" s="38">
        <v>488.61731000000037</v>
      </c>
      <c r="L25" s="38">
        <v>587.71110972127155</v>
      </c>
      <c r="M25" s="38">
        <v>592.86036132786933</v>
      </c>
      <c r="N25" s="38">
        <v>560.31713917655111</v>
      </c>
      <c r="O25" s="38">
        <v>390.03043831587763</v>
      </c>
      <c r="P25" s="38">
        <v>445.89918104011753</v>
      </c>
      <c r="Q25" s="38">
        <v>570.87853867798299</v>
      </c>
    </row>
    <row r="26" spans="1:17" x14ac:dyDescent="0.25">
      <c r="A26" s="55" t="s">
        <v>33</v>
      </c>
      <c r="B26" s="54">
        <v>326.59678021278143</v>
      </c>
      <c r="C26" s="54">
        <v>310.44876000000005</v>
      </c>
      <c r="D26" s="54">
        <v>315.79855999999995</v>
      </c>
      <c r="E26" s="54">
        <v>328.67603000000003</v>
      </c>
      <c r="F26" s="54">
        <v>319.77495000000005</v>
      </c>
      <c r="G26" s="54">
        <v>322.10302786769086</v>
      </c>
      <c r="H26" s="54">
        <v>318.10696000000002</v>
      </c>
      <c r="I26" s="54">
        <v>343.54226999999997</v>
      </c>
      <c r="J26" s="54">
        <v>328.59328999999997</v>
      </c>
      <c r="K26" s="54">
        <v>272.19977</v>
      </c>
      <c r="L26" s="54">
        <v>302.7222798516238</v>
      </c>
      <c r="M26" s="54">
        <v>320.1725965186327</v>
      </c>
      <c r="N26" s="54">
        <v>309.19389216249272</v>
      </c>
      <c r="O26" s="54">
        <v>167.40433943769906</v>
      </c>
      <c r="P26" s="54">
        <v>207.19590820596247</v>
      </c>
      <c r="Q26" s="54">
        <v>284.61870658463562</v>
      </c>
    </row>
    <row r="27" spans="1:17" x14ac:dyDescent="0.25">
      <c r="A27" s="53" t="s">
        <v>48</v>
      </c>
      <c r="B27" s="51">
        <v>0</v>
      </c>
      <c r="C27" s="51">
        <v>0.59950000000003456</v>
      </c>
      <c r="D27" s="51">
        <v>0</v>
      </c>
      <c r="E27" s="51">
        <v>0.59971000000001595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0.66876756307004825</v>
      </c>
      <c r="P27" s="51">
        <v>0</v>
      </c>
      <c r="Q27" s="51">
        <v>0</v>
      </c>
    </row>
    <row r="28" spans="1:17" x14ac:dyDescent="0.25">
      <c r="A28" s="53" t="s">
        <v>47</v>
      </c>
      <c r="B28" s="51">
        <v>326.59678021278143</v>
      </c>
      <c r="C28" s="51">
        <v>309.84926000000002</v>
      </c>
      <c r="D28" s="51">
        <v>315.79855999999995</v>
      </c>
      <c r="E28" s="51">
        <v>328.07632000000001</v>
      </c>
      <c r="F28" s="51">
        <v>319.77495000000005</v>
      </c>
      <c r="G28" s="51">
        <v>322.10302786769086</v>
      </c>
      <c r="H28" s="51">
        <v>318.10696000000002</v>
      </c>
      <c r="I28" s="51">
        <v>343.54226999999997</v>
      </c>
      <c r="J28" s="51">
        <v>328.59328999999997</v>
      </c>
      <c r="K28" s="51">
        <v>272.19977</v>
      </c>
      <c r="L28" s="51">
        <v>302.7222798516238</v>
      </c>
      <c r="M28" s="51">
        <v>320.1725965186327</v>
      </c>
      <c r="N28" s="51">
        <v>309.19389216249272</v>
      </c>
      <c r="O28" s="51">
        <v>166.73557187462902</v>
      </c>
      <c r="P28" s="51">
        <v>207.19590820596247</v>
      </c>
      <c r="Q28" s="51">
        <v>284.61870658463562</v>
      </c>
    </row>
    <row r="29" spans="1:17" x14ac:dyDescent="0.25">
      <c r="A29" s="52" t="s">
        <v>32</v>
      </c>
      <c r="B29" s="51">
        <v>42.10647301490576</v>
      </c>
      <c r="C29" s="51">
        <v>1.0093300000000873</v>
      </c>
      <c r="D29" s="51">
        <v>0</v>
      </c>
      <c r="E29" s="51">
        <v>0</v>
      </c>
      <c r="F29" s="51">
        <v>1.002599999999557</v>
      </c>
      <c r="G29" s="51">
        <v>1.027434576998786</v>
      </c>
      <c r="H29" s="51">
        <v>0</v>
      </c>
      <c r="I29" s="51">
        <v>1.0015499999999058</v>
      </c>
      <c r="J29" s="51">
        <v>1.0005299999996566</v>
      </c>
      <c r="K29" s="51">
        <v>2.0086800000002114</v>
      </c>
      <c r="L29" s="51">
        <v>2.0062857963992187</v>
      </c>
      <c r="M29" s="51">
        <v>1.0031247053294123</v>
      </c>
      <c r="N29" s="51">
        <v>1.003018691613093</v>
      </c>
      <c r="O29" s="51">
        <v>1.003199134836791</v>
      </c>
      <c r="P29" s="51">
        <v>1.0030472595340143</v>
      </c>
      <c r="Q29" s="51">
        <v>1.00315239357775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</row>
    <row r="32" spans="1:17" x14ac:dyDescent="0.25">
      <c r="A32" s="53" t="s">
        <v>76</v>
      </c>
      <c r="B32" s="51">
        <v>1.0257536705273367</v>
      </c>
      <c r="C32" s="51">
        <v>1.0093300000000873</v>
      </c>
      <c r="D32" s="51">
        <v>0</v>
      </c>
      <c r="E32" s="51">
        <v>0</v>
      </c>
      <c r="F32" s="51">
        <v>1.002599999999557</v>
      </c>
      <c r="G32" s="51">
        <v>1.027434576998786</v>
      </c>
      <c r="H32" s="51">
        <v>0</v>
      </c>
      <c r="I32" s="51">
        <v>1.0015499999999058</v>
      </c>
      <c r="J32" s="51">
        <v>1.0005299999996566</v>
      </c>
      <c r="K32" s="51">
        <v>2.0086800000002114</v>
      </c>
      <c r="L32" s="51">
        <v>2.0062857963992187</v>
      </c>
      <c r="M32" s="51">
        <v>1.0031247053294123</v>
      </c>
      <c r="N32" s="51">
        <v>1.003018691613093</v>
      </c>
      <c r="O32" s="51">
        <v>1.003199134836791</v>
      </c>
      <c r="P32" s="51">
        <v>1.0030472595340143</v>
      </c>
      <c r="Q32" s="51">
        <v>1.00315239357775</v>
      </c>
    </row>
    <row r="33" spans="1:17" x14ac:dyDescent="0.25">
      <c r="A33" s="53" t="s">
        <v>29</v>
      </c>
      <c r="B33" s="51">
        <v>41.080719344378423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</row>
    <row r="34" spans="1:17" x14ac:dyDescent="0.25">
      <c r="A34" s="53" t="s">
        <v>28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2" t="s">
        <v>27</v>
      </c>
      <c r="B35" s="51">
        <v>263.22071921289887</v>
      </c>
      <c r="C35" s="51">
        <v>233.06569000000022</v>
      </c>
      <c r="D35" s="51">
        <v>235.98327999999992</v>
      </c>
      <c r="E35" s="51">
        <v>217.96541000000002</v>
      </c>
      <c r="F35" s="51">
        <v>235.78523999999939</v>
      </c>
      <c r="G35" s="51">
        <v>231.01729781015524</v>
      </c>
      <c r="H35" s="51">
        <v>250.90177999999929</v>
      </c>
      <c r="I35" s="51">
        <v>236.61206999999982</v>
      </c>
      <c r="J35" s="51">
        <v>224.29698000000002</v>
      </c>
      <c r="K35" s="51">
        <v>157.20225000000002</v>
      </c>
      <c r="L35" s="51">
        <v>220.93157814335734</v>
      </c>
      <c r="M35" s="51">
        <v>210.46917243641792</v>
      </c>
      <c r="N35" s="51">
        <v>188.59368939872002</v>
      </c>
      <c r="O35" s="51">
        <v>152.21262691513027</v>
      </c>
      <c r="P35" s="51">
        <v>165.33022455012053</v>
      </c>
      <c r="Q35" s="51">
        <v>210.37757592853617</v>
      </c>
    </row>
    <row r="36" spans="1:17" x14ac:dyDescent="0.25">
      <c r="A36" s="53" t="s">
        <v>66</v>
      </c>
      <c r="B36" s="51">
        <v>125.47360099066805</v>
      </c>
      <c r="C36" s="51">
        <v>142.96569000000022</v>
      </c>
      <c r="D36" s="51">
        <v>152.27190999999993</v>
      </c>
      <c r="E36" s="51">
        <v>130.78142000000003</v>
      </c>
      <c r="F36" s="51">
        <v>125.40603999999939</v>
      </c>
      <c r="G36" s="51">
        <v>122.93492890182915</v>
      </c>
      <c r="H36" s="51">
        <v>114.30359999999928</v>
      </c>
      <c r="I36" s="51">
        <v>100.71206999999981</v>
      </c>
      <c r="J36" s="51">
        <v>90.798530000000028</v>
      </c>
      <c r="K36" s="51">
        <v>42.102250000000026</v>
      </c>
      <c r="L36" s="51">
        <v>71.652892751172317</v>
      </c>
      <c r="M36" s="51">
        <v>64.176060752076637</v>
      </c>
      <c r="N36" s="51">
        <v>55.723717104844013</v>
      </c>
      <c r="O36" s="51">
        <v>70.458974350970266</v>
      </c>
      <c r="P36" s="51">
        <v>63.223605401904479</v>
      </c>
      <c r="Q36" s="51">
        <v>74.498128783735865</v>
      </c>
    </row>
    <row r="37" spans="1:17" x14ac:dyDescent="0.25">
      <c r="A37" s="53" t="s">
        <v>25</v>
      </c>
      <c r="B37" s="51">
        <v>137.7471182222308</v>
      </c>
      <c r="C37" s="51">
        <v>90.1</v>
      </c>
      <c r="D37" s="51">
        <v>83.711370000000002</v>
      </c>
      <c r="E37" s="51">
        <v>87.183989999999994</v>
      </c>
      <c r="F37" s="51">
        <v>110.3792</v>
      </c>
      <c r="G37" s="51">
        <v>108.08236890832609</v>
      </c>
      <c r="H37" s="51">
        <v>136.59818000000001</v>
      </c>
      <c r="I37" s="51">
        <v>135.9</v>
      </c>
      <c r="J37" s="51">
        <v>133.49844999999999</v>
      </c>
      <c r="K37" s="51">
        <v>115.1</v>
      </c>
      <c r="L37" s="51">
        <v>149.27868539218503</v>
      </c>
      <c r="M37" s="51">
        <v>146.29311168434128</v>
      </c>
      <c r="N37" s="51">
        <v>132.869972293876</v>
      </c>
      <c r="O37" s="51">
        <v>81.753652564160006</v>
      </c>
      <c r="P37" s="51">
        <v>102.10661914821604</v>
      </c>
      <c r="Q37" s="51">
        <v>135.87944714480031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2.3884821352794461E-2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2.3884821352794461E-2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21.782288620806582</v>
      </c>
      <c r="C44" s="51">
        <v>17.804629999999975</v>
      </c>
      <c r="D44" s="51">
        <v>20.002719999999897</v>
      </c>
      <c r="E44" s="51">
        <v>20.296370000000024</v>
      </c>
      <c r="F44" s="51">
        <v>20.895370000000128</v>
      </c>
      <c r="G44" s="51">
        <v>29.521091589317166</v>
      </c>
      <c r="H44" s="51">
        <v>24.009649999999965</v>
      </c>
      <c r="I44" s="51">
        <v>18.503439999999898</v>
      </c>
      <c r="J44" s="51">
        <v>20.893889999999999</v>
      </c>
      <c r="K44" s="51">
        <v>19.905320000000017</v>
      </c>
      <c r="L44" s="51">
        <v>17.603258546677409</v>
      </c>
      <c r="M44" s="51">
        <v>16.337083498137531</v>
      </c>
      <c r="N44" s="51">
        <v>14.760903293265187</v>
      </c>
      <c r="O44" s="51">
        <v>19.633167639044018</v>
      </c>
      <c r="P44" s="51">
        <v>21.472454340865454</v>
      </c>
      <c r="Q44" s="51">
        <v>22.141184456608983</v>
      </c>
    </row>
    <row r="45" spans="1:17" x14ac:dyDescent="0.25">
      <c r="A45" s="63" t="s">
        <v>21</v>
      </c>
      <c r="B45" s="62">
        <v>49.776883636768162</v>
      </c>
      <c r="C45" s="62">
        <v>55.397879999999986</v>
      </c>
      <c r="D45" s="62">
        <v>58.889009999999644</v>
      </c>
      <c r="E45" s="62">
        <v>55.484689999999773</v>
      </c>
      <c r="F45" s="62">
        <v>51.002119999999991</v>
      </c>
      <c r="G45" s="62">
        <v>65.254151348671598</v>
      </c>
      <c r="H45" s="62">
        <v>67.068629999999757</v>
      </c>
      <c r="I45" s="62">
        <v>63.48847000000012</v>
      </c>
      <c r="J45" s="62">
        <v>64.679709999999773</v>
      </c>
      <c r="K45" s="62">
        <v>37.301290000000108</v>
      </c>
      <c r="L45" s="62">
        <v>44.447707383213924</v>
      </c>
      <c r="M45" s="62">
        <v>44.878384169351762</v>
      </c>
      <c r="N45" s="62">
        <v>46.76563563046011</v>
      </c>
      <c r="O45" s="62">
        <v>49.777105189167514</v>
      </c>
      <c r="P45" s="62">
        <v>50.897546683635028</v>
      </c>
      <c r="Q45" s="62">
        <v>52.714034493271583</v>
      </c>
    </row>
    <row r="46" spans="1:17" x14ac:dyDescent="0.25">
      <c r="A46" s="50" t="s">
        <v>105</v>
      </c>
      <c r="B46" s="38">
        <f t="shared" ref="B46:Q46" si="9">SUM(B47:B48)</f>
        <v>703.48314469816091</v>
      </c>
      <c r="C46" s="38">
        <f t="shared" si="9"/>
        <v>617.72629000000029</v>
      </c>
      <c r="D46" s="38">
        <f t="shared" si="9"/>
        <v>630.67356999999947</v>
      </c>
      <c r="E46" s="38">
        <f t="shared" si="9"/>
        <v>622.4224999999999</v>
      </c>
      <c r="F46" s="38">
        <f t="shared" si="9"/>
        <v>628.46027999999933</v>
      </c>
      <c r="G46" s="38">
        <f t="shared" si="9"/>
        <v>648.92300319283379</v>
      </c>
      <c r="H46" s="38">
        <f t="shared" si="9"/>
        <v>660.08701999999903</v>
      </c>
      <c r="I46" s="38">
        <f t="shared" si="9"/>
        <v>663.14779999999962</v>
      </c>
      <c r="J46" s="38">
        <f t="shared" si="9"/>
        <v>639.46439999999961</v>
      </c>
      <c r="K46" s="38">
        <f t="shared" si="9"/>
        <v>488.61731000000032</v>
      </c>
      <c r="L46" s="38">
        <f t="shared" si="9"/>
        <v>587.71110972127155</v>
      </c>
      <c r="M46" s="38">
        <f t="shared" si="9"/>
        <v>592.86036132786944</v>
      </c>
      <c r="N46" s="38">
        <f t="shared" si="9"/>
        <v>560.31713917655111</v>
      </c>
      <c r="O46" s="38">
        <f t="shared" si="9"/>
        <v>390.03043831587763</v>
      </c>
      <c r="P46" s="38">
        <f t="shared" si="9"/>
        <v>445.89918104011753</v>
      </c>
      <c r="Q46" s="38">
        <f t="shared" si="9"/>
        <v>570.87853867798299</v>
      </c>
    </row>
    <row r="47" spans="1:17" x14ac:dyDescent="0.25">
      <c r="A47" s="121" t="s">
        <v>46</v>
      </c>
      <c r="B47" s="120">
        <v>678.67272547575635</v>
      </c>
      <c r="C47" s="120">
        <v>571.69586815500691</v>
      </c>
      <c r="D47" s="120">
        <v>592.11987365345408</v>
      </c>
      <c r="E47" s="120">
        <v>588.82767082523969</v>
      </c>
      <c r="F47" s="120">
        <v>601.15722554341426</v>
      </c>
      <c r="G47" s="120">
        <v>617.49661125093849</v>
      </c>
      <c r="H47" s="120">
        <v>617.09276462165496</v>
      </c>
      <c r="I47" s="120">
        <v>615.50210973502101</v>
      </c>
      <c r="J47" s="120">
        <v>587.9414979714586</v>
      </c>
      <c r="K47" s="120">
        <v>475.53670411708941</v>
      </c>
      <c r="L47" s="120">
        <v>578.75288854608254</v>
      </c>
      <c r="M47" s="120">
        <v>575.6651228879316</v>
      </c>
      <c r="N47" s="120">
        <v>554.97792430972061</v>
      </c>
      <c r="O47" s="120">
        <v>373.10178344100251</v>
      </c>
      <c r="P47" s="120">
        <v>426.20388033388929</v>
      </c>
      <c r="Q47" s="120">
        <v>554.42227803513094</v>
      </c>
    </row>
    <row r="48" spans="1:17" x14ac:dyDescent="0.25">
      <c r="A48" s="119" t="s">
        <v>45</v>
      </c>
      <c r="B48" s="118">
        <v>24.810419222404526</v>
      </c>
      <c r="C48" s="118">
        <v>46.030421844993342</v>
      </c>
      <c r="D48" s="118">
        <v>38.553696346545387</v>
      </c>
      <c r="E48" s="118">
        <v>33.594829174760228</v>
      </c>
      <c r="F48" s="118">
        <v>27.303054456585016</v>
      </c>
      <c r="G48" s="118">
        <v>31.426391941895311</v>
      </c>
      <c r="H48" s="118">
        <v>42.994255378344064</v>
      </c>
      <c r="I48" s="118">
        <v>47.645690264978562</v>
      </c>
      <c r="J48" s="118">
        <v>51.522902028540983</v>
      </c>
      <c r="K48" s="118">
        <v>13.080605882910904</v>
      </c>
      <c r="L48" s="118">
        <v>8.95822117518901</v>
      </c>
      <c r="M48" s="118">
        <v>17.195238439937803</v>
      </c>
      <c r="N48" s="118">
        <v>5.3392148668305319</v>
      </c>
      <c r="O48" s="118">
        <v>16.928654874875143</v>
      </c>
      <c r="P48" s="118">
        <v>19.695300706228259</v>
      </c>
      <c r="Q48" s="118">
        <v>16.456260642852047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3034.9648667495467</v>
      </c>
      <c r="C50" s="70">
        <f t="shared" si="10"/>
        <v>2691.8829067157749</v>
      </c>
      <c r="D50" s="70">
        <f t="shared" si="10"/>
        <v>2815.9235146933702</v>
      </c>
      <c r="E50" s="70">
        <f t="shared" si="10"/>
        <v>2694.2020560211536</v>
      </c>
      <c r="F50" s="70">
        <f t="shared" si="10"/>
        <v>2811.0467414169079</v>
      </c>
      <c r="G50" s="70">
        <f t="shared" si="10"/>
        <v>2792.2458596592924</v>
      </c>
      <c r="H50" s="70">
        <f t="shared" si="10"/>
        <v>2803.6213054395557</v>
      </c>
      <c r="I50" s="70">
        <f t="shared" si="10"/>
        <v>2783.6896556759593</v>
      </c>
      <c r="J50" s="70">
        <f t="shared" si="10"/>
        <v>2676.912150737352</v>
      </c>
      <c r="K50" s="70">
        <f t="shared" si="10"/>
        <v>2264.6508910935881</v>
      </c>
      <c r="L50" s="70">
        <f t="shared" si="10"/>
        <v>2619.8347063698429</v>
      </c>
      <c r="M50" s="70">
        <f t="shared" si="10"/>
        <v>2630.846289950694</v>
      </c>
      <c r="N50" s="70">
        <f t="shared" si="10"/>
        <v>2511.1761142741452</v>
      </c>
      <c r="O50" s="70">
        <f t="shared" si="10"/>
        <v>1485.5164085635836</v>
      </c>
      <c r="P50" s="70">
        <f t="shared" si="10"/>
        <v>1777.0738974950063</v>
      </c>
      <c r="Q50" s="70">
        <f t="shared" si="10"/>
        <v>2389.977471521132</v>
      </c>
    </row>
    <row r="51" spans="1:17" x14ac:dyDescent="0.25">
      <c r="A51" s="55" t="s">
        <v>343</v>
      </c>
      <c r="B51" s="54">
        <v>2800.4457430699304</v>
      </c>
      <c r="C51" s="54">
        <v>2469.335572215577</v>
      </c>
      <c r="D51" s="54">
        <v>2579.0243363096038</v>
      </c>
      <c r="E51" s="54">
        <v>2454.2445399186245</v>
      </c>
      <c r="F51" s="54">
        <v>2581.7185266603092</v>
      </c>
      <c r="G51" s="54">
        <v>2570.3474305547852</v>
      </c>
      <c r="H51" s="54">
        <v>2574.6533360758062</v>
      </c>
      <c r="I51" s="54">
        <v>2564.7962027808953</v>
      </c>
      <c r="J51" s="54">
        <v>2463.0143507027988</v>
      </c>
      <c r="K51" s="54">
        <v>2096.3590126520048</v>
      </c>
      <c r="L51" s="54">
        <v>2438.3793568444071</v>
      </c>
      <c r="M51" s="54">
        <v>2443.3300417250266</v>
      </c>
      <c r="N51" s="54">
        <v>2342.44165786348</v>
      </c>
      <c r="O51" s="54">
        <v>1378.8117688075768</v>
      </c>
      <c r="P51" s="54">
        <v>1647.795521664696</v>
      </c>
      <c r="Q51" s="54">
        <v>2226.1995598934182</v>
      </c>
    </row>
    <row r="52" spans="1:17" x14ac:dyDescent="0.25">
      <c r="A52" s="52" t="s">
        <v>106</v>
      </c>
      <c r="B52" s="51">
        <v>234.51912367961634</v>
      </c>
      <c r="C52" s="51">
        <v>222.54733450019779</v>
      </c>
      <c r="D52" s="51">
        <v>236.89917838376627</v>
      </c>
      <c r="E52" s="51">
        <v>239.95751610252913</v>
      </c>
      <c r="F52" s="51">
        <v>229.32821475659853</v>
      </c>
      <c r="G52" s="51">
        <v>221.89842910450736</v>
      </c>
      <c r="H52" s="51">
        <v>228.96796936374935</v>
      </c>
      <c r="I52" s="51">
        <v>218.89345289506392</v>
      </c>
      <c r="J52" s="51">
        <v>213.89780003455323</v>
      </c>
      <c r="K52" s="51">
        <v>168.29187844158355</v>
      </c>
      <c r="L52" s="51">
        <v>181.45534952543599</v>
      </c>
      <c r="M52" s="51">
        <v>187.51624822566723</v>
      </c>
      <c r="N52" s="51">
        <v>168.73445641066499</v>
      </c>
      <c r="O52" s="51">
        <v>106.70463975600684</v>
      </c>
      <c r="P52" s="51">
        <v>129.27837583031038</v>
      </c>
      <c r="Q52" s="51">
        <v>163.77791162771402</v>
      </c>
    </row>
    <row r="53" spans="1:17" x14ac:dyDescent="0.25">
      <c r="A53" s="50" t="s">
        <v>105</v>
      </c>
      <c r="B53" s="38">
        <f t="shared" ref="B53:Q53" si="11">SUM(B54:B55)</f>
        <v>3034.9648667495471</v>
      </c>
      <c r="C53" s="38">
        <f t="shared" si="11"/>
        <v>2691.8829067157744</v>
      </c>
      <c r="D53" s="38">
        <f t="shared" si="11"/>
        <v>2815.9235146933706</v>
      </c>
      <c r="E53" s="38">
        <f t="shared" si="11"/>
        <v>2694.2020560211531</v>
      </c>
      <c r="F53" s="38">
        <f t="shared" si="11"/>
        <v>2811.0467414169075</v>
      </c>
      <c r="G53" s="38">
        <f t="shared" si="11"/>
        <v>2792.2458596592928</v>
      </c>
      <c r="H53" s="38">
        <f t="shared" si="11"/>
        <v>2803.6213054395557</v>
      </c>
      <c r="I53" s="38">
        <f t="shared" si="11"/>
        <v>2783.6896556759589</v>
      </c>
      <c r="J53" s="38">
        <f t="shared" si="11"/>
        <v>2676.912150737352</v>
      </c>
      <c r="K53" s="38">
        <f t="shared" si="11"/>
        <v>2264.6508910935886</v>
      </c>
      <c r="L53" s="38">
        <f t="shared" si="11"/>
        <v>2619.8347063698429</v>
      </c>
      <c r="M53" s="38">
        <f t="shared" si="11"/>
        <v>2630.8462899506935</v>
      </c>
      <c r="N53" s="38">
        <f t="shared" si="11"/>
        <v>2511.1761142741457</v>
      </c>
      <c r="O53" s="38">
        <f t="shared" si="11"/>
        <v>1485.5164085635838</v>
      </c>
      <c r="P53" s="38">
        <f t="shared" si="11"/>
        <v>1777.0738974950063</v>
      </c>
      <c r="Q53" s="38">
        <f t="shared" si="11"/>
        <v>2389.9774715211324</v>
      </c>
    </row>
    <row r="54" spans="1:17" x14ac:dyDescent="0.25">
      <c r="A54" s="121" t="s">
        <v>46</v>
      </c>
      <c r="B54" s="120">
        <f>ISI_emi!B$5</f>
        <v>3010.6292305845973</v>
      </c>
      <c r="C54" s="120">
        <f>ISI_emi!C$5</f>
        <v>2645.6479568480231</v>
      </c>
      <c r="D54" s="120">
        <f>ISI_emi!D$5</f>
        <v>2779.2494744417613</v>
      </c>
      <c r="E54" s="120">
        <f>ISI_emi!E$5</f>
        <v>2662.2772581376876</v>
      </c>
      <c r="F54" s="120">
        <f>ISI_emi!F$5</f>
        <v>2785.0022498868661</v>
      </c>
      <c r="G54" s="120">
        <f>ISI_emi!G$5</f>
        <v>2765.777605411959</v>
      </c>
      <c r="H54" s="120">
        <f>ISI_emi!H$5</f>
        <v>2764.6759515070548</v>
      </c>
      <c r="I54" s="120">
        <f>ISI_emi!I$5</f>
        <v>2737.3129085665846</v>
      </c>
      <c r="J54" s="120">
        <f>ISI_emi!J$5</f>
        <v>2627.7995740185297</v>
      </c>
      <c r="K54" s="120">
        <f>ISI_emi!K$5</f>
        <v>2252.8404575112208</v>
      </c>
      <c r="L54" s="120">
        <f>ISI_emi!L$5</f>
        <v>2611.5574772281366</v>
      </c>
      <c r="M54" s="120">
        <f>ISI_emi!M$5</f>
        <v>2610.8475636992212</v>
      </c>
      <c r="N54" s="120">
        <f>ISI_emi!N$5</f>
        <v>2505.0222822598512</v>
      </c>
      <c r="O54" s="120">
        <f>ISI_emi!O$5</f>
        <v>1473.420778512211</v>
      </c>
      <c r="P54" s="120">
        <f>ISI_emi!P$5</f>
        <v>1761.8561069152033</v>
      </c>
      <c r="Q54" s="120">
        <f>ISI_emi!Q$5</f>
        <v>2375.9826978555848</v>
      </c>
    </row>
    <row r="55" spans="1:17" x14ac:dyDescent="0.25">
      <c r="A55" s="119" t="s">
        <v>45</v>
      </c>
      <c r="B55" s="118">
        <f>ISI_emi!B$53</f>
        <v>24.335636164949801</v>
      </c>
      <c r="C55" s="118">
        <f>ISI_emi!C$53</f>
        <v>46.234949867751517</v>
      </c>
      <c r="D55" s="118">
        <f>ISI_emi!D$53</f>
        <v>36.674040251609412</v>
      </c>
      <c r="E55" s="118">
        <f>ISI_emi!E$53</f>
        <v>31.924797883465633</v>
      </c>
      <c r="F55" s="118">
        <f>ISI_emi!F$53</f>
        <v>26.044491530041505</v>
      </c>
      <c r="G55" s="118">
        <f>ISI_emi!G$53</f>
        <v>26.468254247333842</v>
      </c>
      <c r="H55" s="118">
        <f>ISI_emi!H$53</f>
        <v>38.945353932500709</v>
      </c>
      <c r="I55" s="118">
        <f>ISI_emi!I$53</f>
        <v>46.376747109374094</v>
      </c>
      <c r="J55" s="118">
        <f>ISI_emi!J$53</f>
        <v>49.112576718822538</v>
      </c>
      <c r="K55" s="118">
        <f>ISI_emi!K$53</f>
        <v>11.810433582367681</v>
      </c>
      <c r="L55" s="118">
        <f>ISI_emi!L$53</f>
        <v>8.2772291417063091</v>
      </c>
      <c r="M55" s="118">
        <f>ISI_emi!M$53</f>
        <v>19.998726251472402</v>
      </c>
      <c r="N55" s="118">
        <f>ISI_emi!N$53</f>
        <v>6.1538320142942959</v>
      </c>
      <c r="O55" s="118">
        <f>ISI_emi!O$53</f>
        <v>12.095630051372742</v>
      </c>
      <c r="P55" s="118">
        <f>ISI_emi!P$53</f>
        <v>15.217790579803076</v>
      </c>
      <c r="Q55" s="118">
        <f>ISI_emi!Q$53</f>
        <v>13.994773665547537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124.9785219009884</v>
      </c>
      <c r="C57" s="115">
        <f t="shared" si="12"/>
        <v>109.1895891390627</v>
      </c>
      <c r="D57" s="115">
        <f t="shared" si="12"/>
        <v>83.864916950260522</v>
      </c>
      <c r="E57" s="115">
        <f t="shared" si="12"/>
        <v>119.68775197234093</v>
      </c>
      <c r="F57" s="115">
        <f t="shared" si="12"/>
        <v>150.54416070786854</v>
      </c>
      <c r="G57" s="115">
        <f t="shared" si="12"/>
        <v>143.81115360135362</v>
      </c>
      <c r="H57" s="115">
        <f t="shared" si="12"/>
        <v>166.72744305192955</v>
      </c>
      <c r="I57" s="115">
        <f t="shared" si="12"/>
        <v>168.3934371902736</v>
      </c>
      <c r="J57" s="115">
        <f t="shared" si="12"/>
        <v>186.34819927778955</v>
      </c>
      <c r="K57" s="115">
        <f t="shared" si="12"/>
        <v>112.88112456735942</v>
      </c>
      <c r="L57" s="115">
        <f t="shared" si="12"/>
        <v>110.25683461521248</v>
      </c>
      <c r="M57" s="115">
        <f t="shared" si="12"/>
        <v>119.83854894276648</v>
      </c>
      <c r="N57" s="115">
        <f t="shared" si="12"/>
        <v>99.77236100336458</v>
      </c>
      <c r="O57" s="115">
        <f t="shared" si="12"/>
        <v>201.31623598772069</v>
      </c>
      <c r="P57" s="115">
        <f t="shared" si="12"/>
        <v>201.15551420312161</v>
      </c>
      <c r="Q57" s="115">
        <f t="shared" si="12"/>
        <v>188.35138929503159</v>
      </c>
    </row>
    <row r="58" spans="1:17" x14ac:dyDescent="0.25">
      <c r="A58" s="39" t="s">
        <v>103</v>
      </c>
      <c r="B58" s="114">
        <f t="shared" ref="B58:Q58" si="13">IF(B$46=0,"",B$46/B$7)</f>
        <v>0.37599312918127253</v>
      </c>
      <c r="C58" s="114">
        <f t="shared" si="13"/>
        <v>0.31581098670756663</v>
      </c>
      <c r="D58" s="114">
        <f t="shared" si="13"/>
        <v>0.30719608865075476</v>
      </c>
      <c r="E58" s="114">
        <f t="shared" si="13"/>
        <v>0.31293237807943686</v>
      </c>
      <c r="F58" s="114">
        <f t="shared" si="13"/>
        <v>0.32195711065573734</v>
      </c>
      <c r="G58" s="114">
        <f t="shared" si="13"/>
        <v>0.33142134994526751</v>
      </c>
      <c r="H58" s="114">
        <f t="shared" si="13"/>
        <v>0.31674041266794578</v>
      </c>
      <c r="I58" s="114">
        <f t="shared" si="13"/>
        <v>0.29777629097440483</v>
      </c>
      <c r="J58" s="114">
        <f t="shared" si="13"/>
        <v>0.30494248927038609</v>
      </c>
      <c r="K58" s="114">
        <f t="shared" si="13"/>
        <v>0.3482660798289382</v>
      </c>
      <c r="L58" s="114">
        <f t="shared" si="13"/>
        <v>0.35024499983389246</v>
      </c>
      <c r="M58" s="114">
        <f t="shared" si="13"/>
        <v>0.33955347155089888</v>
      </c>
      <c r="N58" s="114">
        <f t="shared" si="13"/>
        <v>0.36337038857104481</v>
      </c>
      <c r="O58" s="114">
        <f t="shared" si="13"/>
        <v>0.4417105756691706</v>
      </c>
      <c r="P58" s="114">
        <f t="shared" si="13"/>
        <v>0.38706526131954644</v>
      </c>
      <c r="Q58" s="114">
        <f t="shared" si="13"/>
        <v>0.34082300816596001</v>
      </c>
    </row>
    <row r="59" spans="1:17" x14ac:dyDescent="0.25">
      <c r="A59" s="110" t="s">
        <v>46</v>
      </c>
      <c r="B59" s="113">
        <f t="shared" ref="B59:Q59" si="14">IF(B$47=0,"",B$47/B$8)</f>
        <v>0.41433011323306246</v>
      </c>
      <c r="C59" s="113">
        <f t="shared" si="14"/>
        <v>0.38163943134513145</v>
      </c>
      <c r="D59" s="113">
        <f t="shared" si="14"/>
        <v>0.35842607364010537</v>
      </c>
      <c r="E59" s="113">
        <f t="shared" si="14"/>
        <v>0.35904126269831688</v>
      </c>
      <c r="F59" s="113">
        <f t="shared" si="14"/>
        <v>0.36019006922912777</v>
      </c>
      <c r="G59" s="113">
        <f t="shared" si="14"/>
        <v>0.37606370965343389</v>
      </c>
      <c r="H59" s="113">
        <f t="shared" si="14"/>
        <v>0.37399561492221511</v>
      </c>
      <c r="I59" s="113">
        <f t="shared" si="14"/>
        <v>0.35598733934934701</v>
      </c>
      <c r="J59" s="113">
        <f t="shared" si="14"/>
        <v>0.37305932612402193</v>
      </c>
      <c r="K59" s="113">
        <f t="shared" si="14"/>
        <v>0.3741437483218642</v>
      </c>
      <c r="L59" s="113">
        <f t="shared" si="14"/>
        <v>0.36491354889412519</v>
      </c>
      <c r="M59" s="113">
        <f t="shared" si="14"/>
        <v>0.36666568336810929</v>
      </c>
      <c r="N59" s="113">
        <f t="shared" si="14"/>
        <v>0.37296903515438212</v>
      </c>
      <c r="O59" s="113">
        <f t="shared" si="14"/>
        <v>0.50148089172177757</v>
      </c>
      <c r="P59" s="113">
        <f t="shared" si="14"/>
        <v>0.43758098596908551</v>
      </c>
      <c r="Q59" s="113">
        <f t="shared" si="14"/>
        <v>0.36789799471475176</v>
      </c>
    </row>
    <row r="60" spans="1:17" x14ac:dyDescent="0.25">
      <c r="A60" s="108" t="s">
        <v>45</v>
      </c>
      <c r="B60" s="112">
        <f t="shared" ref="B60:Q60" si="15">IF(B$48=0,"",B$48/B$9)</f>
        <v>0.10648248593306664</v>
      </c>
      <c r="C60" s="112">
        <f t="shared" si="15"/>
        <v>0.10050310446505097</v>
      </c>
      <c r="D60" s="112">
        <f t="shared" si="15"/>
        <v>9.6143881163454833E-2</v>
      </c>
      <c r="E60" s="112">
        <f t="shared" si="15"/>
        <v>9.6260255515072293E-2</v>
      </c>
      <c r="F60" s="112">
        <f t="shared" si="15"/>
        <v>9.64772242282156E-2</v>
      </c>
      <c r="G60" s="112">
        <f t="shared" si="15"/>
        <v>9.9450607411061112E-2</v>
      </c>
      <c r="H60" s="112">
        <f t="shared" si="15"/>
        <v>9.9065104558396455E-2</v>
      </c>
      <c r="I60" s="112">
        <f t="shared" si="15"/>
        <v>9.5674076837306346E-2</v>
      </c>
      <c r="J60" s="112">
        <f t="shared" si="15"/>
        <v>9.8892326350366572E-2</v>
      </c>
      <c r="K60" s="112">
        <f t="shared" si="15"/>
        <v>9.9095499112961394E-2</v>
      </c>
      <c r="L60" s="112">
        <f t="shared" si="15"/>
        <v>9.7371969295532712E-2</v>
      </c>
      <c r="M60" s="112">
        <f t="shared" si="15"/>
        <v>9.7700218408737521E-2</v>
      </c>
      <c r="N60" s="112">
        <f t="shared" si="15"/>
        <v>9.8874349385750585E-2</v>
      </c>
      <c r="O60" s="112">
        <f t="shared" si="15"/>
        <v>0.1217888839919075</v>
      </c>
      <c r="P60" s="112">
        <f t="shared" si="15"/>
        <v>0.11064775677656326</v>
      </c>
      <c r="Q60" s="112">
        <f t="shared" si="15"/>
        <v>9.795393239792885E-2</v>
      </c>
    </row>
    <row r="61" spans="1:17" x14ac:dyDescent="0.25">
      <c r="A61" s="39" t="s">
        <v>102</v>
      </c>
      <c r="B61" s="114">
        <f>IF(SUM(ISI_ued!B$5,ISI_ued!B$53)=0,"",SUM(ISI_ued!B$5,ISI_ued!B$53)/B$7)</f>
        <v>0.18224605339264122</v>
      </c>
      <c r="C61" s="114">
        <f>IF(SUM(ISI_ued!C$5,ISI_ued!C$53)=0,"",SUM(ISI_ued!C$5,ISI_ued!C$53)/C$7)</f>
        <v>0.15380966150737274</v>
      </c>
      <c r="D61" s="114">
        <f>IF(SUM(ISI_ued!D$5,ISI_ued!D$53)=0,"",SUM(ISI_ued!D$5,ISI_ued!D$53)/D$7)</f>
        <v>0.15012853132512868</v>
      </c>
      <c r="E61" s="114">
        <f>IF(SUM(ISI_ued!E$5,ISI_ued!E$53)=0,"",SUM(ISI_ued!E$5,ISI_ued!E$53)/E$7)</f>
        <v>0.1537132973281628</v>
      </c>
      <c r="F61" s="114">
        <f>IF(SUM(ISI_ued!F$5,ISI_ued!F$53)=0,"",SUM(ISI_ued!F$5,ISI_ued!F$53)/F$7)</f>
        <v>0.15801591537739273</v>
      </c>
      <c r="G61" s="114">
        <f>IF(SUM(ISI_ued!G$5,ISI_ued!G$53)=0,"",SUM(ISI_ued!G$5,ISI_ued!G$53)/G$7)</f>
        <v>0.16373857086353172</v>
      </c>
      <c r="H61" s="114">
        <f>IF(SUM(ISI_ued!H$5,ISI_ued!H$53)=0,"",SUM(ISI_ued!H$5,ISI_ued!H$53)/H$7)</f>
        <v>0.15590344816547877</v>
      </c>
      <c r="I61" s="114">
        <f>IF(SUM(ISI_ued!I$5,ISI_ued!I$53)=0,"",SUM(ISI_ued!I$5,ISI_ued!I$53)/I$7)</f>
        <v>0.14604114715075775</v>
      </c>
      <c r="J61" s="114">
        <f>IF(SUM(ISI_ued!J$5,ISI_ued!J$53)=0,"",SUM(ISI_ued!J$5,ISI_ued!J$53)/J$7)</f>
        <v>0.15242363604372583</v>
      </c>
      <c r="K61" s="114">
        <f>IF(SUM(ISI_ued!K$5,ISI_ued!K$53)=0,"",SUM(ISI_ued!K$5,ISI_ued!K$53)/K$7)</f>
        <v>0.17448333428874352</v>
      </c>
      <c r="L61" s="114">
        <f>IF(SUM(ISI_ued!L$5,ISI_ued!L$53)=0,"",SUM(ISI_ued!L$5,ISI_ued!L$53)/L$7)</f>
        <v>0.17500380547409439</v>
      </c>
      <c r="M61" s="114">
        <f>IF(SUM(ISI_ued!M$5,ISI_ued!M$53)=0,"",SUM(ISI_ued!M$5,ISI_ued!M$53)/M$7)</f>
        <v>0.16946158610473611</v>
      </c>
      <c r="N61" s="114">
        <f>IF(SUM(ISI_ued!N$5,ISI_ued!N$53)=0,"",SUM(ISI_ued!N$5,ISI_ued!N$53)/N$7)</f>
        <v>0.1821608356270337</v>
      </c>
      <c r="O61" s="114">
        <f>IF(SUM(ISI_ued!O$5,ISI_ued!O$53)=0,"",SUM(ISI_ued!O$5,ISI_ued!O$53)/O$7)</f>
        <v>0.22440899687048696</v>
      </c>
      <c r="P61" s="114">
        <f>IF(SUM(ISI_ued!P$5,ISI_ued!P$53)=0,"",SUM(ISI_ued!P$5,ISI_ued!P$53)/P$7)</f>
        <v>0.19557812186697923</v>
      </c>
      <c r="Q61" s="114">
        <f>IF(SUM(ISI_ued!Q$5,ISI_ued!Q$53)=0,"",SUM(ISI_ued!Q$5,ISI_ued!Q$53)/Q$7)</f>
        <v>0.17110132935709707</v>
      </c>
    </row>
    <row r="62" spans="1:17" x14ac:dyDescent="0.25">
      <c r="A62" s="110" t="s">
        <v>46</v>
      </c>
      <c r="B62" s="113">
        <f>IF(ISI_ued!B$5=0,"",ISI_ued!B$5/B$8)</f>
        <v>0.20070921373896614</v>
      </c>
      <c r="C62" s="113">
        <f>IF(ISI_ued!C$5=0,"",ISI_ued!C$5/C$8)</f>
        <v>0.18570416767025949</v>
      </c>
      <c r="D62" s="113">
        <f>IF(ISI_ued!D$5=0,"",ISI_ued!D$5/D$8)</f>
        <v>0.17503514491250693</v>
      </c>
      <c r="E62" s="113">
        <f>IF(ISI_ued!E$5=0,"",ISI_ued!E$5/E$8)</f>
        <v>0.17630005870611454</v>
      </c>
      <c r="F62" s="113">
        <f>IF(ISI_ued!F$5=0,"",ISI_ued!F$5/F$8)</f>
        <v>0.1767326335353922</v>
      </c>
      <c r="G62" s="113">
        <f>IF(ISI_ued!G$5=0,"",ISI_ued!G$5/G$8)</f>
        <v>0.18571779879518704</v>
      </c>
      <c r="H62" s="113">
        <f>IF(ISI_ued!H$5=0,"",ISI_ued!H$5/H$8)</f>
        <v>0.18381294203684534</v>
      </c>
      <c r="I62" s="113">
        <f>IF(ISI_ued!I$5=0,"",ISI_ued!I$5/I$8)</f>
        <v>0.17411517979375879</v>
      </c>
      <c r="J62" s="113">
        <f>IF(ISI_ued!J$5=0,"",ISI_ued!J$5/J$8)</f>
        <v>0.18597044770257862</v>
      </c>
      <c r="K62" s="113">
        <f>IF(ISI_ued!K$5=0,"",ISI_ued!K$5/K$8)</f>
        <v>0.18728401812633733</v>
      </c>
      <c r="L62" s="113">
        <f>IF(ISI_ued!L$5=0,"",ISI_ued!L$5/L$8)</f>
        <v>0.18224007145398149</v>
      </c>
      <c r="M62" s="113">
        <f>IF(ISI_ued!M$5=0,"",ISI_ued!M$5/M$8)</f>
        <v>0.18282938509134433</v>
      </c>
      <c r="N62" s="113">
        <f>IF(ISI_ued!N$5=0,"",ISI_ued!N$5/N$8)</f>
        <v>0.18691793006592317</v>
      </c>
      <c r="O62" s="113">
        <f>IF(ISI_ued!O$5=0,"",ISI_ued!O$5/O$8)</f>
        <v>0.25439973203173155</v>
      </c>
      <c r="P62" s="113">
        <f>IF(ISI_ued!P$5=0,"",ISI_ued!P$5/P$8)</f>
        <v>0.22076239754654661</v>
      </c>
      <c r="Q62" s="113">
        <f>IF(ISI_ued!Q$5=0,"",ISI_ued!Q$5/Q$8)</f>
        <v>0.18451153215010768</v>
      </c>
    </row>
    <row r="63" spans="1:17" x14ac:dyDescent="0.25">
      <c r="A63" s="108" t="s">
        <v>45</v>
      </c>
      <c r="B63" s="112">
        <f>IF(ISI_ued!B$53=0,"",ISI_ued!B$53/B$9)</f>
        <v>5.24492437476618E-2</v>
      </c>
      <c r="C63" s="112">
        <f>IF(ISI_ued!C$53=0,"",ISI_ued!C$53/C$9)</f>
        <v>4.9490949210419952E-2</v>
      </c>
      <c r="D63" s="112">
        <f>IF(ISI_ued!D$53=0,"",ISI_ued!D$53/D$9)</f>
        <v>4.7520736695829728E-2</v>
      </c>
      <c r="E63" s="112">
        <f>IF(ISI_ued!E$53=0,"",ISI_ued!E$53/E$9)</f>
        <v>4.7574934405982622E-2</v>
      </c>
      <c r="F63" s="112">
        <f>IF(ISI_ued!F$53=0,"",ISI_ued!F$53/F$9)</f>
        <v>4.7633574014491101E-2</v>
      </c>
      <c r="G63" s="112">
        <f>IF(ISI_ued!G$53=0,"",ISI_ued!G$53/G$9)</f>
        <v>4.9530051041449273E-2</v>
      </c>
      <c r="H63" s="112">
        <f>IF(ISI_ued!H$53=0,"",ISI_ued!H$53/H$9)</f>
        <v>4.979592538263343E-2</v>
      </c>
      <c r="I63" s="112">
        <f>IF(ISI_ued!I$53=0,"",ISI_ued!I$53/I$9)</f>
        <v>4.8571262733591469E-2</v>
      </c>
      <c r="J63" s="112">
        <f>IF(ISI_ued!J$53=0,"",ISI_ued!J$53/J$9)</f>
        <v>5.0946140507541572E-2</v>
      </c>
      <c r="K63" s="112">
        <f>IF(ISI_ued!K$53=0,"",ISI_ued!K$53/K$9)</f>
        <v>5.1228264913124211E-2</v>
      </c>
      <c r="L63" s="112">
        <f>IF(ISI_ued!L$53=0,"",ISI_ued!L$53/L$9)</f>
        <v>5.0256872386040354E-2</v>
      </c>
      <c r="M63" s="112">
        <f>IF(ISI_ued!M$53=0,"",ISI_ued!M$53/M$9)</f>
        <v>5.0214742871924248E-2</v>
      </c>
      <c r="N63" s="112">
        <f>IF(ISI_ued!N$53=0,"",ISI_ued!N$53/N$9)</f>
        <v>5.1076455533189798E-2</v>
      </c>
      <c r="O63" s="112">
        <f>IF(ISI_ued!O$53=0,"",ISI_ued!O$53/O$9)</f>
        <v>6.388304751821379E-2</v>
      </c>
      <c r="P63" s="112">
        <f>IF(ISI_ued!P$53=0,"",ISI_ued!P$53/P$9)</f>
        <v>5.7772029103503639E-2</v>
      </c>
      <c r="Q63" s="112">
        <f>IF(ISI_ued!Q$53=0,"",ISI_ued!Q$53/Q$9)</f>
        <v>5.0808617398365001E-2</v>
      </c>
    </row>
    <row r="64" spans="1:17" x14ac:dyDescent="0.25">
      <c r="A64" s="39" t="s">
        <v>60</v>
      </c>
      <c r="B64" s="111">
        <f t="shared" ref="B64:Q64" si="16">IF(B$46=0,"",B$53/B$46)</f>
        <v>4.314196991957413</v>
      </c>
      <c r="C64" s="111">
        <f t="shared" si="16"/>
        <v>4.3577276057261107</v>
      </c>
      <c r="D64" s="111">
        <f t="shared" si="16"/>
        <v>4.4649461284597241</v>
      </c>
      <c r="E64" s="111">
        <f t="shared" si="16"/>
        <v>4.328574330171473</v>
      </c>
      <c r="F64" s="111">
        <f t="shared" si="16"/>
        <v>4.4729107484993493</v>
      </c>
      <c r="G64" s="111">
        <f t="shared" si="16"/>
        <v>4.3028924015959866</v>
      </c>
      <c r="H64" s="111">
        <f t="shared" si="16"/>
        <v>4.2473510620456674</v>
      </c>
      <c r="I64" s="111">
        <f t="shared" si="16"/>
        <v>4.197691156746596</v>
      </c>
      <c r="J64" s="111">
        <f t="shared" si="16"/>
        <v>4.1861785436958705</v>
      </c>
      <c r="K64" s="111">
        <f t="shared" si="16"/>
        <v>4.6348151093819974</v>
      </c>
      <c r="L64" s="111">
        <f t="shared" si="16"/>
        <v>4.457691309616945</v>
      </c>
      <c r="M64" s="111">
        <f t="shared" si="16"/>
        <v>4.4375479650186245</v>
      </c>
      <c r="N64" s="111">
        <f t="shared" si="16"/>
        <v>4.4817049822259598</v>
      </c>
      <c r="O64" s="111">
        <f t="shared" si="16"/>
        <v>3.8087191732469212</v>
      </c>
      <c r="P64" s="111">
        <f t="shared" si="16"/>
        <v>3.9853715213150909</v>
      </c>
      <c r="Q64" s="111">
        <f t="shared" si="16"/>
        <v>4.1864903120298473</v>
      </c>
    </row>
    <row r="65" spans="1:17" x14ac:dyDescent="0.25">
      <c r="A65" s="110" t="s">
        <v>101</v>
      </c>
      <c r="B65" s="109">
        <f t="shared" ref="B65:Q65" si="17">IF(B$47=0,"",B$54/B$47)</f>
        <v>4.4360545481979052</v>
      </c>
      <c r="C65" s="109">
        <f t="shared" si="17"/>
        <v>4.6277192196370649</v>
      </c>
      <c r="D65" s="109">
        <f t="shared" si="17"/>
        <v>4.6937277367392563</v>
      </c>
      <c r="E65" s="109">
        <f t="shared" si="17"/>
        <v>4.5213181887436038</v>
      </c>
      <c r="F65" s="109">
        <f t="shared" si="17"/>
        <v>4.632735217262625</v>
      </c>
      <c r="G65" s="109">
        <f t="shared" si="17"/>
        <v>4.4790166537254104</v>
      </c>
      <c r="H65" s="109">
        <f t="shared" si="17"/>
        <v>4.4801626432974011</v>
      </c>
      <c r="I65" s="109">
        <f t="shared" si="17"/>
        <v>4.4472843638911677</v>
      </c>
      <c r="J65" s="109">
        <f t="shared" si="17"/>
        <v>4.4694915788136722</v>
      </c>
      <c r="K65" s="109">
        <f t="shared" si="17"/>
        <v>4.7374691333111345</v>
      </c>
      <c r="L65" s="109">
        <f t="shared" si="17"/>
        <v>4.5123878064587739</v>
      </c>
      <c r="M65" s="109">
        <f t="shared" si="17"/>
        <v>4.5353582489093949</v>
      </c>
      <c r="N65" s="109">
        <f t="shared" si="17"/>
        <v>4.513733200064828</v>
      </c>
      <c r="O65" s="109">
        <f t="shared" si="17"/>
        <v>3.9491121294658691</v>
      </c>
      <c r="P65" s="109">
        <f t="shared" si="17"/>
        <v>4.1338340362714678</v>
      </c>
      <c r="Q65" s="109">
        <f t="shared" si="17"/>
        <v>4.2855108677740228</v>
      </c>
    </row>
    <row r="66" spans="1:17" x14ac:dyDescent="0.25">
      <c r="A66" s="108" t="s">
        <v>100</v>
      </c>
      <c r="B66" s="107">
        <f t="shared" ref="B66:Q66" si="18">IF(B$48=0,"",B$55/B$48)</f>
        <v>0.98086356166743116</v>
      </c>
      <c r="C66" s="107">
        <f t="shared" si="18"/>
        <v>1.0044433227974081</v>
      </c>
      <c r="D66" s="107">
        <f t="shared" si="18"/>
        <v>0.95124576180606868</v>
      </c>
      <c r="E66" s="107">
        <f t="shared" si="18"/>
        <v>0.95028903755970606</v>
      </c>
      <c r="F66" s="107">
        <f t="shared" si="18"/>
        <v>0.95390395134929795</v>
      </c>
      <c r="G66" s="107">
        <f t="shared" si="18"/>
        <v>0.84223013244000022</v>
      </c>
      <c r="H66" s="107">
        <f t="shared" si="18"/>
        <v>0.90582692012657207</v>
      </c>
      <c r="I66" s="107">
        <f t="shared" si="18"/>
        <v>0.97336709472467875</v>
      </c>
      <c r="J66" s="107">
        <f t="shared" si="18"/>
        <v>0.95321837057269698</v>
      </c>
      <c r="K66" s="107">
        <f t="shared" si="18"/>
        <v>0.9028965239138782</v>
      </c>
      <c r="L66" s="107">
        <f t="shared" si="18"/>
        <v>0.92398133288238082</v>
      </c>
      <c r="M66" s="107">
        <f t="shared" si="18"/>
        <v>1.1630386121906395</v>
      </c>
      <c r="N66" s="107">
        <f t="shared" si="18"/>
        <v>1.1525724601428782</v>
      </c>
      <c r="O66" s="107">
        <f t="shared" si="18"/>
        <v>0.71450627003593836</v>
      </c>
      <c r="P66" s="107">
        <f t="shared" si="18"/>
        <v>0.77266099191827742</v>
      </c>
      <c r="Q66" s="107">
        <f t="shared" si="18"/>
        <v>0.85042246044069048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678.67272547575647</v>
      </c>
      <c r="C5" s="96">
        <v>571.69586815500713</v>
      </c>
      <c r="D5" s="96">
        <v>592.11987365345374</v>
      </c>
      <c r="E5" s="96">
        <v>588.82767082523958</v>
      </c>
      <c r="F5" s="96">
        <v>601.15722554341426</v>
      </c>
      <c r="G5" s="96">
        <v>617.49661125093849</v>
      </c>
      <c r="H5" s="96">
        <v>617.09276462165496</v>
      </c>
      <c r="I5" s="96">
        <v>615.50210973502101</v>
      </c>
      <c r="J5" s="96">
        <v>587.94149797145849</v>
      </c>
      <c r="K5" s="96">
        <v>475.53670411708947</v>
      </c>
      <c r="L5" s="96">
        <v>578.75288854608254</v>
      </c>
      <c r="M5" s="96">
        <v>575.66512288793149</v>
      </c>
      <c r="N5" s="96">
        <v>554.97792430972061</v>
      </c>
      <c r="O5" s="96">
        <v>373.10178344100262</v>
      </c>
      <c r="P5" s="96">
        <v>426.20388033388917</v>
      </c>
      <c r="Q5" s="96">
        <v>554.42227803513094</v>
      </c>
    </row>
    <row r="6" spans="1:17" x14ac:dyDescent="0.25">
      <c r="A6" s="132" t="s">
        <v>83</v>
      </c>
      <c r="B6" s="160">
        <v>1.120612544272203</v>
      </c>
      <c r="C6" s="160">
        <v>0.94397422692062161</v>
      </c>
      <c r="D6" s="160">
        <v>0.9776979878833153</v>
      </c>
      <c r="E6" s="160">
        <v>0.97226196010571564</v>
      </c>
      <c r="F6" s="160">
        <v>0.99262030539326407</v>
      </c>
      <c r="G6" s="160">
        <v>1.0195996135372858</v>
      </c>
      <c r="H6" s="160">
        <v>1.0189327890403681</v>
      </c>
      <c r="I6" s="160">
        <v>1.0163063274887856</v>
      </c>
      <c r="J6" s="160">
        <v>0.97079872697572001</v>
      </c>
      <c r="K6" s="160">
        <v>0.78519789567483578</v>
      </c>
      <c r="L6" s="160">
        <v>0.95562665566656868</v>
      </c>
      <c r="M6" s="160">
        <v>0.95052819097156982</v>
      </c>
      <c r="N6" s="160">
        <v>0.9163698501949572</v>
      </c>
      <c r="O6" s="160">
        <v>0.61605914473905565</v>
      </c>
      <c r="P6" s="160">
        <v>0.70374039915164754</v>
      </c>
      <c r="Q6" s="160">
        <v>0.91545237677645963</v>
      </c>
    </row>
    <row r="7" spans="1:17" x14ac:dyDescent="0.25">
      <c r="A7" s="76" t="s">
        <v>82</v>
      </c>
      <c r="B7" s="159">
        <v>0.59766002361184167</v>
      </c>
      <c r="C7" s="159">
        <v>0.50345292102433148</v>
      </c>
      <c r="D7" s="159">
        <v>0.52143892687110149</v>
      </c>
      <c r="E7" s="159">
        <v>0.51853971205638172</v>
      </c>
      <c r="F7" s="159">
        <v>0.52939749620974075</v>
      </c>
      <c r="G7" s="159">
        <v>0.54378646055321911</v>
      </c>
      <c r="H7" s="159">
        <v>0.54343082082152971</v>
      </c>
      <c r="I7" s="159">
        <v>0.54203004132735222</v>
      </c>
      <c r="J7" s="159">
        <v>0.51775932105371736</v>
      </c>
      <c r="K7" s="159">
        <v>0.41877221102657908</v>
      </c>
      <c r="L7" s="159">
        <v>0.50966754968883665</v>
      </c>
      <c r="M7" s="159">
        <v>0.5069483685181706</v>
      </c>
      <c r="N7" s="159">
        <v>0.48873058677064385</v>
      </c>
      <c r="O7" s="159">
        <v>0.328564877194163</v>
      </c>
      <c r="P7" s="159">
        <v>0.37532821288087864</v>
      </c>
      <c r="Q7" s="159">
        <v>0.48824126761411174</v>
      </c>
    </row>
    <row r="8" spans="1:17" x14ac:dyDescent="0.25">
      <c r="A8" s="76" t="s">
        <v>81</v>
      </c>
      <c r="B8" s="159">
        <v>14.941500590296039</v>
      </c>
      <c r="C8" s="159">
        <v>12.586323025608285</v>
      </c>
      <c r="D8" s="159">
        <v>13.035973171777536</v>
      </c>
      <c r="E8" s="159">
        <v>12.96349280140954</v>
      </c>
      <c r="F8" s="159">
        <v>13.234937405243519</v>
      </c>
      <c r="G8" s="159">
        <v>13.594661513830477</v>
      </c>
      <c r="H8" s="159">
        <v>13.58577052053824</v>
      </c>
      <c r="I8" s="159">
        <v>13.550751033183804</v>
      </c>
      <c r="J8" s="159">
        <v>12.943983026342933</v>
      </c>
      <c r="K8" s="159">
        <v>10.469305275664476</v>
      </c>
      <c r="L8" s="159">
        <v>12.741688742220916</v>
      </c>
      <c r="M8" s="159">
        <v>12.673709212954263</v>
      </c>
      <c r="N8" s="159">
        <v>12.218264669266095</v>
      </c>
      <c r="O8" s="159">
        <v>8.2141219298540751</v>
      </c>
      <c r="P8" s="159">
        <v>9.3832053220219649</v>
      </c>
      <c r="Q8" s="159">
        <v>12.206031690352795</v>
      </c>
    </row>
    <row r="9" spans="1:17" x14ac:dyDescent="0.25">
      <c r="A9" s="76" t="s">
        <v>80</v>
      </c>
      <c r="B9" s="159">
        <v>0.37353751475740105</v>
      </c>
      <c r="C9" s="159">
        <v>0.31465807564020715</v>
      </c>
      <c r="D9" s="159">
        <v>0.32589932929443843</v>
      </c>
      <c r="E9" s="159">
        <v>0.32408732003523855</v>
      </c>
      <c r="F9" s="159">
        <v>0.33087343513108797</v>
      </c>
      <c r="G9" s="159">
        <v>0.33986653784576193</v>
      </c>
      <c r="H9" s="159">
        <v>0.33964426301345607</v>
      </c>
      <c r="I9" s="159">
        <v>0.33876877582959514</v>
      </c>
      <c r="J9" s="159">
        <v>0.32359957565857339</v>
      </c>
      <c r="K9" s="159">
        <v>0.26173263189161189</v>
      </c>
      <c r="L9" s="159">
        <v>0.31854221855552289</v>
      </c>
      <c r="M9" s="159">
        <v>0.31684273032385657</v>
      </c>
      <c r="N9" s="159">
        <v>0.30545661673165236</v>
      </c>
      <c r="O9" s="159">
        <v>0.20535304824635187</v>
      </c>
      <c r="P9" s="159">
        <v>0.23458013305054914</v>
      </c>
      <c r="Q9" s="159">
        <v>0.30515079225881986</v>
      </c>
    </row>
    <row r="10" spans="1:17" x14ac:dyDescent="0.25">
      <c r="A10" s="129" t="s">
        <v>79</v>
      </c>
      <c r="B10" s="158">
        <v>0.74707502951480198</v>
      </c>
      <c r="C10" s="158">
        <v>0.62931615128041429</v>
      </c>
      <c r="D10" s="158">
        <v>0.65179865858887687</v>
      </c>
      <c r="E10" s="158">
        <v>0.64817464007047709</v>
      </c>
      <c r="F10" s="158">
        <v>0.66174687026217605</v>
      </c>
      <c r="G10" s="158">
        <v>0.67973307569152386</v>
      </c>
      <c r="H10" s="158">
        <v>0.67928852602691214</v>
      </c>
      <c r="I10" s="158">
        <v>0.67753755165919016</v>
      </c>
      <c r="J10" s="158">
        <v>0.64719915131714667</v>
      </c>
      <c r="K10" s="158">
        <v>0.52346526378322378</v>
      </c>
      <c r="L10" s="158">
        <v>0.63708443711104579</v>
      </c>
      <c r="M10" s="158">
        <v>0.63368546064771314</v>
      </c>
      <c r="N10" s="158">
        <v>0.61091323346330473</v>
      </c>
      <c r="O10" s="158">
        <v>0.41070609649270373</v>
      </c>
      <c r="P10" s="158">
        <v>0.46916026610109829</v>
      </c>
      <c r="Q10" s="158">
        <v>0.61030158451763972</v>
      </c>
    </row>
    <row r="11" spans="1:17" x14ac:dyDescent="0.25">
      <c r="A11" s="92" t="s">
        <v>125</v>
      </c>
      <c r="B11" s="91">
        <v>0.14941500590296042</v>
      </c>
      <c r="C11" s="91">
        <v>0.12586323025608287</v>
      </c>
      <c r="D11" s="91">
        <v>0</v>
      </c>
      <c r="E11" s="91">
        <v>0</v>
      </c>
      <c r="F11" s="91">
        <v>0.13234937405243519</v>
      </c>
      <c r="G11" s="91">
        <v>0.1359466151383048</v>
      </c>
      <c r="H11" s="91">
        <v>0</v>
      </c>
      <c r="I11" s="91">
        <v>0.13550751033183805</v>
      </c>
      <c r="J11" s="91">
        <v>0.12943983026342934</v>
      </c>
      <c r="K11" s="91">
        <v>0.10469305275664476</v>
      </c>
      <c r="L11" s="91">
        <v>0.12741688742220916</v>
      </c>
      <c r="M11" s="91">
        <v>0.12673709212954262</v>
      </c>
      <c r="N11" s="91">
        <v>0.12218264669266095</v>
      </c>
      <c r="O11" s="91">
        <v>8.2141219298540749E-2</v>
      </c>
      <c r="P11" s="91">
        <v>9.3832053220219661E-2</v>
      </c>
      <c r="Q11" s="91">
        <v>0.12206031690352795</v>
      </c>
    </row>
    <row r="12" spans="1:17" x14ac:dyDescent="0.25">
      <c r="A12" s="92" t="s">
        <v>26</v>
      </c>
      <c r="B12" s="91">
        <v>0.22412250885444057</v>
      </c>
      <c r="C12" s="91">
        <v>0.18879484538412425</v>
      </c>
      <c r="D12" s="91">
        <v>0.19553959757666306</v>
      </c>
      <c r="E12" s="91">
        <v>0.19445239202114314</v>
      </c>
      <c r="F12" s="91">
        <v>0.19852406107865278</v>
      </c>
      <c r="G12" s="91">
        <v>0.20391992270745712</v>
      </c>
      <c r="H12" s="91">
        <v>0.20378655780807362</v>
      </c>
      <c r="I12" s="91">
        <v>0.20326126549775705</v>
      </c>
      <c r="J12" s="91">
        <v>0.194159745395144</v>
      </c>
      <c r="K12" s="91">
        <v>0.15703957913496711</v>
      </c>
      <c r="L12" s="91">
        <v>0.19112533113331376</v>
      </c>
      <c r="M12" s="91">
        <v>0.19010563819431395</v>
      </c>
      <c r="N12" s="91">
        <v>0.18327397003899143</v>
      </c>
      <c r="O12" s="91">
        <v>0.12321182894781112</v>
      </c>
      <c r="P12" s="91">
        <v>0.14074807983032947</v>
      </c>
      <c r="Q12" s="91">
        <v>0.18309047535529194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0.37353751475740099</v>
      </c>
      <c r="C14" s="157">
        <v>0.3146580756402072</v>
      </c>
      <c r="D14" s="157">
        <v>0.45625906101221375</v>
      </c>
      <c r="E14" s="157">
        <v>0.45372224804933392</v>
      </c>
      <c r="F14" s="157">
        <v>0.33087343513108802</v>
      </c>
      <c r="G14" s="157">
        <v>0.33986653784576187</v>
      </c>
      <c r="H14" s="157">
        <v>0.4755019682188385</v>
      </c>
      <c r="I14" s="157">
        <v>0.33876877582959508</v>
      </c>
      <c r="J14" s="157">
        <v>0.32359957565857328</v>
      </c>
      <c r="K14" s="157">
        <v>0.26173263189161194</v>
      </c>
      <c r="L14" s="157">
        <v>0.31854221855552289</v>
      </c>
      <c r="M14" s="157">
        <v>0.31684273032385657</v>
      </c>
      <c r="N14" s="157">
        <v>0.30545661673165236</v>
      </c>
      <c r="O14" s="157">
        <v>0.20535304824635189</v>
      </c>
      <c r="P14" s="157">
        <v>0.23458013305054914</v>
      </c>
      <c r="Q14" s="157">
        <v>0.3051507922588198</v>
      </c>
    </row>
    <row r="15" spans="1:17" x14ac:dyDescent="0.25">
      <c r="A15" s="156" t="s">
        <v>117</v>
      </c>
      <c r="B15" s="155">
        <v>67.159246050239247</v>
      </c>
      <c r="C15" s="155">
        <v>56.573164110009294</v>
      </c>
      <c r="D15" s="155">
        <v>58.594257280712405</v>
      </c>
      <c r="E15" s="155">
        <v>58.268471594198807</v>
      </c>
      <c r="F15" s="155">
        <v>59.488564236683089</v>
      </c>
      <c r="G15" s="155">
        <v>61.105456714971595</v>
      </c>
      <c r="H15" s="155">
        <v>61.065493365739506</v>
      </c>
      <c r="I15" s="155">
        <v>60.90808733054412</v>
      </c>
      <c r="J15" s="155">
        <v>58.180778810186396</v>
      </c>
      <c r="K15" s="155">
        <v>47.057565920792705</v>
      </c>
      <c r="L15" s="155">
        <v>57.271503900360415</v>
      </c>
      <c r="M15" s="155">
        <v>56.965948651420746</v>
      </c>
      <c r="N15" s="155">
        <v>54.918810749377911</v>
      </c>
      <c r="O15" s="155">
        <v>36.920939261750981</v>
      </c>
      <c r="P15" s="155">
        <v>42.175750096403227</v>
      </c>
      <c r="Q15" s="155">
        <v>54.863825800858095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17.714172962553334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44.20197344683784</v>
      </c>
      <c r="C18" s="153">
        <v>52.448397617935242</v>
      </c>
      <c r="D18" s="153">
        <v>48.800073225451683</v>
      </c>
      <c r="E18" s="153">
        <v>48.926597187629135</v>
      </c>
      <c r="F18" s="153">
        <v>51.272920972921284</v>
      </c>
      <c r="G18" s="153">
        <v>39.274012388561673</v>
      </c>
      <c r="H18" s="153">
        <v>35.373964715449823</v>
      </c>
      <c r="I18" s="153">
        <v>14.971312657171325</v>
      </c>
      <c r="J18" s="153">
        <v>9.8587943574708135</v>
      </c>
      <c r="K18" s="153">
        <v>0.27863141577388006</v>
      </c>
      <c r="L18" s="153">
        <v>7.9348259790910021</v>
      </c>
      <c r="M18" s="153">
        <v>0</v>
      </c>
      <c r="N18" s="153">
        <v>0</v>
      </c>
      <c r="O18" s="153">
        <v>12.667070744419863</v>
      </c>
      <c r="P18" s="153">
        <v>17.564059679760359</v>
      </c>
      <c r="Q18" s="153">
        <v>14.200372478100647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11.247527178000382</v>
      </c>
      <c r="I19" s="153">
        <v>37.127739805590096</v>
      </c>
      <c r="J19" s="153">
        <v>39.582924280425459</v>
      </c>
      <c r="K19" s="153">
        <v>35.567726283203768</v>
      </c>
      <c r="L19" s="153">
        <v>36.095303919391199</v>
      </c>
      <c r="M19" s="153">
        <v>47.265096986074035</v>
      </c>
      <c r="N19" s="153">
        <v>35.379017472139893</v>
      </c>
      <c r="O19" s="153">
        <v>0</v>
      </c>
      <c r="P19" s="153">
        <v>3.0222301540981249</v>
      </c>
      <c r="Q19" s="153">
        <v>22.077050763604205</v>
      </c>
    </row>
    <row r="20" spans="1:17" x14ac:dyDescent="0.25">
      <c r="A20" s="84" t="s">
        <v>21</v>
      </c>
      <c r="B20" s="153">
        <v>5.2430996408480741</v>
      </c>
      <c r="C20" s="153">
        <v>4.1247664920740528</v>
      </c>
      <c r="D20" s="153">
        <v>9.7941840552607236</v>
      </c>
      <c r="E20" s="153">
        <v>9.3418744065696746</v>
      </c>
      <c r="F20" s="153">
        <v>8.2156432637618018</v>
      </c>
      <c r="G20" s="153">
        <v>21.831444326409919</v>
      </c>
      <c r="H20" s="153">
        <v>14.444001472289303</v>
      </c>
      <c r="I20" s="153">
        <v>8.809034867782696</v>
      </c>
      <c r="J20" s="153">
        <v>8.7390601722901255</v>
      </c>
      <c r="K20" s="153">
        <v>11.211208221815058</v>
      </c>
      <c r="L20" s="153">
        <v>13.241374001878212</v>
      </c>
      <c r="M20" s="153">
        <v>9.7008516653467112</v>
      </c>
      <c r="N20" s="153">
        <v>19.539793277238015</v>
      </c>
      <c r="O20" s="153">
        <v>24.253868517331117</v>
      </c>
      <c r="P20" s="153">
        <v>21.589460262544744</v>
      </c>
      <c r="Q20" s="153">
        <v>18.586402559153242</v>
      </c>
    </row>
    <row r="21" spans="1:17" x14ac:dyDescent="0.25">
      <c r="A21" s="156" t="s">
        <v>116</v>
      </c>
      <c r="B21" s="155">
        <v>487.71044481683737</v>
      </c>
      <c r="C21" s="155">
        <v>410.83431776688735</v>
      </c>
      <c r="D21" s="155">
        <v>425.51149637253479</v>
      </c>
      <c r="E21" s="155">
        <v>423.14564071707122</v>
      </c>
      <c r="F21" s="155">
        <v>432.00595348679258</v>
      </c>
      <c r="G21" s="155">
        <v>443.74782666412449</v>
      </c>
      <c r="H21" s="155">
        <v>443.45761282199965</v>
      </c>
      <c r="I21" s="155">
        <v>442.31453019440988</v>
      </c>
      <c r="J21" s="155">
        <v>422.5088157195745</v>
      </c>
      <c r="K21" s="155">
        <v>351.73204371679623</v>
      </c>
      <c r="L21" s="155">
        <v>415.90566132441762</v>
      </c>
      <c r="M21" s="155">
        <v>418.18671910661851</v>
      </c>
      <c r="N21" s="155">
        <v>406.32040366198237</v>
      </c>
      <c r="O21" s="155">
        <v>268.11986091883523</v>
      </c>
      <c r="P21" s="155">
        <v>306.28029720008038</v>
      </c>
      <c r="Q21" s="155">
        <v>398.42110296583172</v>
      </c>
    </row>
    <row r="22" spans="1:17" x14ac:dyDescent="0.25">
      <c r="A22" s="84" t="s">
        <v>33</v>
      </c>
      <c r="B22" s="153">
        <v>0</v>
      </c>
      <c r="C22" s="153">
        <v>0.58273117280173348</v>
      </c>
      <c r="D22" s="153">
        <v>0</v>
      </c>
      <c r="E22" s="153">
        <v>0.59650334527006188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0.66876756307004825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326.59678021278143</v>
      </c>
      <c r="C23" s="153">
        <v>309.84926000000002</v>
      </c>
      <c r="D23" s="153">
        <v>315.79855999999995</v>
      </c>
      <c r="E23" s="153">
        <v>328.07632000000001</v>
      </c>
      <c r="F23" s="153">
        <v>319.77495000000005</v>
      </c>
      <c r="G23" s="153">
        <v>322.10302786769086</v>
      </c>
      <c r="H23" s="153">
        <v>318.10696000000002</v>
      </c>
      <c r="I23" s="153">
        <v>343.54226999999997</v>
      </c>
      <c r="J23" s="153">
        <v>328.59328999999997</v>
      </c>
      <c r="K23" s="153">
        <v>272.19977</v>
      </c>
      <c r="L23" s="153">
        <v>302.7222798516238</v>
      </c>
      <c r="M23" s="153">
        <v>320.1725965186327</v>
      </c>
      <c r="N23" s="153">
        <v>309.19389216249272</v>
      </c>
      <c r="O23" s="153">
        <v>166.73557187462902</v>
      </c>
      <c r="P23" s="153">
        <v>207.19590820596247</v>
      </c>
      <c r="Q23" s="153">
        <v>284.61870658463562</v>
      </c>
    </row>
    <row r="24" spans="1:17" x14ac:dyDescent="0.25">
      <c r="A24" s="84" t="s">
        <v>29</v>
      </c>
      <c r="B24" s="153">
        <v>23.366546381825088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10.30232659408561</v>
      </c>
      <c r="D25" s="153">
        <v>26.001566372534839</v>
      </c>
      <c r="E25" s="153">
        <v>7.2888273718011511</v>
      </c>
      <c r="F25" s="153">
        <v>1.8518034867925337</v>
      </c>
      <c r="G25" s="153">
        <v>13.562429888107545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18.961868916976158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137.7471182222308</v>
      </c>
      <c r="C26" s="153">
        <v>90.1</v>
      </c>
      <c r="D26" s="153">
        <v>83.711370000000002</v>
      </c>
      <c r="E26" s="153">
        <v>87.183989999999994</v>
      </c>
      <c r="F26" s="153">
        <v>110.3792</v>
      </c>
      <c r="G26" s="153">
        <v>108.08236890832609</v>
      </c>
      <c r="H26" s="153">
        <v>125.35065282199963</v>
      </c>
      <c r="I26" s="153">
        <v>98.77226019440991</v>
      </c>
      <c r="J26" s="153">
        <v>93.915525719574532</v>
      </c>
      <c r="K26" s="153">
        <v>79.532273716796226</v>
      </c>
      <c r="L26" s="153">
        <v>113.18338147279383</v>
      </c>
      <c r="M26" s="153">
        <v>98.01412258798581</v>
      </c>
      <c r="N26" s="153">
        <v>97.126511499489652</v>
      </c>
      <c r="O26" s="153">
        <v>81.753652564160006</v>
      </c>
      <c r="P26" s="153">
        <v>99.084388994117916</v>
      </c>
      <c r="Q26" s="153">
        <v>113.8023963811961</v>
      </c>
    </row>
    <row r="27" spans="1:17" x14ac:dyDescent="0.25">
      <c r="A27" s="156" t="s">
        <v>113</v>
      </c>
      <c r="B27" s="155">
        <v>73.875170655263133</v>
      </c>
      <c r="C27" s="155">
        <v>62.230480521010179</v>
      </c>
      <c r="D27" s="155">
        <v>64.453683008783827</v>
      </c>
      <c r="E27" s="155">
        <v>64.095318753618585</v>
      </c>
      <c r="F27" s="155">
        <v>65.437420660351378</v>
      </c>
      <c r="G27" s="155">
        <v>67.216002386468844</v>
      </c>
      <c r="H27" s="155">
        <v>67.17204270231332</v>
      </c>
      <c r="I27" s="155">
        <v>66.998896063598281</v>
      </c>
      <c r="J27" s="155">
        <v>63.998856691205141</v>
      </c>
      <c r="K27" s="155">
        <v>41.763322512871909</v>
      </c>
      <c r="L27" s="155">
        <v>62.998654290396473</v>
      </c>
      <c r="M27" s="155">
        <v>58.16254351656297</v>
      </c>
      <c r="N27" s="155">
        <v>52.910691824315677</v>
      </c>
      <c r="O27" s="155">
        <v>38.613033187926014</v>
      </c>
      <c r="P27" s="155">
        <v>44.393325106043562</v>
      </c>
      <c r="Q27" s="155">
        <v>58.350208380943918</v>
      </c>
    </row>
    <row r="28" spans="1:17" x14ac:dyDescent="0.25">
      <c r="A28" s="152" t="s">
        <v>123</v>
      </c>
      <c r="B28" s="151">
        <v>65.092858796105276</v>
      </c>
      <c r="C28" s="151">
        <v>54.8373185572446</v>
      </c>
      <c r="D28" s="151">
        <v>56.719241047729767</v>
      </c>
      <c r="E28" s="151">
        <v>56.403880503184354</v>
      </c>
      <c r="F28" s="151">
        <v>57.666469191053189</v>
      </c>
      <c r="G28" s="151">
        <v>59.240798431441029</v>
      </c>
      <c r="H28" s="151">
        <v>59.111397578035728</v>
      </c>
      <c r="I28" s="151">
        <v>59.030566896792436</v>
      </c>
      <c r="J28" s="151">
        <v>56.391949071292821</v>
      </c>
      <c r="K28" s="151">
        <v>36.94582759537689</v>
      </c>
      <c r="L28" s="151">
        <v>55.624923539957379</v>
      </c>
      <c r="M28" s="151">
        <v>51.262327642708954</v>
      </c>
      <c r="N28" s="151">
        <v>46.643734267605836</v>
      </c>
      <c r="O28" s="151">
        <v>34.074307616680755</v>
      </c>
      <c r="P28" s="151">
        <v>39.15826241118782</v>
      </c>
      <c r="Q28" s="151">
        <v>51.435274161767076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0.6892384956142783</v>
      </c>
      <c r="C30" s="153">
        <v>0.62079748963034964</v>
      </c>
      <c r="D30" s="153">
        <v>0</v>
      </c>
      <c r="E30" s="153">
        <v>0</v>
      </c>
      <c r="F30" s="153">
        <v>0.67949174953316083</v>
      </c>
      <c r="G30" s="153">
        <v>0.75596942790371224</v>
      </c>
      <c r="H30" s="153">
        <v>0</v>
      </c>
      <c r="I30" s="153">
        <v>0.5961530068829024</v>
      </c>
      <c r="J30" s="153">
        <v>0.60795985860245916</v>
      </c>
      <c r="K30" s="153">
        <v>1.6175315337467564</v>
      </c>
      <c r="L30" s="153">
        <v>1.5508980367373348</v>
      </c>
      <c r="M30" s="153">
        <v>0.66074456777951651</v>
      </c>
      <c r="N30" s="153">
        <v>0.68604551840034289</v>
      </c>
      <c r="O30" s="153">
        <v>0.79032009421552296</v>
      </c>
      <c r="P30" s="153">
        <v>0.76780264891237959</v>
      </c>
      <c r="Q30" s="153">
        <v>0.72575655447020837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64.403620300490999</v>
      </c>
      <c r="C32" s="153">
        <v>54.216521067614252</v>
      </c>
      <c r="D32" s="153">
        <v>56.719241047729767</v>
      </c>
      <c r="E32" s="153">
        <v>56.403880503184354</v>
      </c>
      <c r="F32" s="153">
        <v>56.986977441520025</v>
      </c>
      <c r="G32" s="153">
        <v>58.484829003537314</v>
      </c>
      <c r="H32" s="153">
        <v>59.111397578035728</v>
      </c>
      <c r="I32" s="153">
        <v>58.434413889909536</v>
      </c>
      <c r="J32" s="153">
        <v>55.783989212690365</v>
      </c>
      <c r="K32" s="153">
        <v>35.328296061630134</v>
      </c>
      <c r="L32" s="153">
        <v>54.074025503220042</v>
      </c>
      <c r="M32" s="153">
        <v>50.601583074929437</v>
      </c>
      <c r="N32" s="153">
        <v>45.957688749205495</v>
      </c>
      <c r="O32" s="153">
        <v>33.283987522465232</v>
      </c>
      <c r="P32" s="153">
        <v>38.390459762275441</v>
      </c>
      <c r="Q32" s="153">
        <v>50.709517607296867</v>
      </c>
    </row>
    <row r="33" spans="1:17" x14ac:dyDescent="0.25">
      <c r="A33" s="152" t="s">
        <v>122</v>
      </c>
      <c r="B33" s="151">
        <v>8.7823118591578631</v>
      </c>
      <c r="C33" s="151">
        <v>7.3931619637655785</v>
      </c>
      <c r="D33" s="151">
        <v>7.7344419610540607</v>
      </c>
      <c r="E33" s="151">
        <v>7.6914382504342305</v>
      </c>
      <c r="F33" s="151">
        <v>7.7709514692981863</v>
      </c>
      <c r="G33" s="151">
        <v>7.9752039550278147</v>
      </c>
      <c r="H33" s="151">
        <v>8.0606451242775989</v>
      </c>
      <c r="I33" s="151">
        <v>7.9683291668058462</v>
      </c>
      <c r="J33" s="151">
        <v>7.606907619912322</v>
      </c>
      <c r="K33" s="151">
        <v>4.8174949174950177</v>
      </c>
      <c r="L33" s="151">
        <v>7.3737307504390968</v>
      </c>
      <c r="M33" s="151">
        <v>6.9002158738540134</v>
      </c>
      <c r="N33" s="151">
        <v>6.2669575567098406</v>
      </c>
      <c r="O33" s="151">
        <v>4.5387255712452577</v>
      </c>
      <c r="P33" s="151">
        <v>5.2350626948557411</v>
      </c>
      <c r="Q33" s="151">
        <v>6.9149342191768453</v>
      </c>
    </row>
    <row r="34" spans="1:17" x14ac:dyDescent="0.25">
      <c r="A34" s="156" t="s">
        <v>112</v>
      </c>
      <c r="B34" s="155">
        <v>32.147478250964383</v>
      </c>
      <c r="C34" s="155">
        <v>27.080181356626227</v>
      </c>
      <c r="D34" s="155">
        <v>28.047628917007607</v>
      </c>
      <c r="E34" s="155">
        <v>27.891683326673782</v>
      </c>
      <c r="F34" s="155">
        <v>28.475711647347399</v>
      </c>
      <c r="G34" s="155">
        <v>29.249678283915166</v>
      </c>
      <c r="H34" s="155">
        <v>29.230548812162027</v>
      </c>
      <c r="I34" s="155">
        <v>29.155202416980153</v>
      </c>
      <c r="J34" s="155">
        <v>27.849706949144316</v>
      </c>
      <c r="K34" s="155">
        <v>22.525298688587878</v>
      </c>
      <c r="L34" s="155">
        <v>27.414459427665076</v>
      </c>
      <c r="M34" s="155">
        <v>27.268197649913667</v>
      </c>
      <c r="N34" s="155">
        <v>26.288283117617969</v>
      </c>
      <c r="O34" s="155">
        <v>19.673144975963989</v>
      </c>
      <c r="P34" s="155">
        <v>22.188493598155912</v>
      </c>
      <c r="Q34" s="155">
        <v>28.26196317597735</v>
      </c>
    </row>
    <row r="35" spans="1:17" x14ac:dyDescent="0.25">
      <c r="A35" s="152" t="s">
        <v>121</v>
      </c>
      <c r="B35" s="151">
        <v>5.6132622895878796</v>
      </c>
      <c r="C35" s="151">
        <v>4.5116169428428785</v>
      </c>
      <c r="D35" s="151">
        <v>4.872186591700471</v>
      </c>
      <c r="E35" s="151">
        <v>4.923019465328065</v>
      </c>
      <c r="F35" s="151">
        <v>5.1273321896663822</v>
      </c>
      <c r="G35" s="151">
        <v>1.2972736067627912</v>
      </c>
      <c r="H35" s="151">
        <v>4.4184825422620362</v>
      </c>
      <c r="I35" s="151">
        <v>4.8507977243292757</v>
      </c>
      <c r="J35" s="151">
        <v>4.918589151283026</v>
      </c>
      <c r="K35" s="151">
        <v>2.0489146134202874</v>
      </c>
      <c r="L35" s="151">
        <v>4.8464584903079926</v>
      </c>
      <c r="M35" s="151">
        <v>4.6075501747040155</v>
      </c>
      <c r="N35" s="151">
        <v>4.4097790602312745</v>
      </c>
      <c r="O35" s="151">
        <v>0.89564144520050615</v>
      </c>
      <c r="P35" s="151">
        <v>1.3682298632684287</v>
      </c>
      <c r="Q35" s="151">
        <v>4.0463302568283623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9.4497669702706732E-2</v>
      </c>
      <c r="C37" s="153">
        <v>8.1168216422232958E-2</v>
      </c>
      <c r="D37" s="153">
        <v>0</v>
      </c>
      <c r="E37" s="153">
        <v>0</v>
      </c>
      <c r="F37" s="153">
        <v>9.5987052846416607E-2</v>
      </c>
      <c r="G37" s="153">
        <v>2.6285869722149909E-2</v>
      </c>
      <c r="H37" s="153">
        <v>0</v>
      </c>
      <c r="I37" s="153">
        <v>7.7909478065764121E-2</v>
      </c>
      <c r="J37" s="153">
        <v>8.4298162465189216E-2</v>
      </c>
      <c r="K37" s="153">
        <v>0.13985246160976481</v>
      </c>
      <c r="L37" s="153">
        <v>0.21264401757374304</v>
      </c>
      <c r="M37" s="153">
        <v>9.4293022938984949E-2</v>
      </c>
      <c r="N37" s="153">
        <v>0.1028680791276373</v>
      </c>
      <c r="O37" s="153">
        <v>3.2781437714498436E-2</v>
      </c>
      <c r="P37" s="153">
        <v>4.2425381689096188E-2</v>
      </c>
      <c r="Q37" s="153">
        <v>9.0583674093707184E-2</v>
      </c>
    </row>
    <row r="38" spans="1:17" x14ac:dyDescent="0.25">
      <c r="A38" s="154" t="s">
        <v>26</v>
      </c>
      <c r="B38" s="153">
        <v>5.5187646198851725</v>
      </c>
      <c r="C38" s="153">
        <v>4.4304487264206456</v>
      </c>
      <c r="D38" s="153">
        <v>4.872186591700471</v>
      </c>
      <c r="E38" s="153">
        <v>4.923019465328065</v>
      </c>
      <c r="F38" s="153">
        <v>5.031345136819966</v>
      </c>
      <c r="G38" s="153">
        <v>1.2709877370406413</v>
      </c>
      <c r="H38" s="153">
        <v>4.4184825422620362</v>
      </c>
      <c r="I38" s="153">
        <v>4.7728882462635118</v>
      </c>
      <c r="J38" s="153">
        <v>4.8342909888178367</v>
      </c>
      <c r="K38" s="153">
        <v>1.9090621518105224</v>
      </c>
      <c r="L38" s="153">
        <v>4.6338144727342492</v>
      </c>
      <c r="M38" s="153">
        <v>4.5132571517650302</v>
      </c>
      <c r="N38" s="153">
        <v>4.3069109811036368</v>
      </c>
      <c r="O38" s="153">
        <v>0.86286000748600766</v>
      </c>
      <c r="P38" s="153">
        <v>1.3258044815793324</v>
      </c>
      <c r="Q38" s="153">
        <v>3.9557465827346547</v>
      </c>
    </row>
    <row r="39" spans="1:17" x14ac:dyDescent="0.25">
      <c r="A39" s="152" t="s">
        <v>120</v>
      </c>
      <c r="B39" s="151">
        <v>22.018863090561364</v>
      </c>
      <c r="C39" s="151">
        <v>18.943651819439182</v>
      </c>
      <c r="D39" s="151">
        <v>19.189107841188573</v>
      </c>
      <c r="E39" s="151">
        <v>18.940738844259119</v>
      </c>
      <c r="F39" s="151">
        <v>19.231824345737408</v>
      </c>
      <c r="G39" s="151">
        <v>26.912505619573672</v>
      </c>
      <c r="H39" s="151">
        <v>21.196944189867416</v>
      </c>
      <c r="I39" s="151">
        <v>20.399314309344366</v>
      </c>
      <c r="J39" s="151">
        <v>18.975788807010332</v>
      </c>
      <c r="K39" s="151">
        <v>18.914424132777164</v>
      </c>
      <c r="L39" s="151">
        <v>18.776698186938152</v>
      </c>
      <c r="M39" s="151">
        <v>18.967982532856443</v>
      </c>
      <c r="N39" s="151">
        <v>18.354667800120083</v>
      </c>
      <c r="O39" s="151">
        <v>18.071527161002205</v>
      </c>
      <c r="P39" s="151">
        <v>19.735514613595303</v>
      </c>
      <c r="Q39" s="151">
        <v>20.979112987820635</v>
      </c>
    </row>
    <row r="40" spans="1:17" x14ac:dyDescent="0.25">
      <c r="A40" s="150" t="s">
        <v>33</v>
      </c>
      <c r="B40" s="87">
        <v>0</v>
      </c>
      <c r="C40" s="87">
        <v>1.4539292427995773E-2</v>
      </c>
      <c r="D40" s="87">
        <v>0</v>
      </c>
      <c r="E40" s="87">
        <v>2.8923661679143729E-3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1.3415512664495002E-2</v>
      </c>
      <c r="C43" s="87">
        <v>2.4478638909673715E-2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4.2078422424240182E-2</v>
      </c>
      <c r="J43" s="87">
        <v>1.1665633147227012E-2</v>
      </c>
      <c r="K43" s="87">
        <v>0</v>
      </c>
      <c r="L43" s="87">
        <v>4.5691163528474327E-2</v>
      </c>
      <c r="M43" s="87">
        <v>5.4024045745535321E-2</v>
      </c>
      <c r="N43" s="87">
        <v>6.8239602836048907E-2</v>
      </c>
      <c r="O43" s="87">
        <v>0</v>
      </c>
      <c r="P43" s="87">
        <v>0</v>
      </c>
      <c r="Q43" s="87">
        <v>1.7441073787887526E-17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1.6410301337598183</v>
      </c>
      <c r="C46" s="87">
        <v>3.4672560034696809</v>
      </c>
      <c r="D46" s="87">
        <v>1.3932101317571339</v>
      </c>
      <c r="E46" s="87">
        <v>0.63075112070799244</v>
      </c>
      <c r="F46" s="87">
        <v>0</v>
      </c>
      <c r="G46" s="87">
        <v>0</v>
      </c>
      <c r="H46" s="87">
        <v>0</v>
      </c>
      <c r="I46" s="87">
        <v>4.2312465924617229</v>
      </c>
      <c r="J46" s="87">
        <v>1.0586612508249131</v>
      </c>
      <c r="K46" s="87">
        <v>0</v>
      </c>
      <c r="L46" s="87">
        <v>1.6318233652742227</v>
      </c>
      <c r="M46" s="87">
        <v>3.456250676928458</v>
      </c>
      <c r="N46" s="87">
        <v>3.7911201013287905</v>
      </c>
      <c r="O46" s="87">
        <v>0</v>
      </c>
      <c r="P46" s="87">
        <v>0</v>
      </c>
      <c r="Q46" s="87">
        <v>1.2952442415480113E-15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2.2606848621601224E-2</v>
      </c>
    </row>
    <row r="49" spans="1:17" x14ac:dyDescent="0.25">
      <c r="A49" s="150" t="s">
        <v>22</v>
      </c>
      <c r="B49" s="87">
        <v>20.36441744413705</v>
      </c>
      <c r="C49" s="87">
        <v>15.437377884631831</v>
      </c>
      <c r="D49" s="87">
        <v>17.79589770943144</v>
      </c>
      <c r="E49" s="87">
        <v>18.307095357383211</v>
      </c>
      <c r="F49" s="87">
        <v>19.231824345737408</v>
      </c>
      <c r="G49" s="87">
        <v>26.912505619573672</v>
      </c>
      <c r="H49" s="87">
        <v>21.196944189867416</v>
      </c>
      <c r="I49" s="87">
        <v>16.125989294458403</v>
      </c>
      <c r="J49" s="87">
        <v>17.905461923038192</v>
      </c>
      <c r="K49" s="87">
        <v>18.914424132777164</v>
      </c>
      <c r="L49" s="87">
        <v>17.099183658135455</v>
      </c>
      <c r="M49" s="87">
        <v>15.45770781018245</v>
      </c>
      <c r="N49" s="87">
        <v>14.495308095955245</v>
      </c>
      <c r="O49" s="87">
        <v>18.071527161002205</v>
      </c>
      <c r="P49" s="87">
        <v>19.735514613595303</v>
      </c>
      <c r="Q49" s="87">
        <v>20.956506139199032</v>
      </c>
    </row>
    <row r="50" spans="1:17" x14ac:dyDescent="0.25">
      <c r="A50" s="149" t="s">
        <v>119</v>
      </c>
      <c r="B50" s="148">
        <v>4.5153528708151418</v>
      </c>
      <c r="C50" s="148">
        <v>3.6249125943441651</v>
      </c>
      <c r="D50" s="148">
        <v>3.9863344841185668</v>
      </c>
      <c r="E50" s="148">
        <v>4.0279250170865986</v>
      </c>
      <c r="F50" s="148">
        <v>4.116555111943609</v>
      </c>
      <c r="G50" s="148">
        <v>1.0398990575787064</v>
      </c>
      <c r="H50" s="148">
        <v>3.6151220800325752</v>
      </c>
      <c r="I50" s="148">
        <v>3.90509038330651</v>
      </c>
      <c r="J50" s="148">
        <v>3.9553289908509579</v>
      </c>
      <c r="K50" s="148">
        <v>1.5619599423904276</v>
      </c>
      <c r="L50" s="148">
        <v>3.7913027504189318</v>
      </c>
      <c r="M50" s="148">
        <v>3.6926649423532059</v>
      </c>
      <c r="N50" s="148">
        <v>3.5238362572666118</v>
      </c>
      <c r="O50" s="148">
        <v>0.70597636976127898</v>
      </c>
      <c r="P50" s="148">
        <v>1.0847491212921809</v>
      </c>
      <c r="Q50" s="148">
        <v>3.2365199313283544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24.810419222404519</v>
      </c>
      <c r="C53" s="96">
        <v>46.03042184499337</v>
      </c>
      <c r="D53" s="96">
        <v>38.553696346545358</v>
      </c>
      <c r="E53" s="96">
        <v>33.594829174760235</v>
      </c>
      <c r="F53" s="96">
        <v>27.30305445658502</v>
      </c>
      <c r="G53" s="96">
        <v>31.426391941895293</v>
      </c>
      <c r="H53" s="96">
        <v>42.994255378344072</v>
      </c>
      <c r="I53" s="96">
        <v>47.645690264978604</v>
      </c>
      <c r="J53" s="96">
        <v>51.522902028540976</v>
      </c>
      <c r="K53" s="96">
        <v>13.0806058829109</v>
      </c>
      <c r="L53" s="96">
        <v>8.9582211751890188</v>
      </c>
      <c r="M53" s="96">
        <v>17.195238439937796</v>
      </c>
      <c r="N53" s="96">
        <v>5.3392148668305461</v>
      </c>
      <c r="O53" s="96">
        <v>16.928654874875146</v>
      </c>
      <c r="P53" s="96">
        <v>19.695300706228259</v>
      </c>
      <c r="Q53" s="96">
        <v>16.456260642852047</v>
      </c>
    </row>
    <row r="54" spans="1:17" x14ac:dyDescent="0.25">
      <c r="A54" s="132" t="s">
        <v>83</v>
      </c>
      <c r="B54" s="160">
        <v>7.9419276151775131E-2</v>
      </c>
      <c r="C54" s="160">
        <v>0.14734546607697074</v>
      </c>
      <c r="D54" s="160">
        <v>0.12341212896769516</v>
      </c>
      <c r="E54" s="160">
        <v>0.10753857045239457</v>
      </c>
      <c r="F54" s="160">
        <v>8.7398314483793982E-2</v>
      </c>
      <c r="G54" s="160">
        <v>0.10059730461279237</v>
      </c>
      <c r="H54" s="160">
        <v>0.13762655964108794</v>
      </c>
      <c r="I54" s="160">
        <v>0.15251601348111166</v>
      </c>
      <c r="J54" s="160">
        <v>0.16492714402223563</v>
      </c>
      <c r="K54" s="160">
        <v>4.187161214548607E-2</v>
      </c>
      <c r="L54" s="160">
        <v>2.8675671900721067E-2</v>
      </c>
      <c r="M54" s="160">
        <v>5.5042737404607522E-2</v>
      </c>
      <c r="N54" s="160">
        <v>1.7091068721626468E-2</v>
      </c>
      <c r="O54" s="160">
        <v>5.4189391333287706E-2</v>
      </c>
      <c r="P54" s="160">
        <v>6.3045550002947537E-2</v>
      </c>
      <c r="Q54" s="160">
        <v>5.2677235991242188E-2</v>
      </c>
    </row>
    <row r="55" spans="1:17" x14ac:dyDescent="0.25">
      <c r="A55" s="76" t="s">
        <v>82</v>
      </c>
      <c r="B55" s="159">
        <v>5.8682429562398331E-2</v>
      </c>
      <c r="C55" s="159">
        <v>0.10887268624655344</v>
      </c>
      <c r="D55" s="159">
        <v>9.1188486173712446E-2</v>
      </c>
      <c r="E55" s="159">
        <v>7.9459608442586038E-2</v>
      </c>
      <c r="F55" s="159">
        <v>6.4578093406016945E-2</v>
      </c>
      <c r="G55" s="159">
        <v>7.4330748505259003E-2</v>
      </c>
      <c r="H55" s="159">
        <v>0.10169144423602061</v>
      </c>
      <c r="I55" s="159">
        <v>0.11269317289091263</v>
      </c>
      <c r="J55" s="159">
        <v>0.1218636832387705</v>
      </c>
      <c r="K55" s="159">
        <v>3.0938684529129068E-2</v>
      </c>
      <c r="L55" s="159">
        <v>2.1188282971160044E-2</v>
      </c>
      <c r="M55" s="159">
        <v>4.0670750442180603E-2</v>
      </c>
      <c r="N55" s="159">
        <v>1.2628488762429169E-2</v>
      </c>
      <c r="O55" s="159">
        <v>4.0040218118681803E-2</v>
      </c>
      <c r="P55" s="159">
        <v>4.6583980949415127E-2</v>
      </c>
      <c r="Q55" s="159">
        <v>3.8922895553598125E-2</v>
      </c>
    </row>
    <row r="56" spans="1:17" x14ac:dyDescent="0.25">
      <c r="A56" s="76" t="s">
        <v>81</v>
      </c>
      <c r="B56" s="159">
        <v>1.4670607390599582</v>
      </c>
      <c r="C56" s="159">
        <v>2.7218171561638353</v>
      </c>
      <c r="D56" s="159">
        <v>2.2797121543428123</v>
      </c>
      <c r="E56" s="159">
        <v>1.9864902110646501</v>
      </c>
      <c r="F56" s="159">
        <v>1.614452335150423</v>
      </c>
      <c r="G56" s="159">
        <v>1.8582687126314763</v>
      </c>
      <c r="H56" s="159">
        <v>2.5422861059005157</v>
      </c>
      <c r="I56" s="159">
        <v>2.8173293222728155</v>
      </c>
      <c r="J56" s="159">
        <v>3.0465920809692637</v>
      </c>
      <c r="K56" s="159">
        <v>0.77346711322822692</v>
      </c>
      <c r="L56" s="159">
        <v>0.52970707427900088</v>
      </c>
      <c r="M56" s="159">
        <v>1.0167687610545144</v>
      </c>
      <c r="N56" s="159">
        <v>0.31571221906072999</v>
      </c>
      <c r="O56" s="159">
        <v>1.0010054529670445</v>
      </c>
      <c r="P56" s="159">
        <v>1.1645995237353777</v>
      </c>
      <c r="Q56" s="159">
        <v>0.9730723888399524</v>
      </c>
    </row>
    <row r="57" spans="1:17" x14ac:dyDescent="0.25">
      <c r="A57" s="76" t="s">
        <v>80</v>
      </c>
      <c r="B57" s="159">
        <v>3.6676518476498943E-2</v>
      </c>
      <c r="C57" s="159">
        <v>6.8045428904095873E-2</v>
      </c>
      <c r="D57" s="159">
        <v>5.6992803858570307E-2</v>
      </c>
      <c r="E57" s="159">
        <v>4.9662255276616274E-2</v>
      </c>
      <c r="F57" s="159">
        <v>4.0361308378760563E-2</v>
      </c>
      <c r="G57" s="159">
        <v>4.6456717815786919E-2</v>
      </c>
      <c r="H57" s="159">
        <v>6.3557152647512827E-2</v>
      </c>
      <c r="I57" s="159">
        <v>7.0433233056820366E-2</v>
      </c>
      <c r="J57" s="159">
        <v>7.6164802024231537E-2</v>
      </c>
      <c r="K57" s="159">
        <v>1.933667783070564E-2</v>
      </c>
      <c r="L57" s="159">
        <v>1.3242676856975E-2</v>
      </c>
      <c r="M57" s="159">
        <v>2.5419219026362905E-2</v>
      </c>
      <c r="N57" s="159">
        <v>7.892805476518272E-3</v>
      </c>
      <c r="O57" s="159">
        <v>2.5025136324176106E-2</v>
      </c>
      <c r="P57" s="159">
        <v>2.911498809338442E-2</v>
      </c>
      <c r="Q57" s="159">
        <v>2.4326809720998821E-2</v>
      </c>
    </row>
    <row r="58" spans="1:17" x14ac:dyDescent="0.25">
      <c r="A58" s="129" t="s">
        <v>79</v>
      </c>
      <c r="B58" s="158">
        <v>5.2946184101183458E-2</v>
      </c>
      <c r="C58" s="158">
        <v>9.8230310717980523E-2</v>
      </c>
      <c r="D58" s="158">
        <v>8.2274752645130206E-2</v>
      </c>
      <c r="E58" s="158">
        <v>7.1692380301596415E-2</v>
      </c>
      <c r="F58" s="158">
        <v>5.8265542989196062E-2</v>
      </c>
      <c r="G58" s="158">
        <v>6.7064869741861544E-2</v>
      </c>
      <c r="H58" s="158">
        <v>9.1751039760725267E-2</v>
      </c>
      <c r="I58" s="158">
        <v>0.10167734232074108</v>
      </c>
      <c r="J58" s="158">
        <v>0.10995142934815705</v>
      </c>
      <c r="K58" s="158">
        <v>2.7914408096990778E-2</v>
      </c>
      <c r="L58" s="158">
        <v>1.9117114600480684E-2</v>
      </c>
      <c r="M58" s="158">
        <v>3.6695158269738348E-2</v>
      </c>
      <c r="N58" s="158">
        <v>1.1394045814417594E-2</v>
      </c>
      <c r="O58" s="158">
        <v>3.6126260888858494E-2</v>
      </c>
      <c r="P58" s="158">
        <v>4.2030366668631691E-2</v>
      </c>
      <c r="Q58" s="158">
        <v>3.5118157327494764E-2</v>
      </c>
    </row>
    <row r="59" spans="1:17" x14ac:dyDescent="0.25">
      <c r="A59" s="92" t="s">
        <v>125</v>
      </c>
      <c r="B59" s="91">
        <v>1.0589236820236686E-2</v>
      </c>
      <c r="C59" s="91">
        <v>1.9646062143596099E-2</v>
      </c>
      <c r="D59" s="91">
        <v>0</v>
      </c>
      <c r="E59" s="91">
        <v>0</v>
      </c>
      <c r="F59" s="91">
        <v>1.1653108597839218E-2</v>
      </c>
      <c r="G59" s="91">
        <v>1.3412973948372292E-2</v>
      </c>
      <c r="H59" s="91">
        <v>0</v>
      </c>
      <c r="I59" s="91">
        <v>2.0335468464148215E-2</v>
      </c>
      <c r="J59" s="91">
        <v>2.1990285869631421E-2</v>
      </c>
      <c r="K59" s="91">
        <v>5.5828816193981556E-3</v>
      </c>
      <c r="L59" s="91">
        <v>3.8234229200961312E-3</v>
      </c>
      <c r="M59" s="91">
        <v>7.3390316539476697E-3</v>
      </c>
      <c r="N59" s="91">
        <v>2.2788091628835189E-3</v>
      </c>
      <c r="O59" s="91">
        <v>7.2252521777717016E-3</v>
      </c>
      <c r="P59" s="91">
        <v>8.4060733337263382E-3</v>
      </c>
      <c r="Q59" s="91">
        <v>7.0236314654989473E-3</v>
      </c>
    </row>
    <row r="60" spans="1:17" x14ac:dyDescent="0.25">
      <c r="A60" s="92" t="s">
        <v>26</v>
      </c>
      <c r="B60" s="91">
        <v>1.5883855230355043E-2</v>
      </c>
      <c r="C60" s="91">
        <v>2.9469093215394176E-2</v>
      </c>
      <c r="D60" s="91">
        <v>2.4682425793539048E-2</v>
      </c>
      <c r="E60" s="91">
        <v>2.1507714090478913E-2</v>
      </c>
      <c r="F60" s="91">
        <v>1.7479662896758813E-2</v>
      </c>
      <c r="G60" s="91">
        <v>2.011946092255848E-2</v>
      </c>
      <c r="H60" s="91">
        <v>2.7525311928217583E-2</v>
      </c>
      <c r="I60" s="91">
        <v>3.0503202696222309E-2</v>
      </c>
      <c r="J60" s="91">
        <v>3.2985428804447103E-2</v>
      </c>
      <c r="K60" s="91">
        <v>8.3743224290972473E-3</v>
      </c>
      <c r="L60" s="91">
        <v>5.7351343801441967E-3</v>
      </c>
      <c r="M60" s="91">
        <v>1.1008547480921504E-2</v>
      </c>
      <c r="N60" s="91">
        <v>3.4182137443252714E-3</v>
      </c>
      <c r="O60" s="91">
        <v>1.0837878266657539E-2</v>
      </c>
      <c r="P60" s="91">
        <v>1.2609110000589507E-2</v>
      </c>
      <c r="Q60" s="91">
        <v>1.0535447198248421E-2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2.6473092050591729E-2</v>
      </c>
      <c r="C62" s="157">
        <v>4.9115155358990248E-2</v>
      </c>
      <c r="D62" s="157">
        <v>5.7592326851591158E-2</v>
      </c>
      <c r="E62" s="157">
        <v>5.0184666211117501E-2</v>
      </c>
      <c r="F62" s="157">
        <v>2.9132771494598031E-2</v>
      </c>
      <c r="G62" s="157">
        <v>3.3532434870930772E-2</v>
      </c>
      <c r="H62" s="157">
        <v>6.4225727832507684E-2</v>
      </c>
      <c r="I62" s="157">
        <v>5.0838671160370552E-2</v>
      </c>
      <c r="J62" s="157">
        <v>5.4975714674078524E-2</v>
      </c>
      <c r="K62" s="157">
        <v>1.3957204048495375E-2</v>
      </c>
      <c r="L62" s="157">
        <v>9.5585573002403557E-3</v>
      </c>
      <c r="M62" s="157">
        <v>1.8347579134869174E-2</v>
      </c>
      <c r="N62" s="157">
        <v>5.6970229072088041E-3</v>
      </c>
      <c r="O62" s="157">
        <v>1.8063130444429254E-2</v>
      </c>
      <c r="P62" s="157">
        <v>2.1015183334315846E-2</v>
      </c>
      <c r="Q62" s="157">
        <v>1.7559078663747396E-2</v>
      </c>
    </row>
    <row r="63" spans="1:17" x14ac:dyDescent="0.25">
      <c r="A63" s="156" t="s">
        <v>115</v>
      </c>
      <c r="B63" s="155">
        <v>3.8251584566229564</v>
      </c>
      <c r="C63" s="155">
        <v>7.0967626868351834</v>
      </c>
      <c r="D63" s="155">
        <v>5.9440348948593336</v>
      </c>
      <c r="E63" s="155">
        <v>5.1794991356129056</v>
      </c>
      <c r="F63" s="155">
        <v>4.2094617067950431</v>
      </c>
      <c r="G63" s="155">
        <v>4.8451792700517622</v>
      </c>
      <c r="H63" s="155">
        <v>6.6286602444092662</v>
      </c>
      <c r="I63" s="155">
        <v>7.3457974814928839</v>
      </c>
      <c r="J63" s="155">
        <v>7.9435684918317531</v>
      </c>
      <c r="K63" s="155">
        <v>2.0167087771570289</v>
      </c>
      <c r="L63" s="155">
        <v>1.3811381088486208</v>
      </c>
      <c r="M63" s="155">
        <v>2.6510842538597559</v>
      </c>
      <c r="N63" s="155">
        <v>0.82317605021124418</v>
      </c>
      <c r="O63" s="155">
        <v>2.6099836029938928</v>
      </c>
      <c r="P63" s="155">
        <v>3.0365325703214694</v>
      </c>
      <c r="Q63" s="155">
        <v>2.5371519923997727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3.5265296287307564</v>
      </c>
      <c r="C66" s="153">
        <v>6.579335574645782</v>
      </c>
      <c r="D66" s="153">
        <v>4.9504738448021612</v>
      </c>
      <c r="E66" s="153">
        <v>4.3490975635447384</v>
      </c>
      <c r="F66" s="153">
        <v>3.6281157597337028</v>
      </c>
      <c r="G66" s="153">
        <v>3.1141184585924506</v>
      </c>
      <c r="H66" s="153">
        <v>5.0607636623557752</v>
      </c>
      <c r="I66" s="153">
        <v>6.283387069637925</v>
      </c>
      <c r="J66" s="153">
        <v>6.7504025622503576</v>
      </c>
      <c r="K66" s="153">
        <v>1.5362389189938126</v>
      </c>
      <c r="L66" s="153">
        <v>1.061814099489121</v>
      </c>
      <c r="M66" s="153">
        <v>1.1857334088805218</v>
      </c>
      <c r="N66" s="153">
        <v>0.16585147958336233</v>
      </c>
      <c r="O66" s="153">
        <v>0.89544978004255782</v>
      </c>
      <c r="P66" s="153">
        <v>1.482153593942126</v>
      </c>
      <c r="Q66" s="153">
        <v>1.6776324894094774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1.0138921102814393</v>
      </c>
      <c r="N67" s="153">
        <v>0.36444332224645848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0.29862882789220002</v>
      </c>
      <c r="C68" s="153">
        <v>0.51742711218940141</v>
      </c>
      <c r="D68" s="153">
        <v>0.99356105005717232</v>
      </c>
      <c r="E68" s="153">
        <v>0.83040157206816723</v>
      </c>
      <c r="F68" s="153">
        <v>0.58134594706134024</v>
      </c>
      <c r="G68" s="153">
        <v>1.7310608114593116</v>
      </c>
      <c r="H68" s="153">
        <v>1.5678965820534909</v>
      </c>
      <c r="I68" s="153">
        <v>1.0624104118549589</v>
      </c>
      <c r="J68" s="153">
        <v>1.1931659295813954</v>
      </c>
      <c r="K68" s="153">
        <v>0.4804698581632163</v>
      </c>
      <c r="L68" s="153">
        <v>0.31932400935949978</v>
      </c>
      <c r="M68" s="153">
        <v>0.45145873469779474</v>
      </c>
      <c r="N68" s="153">
        <v>0.29288124838142338</v>
      </c>
      <c r="O68" s="153">
        <v>1.7145338229513349</v>
      </c>
      <c r="P68" s="153">
        <v>1.5543789763793434</v>
      </c>
      <c r="Q68" s="153">
        <v>0.85951950299029534</v>
      </c>
    </row>
    <row r="69" spans="1:17" x14ac:dyDescent="0.25">
      <c r="A69" s="156" t="s">
        <v>114</v>
      </c>
      <c r="B69" s="155">
        <v>10.504964738170052</v>
      </c>
      <c r="C69" s="155">
        <v>19.489713334956054</v>
      </c>
      <c r="D69" s="155">
        <v>16.323997471225454</v>
      </c>
      <c r="E69" s="155">
        <v>14.224366493050328</v>
      </c>
      <c r="F69" s="155">
        <v>11.560369929249632</v>
      </c>
      <c r="G69" s="155">
        <v>13.306229783469437</v>
      </c>
      <c r="H69" s="155">
        <v>18.204171910385401</v>
      </c>
      <c r="I69" s="155">
        <v>20.173633168898299</v>
      </c>
      <c r="J69" s="155">
        <v>21.815281078735349</v>
      </c>
      <c r="K69" s="155">
        <v>5.5384514998356984</v>
      </c>
      <c r="L69" s="155">
        <v>3.7929950606037557</v>
      </c>
      <c r="M69" s="155">
        <v>7.280625605586458</v>
      </c>
      <c r="N69" s="155">
        <v>2.2606737678547053</v>
      </c>
      <c r="O69" s="155">
        <v>7.1677516180227965</v>
      </c>
      <c r="P69" s="155">
        <v>8.3391754718819229</v>
      </c>
      <c r="Q69" s="155">
        <v>6.9677354592697727</v>
      </c>
    </row>
    <row r="70" spans="1:17" x14ac:dyDescent="0.25">
      <c r="A70" s="156" t="s">
        <v>113</v>
      </c>
      <c r="B70" s="155">
        <v>5.7377376849344426</v>
      </c>
      <c r="C70" s="155">
        <v>10.645144030252766</v>
      </c>
      <c r="D70" s="155">
        <v>8.9160523422890314</v>
      </c>
      <c r="E70" s="155">
        <v>7.7692487034193531</v>
      </c>
      <c r="F70" s="155">
        <v>6.3141925601925664</v>
      </c>
      <c r="G70" s="155">
        <v>7.2677689050776735</v>
      </c>
      <c r="H70" s="155">
        <v>9.9429903666138859</v>
      </c>
      <c r="I70" s="155">
        <v>11.018696222239292</v>
      </c>
      <c r="J70" s="155">
        <v>11.915352737747664</v>
      </c>
      <c r="K70" s="155">
        <v>3.0250631657355411</v>
      </c>
      <c r="L70" s="155">
        <v>2.0717071632729285</v>
      </c>
      <c r="M70" s="155">
        <v>3.9766263807896558</v>
      </c>
      <c r="N70" s="155">
        <v>1.2347640753168592</v>
      </c>
      <c r="O70" s="155">
        <v>3.9149754044908298</v>
      </c>
      <c r="P70" s="155">
        <v>4.5547988554822041</v>
      </c>
      <c r="Q70" s="155">
        <v>3.8057279885996489</v>
      </c>
    </row>
    <row r="71" spans="1:17" x14ac:dyDescent="0.25">
      <c r="A71" s="152" t="s">
        <v>123</v>
      </c>
      <c r="B71" s="151">
        <v>5.0556329768413359</v>
      </c>
      <c r="C71" s="151">
        <v>9.3804699784960874</v>
      </c>
      <c r="D71" s="151">
        <v>7.8461260612143491</v>
      </c>
      <c r="E71" s="151">
        <v>6.836938859009031</v>
      </c>
      <c r="F71" s="151">
        <v>5.5643573213047048</v>
      </c>
      <c r="G71" s="151">
        <v>6.4054453919543777</v>
      </c>
      <c r="H71" s="151">
        <v>8.7498315226202195</v>
      </c>
      <c r="I71" s="151">
        <v>9.7082179360821819</v>
      </c>
      <c r="J71" s="151">
        <v>10.499093257175231</v>
      </c>
      <c r="K71" s="151">
        <v>2.6761152001721991</v>
      </c>
      <c r="L71" s="151">
        <v>1.8292224469278173</v>
      </c>
      <c r="M71" s="151">
        <v>3.5048523004608367</v>
      </c>
      <c r="N71" s="151">
        <v>1.0885135957681373</v>
      </c>
      <c r="O71" s="151">
        <v>3.4547940223994842</v>
      </c>
      <c r="P71" s="151">
        <v>4.0176762697342756</v>
      </c>
      <c r="Q71" s="151">
        <v>3.3547208812138734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5.3531784158549645E-2</v>
      </c>
      <c r="C73" s="153">
        <v>0.10619359894711522</v>
      </c>
      <c r="D73" s="153">
        <v>0</v>
      </c>
      <c r="E73" s="153">
        <v>0</v>
      </c>
      <c r="F73" s="153">
        <v>6.5565569460382167E-2</v>
      </c>
      <c r="G73" s="153">
        <v>8.1739629050209373E-2</v>
      </c>
      <c r="H73" s="153">
        <v>0</v>
      </c>
      <c r="I73" s="153">
        <v>9.8043837596694328E-2</v>
      </c>
      <c r="J73" s="153">
        <v>0.11319039964404531</v>
      </c>
      <c r="K73" s="153">
        <v>0.11716345270769413</v>
      </c>
      <c r="L73" s="153">
        <v>5.1001193730330963E-2</v>
      </c>
      <c r="M73" s="153">
        <v>4.5175711382829054E-2</v>
      </c>
      <c r="N73" s="153">
        <v>1.6010079077506512E-2</v>
      </c>
      <c r="O73" s="153">
        <v>8.0130553729618526E-2</v>
      </c>
      <c r="P73" s="153">
        <v>7.8777307582806211E-2</v>
      </c>
      <c r="Q73" s="153">
        <v>4.7335427051515833E-2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5.0021011926827867</v>
      </c>
      <c r="C75" s="153">
        <v>9.2742763795489722</v>
      </c>
      <c r="D75" s="153">
        <v>7.8461260612143491</v>
      </c>
      <c r="E75" s="153">
        <v>6.836938859009031</v>
      </c>
      <c r="F75" s="153">
        <v>5.4987917518443226</v>
      </c>
      <c r="G75" s="153">
        <v>6.3237057629041686</v>
      </c>
      <c r="H75" s="153">
        <v>8.7498315226202195</v>
      </c>
      <c r="I75" s="153">
        <v>9.6101740984854871</v>
      </c>
      <c r="J75" s="153">
        <v>10.385902857531185</v>
      </c>
      <c r="K75" s="153">
        <v>2.5589517474645049</v>
      </c>
      <c r="L75" s="153">
        <v>1.7782212531974864</v>
      </c>
      <c r="M75" s="153">
        <v>3.4596765890780077</v>
      </c>
      <c r="N75" s="153">
        <v>1.0725035166906309</v>
      </c>
      <c r="O75" s="153">
        <v>3.3746634686698656</v>
      </c>
      <c r="P75" s="153">
        <v>3.9388989621514696</v>
      </c>
      <c r="Q75" s="153">
        <v>3.3073854541623575</v>
      </c>
    </row>
    <row r="76" spans="1:17" x14ac:dyDescent="0.25">
      <c r="A76" s="152" t="s">
        <v>122</v>
      </c>
      <c r="B76" s="151">
        <v>0.68210470809310664</v>
      </c>
      <c r="C76" s="151">
        <v>1.2646740517566784</v>
      </c>
      <c r="D76" s="151">
        <v>1.0699262810746832</v>
      </c>
      <c r="E76" s="151">
        <v>0.93230984441032216</v>
      </c>
      <c r="F76" s="151">
        <v>0.74983523888786152</v>
      </c>
      <c r="G76" s="151">
        <v>0.8623235131232958</v>
      </c>
      <c r="H76" s="151">
        <v>1.1931588439936665</v>
      </c>
      <c r="I76" s="151">
        <v>1.3104782861571103</v>
      </c>
      <c r="J76" s="151">
        <v>1.4162594805724336</v>
      </c>
      <c r="K76" s="151">
        <v>0.34894796556334207</v>
      </c>
      <c r="L76" s="151">
        <v>0.24248471634511137</v>
      </c>
      <c r="M76" s="151">
        <v>0.47177408032881907</v>
      </c>
      <c r="N76" s="151">
        <v>0.14625047954872183</v>
      </c>
      <c r="O76" s="151">
        <v>0.46018138209134563</v>
      </c>
      <c r="P76" s="151">
        <v>0.53712258574792848</v>
      </c>
      <c r="Q76" s="151">
        <v>0.45100710738577554</v>
      </c>
    </row>
    <row r="77" spans="1:17" x14ac:dyDescent="0.25">
      <c r="A77" s="156" t="s">
        <v>112</v>
      </c>
      <c r="B77" s="155">
        <v>3.0477731953252514</v>
      </c>
      <c r="C77" s="155">
        <v>5.6544907448399107</v>
      </c>
      <c r="D77" s="155">
        <v>4.7360313121836164</v>
      </c>
      <c r="E77" s="155">
        <v>4.1268718171398024</v>
      </c>
      <c r="F77" s="155">
        <v>3.3539746659395924</v>
      </c>
      <c r="G77" s="155">
        <v>3.8604956299892477</v>
      </c>
      <c r="H77" s="155">
        <v>5.2815205547496618</v>
      </c>
      <c r="I77" s="155">
        <v>5.8529143083257242</v>
      </c>
      <c r="J77" s="155">
        <v>6.3292005806235476</v>
      </c>
      <c r="K77" s="155">
        <v>1.6068539443520926</v>
      </c>
      <c r="L77" s="155">
        <v>1.1004500218553763</v>
      </c>
      <c r="M77" s="155">
        <v>2.1123055735045249</v>
      </c>
      <c r="N77" s="155">
        <v>0.65588234561201619</v>
      </c>
      <c r="O77" s="155">
        <v>2.0795577897355781</v>
      </c>
      <c r="P77" s="155">
        <v>2.4194193990929027</v>
      </c>
      <c r="Q77" s="155">
        <v>2.0215277151495683</v>
      </c>
    </row>
    <row r="78" spans="1:17" x14ac:dyDescent="0.25">
      <c r="A78" s="152" t="s">
        <v>121</v>
      </c>
      <c r="B78" s="151">
        <v>0.83945060448169873</v>
      </c>
      <c r="C78" s="151">
        <v>1.5246051380264487</v>
      </c>
      <c r="D78" s="151">
        <v>1.2960423913260275</v>
      </c>
      <c r="E78" s="151">
        <v>1.1378095217830051</v>
      </c>
      <c r="F78" s="151">
        <v>0.93763487190147543</v>
      </c>
      <c r="G78" s="151">
        <v>0.69488634069138133</v>
      </c>
      <c r="H78" s="151">
        <v>1.3578481095394119</v>
      </c>
      <c r="I78" s="151">
        <v>1.576389979628221</v>
      </c>
      <c r="J78" s="151">
        <v>1.7526914818156387</v>
      </c>
      <c r="K78" s="151">
        <v>0.3495124203230604</v>
      </c>
      <c r="L78" s="151">
        <v>0.30686644625858578</v>
      </c>
      <c r="M78" s="151">
        <v>0.57356039195614772</v>
      </c>
      <c r="N78" s="151">
        <v>0.17762962274600635</v>
      </c>
      <c r="O78" s="151">
        <v>0.28962478139694814</v>
      </c>
      <c r="P78" s="151">
        <v>0.38067552716061709</v>
      </c>
      <c r="Q78" s="151">
        <v>0.46424103907161485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1.4131911509140102E-2</v>
      </c>
      <c r="C80" s="153">
        <v>2.7429075067663344E-2</v>
      </c>
      <c r="D80" s="153">
        <v>0</v>
      </c>
      <c r="E80" s="153">
        <v>0</v>
      </c>
      <c r="F80" s="153">
        <v>1.7553145509323048E-2</v>
      </c>
      <c r="G80" s="153">
        <v>1.4080061236037344E-2</v>
      </c>
      <c r="H80" s="153">
        <v>0</v>
      </c>
      <c r="I80" s="153">
        <v>2.5318664582724304E-2</v>
      </c>
      <c r="J80" s="153">
        <v>3.0038831612294217E-2</v>
      </c>
      <c r="K80" s="153">
        <v>2.3856617559953025E-2</v>
      </c>
      <c r="L80" s="153">
        <v>1.3464123157455543E-2</v>
      </c>
      <c r="M80" s="153">
        <v>1.1737852252273848E-2</v>
      </c>
      <c r="N80" s="153">
        <v>4.1436130559997369E-3</v>
      </c>
      <c r="O80" s="153">
        <v>1.0600577700838533E-2</v>
      </c>
      <c r="P80" s="153">
        <v>1.1803794795786152E-2</v>
      </c>
      <c r="Q80" s="153">
        <v>1.0392789593291707E-2</v>
      </c>
    </row>
    <row r="81" spans="1:17" x14ac:dyDescent="0.25">
      <c r="A81" s="154" t="s">
        <v>26</v>
      </c>
      <c r="B81" s="153">
        <v>0.82531869297255867</v>
      </c>
      <c r="C81" s="153">
        <v>1.4971760629587854</v>
      </c>
      <c r="D81" s="153">
        <v>1.2960423913260275</v>
      </c>
      <c r="E81" s="153">
        <v>1.1378095217830051</v>
      </c>
      <c r="F81" s="153">
        <v>0.92008172639215235</v>
      </c>
      <c r="G81" s="153">
        <v>0.680806279455344</v>
      </c>
      <c r="H81" s="153">
        <v>1.3578481095394119</v>
      </c>
      <c r="I81" s="153">
        <v>1.5510713150454967</v>
      </c>
      <c r="J81" s="153">
        <v>1.7226526502033446</v>
      </c>
      <c r="K81" s="153">
        <v>0.32565580276310735</v>
      </c>
      <c r="L81" s="153">
        <v>0.29340232310113024</v>
      </c>
      <c r="M81" s="153">
        <v>0.56182253970387386</v>
      </c>
      <c r="N81" s="153">
        <v>0.1734860096900066</v>
      </c>
      <c r="O81" s="153">
        <v>0.27902420369610959</v>
      </c>
      <c r="P81" s="153">
        <v>0.36887173236483095</v>
      </c>
      <c r="Q81" s="153">
        <v>0.45384824947832314</v>
      </c>
    </row>
    <row r="82" spans="1:17" x14ac:dyDescent="0.25">
      <c r="A82" s="152" t="s">
        <v>120</v>
      </c>
      <c r="B82" s="151">
        <v>1.5330618420478233</v>
      </c>
      <c r="C82" s="151">
        <v>2.9049233734835469</v>
      </c>
      <c r="D82" s="151">
        <v>2.3795906006817482</v>
      </c>
      <c r="E82" s="151">
        <v>2.0581272320797934</v>
      </c>
      <c r="F82" s="151">
        <v>1.6635456542627196</v>
      </c>
      <c r="G82" s="151">
        <v>2.6085859697434941</v>
      </c>
      <c r="H82" s="151">
        <v>2.8127058101325488</v>
      </c>
      <c r="I82" s="151">
        <v>3.0074659800239139</v>
      </c>
      <c r="J82" s="151">
        <v>3.1670660213688082</v>
      </c>
      <c r="K82" s="151">
        <v>0.99089586722285361</v>
      </c>
      <c r="L82" s="151">
        <v>0.55352712942313831</v>
      </c>
      <c r="M82" s="151">
        <v>1.0790721945179347</v>
      </c>
      <c r="N82" s="151">
        <v>0.33630962402873149</v>
      </c>
      <c r="O82" s="151">
        <v>1.5616404780418129</v>
      </c>
      <c r="P82" s="151">
        <v>1.7369397272701512</v>
      </c>
      <c r="Q82" s="151">
        <v>1.185956290141144</v>
      </c>
    </row>
    <row r="83" spans="1:17" x14ac:dyDescent="0.25">
      <c r="A83" s="150" t="s">
        <v>33</v>
      </c>
      <c r="B83" s="87">
        <v>0</v>
      </c>
      <c r="C83" s="87">
        <v>2.2295347703053178E-3</v>
      </c>
      <c r="D83" s="87">
        <v>0</v>
      </c>
      <c r="E83" s="87">
        <v>3.1428856203965594E-4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9.3405415496964489E-4</v>
      </c>
      <c r="C86" s="87">
        <v>3.7536886233733649E-3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6.2036116515940404E-3</v>
      </c>
      <c r="J86" s="87">
        <v>1.9469983953809208E-3</v>
      </c>
      <c r="K86" s="87">
        <v>0</v>
      </c>
      <c r="L86" s="87">
        <v>1.3469513295747138E-3</v>
      </c>
      <c r="M86" s="87">
        <v>3.0733814467823126E-3</v>
      </c>
      <c r="N86" s="87">
        <v>1.2503432600132064E-3</v>
      </c>
      <c r="O86" s="87">
        <v>0</v>
      </c>
      <c r="P86" s="87">
        <v>0</v>
      </c>
      <c r="Q86" s="87">
        <v>9.8594974809322638E-19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0.11425661122332142</v>
      </c>
      <c r="C89" s="87">
        <v>0.5316880347217241</v>
      </c>
      <c r="D89" s="87">
        <v>0.1727683101132913</v>
      </c>
      <c r="E89" s="87">
        <v>6.8538300900940818E-2</v>
      </c>
      <c r="F89" s="87">
        <v>0</v>
      </c>
      <c r="G89" s="87">
        <v>0</v>
      </c>
      <c r="H89" s="87">
        <v>0</v>
      </c>
      <c r="I89" s="87">
        <v>0.62381166283082479</v>
      </c>
      <c r="J89" s="87">
        <v>0.17669094601162083</v>
      </c>
      <c r="K89" s="87">
        <v>0</v>
      </c>
      <c r="L89" s="87">
        <v>4.8105289551609642E-2</v>
      </c>
      <c r="M89" s="87">
        <v>0.1966231251160715</v>
      </c>
      <c r="N89" s="87">
        <v>6.9464083458776305E-2</v>
      </c>
      <c r="O89" s="87">
        <v>0</v>
      </c>
      <c r="P89" s="87">
        <v>0</v>
      </c>
      <c r="Q89" s="87">
        <v>7.3220591186326034E-17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1.2779727311932366E-3</v>
      </c>
    </row>
    <row r="92" spans="1:17" x14ac:dyDescent="0.25">
      <c r="A92" s="150" t="s">
        <v>22</v>
      </c>
      <c r="B92" s="87">
        <v>1.4178711766695322</v>
      </c>
      <c r="C92" s="87">
        <v>2.3672521153681441</v>
      </c>
      <c r="D92" s="87">
        <v>2.2068222905684571</v>
      </c>
      <c r="E92" s="87">
        <v>1.9892746426168131</v>
      </c>
      <c r="F92" s="87">
        <v>1.6635456542627196</v>
      </c>
      <c r="G92" s="87">
        <v>2.6085859697434941</v>
      </c>
      <c r="H92" s="87">
        <v>2.8127058101325488</v>
      </c>
      <c r="I92" s="87">
        <v>2.3774507055414951</v>
      </c>
      <c r="J92" s="87">
        <v>2.9884280769618066</v>
      </c>
      <c r="K92" s="87">
        <v>0.99089586722285361</v>
      </c>
      <c r="L92" s="87">
        <v>0.50407488854195392</v>
      </c>
      <c r="M92" s="87">
        <v>0.87937568795508092</v>
      </c>
      <c r="N92" s="87">
        <v>0.26559519730994197</v>
      </c>
      <c r="O92" s="87">
        <v>1.5616404780418129</v>
      </c>
      <c r="P92" s="87">
        <v>1.7369397272701512</v>
      </c>
      <c r="Q92" s="87">
        <v>1.1846783174099507</v>
      </c>
    </row>
    <row r="93" spans="1:17" x14ac:dyDescent="0.25">
      <c r="A93" s="149" t="s">
        <v>119</v>
      </c>
      <c r="B93" s="148">
        <v>0.67526074879572917</v>
      </c>
      <c r="C93" s="148">
        <v>1.2249622333299151</v>
      </c>
      <c r="D93" s="148">
        <v>1.0603983201758407</v>
      </c>
      <c r="E93" s="148">
        <v>0.93093506327700393</v>
      </c>
      <c r="F93" s="148">
        <v>0.75279413977539722</v>
      </c>
      <c r="G93" s="148">
        <v>0.55702331955437256</v>
      </c>
      <c r="H93" s="148">
        <v>1.1109666350777005</v>
      </c>
      <c r="I93" s="148">
        <v>1.2690583486735885</v>
      </c>
      <c r="J93" s="148">
        <v>1.4094430774391005</v>
      </c>
      <c r="K93" s="148">
        <v>0.2664456568061786</v>
      </c>
      <c r="L93" s="148">
        <v>0.24005644617365229</v>
      </c>
      <c r="M93" s="148">
        <v>0.45967298703044257</v>
      </c>
      <c r="N93" s="148">
        <v>0.14194309883727829</v>
      </c>
      <c r="O93" s="148">
        <v>0.22829253029681695</v>
      </c>
      <c r="P93" s="148">
        <v>0.30180414466213445</v>
      </c>
      <c r="Q93" s="148">
        <v>0.37133038593680956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0.99999999999999989</v>
      </c>
      <c r="C98" s="77">
        <f t="shared" si="0"/>
        <v>0.99999999999999956</v>
      </c>
      <c r="D98" s="77">
        <f t="shared" si="0"/>
        <v>1.0000000000000002</v>
      </c>
      <c r="E98" s="77">
        <f t="shared" si="0"/>
        <v>1.0000000000000002</v>
      </c>
      <c r="F98" s="77">
        <f t="shared" si="0"/>
        <v>1</v>
      </c>
      <c r="G98" s="77">
        <f t="shared" si="0"/>
        <v>0.99999999999999978</v>
      </c>
      <c r="H98" s="77">
        <f t="shared" si="0"/>
        <v>1</v>
      </c>
      <c r="I98" s="77">
        <f t="shared" si="0"/>
        <v>1.0000000000000004</v>
      </c>
      <c r="J98" s="77">
        <f t="shared" si="0"/>
        <v>0.99999999999999989</v>
      </c>
      <c r="K98" s="77">
        <f t="shared" si="0"/>
        <v>0.99999999999999989</v>
      </c>
      <c r="L98" s="77">
        <f t="shared" si="0"/>
        <v>0.99999999999999989</v>
      </c>
      <c r="M98" s="77">
        <f t="shared" si="0"/>
        <v>1</v>
      </c>
      <c r="N98" s="77">
        <f t="shared" si="0"/>
        <v>1</v>
      </c>
      <c r="O98" s="77">
        <f t="shared" si="0"/>
        <v>0.99999999999999978</v>
      </c>
      <c r="P98" s="77">
        <f t="shared" si="0"/>
        <v>1</v>
      </c>
      <c r="Q98" s="77">
        <f t="shared" si="0"/>
        <v>1</v>
      </c>
    </row>
    <row r="99" spans="1:17" x14ac:dyDescent="0.25">
      <c r="A99" s="132" t="s">
        <v>83</v>
      </c>
      <c r="B99" s="146">
        <f t="shared" ref="B99:Q99" si="1">IF(B$6=0,0,B$6/B$5)</f>
        <v>1.651182524664804E-3</v>
      </c>
      <c r="C99" s="146">
        <f t="shared" si="1"/>
        <v>1.651182524664804E-3</v>
      </c>
      <c r="D99" s="146">
        <f t="shared" si="1"/>
        <v>1.6511825246648053E-3</v>
      </c>
      <c r="E99" s="146">
        <f t="shared" si="1"/>
        <v>1.6511825246648046E-3</v>
      </c>
      <c r="F99" s="146">
        <f t="shared" si="1"/>
        <v>1.6511825246648046E-3</v>
      </c>
      <c r="G99" s="146">
        <f t="shared" si="1"/>
        <v>1.6511825246648042E-3</v>
      </c>
      <c r="H99" s="146">
        <f t="shared" si="1"/>
        <v>1.6511825246648044E-3</v>
      </c>
      <c r="I99" s="146">
        <f t="shared" si="1"/>
        <v>1.6511825246648046E-3</v>
      </c>
      <c r="J99" s="146">
        <f t="shared" si="1"/>
        <v>1.6511825246648048E-3</v>
      </c>
      <c r="K99" s="146">
        <f t="shared" si="1"/>
        <v>1.6511825246648042E-3</v>
      </c>
      <c r="L99" s="146">
        <f t="shared" si="1"/>
        <v>1.6511825246648044E-3</v>
      </c>
      <c r="M99" s="146">
        <f t="shared" si="1"/>
        <v>1.6511825246648048E-3</v>
      </c>
      <c r="N99" s="146">
        <f t="shared" si="1"/>
        <v>1.6511825246648044E-3</v>
      </c>
      <c r="O99" s="146">
        <f t="shared" si="1"/>
        <v>1.651182524664804E-3</v>
      </c>
      <c r="P99" s="146">
        <f t="shared" si="1"/>
        <v>1.651182524664805E-3</v>
      </c>
      <c r="Q99" s="146">
        <f t="shared" si="1"/>
        <v>1.6511825246648044E-3</v>
      </c>
    </row>
    <row r="100" spans="1:17" x14ac:dyDescent="0.25">
      <c r="A100" s="76" t="s">
        <v>82</v>
      </c>
      <c r="B100" s="145">
        <f t="shared" ref="B100:Q100" si="2">IF(B$7=0,0,B$7/B$5)</f>
        <v>8.8063067982122891E-4</v>
      </c>
      <c r="C100" s="145">
        <f t="shared" si="2"/>
        <v>8.8063067982122869E-4</v>
      </c>
      <c r="D100" s="145">
        <f t="shared" si="2"/>
        <v>8.8063067982122956E-4</v>
      </c>
      <c r="E100" s="145">
        <f t="shared" si="2"/>
        <v>8.8063067982122923E-4</v>
      </c>
      <c r="F100" s="145">
        <f t="shared" si="2"/>
        <v>8.8063067982122891E-4</v>
      </c>
      <c r="G100" s="145">
        <f t="shared" si="2"/>
        <v>8.8063067982122902E-4</v>
      </c>
      <c r="H100" s="145">
        <f t="shared" si="2"/>
        <v>8.8063067982122913E-4</v>
      </c>
      <c r="I100" s="145">
        <f t="shared" si="2"/>
        <v>8.8063067982122891E-4</v>
      </c>
      <c r="J100" s="145">
        <f t="shared" si="2"/>
        <v>8.8063067982122923E-4</v>
      </c>
      <c r="K100" s="145">
        <f t="shared" si="2"/>
        <v>8.8063067982122891E-4</v>
      </c>
      <c r="L100" s="145">
        <f t="shared" si="2"/>
        <v>8.8063067982122902E-4</v>
      </c>
      <c r="M100" s="145">
        <f t="shared" si="2"/>
        <v>8.8063067982122923E-4</v>
      </c>
      <c r="N100" s="145">
        <f t="shared" si="2"/>
        <v>8.8063067982122902E-4</v>
      </c>
      <c r="O100" s="145">
        <f t="shared" si="2"/>
        <v>8.8063067982122869E-4</v>
      </c>
      <c r="P100" s="145">
        <f t="shared" si="2"/>
        <v>8.8063067982122923E-4</v>
      </c>
      <c r="Q100" s="145">
        <f t="shared" si="2"/>
        <v>8.8063067982122891E-4</v>
      </c>
    </row>
    <row r="101" spans="1:17" x14ac:dyDescent="0.25">
      <c r="A101" s="76" t="s">
        <v>81</v>
      </c>
      <c r="B101" s="145">
        <f t="shared" ref="B101:Q101" si="3">IF(B$8=0,0,B$8/B$5)</f>
        <v>2.2015766995530719E-2</v>
      </c>
      <c r="C101" s="145">
        <f t="shared" si="3"/>
        <v>2.2015766995530716E-2</v>
      </c>
      <c r="D101" s="145">
        <f t="shared" si="3"/>
        <v>2.2015766995530737E-2</v>
      </c>
      <c r="E101" s="145">
        <f t="shared" si="3"/>
        <v>2.2015766995530726E-2</v>
      </c>
      <c r="F101" s="145">
        <f t="shared" si="3"/>
        <v>2.2015766995530723E-2</v>
      </c>
      <c r="G101" s="145">
        <f t="shared" si="3"/>
        <v>2.2015766995530723E-2</v>
      </c>
      <c r="H101" s="145">
        <f t="shared" si="3"/>
        <v>2.2015766995530723E-2</v>
      </c>
      <c r="I101" s="145">
        <f t="shared" si="3"/>
        <v>2.2015766995530723E-2</v>
      </c>
      <c r="J101" s="145">
        <f t="shared" si="3"/>
        <v>2.201576699553073E-2</v>
      </c>
      <c r="K101" s="145">
        <f t="shared" si="3"/>
        <v>2.2015766995530723E-2</v>
      </c>
      <c r="L101" s="145">
        <f t="shared" si="3"/>
        <v>2.2015766995530723E-2</v>
      </c>
      <c r="M101" s="145">
        <f t="shared" si="3"/>
        <v>2.2015766995530726E-2</v>
      </c>
      <c r="N101" s="145">
        <f t="shared" si="3"/>
        <v>2.2015766995530723E-2</v>
      </c>
      <c r="O101" s="145">
        <f t="shared" si="3"/>
        <v>2.2015766995530719E-2</v>
      </c>
      <c r="P101" s="145">
        <f t="shared" si="3"/>
        <v>2.2015766995530726E-2</v>
      </c>
      <c r="Q101" s="145">
        <f t="shared" si="3"/>
        <v>2.2015766995530723E-2</v>
      </c>
    </row>
    <row r="102" spans="1:17" x14ac:dyDescent="0.25">
      <c r="A102" s="76" t="s">
        <v>80</v>
      </c>
      <c r="B102" s="145">
        <f t="shared" ref="B102:Q102" si="4">IF(B$9=0,0,B$9/B$5)</f>
        <v>5.503941748882681E-4</v>
      </c>
      <c r="C102" s="145">
        <f t="shared" si="4"/>
        <v>5.5039417488826788E-4</v>
      </c>
      <c r="D102" s="145">
        <f t="shared" si="4"/>
        <v>5.5039417488826842E-4</v>
      </c>
      <c r="E102" s="145">
        <f t="shared" si="4"/>
        <v>5.503941748882682E-4</v>
      </c>
      <c r="F102" s="145">
        <f t="shared" si="4"/>
        <v>5.503941748882681E-4</v>
      </c>
      <c r="G102" s="145">
        <f t="shared" si="4"/>
        <v>5.503941748882681E-4</v>
      </c>
      <c r="H102" s="145">
        <f t="shared" si="4"/>
        <v>5.503941748882682E-4</v>
      </c>
      <c r="I102" s="145">
        <f t="shared" si="4"/>
        <v>5.503941748882681E-4</v>
      </c>
      <c r="J102" s="145">
        <f t="shared" si="4"/>
        <v>5.5039417488826831E-4</v>
      </c>
      <c r="K102" s="145">
        <f t="shared" si="4"/>
        <v>5.5039417488826799E-4</v>
      </c>
      <c r="L102" s="145">
        <f t="shared" si="4"/>
        <v>5.503941748882681E-4</v>
      </c>
      <c r="M102" s="145">
        <f t="shared" si="4"/>
        <v>5.503941748882682E-4</v>
      </c>
      <c r="N102" s="145">
        <f t="shared" si="4"/>
        <v>5.503941748882681E-4</v>
      </c>
      <c r="O102" s="145">
        <f t="shared" si="4"/>
        <v>5.5039417488826788E-4</v>
      </c>
      <c r="P102" s="145">
        <f t="shared" si="4"/>
        <v>5.503941748882682E-4</v>
      </c>
      <c r="Q102" s="145">
        <f t="shared" si="4"/>
        <v>5.503941748882681E-4</v>
      </c>
    </row>
    <row r="103" spans="1:17" x14ac:dyDescent="0.25">
      <c r="A103" s="129" t="s">
        <v>79</v>
      </c>
      <c r="B103" s="144">
        <f t="shared" ref="B103:Q103" si="5">IF(B$10=0,0,B$10/B$5)</f>
        <v>1.100788349776536E-3</v>
      </c>
      <c r="C103" s="144">
        <f t="shared" si="5"/>
        <v>1.1007883497765358E-3</v>
      </c>
      <c r="D103" s="144">
        <f t="shared" si="5"/>
        <v>1.1007883497765368E-3</v>
      </c>
      <c r="E103" s="144">
        <f t="shared" si="5"/>
        <v>1.1007883497765364E-3</v>
      </c>
      <c r="F103" s="144">
        <f t="shared" si="5"/>
        <v>1.1007883497765364E-3</v>
      </c>
      <c r="G103" s="144">
        <f t="shared" si="5"/>
        <v>1.1007883497765362E-3</v>
      </c>
      <c r="H103" s="144">
        <f t="shared" si="5"/>
        <v>1.1007883497765364E-3</v>
      </c>
      <c r="I103" s="144">
        <f t="shared" si="5"/>
        <v>1.100788349776536E-3</v>
      </c>
      <c r="J103" s="144">
        <f t="shared" si="5"/>
        <v>1.1007883497765364E-3</v>
      </c>
      <c r="K103" s="144">
        <f t="shared" si="5"/>
        <v>1.100788349776536E-3</v>
      </c>
      <c r="L103" s="144">
        <f t="shared" si="5"/>
        <v>1.1007883497765362E-3</v>
      </c>
      <c r="M103" s="144">
        <f t="shared" si="5"/>
        <v>1.1007883497765364E-3</v>
      </c>
      <c r="N103" s="144">
        <f t="shared" si="5"/>
        <v>1.1007883497765362E-3</v>
      </c>
      <c r="O103" s="144">
        <f t="shared" si="5"/>
        <v>1.1007883497765358E-3</v>
      </c>
      <c r="P103" s="144">
        <f t="shared" si="5"/>
        <v>1.1007883497765364E-3</v>
      </c>
      <c r="Q103" s="144">
        <f t="shared" si="5"/>
        <v>1.1007883497765362E-3</v>
      </c>
    </row>
    <row r="104" spans="1:17" x14ac:dyDescent="0.25">
      <c r="A104" s="127" t="s">
        <v>117</v>
      </c>
      <c r="B104" s="143">
        <f t="shared" ref="B104:Q104" si="6">IF(B$15=0,0,B$15/B$5)</f>
        <v>9.8956748266493158E-2</v>
      </c>
      <c r="C104" s="143">
        <f t="shared" si="6"/>
        <v>9.8956748266493144E-2</v>
      </c>
      <c r="D104" s="143">
        <f t="shared" si="6"/>
        <v>9.8956748266492908E-2</v>
      </c>
      <c r="E104" s="143">
        <f t="shared" si="6"/>
        <v>9.8956748266493283E-2</v>
      </c>
      <c r="F104" s="143">
        <f t="shared" si="6"/>
        <v>9.8956748266493144E-2</v>
      </c>
      <c r="G104" s="143">
        <f t="shared" si="6"/>
        <v>9.8956748266492978E-2</v>
      </c>
      <c r="H104" s="143">
        <f t="shared" si="6"/>
        <v>9.8956748266493283E-2</v>
      </c>
      <c r="I104" s="143">
        <f t="shared" si="6"/>
        <v>9.8956748266493477E-2</v>
      </c>
      <c r="J104" s="143">
        <f t="shared" si="6"/>
        <v>9.895674826649295E-2</v>
      </c>
      <c r="K104" s="143">
        <f t="shared" si="6"/>
        <v>9.8956748266493241E-2</v>
      </c>
      <c r="L104" s="143">
        <f t="shared" si="6"/>
        <v>9.8956748266493075E-2</v>
      </c>
      <c r="M104" s="143">
        <f t="shared" si="6"/>
        <v>9.8956748266492922E-2</v>
      </c>
      <c r="N104" s="143">
        <f t="shared" si="6"/>
        <v>9.8956748266493144E-2</v>
      </c>
      <c r="O104" s="143">
        <f t="shared" si="6"/>
        <v>9.8956748266493255E-2</v>
      </c>
      <c r="P104" s="143">
        <f t="shared" si="6"/>
        <v>9.8956748266493116E-2</v>
      </c>
      <c r="Q104" s="143">
        <f t="shared" si="6"/>
        <v>9.8956748266493089E-2</v>
      </c>
    </row>
    <row r="105" spans="1:17" x14ac:dyDescent="0.25">
      <c r="A105" s="127" t="s">
        <v>116</v>
      </c>
      <c r="B105" s="143">
        <f t="shared" ref="B105:Q105" si="7">IF(B$21=0,0,B$21/B$5)</f>
        <v>0.71862390591127323</v>
      </c>
      <c r="C105" s="143">
        <f t="shared" si="7"/>
        <v>0.7186239059112729</v>
      </c>
      <c r="D105" s="143">
        <f t="shared" si="7"/>
        <v>0.71862390591127367</v>
      </c>
      <c r="E105" s="143">
        <f t="shared" si="7"/>
        <v>0.71862390591127334</v>
      </c>
      <c r="F105" s="143">
        <f t="shared" si="7"/>
        <v>0.71862390591127323</v>
      </c>
      <c r="G105" s="143">
        <f t="shared" si="7"/>
        <v>0.71862390591127323</v>
      </c>
      <c r="H105" s="143">
        <f t="shared" si="7"/>
        <v>0.71862390591127323</v>
      </c>
      <c r="I105" s="143">
        <f t="shared" si="7"/>
        <v>0.71862390591127323</v>
      </c>
      <c r="J105" s="143">
        <f t="shared" si="7"/>
        <v>0.71862390591127334</v>
      </c>
      <c r="K105" s="143">
        <f t="shared" si="7"/>
        <v>0.73965277689730269</v>
      </c>
      <c r="L105" s="143">
        <f t="shared" si="7"/>
        <v>0.71862390591127323</v>
      </c>
      <c r="M105" s="143">
        <f t="shared" si="7"/>
        <v>0.72644095061501524</v>
      </c>
      <c r="N105" s="143">
        <f t="shared" si="7"/>
        <v>0.73213795695993156</v>
      </c>
      <c r="O105" s="143">
        <f t="shared" si="7"/>
        <v>0.71862390591127301</v>
      </c>
      <c r="P105" s="143">
        <f t="shared" si="7"/>
        <v>0.71862390591127334</v>
      </c>
      <c r="Q105" s="143">
        <f t="shared" si="7"/>
        <v>0.71862390591127323</v>
      </c>
    </row>
    <row r="106" spans="1:17" x14ac:dyDescent="0.25">
      <c r="A106" s="127" t="s">
        <v>113</v>
      </c>
      <c r="B106" s="143">
        <f t="shared" ref="B106:Q106" si="8">IF(B$27=0,0,B$27/B$5)</f>
        <v>0.10885242309314241</v>
      </c>
      <c r="C106" s="143">
        <f t="shared" si="8"/>
        <v>0.10885242309314237</v>
      </c>
      <c r="D106" s="143">
        <f t="shared" si="8"/>
        <v>0.1088524230931425</v>
      </c>
      <c r="E106" s="143">
        <f t="shared" si="8"/>
        <v>0.10885242309314244</v>
      </c>
      <c r="F106" s="143">
        <f t="shared" si="8"/>
        <v>0.10885242309314243</v>
      </c>
      <c r="G106" s="143">
        <f t="shared" si="8"/>
        <v>0.10885242309314241</v>
      </c>
      <c r="H106" s="143">
        <f t="shared" si="8"/>
        <v>0.1088524230931424</v>
      </c>
      <c r="I106" s="143">
        <f t="shared" si="8"/>
        <v>0.10885242309314241</v>
      </c>
      <c r="J106" s="143">
        <f t="shared" si="8"/>
        <v>0.10885242309314243</v>
      </c>
      <c r="K106" s="143">
        <f t="shared" si="8"/>
        <v>8.7823552107112846E-2</v>
      </c>
      <c r="L106" s="143">
        <f t="shared" si="8"/>
        <v>0.10885242309314241</v>
      </c>
      <c r="M106" s="143">
        <f t="shared" si="8"/>
        <v>0.10103537838940063</v>
      </c>
      <c r="N106" s="143">
        <f t="shared" si="8"/>
        <v>9.5338372044484102E-2</v>
      </c>
      <c r="O106" s="143">
        <f t="shared" si="8"/>
        <v>0.10349195555113654</v>
      </c>
      <c r="P106" s="143">
        <f t="shared" si="8"/>
        <v>0.10415983324991251</v>
      </c>
      <c r="Q106" s="143">
        <f t="shared" si="8"/>
        <v>0.1052450644439049</v>
      </c>
    </row>
    <row r="107" spans="1:17" x14ac:dyDescent="0.25">
      <c r="A107" s="142" t="s">
        <v>123</v>
      </c>
      <c r="B107" s="141">
        <f t="shared" ref="B107:Q107" si="9">IF(B$28=0,0,B$28/B$5)</f>
        <v>9.591200051611698E-2</v>
      </c>
      <c r="C107" s="141">
        <f t="shared" si="9"/>
        <v>9.5920438841402028E-2</v>
      </c>
      <c r="D107" s="141">
        <f t="shared" si="9"/>
        <v>9.5790132321965399E-2</v>
      </c>
      <c r="E107" s="141">
        <f t="shared" si="9"/>
        <v>9.5790132321965343E-2</v>
      </c>
      <c r="F107" s="141">
        <f t="shared" si="9"/>
        <v>9.5925769068026689E-2</v>
      </c>
      <c r="G107" s="141">
        <f t="shared" si="9"/>
        <v>9.5937042166805889E-2</v>
      </c>
      <c r="H107" s="141">
        <f t="shared" si="9"/>
        <v>9.5790132321965316E-2</v>
      </c>
      <c r="I107" s="141">
        <f t="shared" si="9"/>
        <v>9.590635996715853E-2</v>
      </c>
      <c r="J107" s="141">
        <f t="shared" si="9"/>
        <v>9.5914218108194088E-2</v>
      </c>
      <c r="K107" s="141">
        <f t="shared" si="9"/>
        <v>7.7692904197527238E-2</v>
      </c>
      <c r="L107" s="141">
        <f t="shared" si="9"/>
        <v>9.6111699208440857E-2</v>
      </c>
      <c r="M107" s="141">
        <f t="shared" si="9"/>
        <v>8.9048868177981536E-2</v>
      </c>
      <c r="N107" s="141">
        <f t="shared" si="9"/>
        <v>8.404610746566385E-2</v>
      </c>
      <c r="O107" s="141">
        <f t="shared" si="9"/>
        <v>9.1327109997770398E-2</v>
      </c>
      <c r="P107" s="141">
        <f t="shared" si="9"/>
        <v>9.1876832234636482E-2</v>
      </c>
      <c r="Q107" s="141">
        <f t="shared" si="9"/>
        <v>9.277274056167685E-2</v>
      </c>
    </row>
    <row r="108" spans="1:17" x14ac:dyDescent="0.25">
      <c r="A108" s="142" t="s">
        <v>122</v>
      </c>
      <c r="B108" s="141">
        <f t="shared" ref="B108:Q108" si="10">IF(B$33=0,0,B$33/B$5)</f>
        <v>1.2940422577025433E-2</v>
      </c>
      <c r="C108" s="141">
        <f t="shared" si="10"/>
        <v>1.2931984251740348E-2</v>
      </c>
      <c r="D108" s="141">
        <f t="shared" si="10"/>
        <v>1.3062290771177102E-2</v>
      </c>
      <c r="E108" s="141">
        <f t="shared" si="10"/>
        <v>1.3062290771177093E-2</v>
      </c>
      <c r="F108" s="141">
        <f t="shared" si="10"/>
        <v>1.2926654025115739E-2</v>
      </c>
      <c r="G108" s="141">
        <f t="shared" si="10"/>
        <v>1.2915380926336531E-2</v>
      </c>
      <c r="H108" s="141">
        <f t="shared" si="10"/>
        <v>1.3062290771177088E-2</v>
      </c>
      <c r="I108" s="141">
        <f t="shared" si="10"/>
        <v>1.2946063125983891E-2</v>
      </c>
      <c r="J108" s="141">
        <f t="shared" si="10"/>
        <v>1.2938204984948345E-2</v>
      </c>
      <c r="K108" s="141">
        <f t="shared" si="10"/>
        <v>1.0130647909585599E-2</v>
      </c>
      <c r="L108" s="141">
        <f t="shared" si="10"/>
        <v>1.2740723884701564E-2</v>
      </c>
      <c r="M108" s="141">
        <f t="shared" si="10"/>
        <v>1.1986510211419086E-2</v>
      </c>
      <c r="N108" s="141">
        <f t="shared" si="10"/>
        <v>1.1292264578820245E-2</v>
      </c>
      <c r="O108" s="141">
        <f t="shared" si="10"/>
        <v>1.2164845553366142E-2</v>
      </c>
      <c r="P108" s="141">
        <f t="shared" si="10"/>
        <v>1.2283001015276022E-2</v>
      </c>
      <c r="Q108" s="141">
        <f t="shared" si="10"/>
        <v>1.2472323882228053E-2</v>
      </c>
    </row>
    <row r="109" spans="1:17" x14ac:dyDescent="0.25">
      <c r="A109" s="127" t="s">
        <v>112</v>
      </c>
      <c r="B109" s="143">
        <f t="shared" ref="B109:Q109" si="11">IF(B$34=0,0,B$34/B$5)</f>
        <v>4.7368160004409597E-2</v>
      </c>
      <c r="C109" s="143">
        <f t="shared" si="11"/>
        <v>4.736816000440959E-2</v>
      </c>
      <c r="D109" s="143">
        <f t="shared" si="11"/>
        <v>4.7368160004409625E-2</v>
      </c>
      <c r="E109" s="143">
        <f t="shared" si="11"/>
        <v>4.7368160004409611E-2</v>
      </c>
      <c r="F109" s="143">
        <f t="shared" si="11"/>
        <v>4.7368160004409604E-2</v>
      </c>
      <c r="G109" s="143">
        <f t="shared" si="11"/>
        <v>4.7368160004409597E-2</v>
      </c>
      <c r="H109" s="143">
        <f t="shared" si="11"/>
        <v>4.7368160004409604E-2</v>
      </c>
      <c r="I109" s="143">
        <f t="shared" si="11"/>
        <v>4.7368160004409604E-2</v>
      </c>
      <c r="J109" s="143">
        <f t="shared" si="11"/>
        <v>4.7368160004409611E-2</v>
      </c>
      <c r="K109" s="143">
        <f t="shared" si="11"/>
        <v>4.7368160004409597E-2</v>
      </c>
      <c r="L109" s="143">
        <f t="shared" si="11"/>
        <v>4.7368160004409604E-2</v>
      </c>
      <c r="M109" s="143">
        <f t="shared" si="11"/>
        <v>4.7368160004409625E-2</v>
      </c>
      <c r="N109" s="143">
        <f t="shared" si="11"/>
        <v>4.7368160004409604E-2</v>
      </c>
      <c r="O109" s="143">
        <f t="shared" si="11"/>
        <v>5.2728627546415469E-2</v>
      </c>
      <c r="P109" s="143">
        <f t="shared" si="11"/>
        <v>5.2060749847639566E-2</v>
      </c>
      <c r="Q109" s="143">
        <f t="shared" si="11"/>
        <v>5.0975518653647127E-2</v>
      </c>
    </row>
    <row r="110" spans="1:17" x14ac:dyDescent="0.25">
      <c r="A110" s="142" t="s">
        <v>121</v>
      </c>
      <c r="B110" s="141">
        <f t="shared" ref="B110:Q110" si="12">IF(B$35=0,0,B$35/B$5)</f>
        <v>8.2709413224952063E-3</v>
      </c>
      <c r="C110" s="141">
        <f t="shared" si="12"/>
        <v>7.8916381841325784E-3</v>
      </c>
      <c r="D110" s="141">
        <f t="shared" si="12"/>
        <v>8.2283787599265502E-3</v>
      </c>
      <c r="E110" s="141">
        <f t="shared" si="12"/>
        <v>8.3607135147512231E-3</v>
      </c>
      <c r="F110" s="141">
        <f t="shared" si="12"/>
        <v>8.5291034887446382E-3</v>
      </c>
      <c r="G110" s="141">
        <f t="shared" si="12"/>
        <v>2.1008594753819704E-3</v>
      </c>
      <c r="H110" s="141">
        <f t="shared" si="12"/>
        <v>7.1601593724260355E-3</v>
      </c>
      <c r="I110" s="141">
        <f t="shared" si="12"/>
        <v>7.8810415880094815E-3</v>
      </c>
      <c r="J110" s="141">
        <f t="shared" si="12"/>
        <v>8.3657798747891719E-3</v>
      </c>
      <c r="K110" s="141">
        <f t="shared" si="12"/>
        <v>4.3086361067005913E-3</v>
      </c>
      <c r="L110" s="141">
        <f t="shared" si="12"/>
        <v>8.3739685558771922E-3</v>
      </c>
      <c r="M110" s="141">
        <f t="shared" si="12"/>
        <v>8.0038723756432912E-3</v>
      </c>
      <c r="N110" s="141">
        <f t="shared" si="12"/>
        <v>7.945863911102663E-3</v>
      </c>
      <c r="O110" s="141">
        <f t="shared" si="12"/>
        <v>2.400528448136274E-3</v>
      </c>
      <c r="P110" s="141">
        <f t="shared" si="12"/>
        <v>3.2102707797886636E-3</v>
      </c>
      <c r="Q110" s="141">
        <f t="shared" si="12"/>
        <v>7.2982822248206392E-3</v>
      </c>
    </row>
    <row r="111" spans="1:17" x14ac:dyDescent="0.25">
      <c r="A111" s="142" t="s">
        <v>120</v>
      </c>
      <c r="B111" s="141">
        <f t="shared" ref="B111:Q111" si="13">IF(B$39=0,0,B$39/B$5)</f>
        <v>3.2444007640245034E-2</v>
      </c>
      <c r="C111" s="141">
        <f t="shared" si="13"/>
        <v>3.3135890732557967E-2</v>
      </c>
      <c r="D111" s="141">
        <f t="shared" si="13"/>
        <v>3.2407471349997719E-2</v>
      </c>
      <c r="E111" s="141">
        <f t="shared" si="13"/>
        <v>3.2166862704861937E-2</v>
      </c>
      <c r="F111" s="141">
        <f t="shared" si="13"/>
        <v>3.1991338585929591E-2</v>
      </c>
      <c r="G111" s="141">
        <f t="shared" si="13"/>
        <v>4.3583244230367052E-2</v>
      </c>
      <c r="H111" s="141">
        <f t="shared" si="13"/>
        <v>3.4349688418180452E-2</v>
      </c>
      <c r="I111" s="141">
        <f t="shared" si="13"/>
        <v>3.3142557899803866E-2</v>
      </c>
      <c r="J111" s="141">
        <f t="shared" si="13"/>
        <v>3.2274960812396183E-2</v>
      </c>
      <c r="K111" s="141">
        <f t="shared" si="13"/>
        <v>3.9774898486321555E-2</v>
      </c>
      <c r="L111" s="141">
        <f t="shared" si="13"/>
        <v>3.2443377058744609E-2</v>
      </c>
      <c r="M111" s="141">
        <f t="shared" si="13"/>
        <v>3.294968164425182E-2</v>
      </c>
      <c r="N111" s="141">
        <f t="shared" si="13"/>
        <v>3.30727890175984E-2</v>
      </c>
      <c r="O111" s="141">
        <f t="shared" si="13"/>
        <v>4.8435917390514956E-2</v>
      </c>
      <c r="P111" s="141">
        <f t="shared" si="13"/>
        <v>4.6305337713336753E-2</v>
      </c>
      <c r="Q111" s="141">
        <f t="shared" si="13"/>
        <v>3.7839592344973E-2</v>
      </c>
    </row>
    <row r="112" spans="1:17" x14ac:dyDescent="0.25">
      <c r="A112" s="140" t="s">
        <v>119</v>
      </c>
      <c r="B112" s="139">
        <f t="shared" ref="B112:Q112" si="14">IF(B$50=0,0,B$50/B$5)</f>
        <v>6.6532110416693607E-3</v>
      </c>
      <c r="C112" s="139">
        <f t="shared" si="14"/>
        <v>6.3406310877190423E-3</v>
      </c>
      <c r="D112" s="139">
        <f t="shared" si="14"/>
        <v>6.7323098944853587E-3</v>
      </c>
      <c r="E112" s="139">
        <f t="shared" si="14"/>
        <v>6.8405837847964552E-3</v>
      </c>
      <c r="F112" s="139">
        <f t="shared" si="14"/>
        <v>6.8477179297353726E-3</v>
      </c>
      <c r="G112" s="139">
        <f t="shared" si="14"/>
        <v>1.6840562986605797E-3</v>
      </c>
      <c r="H112" s="139">
        <f t="shared" si="14"/>
        <v>5.8583122138031202E-3</v>
      </c>
      <c r="I112" s="139">
        <f t="shared" si="14"/>
        <v>6.3445605165962553E-3</v>
      </c>
      <c r="J112" s="139">
        <f t="shared" si="14"/>
        <v>6.72741931722426E-3</v>
      </c>
      <c r="K112" s="139">
        <f t="shared" si="14"/>
        <v>3.2846254113874508E-3</v>
      </c>
      <c r="L112" s="139">
        <f t="shared" si="14"/>
        <v>6.5508143897877987E-3</v>
      </c>
      <c r="M112" s="139">
        <f t="shared" si="14"/>
        <v>6.4146059845145093E-3</v>
      </c>
      <c r="N112" s="139">
        <f t="shared" si="14"/>
        <v>6.3495070757085444E-3</v>
      </c>
      <c r="O112" s="139">
        <f t="shared" si="14"/>
        <v>1.8921817077642373E-3</v>
      </c>
      <c r="P112" s="139">
        <f t="shared" si="14"/>
        <v>2.5451413545141488E-3</v>
      </c>
      <c r="Q112" s="139">
        <f t="shared" si="14"/>
        <v>5.8376440838534853E-3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0.99999999999999989</v>
      </c>
      <c r="C115" s="77">
        <f t="shared" si="15"/>
        <v>0.99999999999999956</v>
      </c>
      <c r="D115" s="77">
        <f t="shared" si="15"/>
        <v>1</v>
      </c>
      <c r="E115" s="77">
        <f t="shared" si="15"/>
        <v>0.99999999999999978</v>
      </c>
      <c r="F115" s="77">
        <f t="shared" si="15"/>
        <v>1.0000000000000002</v>
      </c>
      <c r="G115" s="77">
        <f t="shared" si="15"/>
        <v>1.0000000000000002</v>
      </c>
      <c r="H115" s="77">
        <f t="shared" si="15"/>
        <v>1</v>
      </c>
      <c r="I115" s="77">
        <f t="shared" si="15"/>
        <v>0.99999999999999989</v>
      </c>
      <c r="J115" s="77">
        <f t="shared" si="15"/>
        <v>1</v>
      </c>
      <c r="K115" s="77">
        <f t="shared" si="15"/>
        <v>0.99999999999999978</v>
      </c>
      <c r="L115" s="77">
        <f t="shared" si="15"/>
        <v>1</v>
      </c>
      <c r="M115" s="77">
        <f t="shared" si="15"/>
        <v>1</v>
      </c>
      <c r="N115" s="77">
        <f t="shared" si="15"/>
        <v>1</v>
      </c>
      <c r="O115" s="77">
        <f t="shared" si="15"/>
        <v>1</v>
      </c>
      <c r="P115" s="77">
        <f t="shared" si="15"/>
        <v>0.99999999999999978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3.2010453124491039E-3</v>
      </c>
      <c r="C116" s="146">
        <f t="shared" si="16"/>
        <v>3.2010453124491013E-3</v>
      </c>
      <c r="D116" s="146">
        <f t="shared" si="16"/>
        <v>3.2010453124491039E-3</v>
      </c>
      <c r="E116" s="146">
        <f t="shared" si="16"/>
        <v>3.2010453124491013E-3</v>
      </c>
      <c r="F116" s="146">
        <f t="shared" si="16"/>
        <v>3.2010453124490996E-3</v>
      </c>
      <c r="G116" s="146">
        <f t="shared" si="16"/>
        <v>3.2010453124491087E-3</v>
      </c>
      <c r="H116" s="146">
        <f t="shared" si="16"/>
        <v>3.2010453124491035E-3</v>
      </c>
      <c r="I116" s="146">
        <f t="shared" si="16"/>
        <v>3.2010453124491039E-3</v>
      </c>
      <c r="J116" s="146">
        <f t="shared" si="16"/>
        <v>3.2010453124491061E-3</v>
      </c>
      <c r="K116" s="146">
        <f t="shared" si="16"/>
        <v>3.2010453124491009E-3</v>
      </c>
      <c r="L116" s="146">
        <f t="shared" si="16"/>
        <v>3.2010453124490987E-3</v>
      </c>
      <c r="M116" s="146">
        <f t="shared" si="16"/>
        <v>3.2010453124491039E-3</v>
      </c>
      <c r="N116" s="146">
        <f t="shared" si="16"/>
        <v>3.2010453124491005E-3</v>
      </c>
      <c r="O116" s="146">
        <f t="shared" si="16"/>
        <v>3.2010453124491009E-3</v>
      </c>
      <c r="P116" s="146">
        <f t="shared" si="16"/>
        <v>3.2010453124491061E-3</v>
      </c>
      <c r="Q116" s="146">
        <f t="shared" si="16"/>
        <v>3.2010453124491018E-3</v>
      </c>
    </row>
    <row r="117" spans="1:17" x14ac:dyDescent="0.25">
      <c r="A117" s="76" t="s">
        <v>82</v>
      </c>
      <c r="B117" s="145">
        <f t="shared" ref="B117:Q117" si="17">IF(B$55=0,0,B$55/B$53)</f>
        <v>2.365233293172508E-3</v>
      </c>
      <c r="C117" s="145">
        <f t="shared" si="17"/>
        <v>2.3652332931725084E-3</v>
      </c>
      <c r="D117" s="145">
        <f t="shared" si="17"/>
        <v>2.3652332931725101E-3</v>
      </c>
      <c r="E117" s="145">
        <f t="shared" si="17"/>
        <v>2.3652332931725093E-3</v>
      </c>
      <c r="F117" s="145">
        <f t="shared" si="17"/>
        <v>2.3652332931725093E-3</v>
      </c>
      <c r="G117" s="145">
        <f t="shared" si="17"/>
        <v>2.3652332931725088E-3</v>
      </c>
      <c r="H117" s="145">
        <f t="shared" si="17"/>
        <v>2.3652332931725093E-3</v>
      </c>
      <c r="I117" s="145">
        <f t="shared" si="17"/>
        <v>2.3652332931725075E-3</v>
      </c>
      <c r="J117" s="145">
        <f t="shared" si="17"/>
        <v>2.3652332931725088E-3</v>
      </c>
      <c r="K117" s="145">
        <f t="shared" si="17"/>
        <v>2.365233293172511E-3</v>
      </c>
      <c r="L117" s="145">
        <f t="shared" si="17"/>
        <v>2.365233293172511E-3</v>
      </c>
      <c r="M117" s="145">
        <f t="shared" si="17"/>
        <v>2.3652332931725097E-3</v>
      </c>
      <c r="N117" s="145">
        <f t="shared" si="17"/>
        <v>2.3652332931724971E-3</v>
      </c>
      <c r="O117" s="145">
        <f t="shared" si="17"/>
        <v>2.3652332931725097E-3</v>
      </c>
      <c r="P117" s="145">
        <f t="shared" si="17"/>
        <v>2.3652332931725101E-3</v>
      </c>
      <c r="Q117" s="145">
        <f t="shared" si="17"/>
        <v>2.3652332931725106E-3</v>
      </c>
    </row>
    <row r="118" spans="1:17" x14ac:dyDescent="0.25">
      <c r="A118" s="76" t="s">
        <v>81</v>
      </c>
      <c r="B118" s="145">
        <f t="shared" ref="B118:Q118" si="18">IF(B$56=0,0,B$56/B$53)</f>
        <v>5.9130832329312689E-2</v>
      </c>
      <c r="C118" s="145">
        <f t="shared" si="18"/>
        <v>5.9130832329312696E-2</v>
      </c>
      <c r="D118" s="145">
        <f t="shared" si="18"/>
        <v>5.913083232931278E-2</v>
      </c>
      <c r="E118" s="145">
        <f t="shared" si="18"/>
        <v>5.9130832329312703E-2</v>
      </c>
      <c r="F118" s="145">
        <f t="shared" si="18"/>
        <v>5.913083232931271E-2</v>
      </c>
      <c r="G118" s="145">
        <f t="shared" si="18"/>
        <v>5.9130832329312766E-2</v>
      </c>
      <c r="H118" s="145">
        <f t="shared" si="18"/>
        <v>5.9130832329312738E-2</v>
      </c>
      <c r="I118" s="145">
        <f t="shared" si="18"/>
        <v>5.9130832329312683E-2</v>
      </c>
      <c r="J118" s="145">
        <f t="shared" si="18"/>
        <v>5.9130832329312738E-2</v>
      </c>
      <c r="K118" s="145">
        <f t="shared" si="18"/>
        <v>5.9130832329312787E-2</v>
      </c>
      <c r="L118" s="145">
        <f t="shared" si="18"/>
        <v>5.9130832329312752E-2</v>
      </c>
      <c r="M118" s="145">
        <f t="shared" si="18"/>
        <v>5.9130832329312703E-2</v>
      </c>
      <c r="N118" s="145">
        <f t="shared" si="18"/>
        <v>5.9130832329312578E-2</v>
      </c>
      <c r="O118" s="145">
        <f t="shared" si="18"/>
        <v>5.9130832329312703E-2</v>
      </c>
      <c r="P118" s="145">
        <f t="shared" si="18"/>
        <v>5.9130832329312724E-2</v>
      </c>
      <c r="Q118" s="145">
        <f t="shared" si="18"/>
        <v>5.9130832329312724E-2</v>
      </c>
    </row>
    <row r="119" spans="1:17" x14ac:dyDescent="0.25">
      <c r="A119" s="76" t="s">
        <v>80</v>
      </c>
      <c r="B119" s="145">
        <f t="shared" ref="B119:Q119" si="19">IF(B$57=0,0,B$57/B$53)</f>
        <v>1.4782708082328169E-3</v>
      </c>
      <c r="C119" s="145">
        <f t="shared" si="19"/>
        <v>1.4782708082328171E-3</v>
      </c>
      <c r="D119" s="145">
        <f t="shared" si="19"/>
        <v>1.4782708082328195E-3</v>
      </c>
      <c r="E119" s="145">
        <f t="shared" si="19"/>
        <v>1.4782708082328182E-3</v>
      </c>
      <c r="F119" s="145">
        <f t="shared" si="19"/>
        <v>1.4782708082328173E-3</v>
      </c>
      <c r="G119" s="145">
        <f t="shared" si="19"/>
        <v>1.4782708082328195E-3</v>
      </c>
      <c r="H119" s="145">
        <f t="shared" si="19"/>
        <v>1.4782708082328169E-3</v>
      </c>
      <c r="I119" s="145">
        <f t="shared" si="19"/>
        <v>1.4782708082328167E-3</v>
      </c>
      <c r="J119" s="145">
        <f t="shared" si="19"/>
        <v>1.4782708082328173E-3</v>
      </c>
      <c r="K119" s="145">
        <f t="shared" si="19"/>
        <v>1.4782708082328171E-3</v>
      </c>
      <c r="L119" s="145">
        <f t="shared" si="19"/>
        <v>1.4782708082328162E-3</v>
      </c>
      <c r="M119" s="145">
        <f t="shared" si="19"/>
        <v>1.4782708082328201E-3</v>
      </c>
      <c r="N119" s="145">
        <f t="shared" si="19"/>
        <v>1.4782708082328186E-3</v>
      </c>
      <c r="O119" s="145">
        <f t="shared" si="19"/>
        <v>1.4782708082328173E-3</v>
      </c>
      <c r="P119" s="145">
        <f t="shared" si="19"/>
        <v>1.4782708082328169E-3</v>
      </c>
      <c r="Q119" s="145">
        <f t="shared" si="19"/>
        <v>1.4782708082328186E-3</v>
      </c>
    </row>
    <row r="120" spans="1:17" x14ac:dyDescent="0.25">
      <c r="A120" s="129" t="s">
        <v>79</v>
      </c>
      <c r="B120" s="144">
        <f t="shared" ref="B120:Q120" si="20">IF(B$58=0,0,B$58/B$53)</f>
        <v>2.1340302082994041E-3</v>
      </c>
      <c r="C120" s="144">
        <f t="shared" si="20"/>
        <v>2.1340302082994015E-3</v>
      </c>
      <c r="D120" s="144">
        <f t="shared" si="20"/>
        <v>2.1340302082994049E-3</v>
      </c>
      <c r="E120" s="144">
        <f t="shared" si="20"/>
        <v>2.1340302082994019E-3</v>
      </c>
      <c r="F120" s="144">
        <f t="shared" si="20"/>
        <v>2.1340302082994028E-3</v>
      </c>
      <c r="G120" s="144">
        <f t="shared" si="20"/>
        <v>2.1340302082994045E-3</v>
      </c>
      <c r="H120" s="144">
        <f t="shared" si="20"/>
        <v>2.1340302082994015E-3</v>
      </c>
      <c r="I120" s="144">
        <f t="shared" si="20"/>
        <v>2.1340302082994019E-3</v>
      </c>
      <c r="J120" s="144">
        <f t="shared" si="20"/>
        <v>2.1340302082994032E-3</v>
      </c>
      <c r="K120" s="144">
        <f t="shared" si="20"/>
        <v>2.1340302082994054E-3</v>
      </c>
      <c r="L120" s="144">
        <f t="shared" si="20"/>
        <v>2.1340302082993963E-3</v>
      </c>
      <c r="M120" s="144">
        <f t="shared" si="20"/>
        <v>2.1340302082994023E-3</v>
      </c>
      <c r="N120" s="144">
        <f t="shared" si="20"/>
        <v>2.1340302082993906E-3</v>
      </c>
      <c r="O120" s="144">
        <f t="shared" si="20"/>
        <v>2.1340302082994019E-3</v>
      </c>
      <c r="P120" s="144">
        <f t="shared" si="20"/>
        <v>2.1340302082994041E-3</v>
      </c>
      <c r="Q120" s="144">
        <f t="shared" si="20"/>
        <v>2.1340302082993993E-3</v>
      </c>
    </row>
    <row r="121" spans="1:17" x14ac:dyDescent="0.25">
      <c r="A121" s="127" t="s">
        <v>115</v>
      </c>
      <c r="B121" s="143">
        <f t="shared" ref="B121:Q121" si="21">IF(B$63=0,0,B$63/B$53)</f>
        <v>0.15417548661042893</v>
      </c>
      <c r="C121" s="143">
        <f t="shared" si="21"/>
        <v>0.15417548661042921</v>
      </c>
      <c r="D121" s="143">
        <f t="shared" si="21"/>
        <v>0.1541754866104286</v>
      </c>
      <c r="E121" s="143">
        <f t="shared" si="21"/>
        <v>0.15417548661042929</v>
      </c>
      <c r="F121" s="143">
        <f t="shared" si="21"/>
        <v>0.15417548661042921</v>
      </c>
      <c r="G121" s="143">
        <f t="shared" si="21"/>
        <v>0.15417548661042871</v>
      </c>
      <c r="H121" s="143">
        <f t="shared" si="21"/>
        <v>0.15417548661042935</v>
      </c>
      <c r="I121" s="143">
        <f t="shared" si="21"/>
        <v>0.15417548661042957</v>
      </c>
      <c r="J121" s="143">
        <f t="shared" si="21"/>
        <v>0.15417548661042879</v>
      </c>
      <c r="K121" s="143">
        <f t="shared" si="21"/>
        <v>0.15417548661042904</v>
      </c>
      <c r="L121" s="143">
        <f t="shared" si="21"/>
        <v>0.15417548661042951</v>
      </c>
      <c r="M121" s="143">
        <f t="shared" si="21"/>
        <v>0.15417548661042854</v>
      </c>
      <c r="N121" s="143">
        <f t="shared" si="21"/>
        <v>0.15417548661043048</v>
      </c>
      <c r="O121" s="143">
        <f t="shared" si="21"/>
        <v>0.15417548661042935</v>
      </c>
      <c r="P121" s="143">
        <f t="shared" si="21"/>
        <v>0.15417548661042907</v>
      </c>
      <c r="Q121" s="143">
        <f t="shared" si="21"/>
        <v>0.15417548661042943</v>
      </c>
    </row>
    <row r="122" spans="1:17" x14ac:dyDescent="0.25">
      <c r="A122" s="127" t="s">
        <v>114</v>
      </c>
      <c r="B122" s="143">
        <f t="shared" ref="B122:Q122" si="22">IF(B$69=0,0,B$69/B$53)</f>
        <v>0.42340940086509171</v>
      </c>
      <c r="C122" s="143">
        <f t="shared" si="22"/>
        <v>0.42340940086509132</v>
      </c>
      <c r="D122" s="143">
        <f t="shared" si="22"/>
        <v>0.42340940086509193</v>
      </c>
      <c r="E122" s="143">
        <f t="shared" si="22"/>
        <v>0.42340940086509149</v>
      </c>
      <c r="F122" s="143">
        <f t="shared" si="22"/>
        <v>0.42340940086509155</v>
      </c>
      <c r="G122" s="143">
        <f t="shared" si="22"/>
        <v>0.42340940086509188</v>
      </c>
      <c r="H122" s="143">
        <f t="shared" si="22"/>
        <v>0.42340940086509149</v>
      </c>
      <c r="I122" s="143">
        <f t="shared" si="22"/>
        <v>0.42340940086509121</v>
      </c>
      <c r="J122" s="143">
        <f t="shared" si="22"/>
        <v>0.42340940086509166</v>
      </c>
      <c r="K122" s="143">
        <f t="shared" si="22"/>
        <v>0.42340940086509171</v>
      </c>
      <c r="L122" s="143">
        <f t="shared" si="22"/>
        <v>0.42340940086509121</v>
      </c>
      <c r="M122" s="143">
        <f t="shared" si="22"/>
        <v>0.42340940086509177</v>
      </c>
      <c r="N122" s="143">
        <f t="shared" si="22"/>
        <v>0.42340940086509049</v>
      </c>
      <c r="O122" s="143">
        <f t="shared" si="22"/>
        <v>0.42340940086509149</v>
      </c>
      <c r="P122" s="143">
        <f t="shared" si="22"/>
        <v>0.4234094008650916</v>
      </c>
      <c r="Q122" s="143">
        <f t="shared" si="22"/>
        <v>0.4234094008650916</v>
      </c>
    </row>
    <row r="123" spans="1:17" x14ac:dyDescent="0.25">
      <c r="A123" s="127" t="s">
        <v>113</v>
      </c>
      <c r="B123" s="143">
        <f t="shared" ref="B123:Q123" si="23">IF(B$70=0,0,B$70/B$53)</f>
        <v>0.23126322991564371</v>
      </c>
      <c r="C123" s="143">
        <f t="shared" si="23"/>
        <v>0.2312632299156436</v>
      </c>
      <c r="D123" s="143">
        <f t="shared" si="23"/>
        <v>0.23126322991564369</v>
      </c>
      <c r="E123" s="143">
        <f t="shared" si="23"/>
        <v>0.23126322991564377</v>
      </c>
      <c r="F123" s="143">
        <f t="shared" si="23"/>
        <v>0.23126322991564385</v>
      </c>
      <c r="G123" s="143">
        <f t="shared" si="23"/>
        <v>0.23126322991564402</v>
      </c>
      <c r="H123" s="143">
        <f t="shared" si="23"/>
        <v>0.23126322991564371</v>
      </c>
      <c r="I123" s="143">
        <f t="shared" si="23"/>
        <v>0.23126322991564366</v>
      </c>
      <c r="J123" s="143">
        <f t="shared" si="23"/>
        <v>0.23126322991564385</v>
      </c>
      <c r="K123" s="143">
        <f t="shared" si="23"/>
        <v>0.23126322991564341</v>
      </c>
      <c r="L123" s="143">
        <f t="shared" si="23"/>
        <v>0.23126322991564399</v>
      </c>
      <c r="M123" s="143">
        <f t="shared" si="23"/>
        <v>0.2312632299156441</v>
      </c>
      <c r="N123" s="143">
        <f t="shared" si="23"/>
        <v>0.23126322991564438</v>
      </c>
      <c r="O123" s="143">
        <f t="shared" si="23"/>
        <v>0.23126322991564349</v>
      </c>
      <c r="P123" s="143">
        <f t="shared" si="23"/>
        <v>0.23126322991564363</v>
      </c>
      <c r="Q123" s="143">
        <f t="shared" si="23"/>
        <v>0.23126322991564352</v>
      </c>
    </row>
    <row r="124" spans="1:17" x14ac:dyDescent="0.25">
      <c r="A124" s="142" t="s">
        <v>123</v>
      </c>
      <c r="B124" s="141">
        <f t="shared" ref="B124:Q124" si="24">IF(B$71=0,0,B$71/B$53)</f>
        <v>0.20377055830946841</v>
      </c>
      <c r="C124" s="141">
        <f t="shared" si="24"/>
        <v>0.20378848601658819</v>
      </c>
      <c r="D124" s="141">
        <f t="shared" si="24"/>
        <v>0.20351164232576649</v>
      </c>
      <c r="E124" s="141">
        <f t="shared" si="24"/>
        <v>0.20351164232576652</v>
      </c>
      <c r="F124" s="141">
        <f t="shared" si="24"/>
        <v>0.2037998103894445</v>
      </c>
      <c r="G124" s="141">
        <f t="shared" si="24"/>
        <v>0.20382376073580122</v>
      </c>
      <c r="H124" s="141">
        <f t="shared" si="24"/>
        <v>0.20351164232576646</v>
      </c>
      <c r="I124" s="141">
        <f t="shared" si="24"/>
        <v>0.20375857463897615</v>
      </c>
      <c r="J124" s="141">
        <f t="shared" si="24"/>
        <v>0.20377526971130791</v>
      </c>
      <c r="K124" s="141">
        <f t="shared" si="24"/>
        <v>0.20458648659909537</v>
      </c>
      <c r="L124" s="141">
        <f t="shared" si="24"/>
        <v>0.20419482966038965</v>
      </c>
      <c r="M124" s="141">
        <f t="shared" si="24"/>
        <v>0.20382690898431738</v>
      </c>
      <c r="N124" s="141">
        <f t="shared" si="24"/>
        <v>0.20387147228901439</v>
      </c>
      <c r="O124" s="141">
        <f t="shared" si="24"/>
        <v>0.20407965357761268</v>
      </c>
      <c r="P124" s="141">
        <f t="shared" si="24"/>
        <v>0.20399161859274192</v>
      </c>
      <c r="Q124" s="141">
        <f t="shared" si="24"/>
        <v>0.20385681498494204</v>
      </c>
    </row>
    <row r="125" spans="1:17" x14ac:dyDescent="0.25">
      <c r="A125" s="142" t="s">
        <v>122</v>
      </c>
      <c r="B125" s="141">
        <f t="shared" ref="B125:Q125" si="25">IF(B$76=0,0,B$76/B$53)</f>
        <v>2.7492671606175301E-2</v>
      </c>
      <c r="C125" s="141">
        <f t="shared" si="25"/>
        <v>2.7474743899055409E-2</v>
      </c>
      <c r="D125" s="141">
        <f t="shared" si="25"/>
        <v>2.7751587589877228E-2</v>
      </c>
      <c r="E125" s="141">
        <f t="shared" si="25"/>
        <v>2.7751587589877245E-2</v>
      </c>
      <c r="F125" s="141">
        <f t="shared" si="25"/>
        <v>2.7463419526199361E-2</v>
      </c>
      <c r="G125" s="141">
        <f t="shared" si="25"/>
        <v>2.7439469179842794E-2</v>
      </c>
      <c r="H125" s="141">
        <f t="shared" si="25"/>
        <v>2.7751587589877249E-2</v>
      </c>
      <c r="I125" s="141">
        <f t="shared" si="25"/>
        <v>2.7504655276667525E-2</v>
      </c>
      <c r="J125" s="141">
        <f t="shared" si="25"/>
        <v>2.7487960204335936E-2</v>
      </c>
      <c r="K125" s="141">
        <f t="shared" si="25"/>
        <v>2.667674331654802E-2</v>
      </c>
      <c r="L125" s="141">
        <f t="shared" si="25"/>
        <v>2.7068400255254352E-2</v>
      </c>
      <c r="M125" s="141">
        <f t="shared" si="25"/>
        <v>2.7436320931326714E-2</v>
      </c>
      <c r="N125" s="141">
        <f t="shared" si="25"/>
        <v>2.739175762662999E-2</v>
      </c>
      <c r="O125" s="141">
        <f t="shared" si="25"/>
        <v>2.7183576338030792E-2</v>
      </c>
      <c r="P125" s="141">
        <f t="shared" si="25"/>
        <v>2.7271611322901703E-2</v>
      </c>
      <c r="Q125" s="141">
        <f t="shared" si="25"/>
        <v>2.7406414930701482E-2</v>
      </c>
    </row>
    <row r="126" spans="1:17" x14ac:dyDescent="0.25">
      <c r="A126" s="127" t="s">
        <v>112</v>
      </c>
      <c r="B126" s="143">
        <f t="shared" ref="B126:Q126" si="26">IF(B$77=0,0,B$77/B$53)</f>
        <v>0.12284247065736902</v>
      </c>
      <c r="C126" s="143">
        <f t="shared" si="26"/>
        <v>0.1228424706573689</v>
      </c>
      <c r="D126" s="143">
        <f t="shared" si="26"/>
        <v>0.1228424706573691</v>
      </c>
      <c r="E126" s="143">
        <f t="shared" si="26"/>
        <v>0.12284247065736882</v>
      </c>
      <c r="F126" s="143">
        <f t="shared" si="26"/>
        <v>0.12284247065736897</v>
      </c>
      <c r="G126" s="143">
        <f t="shared" si="26"/>
        <v>0.12284247065736892</v>
      </c>
      <c r="H126" s="143">
        <f t="shared" si="26"/>
        <v>0.12284247065736902</v>
      </c>
      <c r="I126" s="143">
        <f t="shared" si="26"/>
        <v>0.12284247065736896</v>
      </c>
      <c r="J126" s="143">
        <f t="shared" si="26"/>
        <v>0.1228424706573691</v>
      </c>
      <c r="K126" s="143">
        <f t="shared" si="26"/>
        <v>0.12284247065736915</v>
      </c>
      <c r="L126" s="143">
        <f t="shared" si="26"/>
        <v>0.12284247065736874</v>
      </c>
      <c r="M126" s="143">
        <f t="shared" si="26"/>
        <v>0.12284247065736915</v>
      </c>
      <c r="N126" s="143">
        <f t="shared" si="26"/>
        <v>0.12284247065736835</v>
      </c>
      <c r="O126" s="143">
        <f t="shared" si="26"/>
        <v>0.12284247065736907</v>
      </c>
      <c r="P126" s="143">
        <f t="shared" si="26"/>
        <v>0.12284247065736895</v>
      </c>
      <c r="Q126" s="143">
        <f t="shared" si="26"/>
        <v>0.12284247065736896</v>
      </c>
    </row>
    <row r="127" spans="1:17" x14ac:dyDescent="0.25">
      <c r="A127" s="142" t="s">
        <v>121</v>
      </c>
      <c r="B127" s="141">
        <f t="shared" ref="B127:Q127" si="27">IF(B$78=0,0,B$78/B$53)</f>
        <v>3.3834599768618613E-2</v>
      </c>
      <c r="C127" s="141">
        <f t="shared" si="27"/>
        <v>3.3121685114260509E-2</v>
      </c>
      <c r="D127" s="141">
        <f t="shared" si="27"/>
        <v>3.3616553382491969E-2</v>
      </c>
      <c r="E127" s="141">
        <f t="shared" si="27"/>
        <v>3.3868590784138897E-2</v>
      </c>
      <c r="F127" s="141">
        <f t="shared" si="27"/>
        <v>3.4341757380751015E-2</v>
      </c>
      <c r="G127" s="141">
        <f t="shared" si="27"/>
        <v>2.2111553307683766E-2</v>
      </c>
      <c r="H127" s="141">
        <f t="shared" si="27"/>
        <v>3.1582082247744919E-2</v>
      </c>
      <c r="I127" s="141">
        <f t="shared" si="27"/>
        <v>3.3085678281943739E-2</v>
      </c>
      <c r="J127" s="141">
        <f t="shared" si="27"/>
        <v>3.4017716642683285E-2</v>
      </c>
      <c r="K127" s="141">
        <f t="shared" si="27"/>
        <v>2.6719895351306269E-2</v>
      </c>
      <c r="L127" s="141">
        <f t="shared" si="27"/>
        <v>3.4255287992720374E-2</v>
      </c>
      <c r="M127" s="141">
        <f t="shared" si="27"/>
        <v>3.3355768456457796E-2</v>
      </c>
      <c r="N127" s="141">
        <f t="shared" si="27"/>
        <v>3.3268865774538588E-2</v>
      </c>
      <c r="O127" s="141">
        <f t="shared" si="27"/>
        <v>1.7108552542281313E-2</v>
      </c>
      <c r="P127" s="141">
        <f t="shared" si="27"/>
        <v>1.9328241433766775E-2</v>
      </c>
      <c r="Q127" s="141">
        <f t="shared" si="27"/>
        <v>2.8210603195159216E-2</v>
      </c>
    </row>
    <row r="128" spans="1:17" x14ac:dyDescent="0.25">
      <c r="A128" s="142" t="s">
        <v>120</v>
      </c>
      <c r="B128" s="141">
        <f t="shared" ref="B128:Q128" si="28">IF(B$82=0,0,B$82/B$53)</f>
        <v>6.1791049490345751E-2</v>
      </c>
      <c r="C128" s="141">
        <f t="shared" si="28"/>
        <v>6.3108771483038437E-2</v>
      </c>
      <c r="D128" s="141">
        <f t="shared" si="28"/>
        <v>6.1721464507383708E-2</v>
      </c>
      <c r="E128" s="141">
        <f t="shared" si="28"/>
        <v>6.1263214686207199E-2</v>
      </c>
      <c r="F128" s="141">
        <f t="shared" si="28"/>
        <v>6.092892122776767E-2</v>
      </c>
      <c r="G128" s="141">
        <f t="shared" si="28"/>
        <v>8.300621893109926E-2</v>
      </c>
      <c r="H128" s="141">
        <f t="shared" si="28"/>
        <v>6.542050293419642E-2</v>
      </c>
      <c r="I128" s="141">
        <f t="shared" si="28"/>
        <v>6.3121469398345897E-2</v>
      </c>
      <c r="J128" s="141">
        <f t="shared" si="28"/>
        <v>6.1469092319652731E-2</v>
      </c>
      <c r="K128" s="141">
        <f t="shared" si="28"/>
        <v>7.5753055790588802E-2</v>
      </c>
      <c r="L128" s="141">
        <f t="shared" si="28"/>
        <v>6.1789848519950043E-2</v>
      </c>
      <c r="M128" s="141">
        <f t="shared" si="28"/>
        <v>6.2754128027191131E-2</v>
      </c>
      <c r="N128" s="141">
        <f t="shared" si="28"/>
        <v>6.2988591472133607E-2</v>
      </c>
      <c r="O128" s="141">
        <f t="shared" si="28"/>
        <v>9.2248349888657682E-2</v>
      </c>
      <c r="P128" s="141">
        <f t="shared" si="28"/>
        <v>8.8190566530465697E-2</v>
      </c>
      <c r="Q128" s="141">
        <f t="shared" si="28"/>
        <v>7.2067179530015332E-2</v>
      </c>
    </row>
    <row r="129" spans="1:17" x14ac:dyDescent="0.25">
      <c r="A129" s="140" t="s">
        <v>119</v>
      </c>
      <c r="B129" s="139">
        <f t="shared" ref="B129:Q129" si="29">IF(B$93=0,0,B$93/B$53)</f>
        <v>2.7216821398404641E-2</v>
      </c>
      <c r="C129" s="139">
        <f t="shared" si="29"/>
        <v>2.6612014060069963E-2</v>
      </c>
      <c r="D129" s="139">
        <f t="shared" si="29"/>
        <v>2.7504452767493425E-2</v>
      </c>
      <c r="E129" s="139">
        <f t="shared" si="29"/>
        <v>2.7710665187022726E-2</v>
      </c>
      <c r="F129" s="139">
        <f t="shared" si="29"/>
        <v>2.7571792048850286E-2</v>
      </c>
      <c r="G129" s="139">
        <f t="shared" si="29"/>
        <v>1.7724698418585913E-2</v>
      </c>
      <c r="H129" s="139">
        <f t="shared" si="29"/>
        <v>2.5839885475427659E-2</v>
      </c>
      <c r="I129" s="139">
        <f t="shared" si="29"/>
        <v>2.6635322977079306E-2</v>
      </c>
      <c r="J129" s="139">
        <f t="shared" si="29"/>
        <v>2.735566169503308E-2</v>
      </c>
      <c r="K129" s="139">
        <f t="shared" si="29"/>
        <v>2.0369519515474076E-2</v>
      </c>
      <c r="L129" s="139">
        <f t="shared" si="29"/>
        <v>2.6797334144698329E-2</v>
      </c>
      <c r="M129" s="139">
        <f t="shared" si="29"/>
        <v>2.6732574173720235E-2</v>
      </c>
      <c r="N129" s="139">
        <f t="shared" si="29"/>
        <v>2.6585013410696145E-2</v>
      </c>
      <c r="O129" s="139">
        <f t="shared" si="29"/>
        <v>1.3485568226430079E-2</v>
      </c>
      <c r="P129" s="139">
        <f t="shared" si="29"/>
        <v>1.5323662693136475E-2</v>
      </c>
      <c r="Q129" s="139">
        <f t="shared" si="29"/>
        <v>2.2564687932194419E-2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414.33011323306255</v>
      </c>
      <c r="C134" s="133">
        <f t="shared" si="30"/>
        <v>381.63943134513147</v>
      </c>
      <c r="D134" s="133">
        <f t="shared" si="30"/>
        <v>358.4260736401053</v>
      </c>
      <c r="E134" s="133">
        <f t="shared" si="30"/>
        <v>359.04126269831693</v>
      </c>
      <c r="F134" s="133">
        <f t="shared" si="30"/>
        <v>360.19006922912774</v>
      </c>
      <c r="G134" s="133">
        <f t="shared" si="30"/>
        <v>376.06370965343382</v>
      </c>
      <c r="H134" s="133">
        <f t="shared" si="30"/>
        <v>373.99561492221522</v>
      </c>
      <c r="I134" s="133">
        <f t="shared" si="30"/>
        <v>355.98733934934711</v>
      </c>
      <c r="J134" s="133">
        <f t="shared" si="30"/>
        <v>373.05932612402188</v>
      </c>
      <c r="K134" s="133">
        <f t="shared" si="30"/>
        <v>374.14374832186422</v>
      </c>
      <c r="L134" s="133">
        <f t="shared" si="30"/>
        <v>364.91354889412514</v>
      </c>
      <c r="M134" s="133">
        <f t="shared" si="30"/>
        <v>366.66568336810923</v>
      </c>
      <c r="N134" s="133">
        <f t="shared" si="30"/>
        <v>372.96903515438208</v>
      </c>
      <c r="O134" s="133">
        <f t="shared" si="30"/>
        <v>501.48089172177765</v>
      </c>
      <c r="P134" s="133">
        <f t="shared" si="30"/>
        <v>437.58098596908548</v>
      </c>
      <c r="Q134" s="133">
        <f t="shared" si="30"/>
        <v>367.89799471475175</v>
      </c>
    </row>
    <row r="135" spans="1:17" x14ac:dyDescent="0.25">
      <c r="A135" s="132" t="s">
        <v>83</v>
      </c>
      <c r="B135" s="131">
        <f>IF(B$6=0,0,B$6/ISI!B$8*1000)</f>
        <v>0.6841346424128224</v>
      </c>
      <c r="C135" s="131">
        <f>IF(C$6=0,0,C$6/ISI!C$8*1000)</f>
        <v>0.63015635976009454</v>
      </c>
      <c r="D135" s="131">
        <f>IF(D$6=0,0,D$6/ISI!D$8*1000)</f>
        <v>0.59182686917876237</v>
      </c>
      <c r="E135" s="131">
        <f>IF(E$6=0,0,E$6/ISI!E$8*1000)</f>
        <v>0.59284265860104612</v>
      </c>
      <c r="F135" s="131">
        <f>IF(F$6=0,0,F$6/ISI!F$8*1000)</f>
        <v>0.5947395478689419</v>
      </c>
      <c r="G135" s="131">
        <f>IF(G$6=0,0,G$6/ISI!G$8*1000)</f>
        <v>0.62094982554036893</v>
      </c>
      <c r="H135" s="131">
        <f>IF(H$6=0,0,H$6/ISI!H$8*1000)</f>
        <v>0.61753502366082913</v>
      </c>
      <c r="I135" s="131">
        <f>IF(I$6=0,0,I$6/ISI!I$8*1000)</f>
        <v>0.58780007373556131</v>
      </c>
      <c r="J135" s="131">
        <f>IF(J$6=0,0,J$6/ISI!J$8*1000)</f>
        <v>0.61598903995921317</v>
      </c>
      <c r="K135" s="131">
        <f>IF(K$6=0,0,K$6/ISI!K$8*1000)</f>
        <v>0.61777961894164901</v>
      </c>
      <c r="L135" s="131">
        <f>IF(L$6=0,0,L$6/ISI!L$8*1000)</f>
        <v>0.60253887494739511</v>
      </c>
      <c r="M135" s="131">
        <f>IF(M$6=0,0,M$6/ISI!M$8*1000)</f>
        <v>0.60543196877170047</v>
      </c>
      <c r="N135" s="131">
        <f>IF(N$6=0,0,N$6/ISI!N$8*1000)</f>
        <v>0.61583995308800887</v>
      </c>
      <c r="O135" s="131">
        <f>IF(O$6=0,0,O$6/ISI!O$8*1000)</f>
        <v>0.82803648486432202</v>
      </c>
      <c r="P135" s="131">
        <f>IF(P$6=0,0,P$6/ISI!P$8*1000)</f>
        <v>0.72252607715774897</v>
      </c>
      <c r="Q135" s="131">
        <f>IF(Q$6=0,0,Q$6/ISI!Q$8*1000)</f>
        <v>0.60746673973222276</v>
      </c>
    </row>
    <row r="136" spans="1:17" x14ac:dyDescent="0.25">
      <c r="A136" s="76" t="s">
        <v>82</v>
      </c>
      <c r="B136" s="130">
        <f>IF(B$7=0,0,B$7/ISI!B$8*1000)</f>
        <v>0.3648718092868386</v>
      </c>
      <c r="C136" s="130">
        <f>IF(C$7=0,0,C$7/ISI!C$8*1000)</f>
        <v>0.33608339187205039</v>
      </c>
      <c r="D136" s="130">
        <f>IF(D$7=0,0,D$7/ISI!D$8*1000)</f>
        <v>0.31564099689533986</v>
      </c>
      <c r="E136" s="130">
        <f>IF(E$7=0,0,E$7/ISI!E$8*1000)</f>
        <v>0.31618275125389128</v>
      </c>
      <c r="F136" s="130">
        <f>IF(F$7=0,0,F$7/ISI!F$8*1000)</f>
        <v>0.3171944255301023</v>
      </c>
      <c r="G136" s="130">
        <f>IF(G$7=0,0,G$7/ISI!G$8*1000)</f>
        <v>0.33117324028819678</v>
      </c>
      <c r="H136" s="130">
        <f>IF(H$7=0,0,H$7/ISI!H$8*1000)</f>
        <v>0.3293520126191089</v>
      </c>
      <c r="I136" s="130">
        <f>IF(I$7=0,0,I$7/ISI!I$8*1000)</f>
        <v>0.31349337265896599</v>
      </c>
      <c r="J136" s="130">
        <f>IF(J$7=0,0,J$7/ISI!J$8*1000)</f>
        <v>0.32852748797824705</v>
      </c>
      <c r="K136" s="130">
        <f>IF(K$7=0,0,K$7/ISI!K$8*1000)</f>
        <v>0.3294824634355461</v>
      </c>
      <c r="L136" s="130">
        <f>IF(L$7=0,0,L$7/ISI!L$8*1000)</f>
        <v>0.32135406663861071</v>
      </c>
      <c r="M136" s="130">
        <f>IF(M$7=0,0,M$7/ISI!M$8*1000)</f>
        <v>0.32289705001157365</v>
      </c>
      <c r="N136" s="130">
        <f>IF(N$7=0,0,N$7/ISI!N$8*1000)</f>
        <v>0.32844797498027145</v>
      </c>
      <c r="O136" s="130">
        <f>IF(O$7=0,0,O$7/ISI!O$8*1000)</f>
        <v>0.44161945859430507</v>
      </c>
      <c r="P136" s="130">
        <f>IF(P$7=0,0,P$7/ISI!P$8*1000)</f>
        <v>0.38534724115079944</v>
      </c>
      <c r="Q136" s="130">
        <f>IF(Q$7=0,0,Q$7/ISI!Q$8*1000)</f>
        <v>0.32398226119051876</v>
      </c>
    </row>
    <row r="137" spans="1:17" x14ac:dyDescent="0.25">
      <c r="A137" s="76" t="s">
        <v>81</v>
      </c>
      <c r="B137" s="130">
        <f>IF(B$8=0,0,B$8/ISI!B$8*1000)</f>
        <v>9.1217952321709639</v>
      </c>
      <c r="C137" s="130">
        <f>IF(C$8=0,0,C$8/ISI!C$8*1000)</f>
        <v>8.40208479680126</v>
      </c>
      <c r="D137" s="130">
        <f>IF(D$8=0,0,D$8/ISI!D$8*1000)</f>
        <v>7.8910249223834956</v>
      </c>
      <c r="E137" s="130">
        <f>IF(E$8=0,0,E$8/ISI!E$8*1000)</f>
        <v>7.9045687813472814</v>
      </c>
      <c r="F137" s="130">
        <f>IF(F$8=0,0,F$8/ISI!F$8*1000)</f>
        <v>7.9298606382525572</v>
      </c>
      <c r="G137" s="130">
        <f>IF(G$8=0,0,G$8/ISI!G$8*1000)</f>
        <v>8.2793310072049202</v>
      </c>
      <c r="H137" s="130">
        <f>IF(H$8=0,0,H$8/ISI!H$8*1000)</f>
        <v>8.2338003154777208</v>
      </c>
      <c r="I137" s="130">
        <f>IF(I$8=0,0,I$8/ISI!I$8*1000)</f>
        <v>7.8373343164741485</v>
      </c>
      <c r="J137" s="130">
        <f>IF(J$8=0,0,J$8/ISI!J$8*1000)</f>
        <v>8.2131871994561756</v>
      </c>
      <c r="K137" s="130">
        <f>IF(K$8=0,0,K$8/ISI!K$8*1000)</f>
        <v>8.237061585888652</v>
      </c>
      <c r="L137" s="130">
        <f>IF(L$8=0,0,L$8/ISI!L$8*1000)</f>
        <v>8.033851665965269</v>
      </c>
      <c r="M137" s="130">
        <f>IF(M$8=0,0,M$8/ISI!M$8*1000)</f>
        <v>8.0724262502893396</v>
      </c>
      <c r="N137" s="130">
        <f>IF(N$8=0,0,N$8/ISI!N$8*1000)</f>
        <v>8.2111993745067835</v>
      </c>
      <c r="O137" s="130">
        <f>IF(O$8=0,0,O$8/ISI!O$8*1000)</f>
        <v>11.040486464857629</v>
      </c>
      <c r="P137" s="130">
        <f>IF(P$8=0,0,P$8/ISI!P$8*1000)</f>
        <v>9.6336810287699848</v>
      </c>
      <c r="Q137" s="130">
        <f>IF(Q$8=0,0,Q$8/ISI!Q$8*1000)</f>
        <v>8.0995565297629692</v>
      </c>
    </row>
    <row r="138" spans="1:17" x14ac:dyDescent="0.25">
      <c r="A138" s="76" t="s">
        <v>80</v>
      </c>
      <c r="B138" s="130">
        <f>IF(B$9=0,0,B$9/ISI!B$8*1000)</f>
        <v>0.22804488080427412</v>
      </c>
      <c r="C138" s="130">
        <f>IF(C$9=0,0,C$9/ISI!C$8*1000)</f>
        <v>0.21005211992003148</v>
      </c>
      <c r="D138" s="130">
        <f>IF(D$9=0,0,D$9/ISI!D$8*1000)</f>
        <v>0.19727562305958743</v>
      </c>
      <c r="E138" s="130">
        <f>IF(E$9=0,0,E$9/ISI!E$8*1000)</f>
        <v>0.19761421953368205</v>
      </c>
      <c r="F138" s="130">
        <f>IF(F$9=0,0,F$9/ISI!F$8*1000)</f>
        <v>0.19824651595631396</v>
      </c>
      <c r="G138" s="130">
        <f>IF(G$9=0,0,G$9/ISI!G$8*1000)</f>
        <v>0.20698327518012299</v>
      </c>
      <c r="H138" s="130">
        <f>IF(H$9=0,0,H$9/ISI!H$8*1000)</f>
        <v>0.20584500788694307</v>
      </c>
      <c r="I138" s="130">
        <f>IF(I$9=0,0,I$9/ISI!I$8*1000)</f>
        <v>0.19593335791185373</v>
      </c>
      <c r="J138" s="130">
        <f>IF(J$9=0,0,J$9/ISI!J$8*1000)</f>
        <v>0.20532967998640445</v>
      </c>
      <c r="K138" s="130">
        <f>IF(K$9=0,0,K$9/ISI!K$8*1000)</f>
        <v>0.20592653964721627</v>
      </c>
      <c r="L138" s="130">
        <f>IF(L$9=0,0,L$9/ISI!L$8*1000)</f>
        <v>0.2008462916491317</v>
      </c>
      <c r="M138" s="130">
        <f>IF(M$9=0,0,M$9/ISI!M$8*1000)</f>
        <v>0.20181065625723346</v>
      </c>
      <c r="N138" s="130">
        <f>IF(N$9=0,0,N$9/ISI!N$8*1000)</f>
        <v>0.20527998436266962</v>
      </c>
      <c r="O138" s="130">
        <f>IF(O$9=0,0,O$9/ISI!O$8*1000)</f>
        <v>0.27601216162144071</v>
      </c>
      <c r="P138" s="130">
        <f>IF(P$9=0,0,P$9/ISI!P$8*1000)</f>
        <v>0.24084202571924962</v>
      </c>
      <c r="Q138" s="130">
        <f>IF(Q$9=0,0,Q$9/ISI!Q$8*1000)</f>
        <v>0.20248891324407423</v>
      </c>
    </row>
    <row r="139" spans="1:17" x14ac:dyDescent="0.25">
      <c r="A139" s="129" t="s">
        <v>79</v>
      </c>
      <c r="B139" s="128">
        <f>IF(B$10=0,0,B$10/ISI!B$8*1000)</f>
        <v>0.45608976160854819</v>
      </c>
      <c r="C139" s="128">
        <f>IF(C$10=0,0,C$10/ISI!C$8*1000)</f>
        <v>0.42010423984006295</v>
      </c>
      <c r="D139" s="128">
        <f>IF(D$10=0,0,D$10/ISI!D$8*1000)</f>
        <v>0.39455124611917486</v>
      </c>
      <c r="E139" s="128">
        <f>IF(E$10=0,0,E$10/ISI!E$8*1000)</f>
        <v>0.3952284390673641</v>
      </c>
      <c r="F139" s="128">
        <f>IF(F$10=0,0,F$10/ISI!F$8*1000)</f>
        <v>0.39649303191262797</v>
      </c>
      <c r="G139" s="128">
        <f>IF(G$10=0,0,G$10/ISI!G$8*1000)</f>
        <v>0.41396655036024599</v>
      </c>
      <c r="H139" s="128">
        <f>IF(H$10=0,0,H$10/ISI!H$8*1000)</f>
        <v>0.41169001577388614</v>
      </c>
      <c r="I139" s="128">
        <f>IF(I$10=0,0,I$10/ISI!I$8*1000)</f>
        <v>0.39186671582370741</v>
      </c>
      <c r="J139" s="128">
        <f>IF(J$10=0,0,J$10/ISI!J$8*1000)</f>
        <v>0.41065935997280878</v>
      </c>
      <c r="K139" s="128">
        <f>IF(K$10=0,0,K$10/ISI!K$8*1000)</f>
        <v>0.41185307929443254</v>
      </c>
      <c r="L139" s="128">
        <f>IF(L$10=0,0,L$10/ISI!L$8*1000)</f>
        <v>0.40169258329826341</v>
      </c>
      <c r="M139" s="128">
        <f>IF(M$10=0,0,M$10/ISI!M$8*1000)</f>
        <v>0.40362131251446692</v>
      </c>
      <c r="N139" s="128">
        <f>IF(N$10=0,0,N$10/ISI!N$8*1000)</f>
        <v>0.41055996872533923</v>
      </c>
      <c r="O139" s="128">
        <f>IF(O$10=0,0,O$10/ISI!O$8*1000)</f>
        <v>0.55202432324288142</v>
      </c>
      <c r="P139" s="128">
        <f>IF(P$10=0,0,P$10/ISI!P$8*1000)</f>
        <v>0.48168405143849924</v>
      </c>
      <c r="Q139" s="128">
        <f>IF(Q$10=0,0,Q$10/ISI!Q$8*1000)</f>
        <v>0.40497782648814845</v>
      </c>
    </row>
    <row r="140" spans="1:17" x14ac:dyDescent="0.25">
      <c r="A140" s="127" t="s">
        <v>117</v>
      </c>
      <c r="B140" s="126">
        <f>IF(B$15=0,0,B$15/ISI!B$8*1000)</f>
        <v>41.000760714431777</v>
      </c>
      <c r="C140" s="126">
        <f>IF(C$15=0,0,C$15/ISI!C$8*1000)</f>
        <v>37.765797136187778</v>
      </c>
      <c r="D140" s="126">
        <f>IF(D$15=0,0,D$15/ISI!D$8*1000)</f>
        <v>35.46867874135134</v>
      </c>
      <c r="E140" s="126">
        <f>IF(E$15=0,0,E$15/ISI!E$8*1000)</f>
        <v>35.52955585012122</v>
      </c>
      <c r="F140" s="126">
        <f>IF(F$15=0,0,F$15/ISI!F$8*1000)</f>
        <v>35.643238008797539</v>
      </c>
      <c r="G140" s="126">
        <f>IF(G$15=0,0,G$15/ISI!G$8*1000)</f>
        <v>37.214041848338368</v>
      </c>
      <c r="H140" s="126">
        <f>IF(H$15=0,0,H$15/ISI!H$8*1000)</f>
        <v>37.009389918629999</v>
      </c>
      <c r="I140" s="126">
        <f>IF(I$15=0,0,I$15/ISI!I$8*1000)</f>
        <v>35.227349526052123</v>
      </c>
      <c r="J140" s="126">
        <f>IF(J$15=0,0,J$15/ISI!J$8*1000)</f>
        <v>36.916737823722329</v>
      </c>
      <c r="K140" s="126">
        <f>IF(K$15=0,0,K$15/ISI!K$8*1000)</f>
        <v>37.024048718168928</v>
      </c>
      <c r="L140" s="126">
        <f>IF(L$15=0,0,L$15/ISI!L$8*1000)</f>
        <v>36.110658196948556</v>
      </c>
      <c r="M140" s="126">
        <f>IF(M$15=0,0,M$15/ISI!M$8*1000)</f>
        <v>36.284043727019586</v>
      </c>
      <c r="N140" s="126">
        <f>IF(N$15=0,0,N$15/ISI!N$8*1000)</f>
        <v>36.907802922969026</v>
      </c>
      <c r="O140" s="126">
        <f>IF(O$15=0,0,O$15/ISI!O$8*1000)</f>
        <v>49.624918362568522</v>
      </c>
      <c r="P140" s="126">
        <f>IF(P$15=0,0,P$15/ISI!P$8*1000)</f>
        <v>43.301591474746637</v>
      </c>
      <c r="Q140" s="126">
        <f>IF(Q$15=0,0,Q$15/ISI!Q$8*1000)</f>
        <v>36.405989250735303</v>
      </c>
    </row>
    <row r="141" spans="1:17" x14ac:dyDescent="0.25">
      <c r="A141" s="127" t="s">
        <v>116</v>
      </c>
      <c r="B141" s="126">
        <f>IF(B$21=0,0,B$21/ISI!B$8*1000)</f>
        <v>297.74752430820348</v>
      </c>
      <c r="C141" s="126">
        <f>IF(C$21=0,0,C$21/ISI!C$8*1000)</f>
        <v>274.25521880299556</v>
      </c>
      <c r="D141" s="126">
        <f>IF(D$21=0,0,D$21/ISI!D$8*1000)</f>
        <v>257.57354501969422</v>
      </c>
      <c r="E141" s="126">
        <f>IF(E$21=0,0,E$21/ISI!E$8*1000)</f>
        <v>258.01563458358004</v>
      </c>
      <c r="F141" s="126">
        <f>IF(F$21=0,0,F$21/ISI!F$8*1000)</f>
        <v>258.8411944198877</v>
      </c>
      <c r="G141" s="126">
        <f>IF(G$21=0,0,G$21/ISI!G$8*1000)</f>
        <v>270.24837190263366</v>
      </c>
      <c r="H141" s="126">
        <f>IF(H$21=0,0,H$21/ISI!H$8*1000)</f>
        <v>268.76218958909072</v>
      </c>
      <c r="I141" s="126">
        <f>IF(I$21=0,0,I$21/ISI!I$8*1000)</f>
        <v>255.82101225818965</v>
      </c>
      <c r="J141" s="126">
        <f>IF(J$21=0,0,J$21/ISI!J$8*1000)</f>
        <v>268.08935007587212</v>
      </c>
      <c r="K141" s="126">
        <f>IF(K$21=0,0,K$21/ISI!K$8*1000)</f>
        <v>276.7364624050324</v>
      </c>
      <c r="L141" s="126">
        <f>IF(L$21=0,0,L$21/ISI!L$8*1000)</f>
        <v>262.23559982624062</v>
      </c>
      <c r="M141" s="126">
        <f>IF(M$21=0,0,M$21/ISI!M$8*1000)</f>
        <v>266.36096758383343</v>
      </c>
      <c r="N141" s="126">
        <f>IF(N$21=0,0,N$21/ISI!N$8*1000)</f>
        <v>273.06478740724623</v>
      </c>
      <c r="O141" s="126">
        <f>IF(O$21=0,0,O$21/ISI!O$8*1000)</f>
        <v>360.37615714897208</v>
      </c>
      <c r="P141" s="126">
        <f>IF(P$21=0,0,P$21/ISI!P$8*1000)</f>
        <v>314.45615728961025</v>
      </c>
      <c r="Q141" s="126">
        <f>IF(Q$21=0,0,Q$21/ISI!Q$8*1000)</f>
        <v>264.38029393883988</v>
      </c>
    </row>
    <row r="142" spans="1:17" x14ac:dyDescent="0.25">
      <c r="A142" s="127" t="s">
        <v>113</v>
      </c>
      <c r="B142" s="126">
        <f>IF(B$27=0,0,B$27/ISI!B$8*1000)</f>
        <v>45.100836785874925</v>
      </c>
      <c r="C142" s="126">
        <f>IF(C$27=0,0,C$27/ISI!C$8*1000)</f>
        <v>41.54237684980653</v>
      </c>
      <c r="D142" s="126">
        <f>IF(D$27=0,0,D$27/ISI!D$8*1000)</f>
        <v>39.015546615486578</v>
      </c>
      <c r="E142" s="126">
        <f>IF(E$27=0,0,E$27/ISI!E$8*1000)</f>
        <v>39.082511435133284</v>
      </c>
      <c r="F142" s="126">
        <f>IF(F$27=0,0,F$27/ISI!F$8*1000)</f>
        <v>39.20756180967728</v>
      </c>
      <c r="G142" s="126">
        <f>IF(G$27=0,0,G$27/ISI!G$8*1000)</f>
        <v>40.935446033172255</v>
      </c>
      <c r="H142" s="126">
        <f>IF(H$27=0,0,H$27/ISI!H$8*1000)</f>
        <v>40.710328910492919</v>
      </c>
      <c r="I142" s="126">
        <f>IF(I$27=0,0,I$27/ISI!I$8*1000)</f>
        <v>38.750084478657186</v>
      </c>
      <c r="J142" s="126">
        <f>IF(J$27=0,0,J$27/ISI!J$8*1000)</f>
        <v>40.608411606094627</v>
      </c>
      <c r="K142" s="126">
        <f>IF(K$27=0,0,K$27/ISI!K$8*1000)</f>
        <v>32.858632976295759</v>
      </c>
      <c r="L142" s="126">
        <f>IF(L$27=0,0,L$27/ISI!L$8*1000)</f>
        <v>39.721724016643421</v>
      </c>
      <c r="M142" s="126">
        <f>IF(M$27=0,0,M$27/ISI!M$8*1000)</f>
        <v>37.046206061505075</v>
      </c>
      <c r="N142" s="126">
        <f>IF(N$27=0,0,N$27/ISI!N$8*1000)</f>
        <v>35.558260634620751</v>
      </c>
      <c r="O142" s="126">
        <f>IF(O$27=0,0,O$27/ISI!O$8*1000)</f>
        <v>51.899238155814537</v>
      </c>
      <c r="P142" s="126">
        <f>IF(P$27=0,0,P$27/ISI!P$8*1000)</f>
        <v>45.578362531872237</v>
      </c>
      <c r="Q142" s="126">
        <f>IF(Q$27=0,0,Q$27/ISI!Q$8*1000)</f>
        <v>38.719448162537439</v>
      </c>
    </row>
    <row r="143" spans="1:17" x14ac:dyDescent="0.25">
      <c r="A143" s="72" t="s">
        <v>112</v>
      </c>
      <c r="B143" s="125">
        <f>IF(B$34=0,0,B$34/ISI!B$8*1000)</f>
        <v>19.626055098268854</v>
      </c>
      <c r="C143" s="125">
        <f>IF(C$34=0,0,C$34/ISI!C$8*1000)</f>
        <v>18.077557647948083</v>
      </c>
      <c r="D143" s="125">
        <f>IF(D$34=0,0,D$34/ISI!D$8*1000)</f>
        <v>16.97798360593681</v>
      </c>
      <c r="E143" s="125">
        <f>IF(E$34=0,0,E$34/ISI!E$8*1000)</f>
        <v>17.007123979679136</v>
      </c>
      <c r="F143" s="125">
        <f>IF(F$34=0,0,F$34/ISI!F$8*1000)</f>
        <v>17.061540831244699</v>
      </c>
      <c r="G143" s="125">
        <f>IF(G$34=0,0,G$34/ISI!G$8*1000)</f>
        <v>17.813445970715694</v>
      </c>
      <c r="H143" s="125">
        <f>IF(H$34=0,0,H$34/ISI!H$8*1000)</f>
        <v>17.715484128583046</v>
      </c>
      <c r="I143" s="125">
        <f>IF(I$34=0,0,I$34/ISI!I$8*1000)</f>
        <v>16.862465249843929</v>
      </c>
      <c r="J143" s="125">
        <f>IF(J$34=0,0,J$34/ISI!J$8*1000)</f>
        <v>17.671133850979896</v>
      </c>
      <c r="K143" s="125">
        <f>IF(K$34=0,0,K$34/ISI!K$8*1000)</f>
        <v>17.722500935159623</v>
      </c>
      <c r="L143" s="125">
        <f>IF(L$34=0,0,L$34/ISI!L$8*1000)</f>
        <v>17.28528337179387</v>
      </c>
      <c r="M143" s="125">
        <f>IF(M$34=0,0,M$34/ISI!M$8*1000)</f>
        <v>17.368278757906793</v>
      </c>
      <c r="N143" s="125">
        <f>IF(N$34=0,0,N$34/ISI!N$8*1000)</f>
        <v>17.666856933883043</v>
      </c>
      <c r="O143" s="125">
        <f>IF(O$34=0,0,O$34/ISI!O$8*1000)</f>
        <v>26.442399161241919</v>
      </c>
      <c r="P143" s="125">
        <f>IF(P$34=0,0,P$34/ISI!P$8*1000)</f>
        <v>22.78079424862003</v>
      </c>
      <c r="Q143" s="125">
        <f>IF(Q$34=0,0,Q$34/ISI!Q$8*1000)</f>
        <v>18.753791092221203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106.4824859330666</v>
      </c>
      <c r="C145" s="133">
        <f t="shared" si="31"/>
        <v>100.503104465051</v>
      </c>
      <c r="D145" s="133">
        <f t="shared" si="31"/>
        <v>96.143881163454765</v>
      </c>
      <c r="E145" s="133">
        <f t="shared" si="31"/>
        <v>96.260255515072302</v>
      </c>
      <c r="F145" s="133">
        <f t="shared" si="31"/>
        <v>96.477224228215633</v>
      </c>
      <c r="G145" s="133">
        <f t="shared" si="31"/>
        <v>99.450607411061071</v>
      </c>
      <c r="H145" s="133">
        <f t="shared" si="31"/>
        <v>99.065104558396484</v>
      </c>
      <c r="I145" s="133">
        <f t="shared" si="31"/>
        <v>95.67407683730643</v>
      </c>
      <c r="J145" s="133">
        <f t="shared" si="31"/>
        <v>98.892326350366545</v>
      </c>
      <c r="K145" s="133">
        <f t="shared" si="31"/>
        <v>99.095499112961363</v>
      </c>
      <c r="L145" s="133">
        <f t="shared" si="31"/>
        <v>97.371969295532807</v>
      </c>
      <c r="M145" s="133">
        <f t="shared" si="31"/>
        <v>97.700218408737499</v>
      </c>
      <c r="N145" s="133">
        <f t="shared" si="31"/>
        <v>98.874349385750861</v>
      </c>
      <c r="O145" s="133">
        <f t="shared" si="31"/>
        <v>121.78888399190754</v>
      </c>
      <c r="P145" s="133">
        <f t="shared" si="31"/>
        <v>110.64775677656323</v>
      </c>
      <c r="Q145" s="133">
        <f t="shared" si="31"/>
        <v>97.953932397928867</v>
      </c>
    </row>
    <row r="146" spans="1:17" x14ac:dyDescent="0.25">
      <c r="A146" s="132" t="s">
        <v>83</v>
      </c>
      <c r="B146" s="131">
        <f>IF(B$54=0,0,B$54/ISI!B$9*1000)</f>
        <v>0.34085526245397052</v>
      </c>
      <c r="C146" s="131">
        <f>IF(C$54=0,0,C$54/ISI!C$9*1000)</f>
        <v>0.32171499143443394</v>
      </c>
      <c r="D146" s="131">
        <f>IF(D$54=0,0,D$54/ISI!D$9*1000)</f>
        <v>0.30776092011894052</v>
      </c>
      <c r="E146" s="131">
        <f>IF(E$54=0,0,E$54/ISI!E$9*1000)</f>
        <v>0.308133439691675</v>
      </c>
      <c r="F146" s="131">
        <f>IF(F$54=0,0,F$54/ISI!F$9*1000)</f>
        <v>0.30882796637383031</v>
      </c>
      <c r="G146" s="131">
        <f>IF(G$54=0,0,G$54/ISI!G$9*1000)</f>
        <v>0.31834590067339358</v>
      </c>
      <c r="H146" s="131">
        <f>IF(H$54=0,0,H$54/ISI!H$9*1000)</f>
        <v>0.31711188857393535</v>
      </c>
      <c r="I146" s="131">
        <f>IF(I$54=0,0,I$54/ISI!I$9*1000)</f>
        <v>0.30625705518295515</v>
      </c>
      <c r="J146" s="131">
        <f>IF(J$54=0,0,J$54/ISI!J$9*1000)</f>
        <v>0.31655881770102806</v>
      </c>
      <c r="K146" s="131">
        <f>IF(K$54=0,0,K$54/ISI!K$9*1000)</f>
        <v>0.317209182920349</v>
      </c>
      <c r="L146" s="131">
        <f>IF(L$54=0,0,L$54/ISI!L$9*1000)</f>
        <v>0.31169208587740294</v>
      </c>
      <c r="M146" s="131">
        <f>IF(M$54=0,0,M$54/ISI!M$9*1000)</f>
        <v>0.31274282616254273</v>
      </c>
      <c r="N146" s="131">
        <f>IF(N$54=0,0,N$54/ISI!N$9*1000)</f>
        <v>0.31650127262271238</v>
      </c>
      <c r="O146" s="131">
        <f>IF(O$54=0,0,O$54/ISI!O$9*1000)</f>
        <v>0.38985173621070296</v>
      </c>
      <c r="P146" s="131">
        <f>IF(P$54=0,0,P$54/ISI!P$9*1000)</f>
        <v>0.35418848316262663</v>
      </c>
      <c r="Q146" s="131">
        <f>IF(Q$54=0,0,Q$54/ISI!Q$9*1000)</f>
        <v>0.31355497613834638</v>
      </c>
    </row>
    <row r="147" spans="1:17" x14ac:dyDescent="0.25">
      <c r="A147" s="76" t="s">
        <v>82</v>
      </c>
      <c r="B147" s="130">
        <f>IF(B$55=0,0,B$55/ISI!B$9*1000)</f>
        <v>0.25185592086866238</v>
      </c>
      <c r="C147" s="130">
        <f>IF(C$55=0,0,C$55/ISI!C$9*1000)</f>
        <v>0.23771328874793327</v>
      </c>
      <c r="D147" s="130">
        <f>IF(D$55=0,0,D$55/ISI!D$9*1000)</f>
        <v>0.22740270866262455</v>
      </c>
      <c r="E147" s="130">
        <f>IF(E$55=0,0,E$55/ISI!E$9*1000)</f>
        <v>0.22767796115354166</v>
      </c>
      <c r="F147" s="130">
        <f>IF(F$55=0,0,F$55/ISI!F$9*1000)</f>
        <v>0.22819114277744504</v>
      </c>
      <c r="G147" s="130">
        <f>IF(G$55=0,0,G$55/ISI!G$9*1000)</f>
        <v>0.23522388767487026</v>
      </c>
      <c r="H147" s="130">
        <f>IF(H$55=0,0,H$55/ISI!H$9*1000)</f>
        <v>0.23431208349313504</v>
      </c>
      <c r="I147" s="130">
        <f>IF(I$55=0,0,I$55/ISI!I$9*1000)</f>
        <v>0.22629151182914184</v>
      </c>
      <c r="J147" s="130">
        <f>IF(J$55=0,0,J$55/ISI!J$9*1000)</f>
        <v>0.23390342272316794</v>
      </c>
      <c r="K147" s="130">
        <f>IF(K$55=0,0,K$55/ISI!K$9*1000)</f>
        <v>0.23438397370552322</v>
      </c>
      <c r="L147" s="130">
        <f>IF(L$55=0,0,L$55/ISI!L$9*1000)</f>
        <v>0.23030742359956571</v>
      </c>
      <c r="M147" s="130">
        <f>IF(M$55=0,0,M$55/ISI!M$9*1000)</f>
        <v>0.23108380933057163</v>
      </c>
      <c r="N147" s="130">
        <f>IF(N$55=0,0,N$55/ISI!N$9*1000)</f>
        <v>0.23386090300794757</v>
      </c>
      <c r="O147" s="130">
        <f>IF(O$55=0,0,O$55/ISI!O$9*1000)</f>
        <v>0.2880591231559842</v>
      </c>
      <c r="P147" s="130">
        <f>IF(P$55=0,0,P$55/ISI!P$9*1000)</f>
        <v>0.26170775814278158</v>
      </c>
      <c r="Q147" s="130">
        <f>IF(Q$55=0,0,Q$55/ISI!Q$9*1000)</f>
        <v>0.23168390210475073</v>
      </c>
    </row>
    <row r="148" spans="1:17" x14ac:dyDescent="0.25">
      <c r="A148" s="76" t="s">
        <v>81</v>
      </c>
      <c r="B148" s="130">
        <f>IF(B$56=0,0,B$56/ISI!B$9*1000)</f>
        <v>6.2963980217165583</v>
      </c>
      <c r="C148" s="130">
        <f>IF(C$56=0,0,C$56/ISI!C$9*1000)</f>
        <v>5.9428322186983307</v>
      </c>
      <c r="D148" s="130">
        <f>IF(D$56=0,0,D$56/ISI!D$9*1000)</f>
        <v>5.6850677165656167</v>
      </c>
      <c r="E148" s="130">
        <f>IF(E$56=0,0,E$56/ISI!E$9*1000)</f>
        <v>5.6919490288385388</v>
      </c>
      <c r="F148" s="130">
        <f>IF(F$56=0,0,F$56/ISI!F$9*1000)</f>
        <v>5.7047785694361242</v>
      </c>
      <c r="G148" s="130">
        <f>IF(G$56=0,0,G$56/ISI!G$9*1000)</f>
        <v>5.8805971918717601</v>
      </c>
      <c r="H148" s="130">
        <f>IF(H$56=0,0,H$56/ISI!H$9*1000)</f>
        <v>5.8578020873283778</v>
      </c>
      <c r="I148" s="130">
        <f>IF(I$56=0,0,I$56/ISI!I$9*1000)</f>
        <v>5.6572877957285455</v>
      </c>
      <c r="J148" s="130">
        <f>IF(J$56=0,0,J$56/ISI!J$9*1000)</f>
        <v>5.847585568079201</v>
      </c>
      <c r="K148" s="130">
        <f>IF(K$56=0,0,K$56/ISI!K$9*1000)</f>
        <v>5.8595993426380826</v>
      </c>
      <c r="L148" s="130">
        <f>IF(L$56=0,0,L$56/ISI!L$9*1000)</f>
        <v>5.7576855899891406</v>
      </c>
      <c r="M148" s="130">
        <f>IF(M$56=0,0,M$56/ISI!M$9*1000)</f>
        <v>5.7770952332642871</v>
      </c>
      <c r="N148" s="130">
        <f>IF(N$56=0,0,N$56/ISI!N$9*1000)</f>
        <v>5.846522575198704</v>
      </c>
      <c r="O148" s="130">
        <f>IF(O$56=0,0,O$56/ISI!O$9*1000)</f>
        <v>7.2014780788996005</v>
      </c>
      <c r="P148" s="130">
        <f>IF(P$56=0,0,P$56/ISI!P$9*1000)</f>
        <v>6.542693953569537</v>
      </c>
      <c r="Q148" s="130">
        <f>IF(Q$56=0,0,Q$56/ISI!Q$9*1000)</f>
        <v>5.7920975526187641</v>
      </c>
    </row>
    <row r="149" spans="1:17" x14ac:dyDescent="0.25">
      <c r="A149" s="76" t="s">
        <v>80</v>
      </c>
      <c r="B149" s="130">
        <f>IF(B$57=0,0,B$57/ISI!B$9*1000)</f>
        <v>0.15740995054291393</v>
      </c>
      <c r="C149" s="130">
        <f>IF(C$57=0,0,C$57/ISI!C$9*1000)</f>
        <v>0.14857080546745824</v>
      </c>
      <c r="D149" s="130">
        <f>IF(D$57=0,0,D$57/ISI!D$9*1000)</f>
        <v>0.1421266929141404</v>
      </c>
      <c r="E149" s="130">
        <f>IF(E$57=0,0,E$57/ISI!E$9*1000)</f>
        <v>0.14229872572096353</v>
      </c>
      <c r="F149" s="130">
        <f>IF(F$57=0,0,F$57/ISI!F$9*1000)</f>
        <v>0.14261946423590305</v>
      </c>
      <c r="G149" s="130">
        <f>IF(G$57=0,0,G$57/ISI!G$9*1000)</f>
        <v>0.14701492979679406</v>
      </c>
      <c r="H149" s="130">
        <f>IF(H$57=0,0,H$57/ISI!H$9*1000)</f>
        <v>0.1464450521832093</v>
      </c>
      <c r="I149" s="130">
        <f>IF(I$57=0,0,I$57/ISI!I$9*1000)</f>
        <v>0.1414321948932136</v>
      </c>
      <c r="J149" s="130">
        <f>IF(J$57=0,0,J$57/ISI!J$9*1000)</f>
        <v>0.14618963920197992</v>
      </c>
      <c r="K149" s="130">
        <f>IF(K$57=0,0,K$57/ISI!K$9*1000)</f>
        <v>0.14648998356595183</v>
      </c>
      <c r="L149" s="130">
        <f>IF(L$57=0,0,L$57/ISI!L$9*1000)</f>
        <v>0.14394213974972828</v>
      </c>
      <c r="M149" s="130">
        <f>IF(M$57=0,0,M$57/ISI!M$9*1000)</f>
        <v>0.14442738083160742</v>
      </c>
      <c r="N149" s="130">
        <f>IF(N$57=0,0,N$57/ISI!N$9*1000)</f>
        <v>0.14616306437996801</v>
      </c>
      <c r="O149" s="130">
        <f>IF(O$57=0,0,O$57/ISI!O$9*1000)</f>
        <v>0.18003695197248998</v>
      </c>
      <c r="P149" s="130">
        <f>IF(P$57=0,0,P$57/ISI!P$9*1000)</f>
        <v>0.16356734883923829</v>
      </c>
      <c r="Q149" s="130">
        <f>IF(Q$57=0,0,Q$57/ISI!Q$9*1000)</f>
        <v>0.14480243881546917</v>
      </c>
    </row>
    <row r="150" spans="1:17" x14ac:dyDescent="0.25">
      <c r="A150" s="129" t="s">
        <v>79</v>
      </c>
      <c r="B150" s="128">
        <f>IF(B$58=0,0,B$58/ISI!B$9*1000)</f>
        <v>0.22723684163598051</v>
      </c>
      <c r="C150" s="128">
        <f>IF(C$58=0,0,C$58/ISI!C$9*1000)</f>
        <v>0.21447666095628937</v>
      </c>
      <c r="D150" s="128">
        <f>IF(D$58=0,0,D$58/ISI!D$9*1000)</f>
        <v>0.20517394674596062</v>
      </c>
      <c r="E150" s="128">
        <f>IF(E$58=0,0,E$58/ISI!E$9*1000)</f>
        <v>0.2054222931277834</v>
      </c>
      <c r="F150" s="128">
        <f>IF(F$58=0,0,F$58/ISI!F$9*1000)</f>
        <v>0.20588531091588713</v>
      </c>
      <c r="G150" s="128">
        <f>IF(G$58=0,0,G$58/ISI!G$9*1000)</f>
        <v>0.21223060044892894</v>
      </c>
      <c r="H150" s="128">
        <f>IF(H$58=0,0,H$58/ISI!H$9*1000)</f>
        <v>0.21140792571595685</v>
      </c>
      <c r="I150" s="128">
        <f>IF(I$58=0,0,I$58/ISI!I$9*1000)</f>
        <v>0.20417137012197004</v>
      </c>
      <c r="J150" s="128">
        <f>IF(J$58=0,0,J$58/ISI!J$9*1000)</f>
        <v>0.2110392118006853</v>
      </c>
      <c r="K150" s="128">
        <f>IF(K$58=0,0,K$58/ISI!K$9*1000)</f>
        <v>0.2114727886135665</v>
      </c>
      <c r="L150" s="128">
        <f>IF(L$58=0,0,L$58/ISI!L$9*1000)</f>
        <v>0.20779472391826828</v>
      </c>
      <c r="M150" s="128">
        <f>IF(M$58=0,0,M$58/ISI!M$9*1000)</f>
        <v>0.20849521744169516</v>
      </c>
      <c r="N150" s="128">
        <f>IF(N$58=0,0,N$58/ISI!N$9*1000)</f>
        <v>0.21100084841514063</v>
      </c>
      <c r="O150" s="128">
        <f>IF(O$58=0,0,O$58/ISI!O$9*1000)</f>
        <v>0.2599011574738021</v>
      </c>
      <c r="P150" s="128">
        <f>IF(P$58=0,0,P$58/ISI!P$9*1000)</f>
        <v>0.23612565544175107</v>
      </c>
      <c r="Q150" s="128">
        <f>IF(Q$58=0,0,Q$58/ISI!Q$9*1000)</f>
        <v>0.20903665075889741</v>
      </c>
    </row>
    <row r="151" spans="1:17" x14ac:dyDescent="0.25">
      <c r="A151" s="127" t="s">
        <v>115</v>
      </c>
      <c r="B151" s="126">
        <f>IF(B$63=0,0,B$63/ISI!B$9*1000)</f>
        <v>16.416989084218699</v>
      </c>
      <c r="C151" s="126">
        <f>IF(C$63=0,0,C$63/ISI!C$9*1000)</f>
        <v>15.495115036758044</v>
      </c>
      <c r="D151" s="126">
        <f>IF(D$63=0,0,D$63/ISI!D$9*1000)</f>
        <v>14.823029662990857</v>
      </c>
      <c r="E151" s="126">
        <f>IF(E$63=0,0,E$63/ISI!E$9*1000)</f>
        <v>14.840971735280533</v>
      </c>
      <c r="F151" s="126">
        <f>IF(F$63=0,0,F$63/ISI!F$9*1000)</f>
        <v>14.874422992208633</v>
      </c>
      <c r="G151" s="126">
        <f>IF(G$63=0,0,G$63/ISI!G$9*1000)</f>
        <v>15.332845791303045</v>
      </c>
      <c r="H151" s="126">
        <f>IF(H$63=0,0,H$63/ISI!H$9*1000)</f>
        <v>15.273410701403838</v>
      </c>
      <c r="I151" s="126">
        <f>IF(I$63=0,0,I$63/ISI!I$9*1000)</f>
        <v>14.750597352395349</v>
      </c>
      <c r="J151" s="126">
        <f>IF(J$63=0,0,J$63/ISI!J$9*1000)</f>
        <v>15.246772537105091</v>
      </c>
      <c r="K151" s="126">
        <f>IF(K$63=0,0,K$63/ISI!K$9*1000)</f>
        <v>15.278096796644158</v>
      </c>
      <c r="L151" s="126">
        <f>IF(L$63=0,0,L$63/ISI!L$9*1000)</f>
        <v>15.012370748354574</v>
      </c>
      <c r="M151" s="126">
        <f>IF(M$63=0,0,M$63/ISI!M$9*1000)</f>
        <v>15.06297871511225</v>
      </c>
      <c r="N151" s="126">
        <f>IF(N$63=0,0,N$63/ISI!N$9*1000)</f>
        <v>15.244000929837854</v>
      </c>
      <c r="O151" s="126">
        <f>IF(O$63=0,0,O$63/ISI!O$9*1000)</f>
        <v>18.776860453193471</v>
      </c>
      <c r="P151" s="126">
        <f>IF(P$63=0,0,P$63/ISI!P$9*1000)</f>
        <v>17.059171743379039</v>
      </c>
      <c r="Q151" s="126">
        <f>IF(Q$63=0,0,Q$63/ISI!Q$9*1000)</f>
        <v>15.10209519285579</v>
      </c>
    </row>
    <row r="152" spans="1:17" x14ac:dyDescent="0.25">
      <c r="A152" s="127" t="s">
        <v>114</v>
      </c>
      <c r="B152" s="126">
        <f>IF(B$69=0,0,B$69/ISI!B$9*1000)</f>
        <v>45.085685571545291</v>
      </c>
      <c r="C152" s="126">
        <f>IF(C$69=0,0,C$69/ISI!C$9*1000)</f>
        <v>42.553959246628942</v>
      </c>
      <c r="D152" s="126">
        <f>IF(D$69=0,0,D$69/ISI!D$9*1000)</f>
        <v>40.708223120262971</v>
      </c>
      <c r="E152" s="126">
        <f>IF(E$69=0,0,E$69/ISI!E$9*1000)</f>
        <v>40.757497114757385</v>
      </c>
      <c r="F152" s="126">
        <f>IF(F$69=0,0,F$69/ISI!F$9*1000)</f>
        <v>40.84936370759587</v>
      </c>
      <c r="G152" s="126">
        <f>IF(G$69=0,0,G$69/ISI!G$9*1000)</f>
        <v>42.108322099586829</v>
      </c>
      <c r="H152" s="126">
        <f>IF(H$69=0,0,H$69/ISI!H$9*1000)</f>
        <v>41.945096567708298</v>
      </c>
      <c r="I152" s="126">
        <f>IF(I$69=0,0,I$69/ISI!I$9*1000)</f>
        <v>40.509303552004617</v>
      </c>
      <c r="J152" s="126">
        <f>IF(J$69=0,0,J$69/ISI!J$9*1000)</f>
        <v>41.871940650163822</v>
      </c>
      <c r="K152" s="126">
        <f>IF(K$69=0,0,K$69/ISI!K$9*1000)</f>
        <v>41.957965907846202</v>
      </c>
      <c r="L152" s="126">
        <f>IF(L$69=0,0,L$69/ISI!L$9*1000)</f>
        <v>41.2282071804756</v>
      </c>
      <c r="M152" s="126">
        <f>IF(M$69=0,0,M$69/ISI!M$9*1000)</f>
        <v>41.367190940832145</v>
      </c>
      <c r="N152" s="126">
        <f>IF(N$69=0,0,N$69/ISI!N$9*1000)</f>
        <v>41.86432903434639</v>
      </c>
      <c r="O152" s="126">
        <f>IF(O$69=0,0,O$69/ISI!O$9*1000)</f>
        <v>51.566558403041704</v>
      </c>
      <c r="P152" s="126">
        <f>IF(P$69=0,0,P$69/ISI!P$9*1000)</f>
        <v>46.84930040383103</v>
      </c>
      <c r="Q152" s="126">
        <f>IF(Q$69=0,0,Q$69/ISI!Q$9*1000)</f>
        <v>41.474615828986742</v>
      </c>
    </row>
    <row r="153" spans="1:17" x14ac:dyDescent="0.25">
      <c r="A153" s="127" t="s">
        <v>113</v>
      </c>
      <c r="B153" s="126">
        <f>IF(B$70=0,0,B$70/ISI!B$9*1000)</f>
        <v>24.62548362632808</v>
      </c>
      <c r="C153" s="126">
        <f>IF(C$70=0,0,C$70/ISI!C$9*1000)</f>
        <v>23.242672555137045</v>
      </c>
      <c r="D153" s="126">
        <f>IF(D$70=0,0,D$70/ISI!D$9*1000)</f>
        <v>22.234544494486364</v>
      </c>
      <c r="E153" s="126">
        <f>IF(E$70=0,0,E$70/ISI!E$9*1000)</f>
        <v>22.261457602920782</v>
      </c>
      <c r="F153" s="126">
        <f>IF(F$70=0,0,F$70/ISI!F$9*1000)</f>
        <v>22.311634488312958</v>
      </c>
      <c r="G153" s="126">
        <f>IF(G$70=0,0,G$70/ISI!G$9*1000)</f>
        <v>22.999268686954665</v>
      </c>
      <c r="H153" s="126">
        <f>IF(H$70=0,0,H$70/ISI!H$9*1000)</f>
        <v>22.910116052105728</v>
      </c>
      <c r="I153" s="126">
        <f>IF(I$70=0,0,I$70/ISI!I$9*1000)</f>
        <v>22.125896028592958</v>
      </c>
      <c r="J153" s="126">
        <f>IF(J$70=0,0,J$70/ISI!J$9*1000)</f>
        <v>22.870158805657706</v>
      </c>
      <c r="K153" s="126">
        <f>IF(K$70=0,0,K$70/ISI!K$9*1000)</f>
        <v>22.917145194966221</v>
      </c>
      <c r="L153" s="126">
        <f>IF(L$70=0,0,L$70/ISI!L$9*1000)</f>
        <v>22.51855612253183</v>
      </c>
      <c r="M153" s="126">
        <f>IF(M$70=0,0,M$70/ISI!M$9*1000)</f>
        <v>22.594468072668498</v>
      </c>
      <c r="N153" s="126">
        <f>IF(N$70=0,0,N$70/ISI!N$9*1000)</f>
        <v>22.866001394756651</v>
      </c>
      <c r="O153" s="126">
        <f>IF(O$70=0,0,O$70/ISI!O$9*1000)</f>
        <v>28.165290679790143</v>
      </c>
      <c r="P153" s="126">
        <f>IF(P$70=0,0,P$70/ISI!P$9*1000)</f>
        <v>25.588757615068563</v>
      </c>
      <c r="Q153" s="126">
        <f>IF(Q$70=0,0,Q$70/ISI!Q$9*1000)</f>
        <v>22.653142789283624</v>
      </c>
    </row>
    <row r="154" spans="1:17" x14ac:dyDescent="0.25">
      <c r="A154" s="72" t="s">
        <v>112</v>
      </c>
      <c r="B154" s="125">
        <f>IF(B$77=0,0,B$77/ISI!B$9*1000)</f>
        <v>13.080571653756444</v>
      </c>
      <c r="C154" s="125">
        <f>IF(C$77=0,0,C$77/ISI!C$9*1000)</f>
        <v>12.346049661222512</v>
      </c>
      <c r="D154" s="125">
        <f>IF(D$77=0,0,D$77/ISI!D$9*1000)</f>
        <v>11.810551900707273</v>
      </c>
      <c r="E154" s="125">
        <f>IF(E$77=0,0,E$77/ISI!E$9*1000)</f>
        <v>11.824847613581095</v>
      </c>
      <c r="F154" s="125">
        <f>IF(F$77=0,0,F$77/ISI!F$9*1000)</f>
        <v>11.851500586358982</v>
      </c>
      <c r="G154" s="125">
        <f>IF(G$77=0,0,G$77/ISI!G$9*1000)</f>
        <v>12.216758322750783</v>
      </c>
      <c r="H154" s="125">
        <f>IF(H$77=0,0,H$77/ISI!H$9*1000)</f>
        <v>12.169402199884013</v>
      </c>
      <c r="I154" s="125">
        <f>IF(I$77=0,0,I$77/ISI!I$9*1000)</f>
        <v>11.752839976557679</v>
      </c>
      <c r="J154" s="125">
        <f>IF(J$77=0,0,J$77/ISI!J$9*1000)</f>
        <v>12.148177697933871</v>
      </c>
      <c r="K154" s="125">
        <f>IF(K$77=0,0,K$77/ISI!K$9*1000)</f>
        <v>12.173135942061307</v>
      </c>
      <c r="L154" s="125">
        <f>IF(L$77=0,0,L$77/ISI!L$9*1000)</f>
        <v>11.9614132810367</v>
      </c>
      <c r="M154" s="125">
        <f>IF(M$77=0,0,M$77/ISI!M$9*1000)</f>
        <v>12.00173621309389</v>
      </c>
      <c r="N154" s="125">
        <f>IF(N$77=0,0,N$77/ISI!N$9*1000)</f>
        <v>12.145969363185484</v>
      </c>
      <c r="O154" s="125">
        <f>IF(O$77=0,0,O$77/ISI!O$9*1000)</f>
        <v>14.960847408169627</v>
      </c>
      <c r="P154" s="125">
        <f>IF(P$77=0,0,P$77/ISI!P$9*1000)</f>
        <v>13.592243815128667</v>
      </c>
      <c r="Q154" s="125">
        <f>IF(Q$77=0,0,Q$77/ISI!Q$9*1000)</f>
        <v>12.032903066366478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328.76169210442652</v>
      </c>
      <c r="C5" s="96">
        <v>278.18484317004874</v>
      </c>
      <c r="D5" s="96">
        <v>289.15805939546146</v>
      </c>
      <c r="E5" s="96">
        <v>289.13209627802786</v>
      </c>
      <c r="F5" s="96">
        <v>294.96676537056959</v>
      </c>
      <c r="G5" s="96">
        <v>304.94862562169715</v>
      </c>
      <c r="H5" s="96">
        <v>303.2913543607948</v>
      </c>
      <c r="I5" s="96">
        <v>301.04514586340895</v>
      </c>
      <c r="J5" s="96">
        <v>293.08942557926389</v>
      </c>
      <c r="K5" s="96">
        <v>238.03798703857476</v>
      </c>
      <c r="L5" s="96">
        <v>289.03275332601464</v>
      </c>
      <c r="M5" s="96">
        <v>287.04213459341059</v>
      </c>
      <c r="N5" s="96">
        <v>278.13387993809368</v>
      </c>
      <c r="O5" s="96">
        <v>189.27340063160827</v>
      </c>
      <c r="P5" s="96">
        <v>215.02257521033641</v>
      </c>
      <c r="Q5" s="96">
        <v>278.05887895021226</v>
      </c>
    </row>
    <row r="6" spans="1:17" x14ac:dyDescent="0.25">
      <c r="A6" s="132" t="s">
        <v>83</v>
      </c>
      <c r="B6" s="160">
        <v>0.47903583425140661</v>
      </c>
      <c r="C6" s="160">
        <v>0.4035270563550869</v>
      </c>
      <c r="D6" s="160">
        <v>0.41794318086612475</v>
      </c>
      <c r="E6" s="160">
        <v>0.41855577980542058</v>
      </c>
      <c r="F6" s="160">
        <v>0.42731998475945515</v>
      </c>
      <c r="G6" s="160">
        <v>0.43893449383435906</v>
      </c>
      <c r="H6" s="160">
        <v>0.4386474279418805</v>
      </c>
      <c r="I6" s="160">
        <v>0.43751674433194876</v>
      </c>
      <c r="J6" s="160">
        <v>0.42589187308441562</v>
      </c>
      <c r="K6" s="160">
        <v>0.34446831587085613</v>
      </c>
      <c r="L6" s="160">
        <v>0.41923584677445691</v>
      </c>
      <c r="M6" s="160">
        <v>0.41699913733256028</v>
      </c>
      <c r="N6" s="160">
        <v>0.40201378627001078</v>
      </c>
      <c r="O6" s="160">
        <v>0.27026671522434081</v>
      </c>
      <c r="P6" s="160">
        <v>0.3087327047631836</v>
      </c>
      <c r="Q6" s="160">
        <v>0.40161128834551679</v>
      </c>
    </row>
    <row r="7" spans="1:17" x14ac:dyDescent="0.25">
      <c r="A7" s="76" t="s">
        <v>82</v>
      </c>
      <c r="B7" s="159">
        <v>6.6395523509641202E-2</v>
      </c>
      <c r="C7" s="159">
        <v>5.5929824537801383E-2</v>
      </c>
      <c r="D7" s="159">
        <v>5.792793421029864E-2</v>
      </c>
      <c r="E7" s="159">
        <v>5.8012841902725369E-2</v>
      </c>
      <c r="F7" s="159">
        <v>5.9227581875108133E-2</v>
      </c>
      <c r="G7" s="159">
        <v>6.0837380882192475E-2</v>
      </c>
      <c r="H7" s="159">
        <v>6.0797592856224311E-2</v>
      </c>
      <c r="I7" s="159">
        <v>6.0640877377261211E-2</v>
      </c>
      <c r="J7" s="159">
        <v>5.9029642148025606E-2</v>
      </c>
      <c r="K7" s="159">
        <v>4.7744140478490259E-2</v>
      </c>
      <c r="L7" s="159">
        <v>5.8107100827010948E-2</v>
      </c>
      <c r="M7" s="159">
        <v>5.7797087496660085E-2</v>
      </c>
      <c r="N7" s="159">
        <v>5.572008164942828E-2</v>
      </c>
      <c r="O7" s="159">
        <v>3.745961943033603E-2</v>
      </c>
      <c r="P7" s="159">
        <v>4.2791098476656138E-2</v>
      </c>
      <c r="Q7" s="159">
        <v>5.5664294465051806E-2</v>
      </c>
    </row>
    <row r="8" spans="1:17" x14ac:dyDescent="0.25">
      <c r="A8" s="76" t="s">
        <v>81</v>
      </c>
      <c r="B8" s="159">
        <v>9.1421849929614432</v>
      </c>
      <c r="C8" s="159">
        <v>7.7011336837220083</v>
      </c>
      <c r="D8" s="159">
        <v>7.9762589827874368</v>
      </c>
      <c r="E8" s="159">
        <v>7.9879501600002767</v>
      </c>
      <c r="F8" s="159">
        <v>8.1552110980702288</v>
      </c>
      <c r="G8" s="159">
        <v>8.3768688175415367</v>
      </c>
      <c r="H8" s="159">
        <v>8.3713902931670265</v>
      </c>
      <c r="I8" s="159">
        <v>8.3498117013552928</v>
      </c>
      <c r="J8" s="159">
        <v>8.1279562244463754</v>
      </c>
      <c r="K8" s="159">
        <v>6.5740239930620499</v>
      </c>
      <c r="L8" s="159">
        <v>8.0009289344342367</v>
      </c>
      <c r="M8" s="159">
        <v>7.9582423334928318</v>
      </c>
      <c r="N8" s="159">
        <v>7.672253599868367</v>
      </c>
      <c r="O8" s="159">
        <v>5.157919577941672</v>
      </c>
      <c r="P8" s="159">
        <v>5.892025812083773</v>
      </c>
      <c r="Q8" s="159">
        <v>7.664572106706677</v>
      </c>
    </row>
    <row r="9" spans="1:17" x14ac:dyDescent="0.25">
      <c r="A9" s="76" t="s">
        <v>80</v>
      </c>
      <c r="B9" s="159">
        <v>0.15839751457276649</v>
      </c>
      <c r="C9" s="159">
        <v>0.13342985684859074</v>
      </c>
      <c r="D9" s="159">
        <v>0.13819667830337473</v>
      </c>
      <c r="E9" s="159">
        <v>0.13839923966199624</v>
      </c>
      <c r="F9" s="159">
        <v>0.14129720299305851</v>
      </c>
      <c r="G9" s="159">
        <v>0.14513764506212115</v>
      </c>
      <c r="H9" s="159">
        <v>0.14504272413839053</v>
      </c>
      <c r="I9" s="159">
        <v>0.14466885341562669</v>
      </c>
      <c r="J9" s="159">
        <v>0.14082498500082397</v>
      </c>
      <c r="K9" s="159">
        <v>0.11390155220491217</v>
      </c>
      <c r="L9" s="159">
        <v>0.13862410993251939</v>
      </c>
      <c r="M9" s="159">
        <v>0.13788452180343602</v>
      </c>
      <c r="N9" s="159">
        <v>0.13292948046082434</v>
      </c>
      <c r="O9" s="159">
        <v>8.9366124415682049E-2</v>
      </c>
      <c r="P9" s="159">
        <v>0.1020852504243995</v>
      </c>
      <c r="Q9" s="159">
        <v>0.13279639089569784</v>
      </c>
    </row>
    <row r="10" spans="1:17" x14ac:dyDescent="0.25">
      <c r="A10" s="129" t="s">
        <v>79</v>
      </c>
      <c r="B10" s="158">
        <v>0.50068433818376312</v>
      </c>
      <c r="C10" s="158">
        <v>0.42176318075685904</v>
      </c>
      <c r="D10" s="158">
        <v>0.46412188746259153</v>
      </c>
      <c r="E10" s="158">
        <v>0.4648021726998679</v>
      </c>
      <c r="F10" s="158">
        <v>0.44663135503490842</v>
      </c>
      <c r="G10" s="158">
        <v>0.45877074497968173</v>
      </c>
      <c r="H10" s="158">
        <v>0.48711375494892728</v>
      </c>
      <c r="I10" s="158">
        <v>0.45728892478885197</v>
      </c>
      <c r="J10" s="158">
        <v>0.44513870438595005</v>
      </c>
      <c r="K10" s="158">
        <v>0.36003546796576347</v>
      </c>
      <c r="L10" s="158">
        <v>0.43818188009504255</v>
      </c>
      <c r="M10" s="158">
        <v>0.4358440896698742</v>
      </c>
      <c r="N10" s="158">
        <v>0.42018152323383962</v>
      </c>
      <c r="O10" s="158">
        <v>0.28248056151511447</v>
      </c>
      <c r="P10" s="158">
        <v>0.3226848993491217</v>
      </c>
      <c r="Q10" s="158">
        <v>0.41976083569329159</v>
      </c>
    </row>
    <row r="11" spans="1:17" x14ac:dyDescent="0.25">
      <c r="A11" s="92" t="s">
        <v>125</v>
      </c>
      <c r="B11" s="91">
        <v>8.1811208427394602E-2</v>
      </c>
      <c r="C11" s="91">
        <v>6.8915587839370657E-2</v>
      </c>
      <c r="D11" s="91">
        <v>0</v>
      </c>
      <c r="E11" s="91">
        <v>0</v>
      </c>
      <c r="F11" s="91">
        <v>7.2979017097913906E-2</v>
      </c>
      <c r="G11" s="91">
        <v>7.4962578566115406E-2</v>
      </c>
      <c r="H11" s="91">
        <v>0</v>
      </c>
      <c r="I11" s="91">
        <v>7.4720450959480725E-2</v>
      </c>
      <c r="J11" s="91">
        <v>7.2735119807668752E-2</v>
      </c>
      <c r="K11" s="91">
        <v>5.8829355073996649E-2</v>
      </c>
      <c r="L11" s="91">
        <v>7.159838322804897E-2</v>
      </c>
      <c r="M11" s="91">
        <v>7.1216391132137208E-2</v>
      </c>
      <c r="N11" s="91">
        <v>6.8657146934776175E-2</v>
      </c>
      <c r="O11" s="91">
        <v>4.6156978224308941E-2</v>
      </c>
      <c r="P11" s="91">
        <v>5.2726317848861275E-2</v>
      </c>
      <c r="Q11" s="91">
        <v>6.8588407105231231E-2</v>
      </c>
    </row>
    <row r="12" spans="1:17" x14ac:dyDescent="0.25">
      <c r="A12" s="92" t="s">
        <v>26</v>
      </c>
      <c r="B12" s="91">
        <v>0.13614422371642013</v>
      </c>
      <c r="C12" s="91">
        <v>0.11468427601431383</v>
      </c>
      <c r="D12" s="91">
        <v>0.11878140599963448</v>
      </c>
      <c r="E12" s="91">
        <v>0.11895550948224817</v>
      </c>
      <c r="F12" s="91">
        <v>0.12144633750521484</v>
      </c>
      <c r="G12" s="91">
        <v>0.12474723528527583</v>
      </c>
      <c r="H12" s="91">
        <v>0.1246656498165227</v>
      </c>
      <c r="I12" s="91">
        <v>0.12434430424832818</v>
      </c>
      <c r="J12" s="91">
        <v>0.12104046149036005</v>
      </c>
      <c r="K12" s="91">
        <v>9.7899505853100172E-2</v>
      </c>
      <c r="L12" s="91">
        <v>0.11914878769434546</v>
      </c>
      <c r="M12" s="91">
        <v>0.11851310441373641</v>
      </c>
      <c r="N12" s="91">
        <v>0.11425419758118802</v>
      </c>
      <c r="O12" s="91">
        <v>7.6811064036795731E-2</v>
      </c>
      <c r="P12" s="91">
        <v>8.7743278102646288E-2</v>
      </c>
      <c r="Q12" s="91">
        <v>0.11413980578926013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0.28272890603994844</v>
      </c>
      <c r="C14" s="157">
        <v>0.23816331690317452</v>
      </c>
      <c r="D14" s="157">
        <v>0.34534048146295704</v>
      </c>
      <c r="E14" s="157">
        <v>0.34584666321761975</v>
      </c>
      <c r="F14" s="157">
        <v>0.25220600043177965</v>
      </c>
      <c r="G14" s="157">
        <v>0.25906093112829048</v>
      </c>
      <c r="H14" s="157">
        <v>0.36244810513240461</v>
      </c>
      <c r="I14" s="157">
        <v>0.25822416958104305</v>
      </c>
      <c r="J14" s="157">
        <v>0.25136312308792125</v>
      </c>
      <c r="K14" s="157">
        <v>0.20330660703866663</v>
      </c>
      <c r="L14" s="157">
        <v>0.24743470917264809</v>
      </c>
      <c r="M14" s="157">
        <v>0.24611459412400061</v>
      </c>
      <c r="N14" s="157">
        <v>0.2372701787178754</v>
      </c>
      <c r="O14" s="157">
        <v>0.15951251925400983</v>
      </c>
      <c r="P14" s="157">
        <v>0.18221530339761413</v>
      </c>
      <c r="Q14" s="157">
        <v>0.23703262279880019</v>
      </c>
    </row>
    <row r="15" spans="1:17" x14ac:dyDescent="0.25">
      <c r="A15" s="156" t="s">
        <v>117</v>
      </c>
      <c r="B15" s="155">
        <v>27.569937090731102</v>
      </c>
      <c r="C15" s="155">
        <v>24.062532265624974</v>
      </c>
      <c r="D15" s="155">
        <v>25.479301764207513</v>
      </c>
      <c r="E15" s="155">
        <v>25.476224356929393</v>
      </c>
      <c r="F15" s="155">
        <v>25.875370269158815</v>
      </c>
      <c r="G15" s="155">
        <v>27.939394501522123</v>
      </c>
      <c r="H15" s="155">
        <v>26.935255225954464</v>
      </c>
      <c r="I15" s="155">
        <v>25.751771469178045</v>
      </c>
      <c r="J15" s="155">
        <v>25.012825163746683</v>
      </c>
      <c r="K15" s="155">
        <v>20.583551968279092</v>
      </c>
      <c r="L15" s="155">
        <v>25.163762233937078</v>
      </c>
      <c r="M15" s="155">
        <v>24.426536999216889</v>
      </c>
      <c r="N15" s="155">
        <v>24.822069182402466</v>
      </c>
      <c r="O15" s="155">
        <v>18.348690911776409</v>
      </c>
      <c r="P15" s="155">
        <v>20.262073437207334</v>
      </c>
      <c r="Q15" s="155">
        <v>24.985065499702678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6.373964974544311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18.47548429501623</v>
      </c>
      <c r="C18" s="153">
        <v>21.92231411691079</v>
      </c>
      <c r="D18" s="153">
        <v>20.397392156186054</v>
      </c>
      <c r="E18" s="153">
        <v>20.594758837335736</v>
      </c>
      <c r="F18" s="153">
        <v>21.582401046073166</v>
      </c>
      <c r="G18" s="153">
        <v>16.531679295315367</v>
      </c>
      <c r="H18" s="153">
        <v>14.890025350451211</v>
      </c>
      <c r="I18" s="153">
        <v>6.3019010390274088</v>
      </c>
      <c r="J18" s="153">
        <v>4.2289798148943385</v>
      </c>
      <c r="K18" s="153">
        <v>0.11952035820792394</v>
      </c>
      <c r="L18" s="153">
        <v>3.4036838261918674</v>
      </c>
      <c r="M18" s="153">
        <v>0</v>
      </c>
      <c r="N18" s="153">
        <v>0</v>
      </c>
      <c r="O18" s="153">
        <v>5.433604206522145</v>
      </c>
      <c r="P18" s="153">
        <v>7.5341924336843</v>
      </c>
      <c r="Q18" s="153">
        <v>6.0913217576509853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4.4977193777860567</v>
      </c>
      <c r="I19" s="153">
        <v>14.846832742367228</v>
      </c>
      <c r="J19" s="153">
        <v>16.130331219058551</v>
      </c>
      <c r="K19" s="153">
        <v>14.494108661411019</v>
      </c>
      <c r="L19" s="153">
        <v>14.709100407730267</v>
      </c>
      <c r="M19" s="153">
        <v>19.260872796690339</v>
      </c>
      <c r="N19" s="153">
        <v>14.417208440375044</v>
      </c>
      <c r="O19" s="153">
        <v>0</v>
      </c>
      <c r="P19" s="153">
        <v>1.231580897370353</v>
      </c>
      <c r="Q19" s="153">
        <v>8.996559694125704</v>
      </c>
    </row>
    <row r="20" spans="1:17" x14ac:dyDescent="0.25">
      <c r="A20" s="84" t="s">
        <v>21</v>
      </c>
      <c r="B20" s="153">
        <v>2.7204878211705594</v>
      </c>
      <c r="C20" s="153">
        <v>2.1402181487141849</v>
      </c>
      <c r="D20" s="153">
        <v>5.0819096080214576</v>
      </c>
      <c r="E20" s="153">
        <v>4.8814655195936565</v>
      </c>
      <c r="F20" s="153">
        <v>4.2929692230856498</v>
      </c>
      <c r="G20" s="153">
        <v>11.407715206206756</v>
      </c>
      <c r="H20" s="153">
        <v>7.547510497717199</v>
      </c>
      <c r="I20" s="153">
        <v>4.6030376877834103</v>
      </c>
      <c r="J20" s="153">
        <v>4.6535141297937956</v>
      </c>
      <c r="K20" s="153">
        <v>5.9699229486601499</v>
      </c>
      <c r="L20" s="153">
        <v>7.0509780000149425</v>
      </c>
      <c r="M20" s="153">
        <v>5.1656642025265489</v>
      </c>
      <c r="N20" s="153">
        <v>10.404860742027422</v>
      </c>
      <c r="O20" s="153">
        <v>12.915086705254264</v>
      </c>
      <c r="P20" s="153">
        <v>11.496300106152679</v>
      </c>
      <c r="Q20" s="153">
        <v>9.8971840479259878</v>
      </c>
    </row>
    <row r="21" spans="1:17" x14ac:dyDescent="0.25">
      <c r="A21" s="156" t="s">
        <v>116</v>
      </c>
      <c r="B21" s="155">
        <v>241.76329615043784</v>
      </c>
      <c r="C21" s="155">
        <v>204.13197706402246</v>
      </c>
      <c r="D21" s="155">
        <v>211.7666343477683</v>
      </c>
      <c r="E21" s="155">
        <v>211.64389086286963</v>
      </c>
      <c r="F21" s="155">
        <v>216.03557796862566</v>
      </c>
      <c r="G21" s="155">
        <v>222.15553805938021</v>
      </c>
      <c r="H21" s="155">
        <v>221.75338723191697</v>
      </c>
      <c r="I21" s="155">
        <v>221.10766239978457</v>
      </c>
      <c r="J21" s="155">
        <v>215.23155739912823</v>
      </c>
      <c r="K21" s="155">
        <v>179.18081828437377</v>
      </c>
      <c r="L21" s="155">
        <v>211.92747713814191</v>
      </c>
      <c r="M21" s="155">
        <v>213.04437941590646</v>
      </c>
      <c r="N21" s="155">
        <v>207.00455662127933</v>
      </c>
      <c r="O21" s="155">
        <v>137.05460981956983</v>
      </c>
      <c r="P21" s="155">
        <v>156.11241371059123</v>
      </c>
      <c r="Q21" s="155">
        <v>203.03357445138269</v>
      </c>
    </row>
    <row r="22" spans="1:17" x14ac:dyDescent="0.25">
      <c r="A22" s="84" t="s">
        <v>33</v>
      </c>
      <c r="B22" s="153">
        <v>0</v>
      </c>
      <c r="C22" s="153">
        <v>0.26434547440573847</v>
      </c>
      <c r="D22" s="153">
        <v>0</v>
      </c>
      <c r="E22" s="153">
        <v>0.27250472638286133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0.31134110443462781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161.911957246029</v>
      </c>
      <c r="C23" s="153">
        <v>153.60929187712301</v>
      </c>
      <c r="D23" s="153">
        <v>156.55868656073318</v>
      </c>
      <c r="E23" s="153">
        <v>163.79454561619843</v>
      </c>
      <c r="F23" s="153">
        <v>159.65002483169948</v>
      </c>
      <c r="G23" s="153">
        <v>160.81233504201134</v>
      </c>
      <c r="H23" s="153">
        <v>158.81726840434635</v>
      </c>
      <c r="I23" s="153">
        <v>171.51603631315834</v>
      </c>
      <c r="J23" s="153">
        <v>167.17962509982524</v>
      </c>
      <c r="K23" s="153">
        <v>138.48808507580497</v>
      </c>
      <c r="L23" s="153">
        <v>154.01713545324938</v>
      </c>
      <c r="M23" s="153">
        <v>162.89539769123903</v>
      </c>
      <c r="N23" s="153">
        <v>157.30972161629145</v>
      </c>
      <c r="O23" s="153">
        <v>84.830674408492783</v>
      </c>
      <c r="P23" s="153">
        <v>105.41582956879799</v>
      </c>
      <c r="Q23" s="153">
        <v>144.8065134355499</v>
      </c>
    </row>
    <row r="24" spans="1:17" x14ac:dyDescent="0.25">
      <c r="A24" s="84" t="s">
        <v>29</v>
      </c>
      <c r="B24" s="153">
        <v>11.176388889772513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5.3382493601416341</v>
      </c>
      <c r="D25" s="153">
        <v>13.472961062072006</v>
      </c>
      <c r="E25" s="153">
        <v>3.8034589624482908</v>
      </c>
      <c r="F25" s="153">
        <v>0.96630887374049435</v>
      </c>
      <c r="G25" s="153">
        <v>7.0771528641310377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10.083291343852673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68.674950014636309</v>
      </c>
      <c r="C26" s="153">
        <v>44.920090352352076</v>
      </c>
      <c r="D26" s="153">
        <v>41.734986724963115</v>
      </c>
      <c r="E26" s="153">
        <v>43.77338155784004</v>
      </c>
      <c r="F26" s="153">
        <v>55.419244263185682</v>
      </c>
      <c r="G26" s="153">
        <v>54.266050153237828</v>
      </c>
      <c r="H26" s="153">
        <v>62.936118827570631</v>
      </c>
      <c r="I26" s="153">
        <v>49.591626086626242</v>
      </c>
      <c r="J26" s="153">
        <v>48.051932299302997</v>
      </c>
      <c r="K26" s="153">
        <v>40.692733208568789</v>
      </c>
      <c r="L26" s="153">
        <v>57.910341684892522</v>
      </c>
      <c r="M26" s="153">
        <v>50.148981724667451</v>
      </c>
      <c r="N26" s="153">
        <v>49.694835004987873</v>
      </c>
      <c r="O26" s="153">
        <v>41.829302962789747</v>
      </c>
      <c r="P26" s="153">
        <v>50.696584141793231</v>
      </c>
      <c r="Q26" s="153">
        <v>58.227061015832781</v>
      </c>
    </row>
    <row r="27" spans="1:17" x14ac:dyDescent="0.25">
      <c r="A27" s="156" t="s">
        <v>113</v>
      </c>
      <c r="B27" s="155">
        <v>33.261843243908501</v>
      </c>
      <c r="C27" s="155">
        <v>28.017035571466394</v>
      </c>
      <c r="D27" s="155">
        <v>29.047657059171399</v>
      </c>
      <c r="E27" s="155">
        <v>29.09023357367894</v>
      </c>
      <c r="F27" s="155">
        <v>29.667745222263473</v>
      </c>
      <c r="G27" s="155">
        <v>30.471412324901372</v>
      </c>
      <c r="H27" s="155">
        <v>30.48663225067606</v>
      </c>
      <c r="I27" s="155">
        <v>30.380312125971205</v>
      </c>
      <c r="J27" s="155">
        <v>29.57127826526342</v>
      </c>
      <c r="K27" s="155">
        <v>19.239258772010984</v>
      </c>
      <c r="L27" s="155">
        <v>29.063968456450667</v>
      </c>
      <c r="M27" s="155">
        <v>26.869423221029134</v>
      </c>
      <c r="N27" s="155">
        <v>24.439190431772694</v>
      </c>
      <c r="O27" s="155">
        <v>17.8214384001711</v>
      </c>
      <c r="P27" s="155">
        <v>20.495948037187322</v>
      </c>
      <c r="Q27" s="155">
        <v>26.95313774178253</v>
      </c>
    </row>
    <row r="28" spans="1:17" x14ac:dyDescent="0.25">
      <c r="A28" s="152" t="s">
        <v>123</v>
      </c>
      <c r="B28" s="151">
        <v>28.486815420145572</v>
      </c>
      <c r="C28" s="151">
        <v>23.997301969572689</v>
      </c>
      <c r="D28" s="151">
        <v>24.842366224867764</v>
      </c>
      <c r="E28" s="151">
        <v>24.878778847194589</v>
      </c>
      <c r="F28" s="151">
        <v>25.412752953059634</v>
      </c>
      <c r="G28" s="151">
        <v>26.104581402325564</v>
      </c>
      <c r="H28" s="151">
        <v>26.073017930202848</v>
      </c>
      <c r="I28" s="151">
        <v>26.017245500579911</v>
      </c>
      <c r="J28" s="151">
        <v>25.326716806698599</v>
      </c>
      <c r="K28" s="151">
        <v>16.551155501227878</v>
      </c>
      <c r="L28" s="151">
        <v>24.949516840498376</v>
      </c>
      <c r="M28" s="151">
        <v>23.019187117560392</v>
      </c>
      <c r="N28" s="151">
        <v>20.942304727778993</v>
      </c>
      <c r="O28" s="151">
        <v>15.288885016680389</v>
      </c>
      <c r="P28" s="151">
        <v>17.574847051342658</v>
      </c>
      <c r="Q28" s="151">
        <v>23.09468898155329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0.27878068347195495</v>
      </c>
      <c r="C30" s="153">
        <v>0.25109791394135461</v>
      </c>
      <c r="D30" s="153">
        <v>0</v>
      </c>
      <c r="E30" s="153">
        <v>0</v>
      </c>
      <c r="F30" s="153">
        <v>0.27678010350362203</v>
      </c>
      <c r="G30" s="153">
        <v>0.30793206340550594</v>
      </c>
      <c r="H30" s="153">
        <v>0</v>
      </c>
      <c r="I30" s="153">
        <v>0.24283339873134496</v>
      </c>
      <c r="J30" s="153">
        <v>0.25236300517679261</v>
      </c>
      <c r="K30" s="153">
        <v>0.67143432752766752</v>
      </c>
      <c r="L30" s="153">
        <v>0.64377488700244656</v>
      </c>
      <c r="M30" s="153">
        <v>0.27427383966169838</v>
      </c>
      <c r="N30" s="153">
        <v>0.28477621714954587</v>
      </c>
      <c r="O30" s="153">
        <v>0.32806039939267218</v>
      </c>
      <c r="P30" s="153">
        <v>0.31871344977881433</v>
      </c>
      <c r="Q30" s="153">
        <v>0.30126019427315442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28.208034736673618</v>
      </c>
      <c r="C32" s="153">
        <v>23.746204055631335</v>
      </c>
      <c r="D32" s="153">
        <v>24.842366224867764</v>
      </c>
      <c r="E32" s="153">
        <v>24.878778847194589</v>
      </c>
      <c r="F32" s="153">
        <v>25.135972849556012</v>
      </c>
      <c r="G32" s="153">
        <v>25.796649338920059</v>
      </c>
      <c r="H32" s="153">
        <v>26.073017930202848</v>
      </c>
      <c r="I32" s="153">
        <v>25.774412101848565</v>
      </c>
      <c r="J32" s="153">
        <v>25.074353801521806</v>
      </c>
      <c r="K32" s="153">
        <v>15.87972117370021</v>
      </c>
      <c r="L32" s="153">
        <v>24.305741953495929</v>
      </c>
      <c r="M32" s="153">
        <v>22.744913277898693</v>
      </c>
      <c r="N32" s="153">
        <v>20.657528510629447</v>
      </c>
      <c r="O32" s="153">
        <v>14.960824617287717</v>
      </c>
      <c r="P32" s="153">
        <v>17.256133601563842</v>
      </c>
      <c r="Q32" s="153">
        <v>22.793428787280135</v>
      </c>
    </row>
    <row r="33" spans="1:17" x14ac:dyDescent="0.25">
      <c r="A33" s="152" t="s">
        <v>122</v>
      </c>
      <c r="B33" s="151">
        <v>4.7750278237629322</v>
      </c>
      <c r="C33" s="151">
        <v>4.0197336018937051</v>
      </c>
      <c r="D33" s="151">
        <v>4.2052908343036348</v>
      </c>
      <c r="E33" s="151">
        <v>4.2114547264843507</v>
      </c>
      <c r="F33" s="151">
        <v>4.2549922692038393</v>
      </c>
      <c r="G33" s="151">
        <v>4.3668309225758088</v>
      </c>
      <c r="H33" s="151">
        <v>4.4136143204732106</v>
      </c>
      <c r="I33" s="151">
        <v>4.3630666253912933</v>
      </c>
      <c r="J33" s="151">
        <v>4.2445614585648199</v>
      </c>
      <c r="K33" s="151">
        <v>2.6881032707831074</v>
      </c>
      <c r="L33" s="151">
        <v>4.114451615952289</v>
      </c>
      <c r="M33" s="151">
        <v>3.8502361034687431</v>
      </c>
      <c r="N33" s="151">
        <v>3.4968857039936996</v>
      </c>
      <c r="O33" s="151">
        <v>2.5325533834907099</v>
      </c>
      <c r="P33" s="151">
        <v>2.9211009858446624</v>
      </c>
      <c r="Q33" s="151">
        <v>3.8584487602292392</v>
      </c>
    </row>
    <row r="34" spans="1:17" x14ac:dyDescent="0.25">
      <c r="A34" s="156" t="s">
        <v>112</v>
      </c>
      <c r="B34" s="155">
        <v>15.819917415869989</v>
      </c>
      <c r="C34" s="155">
        <v>13.257514666714544</v>
      </c>
      <c r="D34" s="155">
        <v>13.810017560684425</v>
      </c>
      <c r="E34" s="155">
        <v>13.854027290479614</v>
      </c>
      <c r="F34" s="155">
        <v>14.158384687788908</v>
      </c>
      <c r="G34" s="155">
        <v>14.901731653593538</v>
      </c>
      <c r="H34" s="155">
        <v>14.613087859194859</v>
      </c>
      <c r="I34" s="155">
        <v>14.355472767206152</v>
      </c>
      <c r="J34" s="155">
        <v>14.074923322060009</v>
      </c>
      <c r="K34" s="155">
        <v>11.594184544328829</v>
      </c>
      <c r="L34" s="155">
        <v>13.822467625421718</v>
      </c>
      <c r="M34" s="155">
        <v>13.695027787462774</v>
      </c>
      <c r="N34" s="155">
        <v>13.184965231156692</v>
      </c>
      <c r="O34" s="155">
        <v>10.211168901563793</v>
      </c>
      <c r="P34" s="155">
        <v>11.483820260253401</v>
      </c>
      <c r="Q34" s="155">
        <v>14.412696341238144</v>
      </c>
    </row>
    <row r="35" spans="1:17" x14ac:dyDescent="0.25">
      <c r="A35" s="152" t="s">
        <v>121</v>
      </c>
      <c r="B35" s="151">
        <v>2.3307382206800691</v>
      </c>
      <c r="C35" s="151">
        <v>1.8731472080299147</v>
      </c>
      <c r="D35" s="151">
        <v>2.0256380276306989</v>
      </c>
      <c r="E35" s="151">
        <v>2.0612326310049331</v>
      </c>
      <c r="F35" s="151">
        <v>2.1437018874227967</v>
      </c>
      <c r="G35" s="151">
        <v>0.54231698943317053</v>
      </c>
      <c r="H35" s="151">
        <v>1.8499866717527242</v>
      </c>
      <c r="I35" s="151">
        <v>2.0284980335632672</v>
      </c>
      <c r="J35" s="151">
        <v>2.095879106023991</v>
      </c>
      <c r="K35" s="151">
        <v>0.86965169530844411</v>
      </c>
      <c r="L35" s="151">
        <v>2.0609128642511383</v>
      </c>
      <c r="M35" s="151">
        <v>1.9628407559857475</v>
      </c>
      <c r="N35" s="151">
        <v>1.8781771402662133</v>
      </c>
      <c r="O35" s="151">
        <v>0.38107618426664952</v>
      </c>
      <c r="P35" s="151">
        <v>0.58240224981032218</v>
      </c>
      <c r="Q35" s="151">
        <v>1.7235042455354488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3.6281867422746951E-2</v>
      </c>
      <c r="C37" s="153">
        <v>3.116409617757945E-2</v>
      </c>
      <c r="D37" s="153">
        <v>0</v>
      </c>
      <c r="E37" s="153">
        <v>0</v>
      </c>
      <c r="F37" s="153">
        <v>3.7114081524248131E-2</v>
      </c>
      <c r="G37" s="153">
        <v>1.0163619809898742E-2</v>
      </c>
      <c r="H37" s="153">
        <v>0</v>
      </c>
      <c r="I37" s="153">
        <v>3.0124257748292121E-2</v>
      </c>
      <c r="J37" s="153">
        <v>3.3215766085475995E-2</v>
      </c>
      <c r="K37" s="153">
        <v>5.5105669156504229E-2</v>
      </c>
      <c r="L37" s="153">
        <v>8.3787519687893622E-2</v>
      </c>
      <c r="M37" s="153">
        <v>3.7154012636124861E-2</v>
      </c>
      <c r="N37" s="153">
        <v>4.053281772751352E-2</v>
      </c>
      <c r="O37" s="153">
        <v>1.2916777011836099E-2</v>
      </c>
      <c r="P37" s="153">
        <v>1.6716752928677164E-2</v>
      </c>
      <c r="Q37" s="153">
        <v>3.569242842158097E-2</v>
      </c>
    </row>
    <row r="38" spans="1:17" x14ac:dyDescent="0.25">
      <c r="A38" s="154" t="s">
        <v>26</v>
      </c>
      <c r="B38" s="153">
        <v>2.2944563532573223</v>
      </c>
      <c r="C38" s="153">
        <v>1.8419831118523353</v>
      </c>
      <c r="D38" s="153">
        <v>2.0256380276306989</v>
      </c>
      <c r="E38" s="153">
        <v>2.0612326310049331</v>
      </c>
      <c r="F38" s="153">
        <v>2.1065878058985485</v>
      </c>
      <c r="G38" s="153">
        <v>0.53215336962327175</v>
      </c>
      <c r="H38" s="153">
        <v>1.8499866717527242</v>
      </c>
      <c r="I38" s="153">
        <v>1.9983737758149749</v>
      </c>
      <c r="J38" s="153">
        <v>2.0626633399385148</v>
      </c>
      <c r="K38" s="153">
        <v>0.81454602615193983</v>
      </c>
      <c r="L38" s="153">
        <v>1.9771253445632448</v>
      </c>
      <c r="M38" s="153">
        <v>1.9256867433496225</v>
      </c>
      <c r="N38" s="153">
        <v>1.8376443225386998</v>
      </c>
      <c r="O38" s="153">
        <v>0.36815940725481344</v>
      </c>
      <c r="P38" s="153">
        <v>0.56568549688164504</v>
      </c>
      <c r="Q38" s="153">
        <v>1.6878118171138679</v>
      </c>
    </row>
    <row r="39" spans="1:17" x14ac:dyDescent="0.25">
      <c r="A39" s="152" t="s">
        <v>120</v>
      </c>
      <c r="B39" s="151">
        <v>11.158759576207562</v>
      </c>
      <c r="C39" s="151">
        <v>9.5135131381825691</v>
      </c>
      <c r="D39" s="151">
        <v>9.7269916930777196</v>
      </c>
      <c r="E39" s="151">
        <v>9.6992543069806434</v>
      </c>
      <c r="F39" s="151">
        <v>9.8750763768202496</v>
      </c>
      <c r="G39" s="151">
        <v>13.818920332630775</v>
      </c>
      <c r="H39" s="151">
        <v>10.884117859392346</v>
      </c>
      <c r="I39" s="151">
        <v>10.297278484852754</v>
      </c>
      <c r="J39" s="151">
        <v>9.8840507297034819</v>
      </c>
      <c r="K39" s="151">
        <v>9.8972196437751538</v>
      </c>
      <c r="L39" s="151">
        <v>9.75343999114396</v>
      </c>
      <c r="M39" s="151">
        <v>9.7763171103319557</v>
      </c>
      <c r="N39" s="151">
        <v>9.4403405658041493</v>
      </c>
      <c r="O39" s="151">
        <v>9.4561627864176465</v>
      </c>
      <c r="P39" s="151">
        <v>10.326865969723164</v>
      </c>
      <c r="Q39" s="151">
        <v>10.974925547913061</v>
      </c>
    </row>
    <row r="40" spans="1:17" x14ac:dyDescent="0.25">
      <c r="A40" s="150" t="s">
        <v>33</v>
      </c>
      <c r="B40" s="87">
        <v>0</v>
      </c>
      <c r="C40" s="87">
        <v>5.6325811830008447E-3</v>
      </c>
      <c r="D40" s="87">
        <v>0</v>
      </c>
      <c r="E40" s="87">
        <v>1.1284309473633661E-3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5.9344844303195771E-3</v>
      </c>
      <c r="C43" s="87">
        <v>1.082836751139111E-2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1.8745313034403601E-2</v>
      </c>
      <c r="J43" s="87">
        <v>5.2959230788748174E-3</v>
      </c>
      <c r="K43" s="87">
        <v>0</v>
      </c>
      <c r="L43" s="87">
        <v>2.0742713608185928E-2</v>
      </c>
      <c r="M43" s="87">
        <v>2.4525646149431569E-2</v>
      </c>
      <c r="N43" s="87">
        <v>3.0979174725598822E-2</v>
      </c>
      <c r="O43" s="87">
        <v>0</v>
      </c>
      <c r="P43" s="87">
        <v>0</v>
      </c>
      <c r="Q43" s="87">
        <v>7.9178372942053541E-18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0.7695480070785653</v>
      </c>
      <c r="C46" s="87">
        <v>1.6259420790695887</v>
      </c>
      <c r="D46" s="87">
        <v>0.65333479153057816</v>
      </c>
      <c r="E46" s="87">
        <v>0.29787545559097517</v>
      </c>
      <c r="F46" s="87">
        <v>0</v>
      </c>
      <c r="G46" s="87">
        <v>0</v>
      </c>
      <c r="H46" s="87">
        <v>0</v>
      </c>
      <c r="I46" s="87">
        <v>1.9982279302691792</v>
      </c>
      <c r="J46" s="87">
        <v>0.50948782648622459</v>
      </c>
      <c r="K46" s="87">
        <v>0</v>
      </c>
      <c r="L46" s="87">
        <v>0.78532593776826576</v>
      </c>
      <c r="M46" s="87">
        <v>1.6633438163602461</v>
      </c>
      <c r="N46" s="87">
        <v>1.8245019725329374</v>
      </c>
      <c r="O46" s="87">
        <v>0</v>
      </c>
      <c r="P46" s="87">
        <v>0</v>
      </c>
      <c r="Q46" s="87">
        <v>6.2334497732951816E-16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9.1598037501950062E-3</v>
      </c>
    </row>
    <row r="49" spans="1:17" x14ac:dyDescent="0.25">
      <c r="A49" s="150" t="s">
        <v>22</v>
      </c>
      <c r="B49" s="87">
        <v>10.383277084698676</v>
      </c>
      <c r="C49" s="87">
        <v>7.8711101104185879</v>
      </c>
      <c r="D49" s="87">
        <v>9.0736569015471407</v>
      </c>
      <c r="E49" s="87">
        <v>9.4002504204423047</v>
      </c>
      <c r="F49" s="87">
        <v>9.8750763768202496</v>
      </c>
      <c r="G49" s="87">
        <v>13.818920332630775</v>
      </c>
      <c r="H49" s="87">
        <v>10.884117859392346</v>
      </c>
      <c r="I49" s="87">
        <v>8.280305241549172</v>
      </c>
      <c r="J49" s="87">
        <v>9.3692669801383826</v>
      </c>
      <c r="K49" s="87">
        <v>9.8972196437751538</v>
      </c>
      <c r="L49" s="87">
        <v>8.9473713397675088</v>
      </c>
      <c r="M49" s="87">
        <v>8.088447647822278</v>
      </c>
      <c r="N49" s="87">
        <v>7.5848594185456122</v>
      </c>
      <c r="O49" s="87">
        <v>9.4561627864176465</v>
      </c>
      <c r="P49" s="87">
        <v>10.326865969723164</v>
      </c>
      <c r="Q49" s="87">
        <v>10.965765744162866</v>
      </c>
    </row>
    <row r="50" spans="1:17" x14ac:dyDescent="0.25">
      <c r="A50" s="149" t="s">
        <v>119</v>
      </c>
      <c r="B50" s="148">
        <v>2.3304196189823592</v>
      </c>
      <c r="C50" s="148">
        <v>1.8708543205020594</v>
      </c>
      <c r="D50" s="148">
        <v>2.0573878399760077</v>
      </c>
      <c r="E50" s="148">
        <v>2.0935403524940392</v>
      </c>
      <c r="F50" s="148">
        <v>2.1396064235458621</v>
      </c>
      <c r="G50" s="148">
        <v>0.5404943315295927</v>
      </c>
      <c r="H50" s="148">
        <v>1.8789833280497892</v>
      </c>
      <c r="I50" s="148">
        <v>2.0296962487901307</v>
      </c>
      <c r="J50" s="148">
        <v>2.0949934863325366</v>
      </c>
      <c r="K50" s="148">
        <v>0.82731320524523055</v>
      </c>
      <c r="L50" s="148">
        <v>2.0081147700266193</v>
      </c>
      <c r="M50" s="148">
        <v>1.9558699211450714</v>
      </c>
      <c r="N50" s="148">
        <v>1.8664475250863284</v>
      </c>
      <c r="O50" s="148">
        <v>0.37392993087949705</v>
      </c>
      <c r="P50" s="148">
        <v>0.57455204071991539</v>
      </c>
      <c r="Q50" s="148">
        <v>1.7142665477896344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12.220673793205199</v>
      </c>
      <c r="C53" s="96">
        <v>22.666854738372336</v>
      </c>
      <c r="D53" s="96">
        <v>19.05581541502772</v>
      </c>
      <c r="E53" s="96">
        <v>16.603652107687935</v>
      </c>
      <c r="F53" s="96">
        <v>13.480301446100981</v>
      </c>
      <c r="G53" s="96">
        <v>15.651496129097971</v>
      </c>
      <c r="H53" s="96">
        <v>21.611431616062909</v>
      </c>
      <c r="I53" s="96">
        <v>24.188488841328553</v>
      </c>
      <c r="J53" s="96">
        <v>26.54293920442916</v>
      </c>
      <c r="K53" s="96">
        <v>6.7621309685323956</v>
      </c>
      <c r="L53" s="96">
        <v>4.6236322595157127</v>
      </c>
      <c r="M53" s="96">
        <v>8.8377947454586678</v>
      </c>
      <c r="N53" s="96">
        <v>2.7581285987922493</v>
      </c>
      <c r="O53" s="96">
        <v>8.8797436050317167</v>
      </c>
      <c r="P53" s="96">
        <v>10.283421180423648</v>
      </c>
      <c r="Q53" s="96">
        <v>8.53584772292532</v>
      </c>
    </row>
    <row r="54" spans="1:17" x14ac:dyDescent="0.25">
      <c r="A54" s="132" t="s">
        <v>83</v>
      </c>
      <c r="B54" s="160">
        <v>3.1253978979182959E-2</v>
      </c>
      <c r="C54" s="160">
        <v>5.7985067638325845E-2</v>
      </c>
      <c r="D54" s="160">
        <v>4.8566547964518925E-2</v>
      </c>
      <c r="E54" s="160">
        <v>4.2319804249379346E-2</v>
      </c>
      <c r="F54" s="160">
        <v>3.4393981109477348E-2</v>
      </c>
      <c r="G54" s="160">
        <v>3.958819818153686E-2</v>
      </c>
      <c r="H54" s="160">
        <v>5.4932555927627698E-2</v>
      </c>
      <c r="I54" s="160">
        <v>6.1737602447727392E-2</v>
      </c>
      <c r="J54" s="160">
        <v>6.7702730668784933E-2</v>
      </c>
      <c r="K54" s="160">
        <v>1.7188331833184928E-2</v>
      </c>
      <c r="L54" s="160">
        <v>1.1771387317415855E-2</v>
      </c>
      <c r="M54" s="160">
        <v>2.2595089776576628E-2</v>
      </c>
      <c r="N54" s="160">
        <v>7.0158980158291492E-3</v>
      </c>
      <c r="O54" s="160">
        <v>2.2244790500030361E-2</v>
      </c>
      <c r="P54" s="160">
        <v>2.5880251046725863E-2</v>
      </c>
      <c r="Q54" s="160">
        <v>2.16240494664133E-2</v>
      </c>
    </row>
    <row r="55" spans="1:17" x14ac:dyDescent="0.25">
      <c r="A55" s="76" t="s">
        <v>82</v>
      </c>
      <c r="B55" s="159">
        <v>6.0063062266205213E-3</v>
      </c>
      <c r="C55" s="159">
        <v>1.1143415468445215E-2</v>
      </c>
      <c r="D55" s="159">
        <v>9.3333895066304382E-3</v>
      </c>
      <c r="E55" s="159">
        <v>8.1329069793549223E-3</v>
      </c>
      <c r="F55" s="159">
        <v>6.609743451664765E-3</v>
      </c>
      <c r="G55" s="159">
        <v>7.6079542191036503E-3</v>
      </c>
      <c r="H55" s="159">
        <v>1.0556791918624239E-2</v>
      </c>
      <c r="I55" s="159">
        <v>1.186456758819069E-2</v>
      </c>
      <c r="J55" s="159">
        <v>1.3010930001776225E-2</v>
      </c>
      <c r="K55" s="159">
        <v>3.3032077158444877E-3</v>
      </c>
      <c r="L55" s="159">
        <v>2.2621937829947689E-3</v>
      </c>
      <c r="M55" s="159">
        <v>4.3422640204146519E-3</v>
      </c>
      <c r="N55" s="159">
        <v>1.3482965470053136E-3</v>
      </c>
      <c r="O55" s="159">
        <v>4.2749444408084264E-3</v>
      </c>
      <c r="P55" s="159">
        <v>4.9735975413558522E-3</v>
      </c>
      <c r="Q55" s="159">
        <v>4.1556520864551999E-3</v>
      </c>
    </row>
    <row r="56" spans="1:17" x14ac:dyDescent="0.25">
      <c r="A56" s="76" t="s">
        <v>81</v>
      </c>
      <c r="B56" s="159">
        <v>0.83419740565298628</v>
      </c>
      <c r="C56" s="159">
        <v>1.5476747144010814</v>
      </c>
      <c r="D56" s="159">
        <v>1.2962857734212947</v>
      </c>
      <c r="E56" s="159">
        <v>1.1295544460463256</v>
      </c>
      <c r="F56" s="159">
        <v>0.91800694659435378</v>
      </c>
      <c r="G56" s="159">
        <v>1.056645371122523</v>
      </c>
      <c r="H56" s="159">
        <v>1.4662003731184625</v>
      </c>
      <c r="I56" s="159">
        <v>1.647833315157492</v>
      </c>
      <c r="J56" s="159">
        <v>1.8070480663323114</v>
      </c>
      <c r="K56" s="159">
        <v>0.4587723640658945</v>
      </c>
      <c r="L56" s="159">
        <v>0.31418913949053606</v>
      </c>
      <c r="M56" s="159">
        <v>0.60308369966815945</v>
      </c>
      <c r="N56" s="159">
        <v>0.1872607621266022</v>
      </c>
      <c r="O56" s="159">
        <v>0.59373389022816359</v>
      </c>
      <c r="P56" s="159">
        <v>0.69076767138054429</v>
      </c>
      <c r="Q56" s="159">
        <v>0.57716574189189551</v>
      </c>
    </row>
    <row r="57" spans="1:17" x14ac:dyDescent="0.25">
      <c r="A57" s="76" t="s">
        <v>80</v>
      </c>
      <c r="B57" s="159">
        <v>1.4327461166522271E-2</v>
      </c>
      <c r="C57" s="159">
        <v>2.6581537198179805E-2</v>
      </c>
      <c r="D57" s="159">
        <v>2.2263895756030161E-2</v>
      </c>
      <c r="E57" s="159">
        <v>1.9400261079130562E-2</v>
      </c>
      <c r="F57" s="159">
        <v>1.5766902161045104E-2</v>
      </c>
      <c r="G57" s="159">
        <v>1.8148037165966788E-2</v>
      </c>
      <c r="H57" s="159">
        <v>2.5182203595744329E-2</v>
      </c>
      <c r="I57" s="159">
        <v>2.8301775661049865E-2</v>
      </c>
      <c r="J57" s="159">
        <v>3.1036312053918529E-2</v>
      </c>
      <c r="K57" s="159">
        <v>7.8794817460293102E-3</v>
      </c>
      <c r="L57" s="159">
        <v>5.3962439399700907E-3</v>
      </c>
      <c r="M57" s="159">
        <v>1.035804981962811E-2</v>
      </c>
      <c r="N57" s="159">
        <v>3.2162306897635471E-3</v>
      </c>
      <c r="O57" s="159">
        <v>1.0197465489398646E-2</v>
      </c>
      <c r="P57" s="159">
        <v>1.18640347233479E-2</v>
      </c>
      <c r="Q57" s="159">
        <v>9.9129051439930636E-3</v>
      </c>
    </row>
    <row r="58" spans="1:17" x14ac:dyDescent="0.25">
      <c r="A58" s="129" t="s">
        <v>79</v>
      </c>
      <c r="B58" s="158">
        <v>3.2672581286655775E-2</v>
      </c>
      <c r="C58" s="158">
        <v>6.0616980547894384E-2</v>
      </c>
      <c r="D58" s="158">
        <v>5.3942884828531504E-2</v>
      </c>
      <c r="E58" s="158">
        <v>4.700462401112062E-2</v>
      </c>
      <c r="F58" s="158">
        <v>3.5955106526422809E-2</v>
      </c>
      <c r="G58" s="158">
        <v>4.1385086485788404E-2</v>
      </c>
      <c r="H58" s="158">
        <v>6.1013612495286057E-2</v>
      </c>
      <c r="I58" s="158">
        <v>6.4539841015447602E-2</v>
      </c>
      <c r="J58" s="158">
        <v>7.0775723391180934E-2</v>
      </c>
      <c r="K58" s="158">
        <v>1.7968501526663197E-2</v>
      </c>
      <c r="L58" s="158">
        <v>1.2305684637503134E-2</v>
      </c>
      <c r="M58" s="158">
        <v>2.3620669480074737E-2</v>
      </c>
      <c r="N58" s="158">
        <v>7.3343460803420597E-3</v>
      </c>
      <c r="O58" s="158">
        <v>2.3254470296436795E-2</v>
      </c>
      <c r="P58" s="158">
        <v>2.7054942559678948E-2</v>
      </c>
      <c r="Q58" s="158">
        <v>2.2605554141078607E-2</v>
      </c>
    </row>
    <row r="59" spans="1:17" x14ac:dyDescent="0.25">
      <c r="A59" s="92" t="s">
        <v>125</v>
      </c>
      <c r="B59" s="91">
        <v>5.3386598174807228E-3</v>
      </c>
      <c r="C59" s="91">
        <v>9.9047404754709599E-3</v>
      </c>
      <c r="D59" s="91">
        <v>0</v>
      </c>
      <c r="E59" s="91">
        <v>0</v>
      </c>
      <c r="F59" s="91">
        <v>5.8750204265082097E-3</v>
      </c>
      <c r="G59" s="91">
        <v>6.762272509973989E-3</v>
      </c>
      <c r="H59" s="91">
        <v>0</v>
      </c>
      <c r="I59" s="91">
        <v>1.0545731077467367E-2</v>
      </c>
      <c r="J59" s="91">
        <v>1.1564666629996266E-2</v>
      </c>
      <c r="K59" s="91">
        <v>2.9360311705741151E-3</v>
      </c>
      <c r="L59" s="91">
        <v>2.010733817583597E-3</v>
      </c>
      <c r="M59" s="91">
        <v>3.8595885004889885E-3</v>
      </c>
      <c r="N59" s="91">
        <v>1.1984231782326744E-3</v>
      </c>
      <c r="O59" s="91">
        <v>3.7997520018135519E-3</v>
      </c>
      <c r="P59" s="91">
        <v>4.4207445209294982E-3</v>
      </c>
      <c r="Q59" s="91">
        <v>3.6937198957754562E-3</v>
      </c>
    </row>
    <row r="60" spans="1:17" x14ac:dyDescent="0.25">
      <c r="A60" s="92" t="s">
        <v>26</v>
      </c>
      <c r="B60" s="91">
        <v>8.8842068282367504E-3</v>
      </c>
      <c r="C60" s="91">
        <v>1.6482743979296399E-2</v>
      </c>
      <c r="D60" s="91">
        <v>1.3805450414414598E-2</v>
      </c>
      <c r="E60" s="91">
        <v>1.2029760886842674E-2</v>
      </c>
      <c r="F60" s="91">
        <v>9.7767788871486738E-3</v>
      </c>
      <c r="G60" s="91">
        <v>1.1253278849270971E-2</v>
      </c>
      <c r="H60" s="91">
        <v>1.5615041809229648E-2</v>
      </c>
      <c r="I60" s="91">
        <v>1.7549433612609508E-2</v>
      </c>
      <c r="J60" s="91">
        <v>1.9245071563480518E-2</v>
      </c>
      <c r="K60" s="91">
        <v>4.88592812902612E-3</v>
      </c>
      <c r="L60" s="91">
        <v>3.3461160146316489E-3</v>
      </c>
      <c r="M60" s="91">
        <v>6.422844624404107E-3</v>
      </c>
      <c r="N60" s="91">
        <v>1.9943281173881102E-3</v>
      </c>
      <c r="O60" s="91">
        <v>6.3232691039018492E-3</v>
      </c>
      <c r="P60" s="91">
        <v>7.3566793917327206E-3</v>
      </c>
      <c r="Q60" s="91">
        <v>6.1468182355787849E-3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1.8449714640938301E-2</v>
      </c>
      <c r="C62" s="157">
        <v>3.4229496093127025E-2</v>
      </c>
      <c r="D62" s="157">
        <v>4.0137434414116907E-2</v>
      </c>
      <c r="E62" s="157">
        <v>3.4974863124277944E-2</v>
      </c>
      <c r="F62" s="157">
        <v>2.0303307212765926E-2</v>
      </c>
      <c r="G62" s="157">
        <v>2.3369535126543443E-2</v>
      </c>
      <c r="H62" s="157">
        <v>4.5398570686056412E-2</v>
      </c>
      <c r="I62" s="157">
        <v>3.6444676325370719E-2</v>
      </c>
      <c r="J62" s="157">
        <v>3.9965985197704147E-2</v>
      </c>
      <c r="K62" s="157">
        <v>1.014654222706296E-2</v>
      </c>
      <c r="L62" s="157">
        <v>6.9488348052878877E-3</v>
      </c>
      <c r="M62" s="157">
        <v>1.3338236355181641E-2</v>
      </c>
      <c r="N62" s="157">
        <v>4.1415947847212751E-3</v>
      </c>
      <c r="O62" s="157">
        <v>1.3131449190721393E-2</v>
      </c>
      <c r="P62" s="157">
        <v>1.5277518647016729E-2</v>
      </c>
      <c r="Q62" s="157">
        <v>1.2765016009724366E-2</v>
      </c>
    </row>
    <row r="63" spans="1:17" x14ac:dyDescent="0.25">
      <c r="A63" s="156" t="s">
        <v>115</v>
      </c>
      <c r="B63" s="155">
        <v>1.5599962034645072</v>
      </c>
      <c r="C63" s="155">
        <v>2.8907013049065338</v>
      </c>
      <c r="D63" s="155">
        <v>2.4752889028800111</v>
      </c>
      <c r="E63" s="155">
        <v>2.1534944267677059</v>
      </c>
      <c r="F63" s="155">
        <v>1.7411420244764071</v>
      </c>
      <c r="G63" s="155">
        <v>2.1066936915905301</v>
      </c>
      <c r="H63" s="155">
        <v>2.8448137801464064</v>
      </c>
      <c r="I63" s="155">
        <v>3.1301332495956022</v>
      </c>
      <c r="J63" s="155">
        <v>3.4370337242116826</v>
      </c>
      <c r="K63" s="155">
        <v>0.89048676120943426</v>
      </c>
      <c r="L63" s="155">
        <v>0.60886759020946157</v>
      </c>
      <c r="M63" s="155">
        <v>1.1312745327021811</v>
      </c>
      <c r="N63" s="155">
        <v>0.3656210040975964</v>
      </c>
      <c r="O63" s="155">
        <v>1.2625809201934108</v>
      </c>
      <c r="P63" s="155">
        <v>1.4245419373535297</v>
      </c>
      <c r="Q63" s="155">
        <v>1.1459969929188119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1.4116069396273174</v>
      </c>
      <c r="C66" s="153">
        <v>2.633590734540217</v>
      </c>
      <c r="D66" s="153">
        <v>1.9815864233306821</v>
      </c>
      <c r="E66" s="153">
        <v>1.7408662192427389</v>
      </c>
      <c r="F66" s="153">
        <v>1.4522700567964932</v>
      </c>
      <c r="G66" s="153">
        <v>1.2465261006619626</v>
      </c>
      <c r="H66" s="153">
        <v>2.0546150532059513</v>
      </c>
      <c r="I66" s="153">
        <v>2.5871105400563561</v>
      </c>
      <c r="J66" s="153">
        <v>2.8185813656550072</v>
      </c>
      <c r="K66" s="153">
        <v>0.64144535830859695</v>
      </c>
      <c r="L66" s="153">
        <v>0.44335273444967482</v>
      </c>
      <c r="M66" s="153">
        <v>0.49509433846136258</v>
      </c>
      <c r="N66" s="153">
        <v>6.9250075904234584E-2</v>
      </c>
      <c r="O66" s="153">
        <v>0.37388852600021005</v>
      </c>
      <c r="P66" s="153">
        <v>0.61886242522567603</v>
      </c>
      <c r="Q66" s="153">
        <v>0.70048321258793722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0.40217609443986413</v>
      </c>
      <c r="N67" s="153">
        <v>0.14456211908492322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0.1483892638371897</v>
      </c>
      <c r="C68" s="153">
        <v>0.2571105703663169</v>
      </c>
      <c r="D68" s="153">
        <v>0.49370247954932911</v>
      </c>
      <c r="E68" s="153">
        <v>0.41262820752496693</v>
      </c>
      <c r="F68" s="153">
        <v>0.2888719676799138</v>
      </c>
      <c r="G68" s="153">
        <v>0.86016759092856743</v>
      </c>
      <c r="H68" s="153">
        <v>0.79019872694045534</v>
      </c>
      <c r="I68" s="153">
        <v>0.54302270953924603</v>
      </c>
      <c r="J68" s="153">
        <v>0.61845235855667535</v>
      </c>
      <c r="K68" s="153">
        <v>0.24904140290083734</v>
      </c>
      <c r="L68" s="153">
        <v>0.16551485575978672</v>
      </c>
      <c r="M68" s="153">
        <v>0.23400409980095452</v>
      </c>
      <c r="N68" s="153">
        <v>0.15180880910843858</v>
      </c>
      <c r="O68" s="153">
        <v>0.88869239419320079</v>
      </c>
      <c r="P68" s="153">
        <v>0.80567951212785371</v>
      </c>
      <c r="Q68" s="153">
        <v>0.44551378033087458</v>
      </c>
    </row>
    <row r="69" spans="1:17" x14ac:dyDescent="0.25">
      <c r="A69" s="156" t="s">
        <v>114</v>
      </c>
      <c r="B69" s="155">
        <v>5.9422151006953436</v>
      </c>
      <c r="C69" s="155">
        <v>11.02450810390569</v>
      </c>
      <c r="D69" s="155">
        <v>9.2337962758479328</v>
      </c>
      <c r="E69" s="155">
        <v>8.0461236643382108</v>
      </c>
      <c r="F69" s="155">
        <v>6.539213264906012</v>
      </c>
      <c r="G69" s="155">
        <v>7.5267724855236233</v>
      </c>
      <c r="H69" s="155">
        <v>10.444144202258434</v>
      </c>
      <c r="I69" s="155">
        <v>11.737965069662353</v>
      </c>
      <c r="J69" s="155">
        <v>12.872095063682044</v>
      </c>
      <c r="K69" s="155">
        <v>3.2679603785151103</v>
      </c>
      <c r="L69" s="155">
        <v>2.2380547296160866</v>
      </c>
      <c r="M69" s="155">
        <v>4.295929288279396</v>
      </c>
      <c r="N69" s="155">
        <v>1.3339093611845849</v>
      </c>
      <c r="O69" s="155">
        <v>4.2293280516099054</v>
      </c>
      <c r="P69" s="155">
        <v>4.9205260770819468</v>
      </c>
      <c r="Q69" s="155">
        <v>4.1113086229145273</v>
      </c>
    </row>
    <row r="70" spans="1:17" x14ac:dyDescent="0.25">
      <c r="A70" s="156" t="s">
        <v>113</v>
      </c>
      <c r="B70" s="155">
        <v>2.4224632717131249</v>
      </c>
      <c r="C70" s="155">
        <v>4.4940641278760944</v>
      </c>
      <c r="D70" s="155">
        <v>3.7679460465233556</v>
      </c>
      <c r="E70" s="155">
        <v>3.2833039570279228</v>
      </c>
      <c r="F70" s="155">
        <v>2.6655532318220203</v>
      </c>
      <c r="G70" s="155">
        <v>3.0678363091889365</v>
      </c>
      <c r="H70" s="155">
        <v>4.2618410327236482</v>
      </c>
      <c r="I70" s="155">
        <v>4.7854291157987445</v>
      </c>
      <c r="J70" s="155">
        <v>5.2474765397594787</v>
      </c>
      <c r="K70" s="155">
        <v>1.328230538274132</v>
      </c>
      <c r="L70" s="155">
        <v>0.91095668710584032</v>
      </c>
      <c r="M70" s="155">
        <v>1.7509569258882303</v>
      </c>
      <c r="N70" s="155">
        <v>0.54359202983110366</v>
      </c>
      <c r="O70" s="155">
        <v>1.7222000326718589</v>
      </c>
      <c r="P70" s="155">
        <v>2.0043116855255767</v>
      </c>
      <c r="Q70" s="155">
        <v>1.6755229593162468</v>
      </c>
    </row>
    <row r="71" spans="1:17" x14ac:dyDescent="0.25">
      <c r="A71" s="152" t="s">
        <v>123</v>
      </c>
      <c r="B71" s="151">
        <v>2.0746975318636847</v>
      </c>
      <c r="C71" s="151">
        <v>3.8492799736850389</v>
      </c>
      <c r="D71" s="151">
        <v>3.2224525169998675</v>
      </c>
      <c r="E71" s="151">
        <v>2.8079730892544434</v>
      </c>
      <c r="F71" s="151">
        <v>2.2832556116428258</v>
      </c>
      <c r="G71" s="151">
        <v>2.6281874239477614</v>
      </c>
      <c r="H71" s="151">
        <v>3.6448452799969</v>
      </c>
      <c r="I71" s="151">
        <v>4.098170012707822</v>
      </c>
      <c r="J71" s="151">
        <v>4.4942714711253666</v>
      </c>
      <c r="K71" s="151">
        <v>1.1426505792643336</v>
      </c>
      <c r="L71" s="151">
        <v>0.78199676138402152</v>
      </c>
      <c r="M71" s="151">
        <v>1.5000547194576415</v>
      </c>
      <c r="N71" s="151">
        <v>0.46581207213455006</v>
      </c>
      <c r="O71" s="151">
        <v>1.4774631364767092</v>
      </c>
      <c r="P71" s="151">
        <v>1.7186553777565505</v>
      </c>
      <c r="Q71" s="151">
        <v>1.4356651903601847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2.0303624234582138E-2</v>
      </c>
      <c r="C73" s="153">
        <v>4.0277285037879473E-2</v>
      </c>
      <c r="D73" s="153">
        <v>0</v>
      </c>
      <c r="E73" s="153">
        <v>0</v>
      </c>
      <c r="F73" s="153">
        <v>2.486781836202601E-2</v>
      </c>
      <c r="G73" s="153">
        <v>3.1002342615635135E-2</v>
      </c>
      <c r="H73" s="153">
        <v>0</v>
      </c>
      <c r="I73" s="153">
        <v>3.8250496300330401E-2</v>
      </c>
      <c r="J73" s="153">
        <v>4.4782269379406638E-2</v>
      </c>
      <c r="K73" s="153">
        <v>4.6354154743488016E-2</v>
      </c>
      <c r="L73" s="153">
        <v>2.0177940916238642E-2</v>
      </c>
      <c r="M73" s="153">
        <v>1.7873166654718196E-2</v>
      </c>
      <c r="N73" s="153">
        <v>6.3341738900929536E-3</v>
      </c>
      <c r="O73" s="153">
        <v>3.1702583027584288E-2</v>
      </c>
      <c r="P73" s="153">
        <v>3.1167189269158048E-2</v>
      </c>
      <c r="Q73" s="153">
        <v>1.8727629304927104E-2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2.0543939076291027</v>
      </c>
      <c r="C75" s="153">
        <v>3.8090026886471593</v>
      </c>
      <c r="D75" s="153">
        <v>3.2224525169998675</v>
      </c>
      <c r="E75" s="153">
        <v>2.8079730892544434</v>
      </c>
      <c r="F75" s="153">
        <v>2.2583877932807996</v>
      </c>
      <c r="G75" s="153">
        <v>2.5971850813321264</v>
      </c>
      <c r="H75" s="153">
        <v>3.6448452799969</v>
      </c>
      <c r="I75" s="153">
        <v>4.0599195164074917</v>
      </c>
      <c r="J75" s="153">
        <v>4.4494892017459602</v>
      </c>
      <c r="K75" s="153">
        <v>1.0962964245208455</v>
      </c>
      <c r="L75" s="153">
        <v>0.76181882046778293</v>
      </c>
      <c r="M75" s="153">
        <v>1.4821815528029232</v>
      </c>
      <c r="N75" s="153">
        <v>0.45947789824445712</v>
      </c>
      <c r="O75" s="153">
        <v>1.4457605534491249</v>
      </c>
      <c r="P75" s="153">
        <v>1.6874881884873925</v>
      </c>
      <c r="Q75" s="153">
        <v>1.4169375610552577</v>
      </c>
    </row>
    <row r="76" spans="1:17" x14ac:dyDescent="0.25">
      <c r="A76" s="152" t="s">
        <v>122</v>
      </c>
      <c r="B76" s="151">
        <v>0.3477657398494402</v>
      </c>
      <c r="C76" s="151">
        <v>0.64478415419105539</v>
      </c>
      <c r="D76" s="151">
        <v>0.54549352952348817</v>
      </c>
      <c r="E76" s="151">
        <v>0.47533086777347927</v>
      </c>
      <c r="F76" s="151">
        <v>0.38229762017919461</v>
      </c>
      <c r="G76" s="151">
        <v>0.43964888524117496</v>
      </c>
      <c r="H76" s="151">
        <v>0.616995752726748</v>
      </c>
      <c r="I76" s="151">
        <v>0.68725910309092242</v>
      </c>
      <c r="J76" s="151">
        <v>0.75320506863411174</v>
      </c>
      <c r="K76" s="151">
        <v>0.18557995900979851</v>
      </c>
      <c r="L76" s="151">
        <v>0.12895992572181883</v>
      </c>
      <c r="M76" s="151">
        <v>0.2509022064305888</v>
      </c>
      <c r="N76" s="151">
        <v>7.7779957696553562E-2</v>
      </c>
      <c r="O76" s="151">
        <v>0.24473689619514979</v>
      </c>
      <c r="P76" s="151">
        <v>0.28565630776902612</v>
      </c>
      <c r="Q76" s="151">
        <v>0.23985776895606212</v>
      </c>
    </row>
    <row r="77" spans="1:17" x14ac:dyDescent="0.25">
      <c r="A77" s="156" t="s">
        <v>112</v>
      </c>
      <c r="B77" s="155">
        <v>1.3775414840202553</v>
      </c>
      <c r="C77" s="155">
        <v>2.5535794864300927</v>
      </c>
      <c r="D77" s="155">
        <v>2.1483916982994145</v>
      </c>
      <c r="E77" s="155">
        <v>1.8743180171887848</v>
      </c>
      <c r="F77" s="155">
        <v>1.5236602450535763</v>
      </c>
      <c r="G77" s="155">
        <v>1.7868189956199634</v>
      </c>
      <c r="H77" s="155">
        <v>2.4427470638786781</v>
      </c>
      <c r="I77" s="155">
        <v>2.7206843044019422</v>
      </c>
      <c r="J77" s="155">
        <v>2.9967601143279854</v>
      </c>
      <c r="K77" s="155">
        <v>0.7703414036461026</v>
      </c>
      <c r="L77" s="155">
        <v>0.51982860341590387</v>
      </c>
      <c r="M77" s="155">
        <v>0.99563422582400629</v>
      </c>
      <c r="N77" s="155">
        <v>0.30883067021942207</v>
      </c>
      <c r="O77" s="155">
        <v>1.0119290396017033</v>
      </c>
      <c r="P77" s="155">
        <v>1.1735009832109433</v>
      </c>
      <c r="Q77" s="155">
        <v>0.96755524504589929</v>
      </c>
    </row>
    <row r="78" spans="1:17" x14ac:dyDescent="0.25">
      <c r="A78" s="152" t="s">
        <v>121</v>
      </c>
      <c r="B78" s="151">
        <v>0.32165622518078874</v>
      </c>
      <c r="C78" s="151">
        <v>0.59120794016569056</v>
      </c>
      <c r="D78" s="151">
        <v>0.50326916793791965</v>
      </c>
      <c r="E78" s="151">
        <v>0.44182540257321568</v>
      </c>
      <c r="F78" s="151">
        <v>0.36357360607283928</v>
      </c>
      <c r="G78" s="151">
        <v>0.2694145610643327</v>
      </c>
      <c r="H78" s="151">
        <v>0.53276526155065174</v>
      </c>
      <c r="I78" s="151">
        <v>0.63312397307599244</v>
      </c>
      <c r="J78" s="151">
        <v>0.71183096523239664</v>
      </c>
      <c r="K78" s="151">
        <v>0.14139362245981363</v>
      </c>
      <c r="L78" s="151">
        <v>0.12437418740268971</v>
      </c>
      <c r="M78" s="151">
        <v>0.23288411494914069</v>
      </c>
      <c r="N78" s="151">
        <v>7.2107565402734303E-2</v>
      </c>
      <c r="O78" s="151">
        <v>0.11745163439231748</v>
      </c>
      <c r="P78" s="151">
        <v>0.15444172945803647</v>
      </c>
      <c r="Q78" s="151">
        <v>0.18846915365683409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5.0071210975831618E-3</v>
      </c>
      <c r="C80" s="153">
        <v>9.8360988550655129E-3</v>
      </c>
      <c r="D80" s="153">
        <v>0</v>
      </c>
      <c r="E80" s="153">
        <v>0</v>
      </c>
      <c r="F80" s="153">
        <v>6.2945788008213367E-3</v>
      </c>
      <c r="G80" s="153">
        <v>5.0491266607203648E-3</v>
      </c>
      <c r="H80" s="153">
        <v>0</v>
      </c>
      <c r="I80" s="153">
        <v>9.4022224503029651E-3</v>
      </c>
      <c r="J80" s="153">
        <v>1.1281190201095134E-2</v>
      </c>
      <c r="K80" s="153">
        <v>8.959437694589522E-3</v>
      </c>
      <c r="L80" s="153">
        <v>5.0564994068564191E-3</v>
      </c>
      <c r="M80" s="153">
        <v>4.4081922199683326E-3</v>
      </c>
      <c r="N80" s="153">
        <v>1.5561486414585601E-3</v>
      </c>
      <c r="O80" s="153">
        <v>3.9810847115539253E-3</v>
      </c>
      <c r="P80" s="153">
        <v>4.432957177051478E-3</v>
      </c>
      <c r="Q80" s="153">
        <v>3.9030491476872544E-3</v>
      </c>
    </row>
    <row r="81" spans="1:17" x14ac:dyDescent="0.25">
      <c r="A81" s="154" t="s">
        <v>26</v>
      </c>
      <c r="B81" s="153">
        <v>0.31664910408320557</v>
      </c>
      <c r="C81" s="153">
        <v>0.58137184131062503</v>
      </c>
      <c r="D81" s="153">
        <v>0.50326916793791965</v>
      </c>
      <c r="E81" s="153">
        <v>0.44182540257321568</v>
      </c>
      <c r="F81" s="153">
        <v>0.35727902727201793</v>
      </c>
      <c r="G81" s="153">
        <v>0.26436543440361232</v>
      </c>
      <c r="H81" s="153">
        <v>0.53276526155065174</v>
      </c>
      <c r="I81" s="153">
        <v>0.62372175062568946</v>
      </c>
      <c r="J81" s="153">
        <v>0.70054977503130156</v>
      </c>
      <c r="K81" s="153">
        <v>0.13243418476522412</v>
      </c>
      <c r="L81" s="153">
        <v>0.1193176879958333</v>
      </c>
      <c r="M81" s="153">
        <v>0.22847592272917236</v>
      </c>
      <c r="N81" s="153">
        <v>7.0551416761275743E-2</v>
      </c>
      <c r="O81" s="153">
        <v>0.11347054968076356</v>
      </c>
      <c r="P81" s="153">
        <v>0.150008772280985</v>
      </c>
      <c r="Q81" s="153">
        <v>0.18456610450914684</v>
      </c>
    </row>
    <row r="82" spans="1:17" x14ac:dyDescent="0.25">
      <c r="A82" s="152" t="s">
        <v>120</v>
      </c>
      <c r="B82" s="151">
        <v>0.7290848174358634</v>
      </c>
      <c r="C82" s="151">
        <v>1.3695365573080711</v>
      </c>
      <c r="D82" s="151">
        <v>1.1319301973032998</v>
      </c>
      <c r="E82" s="151">
        <v>0.98195555890844477</v>
      </c>
      <c r="F82" s="151">
        <v>0.79576299422070929</v>
      </c>
      <c r="G82" s="151">
        <v>1.2478263981791433</v>
      </c>
      <c r="H82" s="151">
        <v>1.3646506516370456</v>
      </c>
      <c r="I82" s="151">
        <v>1.4558068518370468</v>
      </c>
      <c r="J82" s="151">
        <v>1.5733989700669311</v>
      </c>
      <c r="K82" s="151">
        <v>0.49443782549997989</v>
      </c>
      <c r="L82" s="151">
        <v>0.27426654481995377</v>
      </c>
      <c r="M82" s="151">
        <v>0.53069306083018886</v>
      </c>
      <c r="N82" s="151">
        <v>0.1650658664760816</v>
      </c>
      <c r="O82" s="151">
        <v>0.77922832026716815</v>
      </c>
      <c r="P82" s="151">
        <v>0.86669924679667132</v>
      </c>
      <c r="Q82" s="151">
        <v>0.59162710122930484</v>
      </c>
    </row>
    <row r="83" spans="1:17" x14ac:dyDescent="0.25">
      <c r="A83" s="150" t="s">
        <v>33</v>
      </c>
      <c r="B83" s="87">
        <v>0</v>
      </c>
      <c r="C83" s="87">
        <v>8.133106733113891E-4</v>
      </c>
      <c r="D83" s="87">
        <v>0</v>
      </c>
      <c r="E83" s="87">
        <v>1.1464913909888763E-4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3.8906826782929608E-4</v>
      </c>
      <c r="C86" s="87">
        <v>1.5635508100853874E-3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2.6579896247742232E-3</v>
      </c>
      <c r="J86" s="87">
        <v>8.4596813367262191E-4</v>
      </c>
      <c r="K86" s="87">
        <v>0</v>
      </c>
      <c r="L86" s="87">
        <v>5.8524850617827238E-4</v>
      </c>
      <c r="M86" s="87">
        <v>1.3353800253594053E-3</v>
      </c>
      <c r="N86" s="87">
        <v>5.4327243239282188E-4</v>
      </c>
      <c r="O86" s="87">
        <v>0</v>
      </c>
      <c r="P86" s="87">
        <v>0</v>
      </c>
      <c r="Q86" s="87">
        <v>4.2839381391797931E-19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5.0452017128204178E-2</v>
      </c>
      <c r="C89" s="87">
        <v>0.23477620723593046</v>
      </c>
      <c r="D89" s="87">
        <v>7.628888733632859E-2</v>
      </c>
      <c r="E89" s="87">
        <v>3.0264292752684687E-2</v>
      </c>
      <c r="F89" s="87">
        <v>0</v>
      </c>
      <c r="G89" s="87">
        <v>0</v>
      </c>
      <c r="H89" s="87">
        <v>0</v>
      </c>
      <c r="I89" s="87">
        <v>0.28333851223725559</v>
      </c>
      <c r="J89" s="87">
        <v>8.1385333450319841E-2</v>
      </c>
      <c r="K89" s="87">
        <v>0</v>
      </c>
      <c r="L89" s="87">
        <v>2.2157700319429197E-2</v>
      </c>
      <c r="M89" s="87">
        <v>9.0566262521244209E-2</v>
      </c>
      <c r="N89" s="87">
        <v>3.1995740148120205E-2</v>
      </c>
      <c r="O89" s="87">
        <v>0</v>
      </c>
      <c r="P89" s="87">
        <v>0</v>
      </c>
      <c r="Q89" s="87">
        <v>3.3726019151749686E-17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4.9559028778704654E-4</v>
      </c>
    </row>
    <row r="92" spans="1:17" x14ac:dyDescent="0.25">
      <c r="A92" s="150" t="s">
        <v>22</v>
      </c>
      <c r="B92" s="87">
        <v>0.67824373203982991</v>
      </c>
      <c r="C92" s="87">
        <v>1.1323834885887438</v>
      </c>
      <c r="D92" s="87">
        <v>1.0556413099669713</v>
      </c>
      <c r="E92" s="87">
        <v>0.95157661701666119</v>
      </c>
      <c r="F92" s="87">
        <v>0.79576299422070929</v>
      </c>
      <c r="G92" s="87">
        <v>1.2478263981791433</v>
      </c>
      <c r="H92" s="87">
        <v>1.3646506516370456</v>
      </c>
      <c r="I92" s="87">
        <v>1.169810349975017</v>
      </c>
      <c r="J92" s="87">
        <v>1.4911676684829387</v>
      </c>
      <c r="K92" s="87">
        <v>0.49443782549997989</v>
      </c>
      <c r="L92" s="87">
        <v>0.25152359599434632</v>
      </c>
      <c r="M92" s="87">
        <v>0.43879141828358526</v>
      </c>
      <c r="N92" s="87">
        <v>0.13252685389556856</v>
      </c>
      <c r="O92" s="87">
        <v>0.77922832026716815</v>
      </c>
      <c r="P92" s="87">
        <v>0.86669924679667132</v>
      </c>
      <c r="Q92" s="87">
        <v>0.59113151094151772</v>
      </c>
    </row>
    <row r="93" spans="1:17" x14ac:dyDescent="0.25">
      <c r="A93" s="149" t="s">
        <v>119</v>
      </c>
      <c r="B93" s="148">
        <v>0.32680044140360315</v>
      </c>
      <c r="C93" s="148">
        <v>0.5928349889563308</v>
      </c>
      <c r="D93" s="148">
        <v>0.513192333058195</v>
      </c>
      <c r="E93" s="148">
        <v>0.45053705570712455</v>
      </c>
      <c r="F93" s="148">
        <v>0.36432364476002771</v>
      </c>
      <c r="G93" s="148">
        <v>0.26957803637648747</v>
      </c>
      <c r="H93" s="148">
        <v>0.54533115069098081</v>
      </c>
      <c r="I93" s="148">
        <v>0.63175347948890326</v>
      </c>
      <c r="J93" s="148">
        <v>0.71153017902865767</v>
      </c>
      <c r="K93" s="148">
        <v>0.13450995568630911</v>
      </c>
      <c r="L93" s="148">
        <v>0.12118787119326031</v>
      </c>
      <c r="M93" s="148">
        <v>0.2320570500446768</v>
      </c>
      <c r="N93" s="148">
        <v>7.1657238340606166E-2</v>
      </c>
      <c r="O93" s="148">
        <v>0.11524908494221756</v>
      </c>
      <c r="P93" s="148">
        <v>0.15236000695623556</v>
      </c>
      <c r="Q93" s="148">
        <v>0.18745899015976031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0.99999999999999978</v>
      </c>
      <c r="C98" s="77">
        <f t="shared" si="0"/>
        <v>0.99999999999999989</v>
      </c>
      <c r="D98" s="77">
        <f t="shared" si="0"/>
        <v>0.99999999999999989</v>
      </c>
      <c r="E98" s="77">
        <f t="shared" si="0"/>
        <v>1</v>
      </c>
      <c r="F98" s="77">
        <f t="shared" si="0"/>
        <v>1.0000000000000002</v>
      </c>
      <c r="G98" s="77">
        <f t="shared" si="0"/>
        <v>0.99999999999999989</v>
      </c>
      <c r="H98" s="77">
        <f t="shared" si="0"/>
        <v>1</v>
      </c>
      <c r="I98" s="77">
        <f t="shared" si="0"/>
        <v>1</v>
      </c>
      <c r="J98" s="77">
        <f t="shared" si="0"/>
        <v>1.0000000000000002</v>
      </c>
      <c r="K98" s="77">
        <f t="shared" si="0"/>
        <v>1</v>
      </c>
      <c r="L98" s="77">
        <f t="shared" si="0"/>
        <v>1</v>
      </c>
      <c r="M98" s="77">
        <f t="shared" si="0"/>
        <v>1.0000000000000002</v>
      </c>
      <c r="N98" s="77">
        <f t="shared" si="0"/>
        <v>0.99999999999999989</v>
      </c>
      <c r="O98" s="77">
        <f t="shared" si="0"/>
        <v>1</v>
      </c>
      <c r="P98" s="77">
        <f t="shared" si="0"/>
        <v>1</v>
      </c>
      <c r="Q98" s="77">
        <f t="shared" si="0"/>
        <v>1</v>
      </c>
    </row>
    <row r="99" spans="1:17" x14ac:dyDescent="0.25">
      <c r="A99" s="132" t="s">
        <v>83</v>
      </c>
      <c r="B99" s="146">
        <f t="shared" ref="B99:Q99" si="1">IF(B$6=0,0,B$6/B$5)</f>
        <v>1.4570914001113234E-3</v>
      </c>
      <c r="C99" s="146">
        <f t="shared" si="1"/>
        <v>1.4505716837650245E-3</v>
      </c>
      <c r="D99" s="146">
        <f t="shared" si="1"/>
        <v>1.4453796713808098E-3</v>
      </c>
      <c r="E99" s="146">
        <f t="shared" si="1"/>
        <v>1.4476282128253917E-3</v>
      </c>
      <c r="F99" s="146">
        <f t="shared" si="1"/>
        <v>1.4487055320371734E-3</v>
      </c>
      <c r="G99" s="146">
        <f t="shared" si="1"/>
        <v>1.4393719366319676E-3</v>
      </c>
      <c r="H99" s="146">
        <f t="shared" si="1"/>
        <v>1.446290577146048E-3</v>
      </c>
      <c r="I99" s="146">
        <f t="shared" si="1"/>
        <v>1.4533260221723026E-3</v>
      </c>
      <c r="J99" s="146">
        <f t="shared" si="1"/>
        <v>1.4531123811194488E-3</v>
      </c>
      <c r="K99" s="146">
        <f t="shared" si="1"/>
        <v>1.4471148918556182E-3</v>
      </c>
      <c r="L99" s="146">
        <f t="shared" si="1"/>
        <v>1.4504786808766258E-3</v>
      </c>
      <c r="M99" s="146">
        <f t="shared" si="1"/>
        <v>1.4527453884888054E-3</v>
      </c>
      <c r="N99" s="146">
        <f t="shared" si="1"/>
        <v>1.4453966786048861E-3</v>
      </c>
      <c r="O99" s="146">
        <f t="shared" si="1"/>
        <v>1.4279170465710269E-3</v>
      </c>
      <c r="P99" s="146">
        <f t="shared" si="1"/>
        <v>1.4358153066541006E-3</v>
      </c>
      <c r="Q99" s="146">
        <f t="shared" si="1"/>
        <v>1.4443390186343488E-3</v>
      </c>
    </row>
    <row r="100" spans="1:17" x14ac:dyDescent="0.25">
      <c r="A100" s="76" t="s">
        <v>82</v>
      </c>
      <c r="B100" s="145">
        <f t="shared" ref="B100:Q100" si="2">IF(B$7=0,0,B$7/B$5)</f>
        <v>2.0195638696418315E-4</v>
      </c>
      <c r="C100" s="145">
        <f t="shared" si="2"/>
        <v>2.010527385333234E-4</v>
      </c>
      <c r="D100" s="145">
        <f t="shared" si="2"/>
        <v>2.0033311307804364E-4</v>
      </c>
      <c r="E100" s="145">
        <f t="shared" si="2"/>
        <v>2.0064476635254128E-4</v>
      </c>
      <c r="F100" s="145">
        <f t="shared" si="2"/>
        <v>2.0079408539704449E-4</v>
      </c>
      <c r="G100" s="145">
        <f t="shared" si="2"/>
        <v>1.9950042653303857E-4</v>
      </c>
      <c r="H100" s="145">
        <f t="shared" si="2"/>
        <v>2.0045936681696377E-4</v>
      </c>
      <c r="I100" s="145">
        <f t="shared" si="2"/>
        <v>2.014344964883618E-4</v>
      </c>
      <c r="J100" s="145">
        <f t="shared" si="2"/>
        <v>2.0140488532248828E-4</v>
      </c>
      <c r="K100" s="145">
        <f t="shared" si="2"/>
        <v>2.0057361882644883E-4</v>
      </c>
      <c r="L100" s="145">
        <f t="shared" si="2"/>
        <v>2.0103984810838725E-4</v>
      </c>
      <c r="M100" s="145">
        <f t="shared" si="2"/>
        <v>2.0135401925758565E-4</v>
      </c>
      <c r="N100" s="145">
        <f t="shared" si="2"/>
        <v>2.0033547032037344E-4</v>
      </c>
      <c r="O100" s="145">
        <f t="shared" si="2"/>
        <v>1.9791275110677306E-4</v>
      </c>
      <c r="P100" s="145">
        <f t="shared" si="2"/>
        <v>1.9900746902876417E-4</v>
      </c>
      <c r="Q100" s="145">
        <f t="shared" si="2"/>
        <v>2.0018887609418419E-4</v>
      </c>
    </row>
    <row r="101" spans="1:17" x14ac:dyDescent="0.25">
      <c r="A101" s="76" t="s">
        <v>81</v>
      </c>
      <c r="B101" s="145">
        <f t="shared" ref="B101:Q101" si="3">IF(B$8=0,0,B$8/B$5)</f>
        <v>2.7807938736540985E-2</v>
      </c>
      <c r="C101" s="145">
        <f t="shared" si="3"/>
        <v>2.768351286131884E-2</v>
      </c>
      <c r="D101" s="145">
        <f t="shared" si="3"/>
        <v>2.7584425623353833E-2</v>
      </c>
      <c r="E101" s="145">
        <f t="shared" si="3"/>
        <v>2.7627338032783142E-2</v>
      </c>
      <c r="F101" s="145">
        <f t="shared" si="3"/>
        <v>2.7647898188884971E-2</v>
      </c>
      <c r="G101" s="145">
        <f t="shared" si="3"/>
        <v>2.7469770688304165E-2</v>
      </c>
      <c r="H101" s="145">
        <f t="shared" si="3"/>
        <v>2.7601809853136917E-2</v>
      </c>
      <c r="I101" s="145">
        <f t="shared" si="3"/>
        <v>2.7736078179927848E-2</v>
      </c>
      <c r="J101" s="145">
        <f t="shared" si="3"/>
        <v>2.77320009358312E-2</v>
      </c>
      <c r="K101" s="145">
        <f t="shared" si="3"/>
        <v>2.7617541531288071E-2</v>
      </c>
      <c r="L101" s="145">
        <f t="shared" si="3"/>
        <v>2.7681737942722308E-2</v>
      </c>
      <c r="M101" s="145">
        <f t="shared" si="3"/>
        <v>2.7724997045348487E-2</v>
      </c>
      <c r="N101" s="145">
        <f t="shared" si="3"/>
        <v>2.7584750198631096E-2</v>
      </c>
      <c r="O101" s="145">
        <f t="shared" si="3"/>
        <v>2.7251159226439715E-2</v>
      </c>
      <c r="P101" s="145">
        <f t="shared" si="3"/>
        <v>2.7401893993317477E-2</v>
      </c>
      <c r="Q101" s="145">
        <f t="shared" si="3"/>
        <v>2.7564565230369983E-2</v>
      </c>
    </row>
    <row r="102" spans="1:17" x14ac:dyDescent="0.25">
      <c r="A102" s="76" t="s">
        <v>80</v>
      </c>
      <c r="B102" s="145">
        <f t="shared" ref="B102:Q102" si="4">IF(B$9=0,0,B$9/B$5)</f>
        <v>4.8180039942869547E-4</v>
      </c>
      <c r="C102" s="145">
        <f t="shared" si="4"/>
        <v>4.7964459647798922E-4</v>
      </c>
      <c r="D102" s="145">
        <f t="shared" si="4"/>
        <v>4.7792781080458385E-4</v>
      </c>
      <c r="E102" s="145">
        <f t="shared" si="4"/>
        <v>4.7867131129195799E-4</v>
      </c>
      <c r="F102" s="145">
        <f t="shared" si="4"/>
        <v>4.7902753659567537E-4</v>
      </c>
      <c r="G102" s="145">
        <f t="shared" si="4"/>
        <v>4.7594129918188615E-4</v>
      </c>
      <c r="H102" s="145">
        <f t="shared" si="4"/>
        <v>4.7822901000286344E-4</v>
      </c>
      <c r="I102" s="145">
        <f t="shared" si="4"/>
        <v>4.8055534328816663E-4</v>
      </c>
      <c r="J102" s="145">
        <f t="shared" si="4"/>
        <v>4.8048470094919505E-4</v>
      </c>
      <c r="K102" s="145">
        <f t="shared" si="4"/>
        <v>4.7850157708842538E-4</v>
      </c>
      <c r="L102" s="145">
        <f t="shared" si="4"/>
        <v>4.7961384423501045E-4</v>
      </c>
      <c r="M102" s="145">
        <f t="shared" si="4"/>
        <v>4.8036335152937276E-4</v>
      </c>
      <c r="N102" s="145">
        <f t="shared" si="4"/>
        <v>4.7793343439645483E-4</v>
      </c>
      <c r="O102" s="145">
        <f t="shared" si="4"/>
        <v>4.7215363657791273E-4</v>
      </c>
      <c r="P102" s="145">
        <f t="shared" si="4"/>
        <v>4.7476526743547311E-4</v>
      </c>
      <c r="Q102" s="145">
        <f t="shared" si="4"/>
        <v>4.7758370959797924E-4</v>
      </c>
    </row>
    <row r="103" spans="1:17" x14ac:dyDescent="0.25">
      <c r="A103" s="129" t="s">
        <v>79</v>
      </c>
      <c r="B103" s="144">
        <f t="shared" ref="B103:Q103" si="5">IF(B$10=0,0,B$10/B$5)</f>
        <v>1.522940020714846E-3</v>
      </c>
      <c r="C103" s="144">
        <f t="shared" si="5"/>
        <v>1.5161256664837192E-3</v>
      </c>
      <c r="D103" s="144">
        <f t="shared" si="5"/>
        <v>1.6050802403119054E-3</v>
      </c>
      <c r="E103" s="144">
        <f t="shared" si="5"/>
        <v>1.6075772239859411E-3</v>
      </c>
      <c r="F103" s="144">
        <f t="shared" si="5"/>
        <v>1.5141751799522267E-3</v>
      </c>
      <c r="G103" s="144">
        <f t="shared" si="5"/>
        <v>1.5044197823301819E-3</v>
      </c>
      <c r="H103" s="144">
        <f t="shared" si="5"/>
        <v>1.6060917924137651E-3</v>
      </c>
      <c r="I103" s="144">
        <f t="shared" si="5"/>
        <v>1.5190044784722568E-3</v>
      </c>
      <c r="J103" s="144">
        <f t="shared" si="5"/>
        <v>1.5187811825901768E-3</v>
      </c>
      <c r="K103" s="144">
        <f t="shared" si="5"/>
        <v>1.5125126558368125E-3</v>
      </c>
      <c r="L103" s="144">
        <f t="shared" si="5"/>
        <v>1.5160284606249973E-3</v>
      </c>
      <c r="M103" s="144">
        <f t="shared" si="5"/>
        <v>1.5183976048925311E-3</v>
      </c>
      <c r="N103" s="144">
        <f t="shared" si="5"/>
        <v>1.5107167933923135E-3</v>
      </c>
      <c r="O103" s="144">
        <f t="shared" si="5"/>
        <v>1.4924472248740313E-3</v>
      </c>
      <c r="P103" s="144">
        <f t="shared" si="5"/>
        <v>1.5007024217502248E-3</v>
      </c>
      <c r="Q103" s="144">
        <f t="shared" si="5"/>
        <v>1.5096113358367229E-3</v>
      </c>
    </row>
    <row r="104" spans="1:17" x14ac:dyDescent="0.25">
      <c r="A104" s="127" t="s">
        <v>117</v>
      </c>
      <c r="B104" s="143">
        <f t="shared" ref="B104:Q104" si="6">IF(B$15=0,0,B$15/B$5)</f>
        <v>8.3859944004588891E-2</v>
      </c>
      <c r="C104" s="143">
        <f t="shared" si="6"/>
        <v>8.6498358398757316E-2</v>
      </c>
      <c r="D104" s="143">
        <f t="shared" si="6"/>
        <v>8.8115481952938529E-2</v>
      </c>
      <c r="E104" s="143">
        <f t="shared" si="6"/>
        <v>8.8112750832171863E-2</v>
      </c>
      <c r="F104" s="143">
        <f t="shared" si="6"/>
        <v>8.7723002408936948E-2</v>
      </c>
      <c r="G104" s="143">
        <f t="shared" si="6"/>
        <v>9.1620004663284599E-2</v>
      </c>
      <c r="H104" s="143">
        <f t="shared" si="6"/>
        <v>8.8809835290960315E-2</v>
      </c>
      <c r="I104" s="143">
        <f t="shared" si="6"/>
        <v>8.5541228028510427E-2</v>
      </c>
      <c r="J104" s="143">
        <f t="shared" si="6"/>
        <v>8.5341957030046947E-2</v>
      </c>
      <c r="K104" s="143">
        <f t="shared" si="6"/>
        <v>8.6471710773387889E-2</v>
      </c>
      <c r="L104" s="143">
        <f t="shared" si="6"/>
        <v>8.7061974618335383E-2</v>
      </c>
      <c r="M104" s="143">
        <f t="shared" si="6"/>
        <v>8.5097391830006378E-2</v>
      </c>
      <c r="N104" s="143">
        <f t="shared" si="6"/>
        <v>8.9245039791367012E-2</v>
      </c>
      <c r="O104" s="143">
        <f t="shared" si="6"/>
        <v>9.6942786733616781E-2</v>
      </c>
      <c r="P104" s="143">
        <f t="shared" si="6"/>
        <v>9.4232307549041536E-2</v>
      </c>
      <c r="Q104" s="143">
        <f t="shared" si="6"/>
        <v>8.98553054447737E-2</v>
      </c>
    </row>
    <row r="105" spans="1:17" x14ac:dyDescent="0.25">
      <c r="A105" s="127" t="s">
        <v>116</v>
      </c>
      <c r="B105" s="143">
        <f t="shared" ref="B105:Q105" si="7">IF(B$21=0,0,B$21/B$5)</f>
        <v>0.73537550741661573</v>
      </c>
      <c r="C105" s="143">
        <f t="shared" si="7"/>
        <v>0.73379978124559697</v>
      </c>
      <c r="D105" s="143">
        <f t="shared" si="7"/>
        <v>0.73235598132905477</v>
      </c>
      <c r="E105" s="143">
        <f t="shared" si="7"/>
        <v>0.73199722060381012</v>
      </c>
      <c r="F105" s="143">
        <f t="shared" si="7"/>
        <v>0.73240650585572953</v>
      </c>
      <c r="G105" s="143">
        <f t="shared" si="7"/>
        <v>0.72850152253178024</v>
      </c>
      <c r="H105" s="143">
        <f t="shared" si="7"/>
        <v>0.73115630908528828</v>
      </c>
      <c r="I105" s="143">
        <f t="shared" si="7"/>
        <v>0.7344667915692159</v>
      </c>
      <c r="J105" s="143">
        <f t="shared" si="7"/>
        <v>0.73435456422128897</v>
      </c>
      <c r="K105" s="143">
        <f t="shared" si="7"/>
        <v>0.75274043657299539</v>
      </c>
      <c r="L105" s="143">
        <f t="shared" si="7"/>
        <v>0.73322997030408588</v>
      </c>
      <c r="M105" s="143">
        <f t="shared" si="7"/>
        <v>0.7422059472825463</v>
      </c>
      <c r="N105" s="143">
        <f t="shared" si="7"/>
        <v>0.74426228357132851</v>
      </c>
      <c r="O105" s="143">
        <f t="shared" si="7"/>
        <v>0.72410919528162165</v>
      </c>
      <c r="P105" s="143">
        <f t="shared" si="7"/>
        <v>0.72602801616472645</v>
      </c>
      <c r="Q105" s="143">
        <f t="shared" si="7"/>
        <v>0.73018195001691277</v>
      </c>
    </row>
    <row r="106" spans="1:17" x14ac:dyDescent="0.25">
      <c r="A106" s="127" t="s">
        <v>113</v>
      </c>
      <c r="B106" s="143">
        <f t="shared" ref="B106:Q106" si="8">IF(B$27=0,0,B$27/B$5)</f>
        <v>0.1011731112314124</v>
      </c>
      <c r="C106" s="143">
        <f t="shared" si="8"/>
        <v>0.10071373857827383</v>
      </c>
      <c r="D106" s="143">
        <f t="shared" si="8"/>
        <v>0.10045598286245562</v>
      </c>
      <c r="E106" s="143">
        <f t="shared" si="8"/>
        <v>0.10061225975308508</v>
      </c>
      <c r="F106" s="143">
        <f t="shared" si="8"/>
        <v>0.10057995918622085</v>
      </c>
      <c r="G106" s="143">
        <f t="shared" si="8"/>
        <v>9.9923101023260769E-2</v>
      </c>
      <c r="H106" s="143">
        <f t="shared" si="8"/>
        <v>0.10051929213389058</v>
      </c>
      <c r="I106" s="143">
        <f t="shared" si="8"/>
        <v>0.10091613348834877</v>
      </c>
      <c r="J106" s="143">
        <f t="shared" si="8"/>
        <v>0.10089507052947594</v>
      </c>
      <c r="K106" s="143">
        <f t="shared" si="8"/>
        <v>8.0824321409226199E-2</v>
      </c>
      <c r="L106" s="143">
        <f t="shared" si="8"/>
        <v>0.10055596856065634</v>
      </c>
      <c r="M106" s="143">
        <f t="shared" si="8"/>
        <v>9.3607941074884807E-2</v>
      </c>
      <c r="N106" s="143">
        <f t="shared" si="8"/>
        <v>8.7868441044335568E-2</v>
      </c>
      <c r="O106" s="143">
        <f t="shared" si="8"/>
        <v>9.4157120549959394E-2</v>
      </c>
      <c r="P106" s="143">
        <f t="shared" si="8"/>
        <v>9.5319982179257495E-2</v>
      </c>
      <c r="Q106" s="143">
        <f t="shared" si="8"/>
        <v>9.6933202937240559E-2</v>
      </c>
    </row>
    <row r="107" spans="1:17" x14ac:dyDescent="0.25">
      <c r="A107" s="142" t="s">
        <v>123</v>
      </c>
      <c r="B107" s="141">
        <f t="shared" ref="B107:Q107" si="9">IF(B$28=0,0,B$28/B$5)</f>
        <v>8.6648828328505914E-2</v>
      </c>
      <c r="C107" s="141">
        <f t="shared" si="9"/>
        <v>8.6263872956240203E-2</v>
      </c>
      <c r="D107" s="141">
        <f t="shared" si="9"/>
        <v>8.5912757461456671E-2</v>
      </c>
      <c r="E107" s="141">
        <f t="shared" si="9"/>
        <v>8.6046409815641114E-2</v>
      </c>
      <c r="F107" s="141">
        <f t="shared" si="9"/>
        <v>8.6154631424775419E-2</v>
      </c>
      <c r="G107" s="141">
        <f t="shared" si="9"/>
        <v>8.5603210537861227E-2</v>
      </c>
      <c r="H107" s="141">
        <f t="shared" si="9"/>
        <v>8.5966901315579339E-2</v>
      </c>
      <c r="I107" s="141">
        <f t="shared" si="9"/>
        <v>8.6423069290692128E-2</v>
      </c>
      <c r="J107" s="141">
        <f t="shared" si="9"/>
        <v>8.6412932696710937E-2</v>
      </c>
      <c r="K107" s="141">
        <f t="shared" si="9"/>
        <v>6.9531572280292026E-2</v>
      </c>
      <c r="L107" s="141">
        <f t="shared" si="9"/>
        <v>8.632072508528664E-2</v>
      </c>
      <c r="M107" s="141">
        <f t="shared" si="9"/>
        <v>8.0194453508250996E-2</v>
      </c>
      <c r="N107" s="141">
        <f t="shared" si="9"/>
        <v>7.5295770268765091E-2</v>
      </c>
      <c r="O107" s="141">
        <f t="shared" si="9"/>
        <v>8.0776722802364961E-2</v>
      </c>
      <c r="P107" s="141">
        <f t="shared" si="9"/>
        <v>8.1734892413742294E-2</v>
      </c>
      <c r="Q107" s="141">
        <f t="shared" si="9"/>
        <v>8.3056829793550668E-2</v>
      </c>
    </row>
    <row r="108" spans="1:17" x14ac:dyDescent="0.25">
      <c r="A108" s="142" t="s">
        <v>122</v>
      </c>
      <c r="B108" s="141">
        <f t="shared" ref="B108:Q108" si="10">IF(B$33=0,0,B$33/B$5)</f>
        <v>1.4524282902906497E-2</v>
      </c>
      <c r="C108" s="141">
        <f t="shared" si="10"/>
        <v>1.4449865622033634E-2</v>
      </c>
      <c r="D108" s="141">
        <f t="shared" si="10"/>
        <v>1.4543225400998939E-2</v>
      </c>
      <c r="E108" s="141">
        <f t="shared" si="10"/>
        <v>1.4565849937443951E-2</v>
      </c>
      <c r="F108" s="141">
        <f t="shared" si="10"/>
        <v>1.4425327761445434E-2</v>
      </c>
      <c r="G108" s="141">
        <f t="shared" si="10"/>
        <v>1.4319890485399545E-2</v>
      </c>
      <c r="H108" s="141">
        <f t="shared" si="10"/>
        <v>1.4552390818311238E-2</v>
      </c>
      <c r="I108" s="141">
        <f t="shared" si="10"/>
        <v>1.4493064197656641E-2</v>
      </c>
      <c r="J108" s="141">
        <f t="shared" si="10"/>
        <v>1.4482137832765002E-2</v>
      </c>
      <c r="K108" s="141">
        <f t="shared" si="10"/>
        <v>1.1292749128934167E-2</v>
      </c>
      <c r="L108" s="141">
        <f t="shared" si="10"/>
        <v>1.4235243475369697E-2</v>
      </c>
      <c r="M108" s="141">
        <f t="shared" si="10"/>
        <v>1.3413487566633815E-2</v>
      </c>
      <c r="N108" s="141">
        <f t="shared" si="10"/>
        <v>1.2572670775570482E-2</v>
      </c>
      <c r="O108" s="141">
        <f t="shared" si="10"/>
        <v>1.3380397747594433E-2</v>
      </c>
      <c r="P108" s="141">
        <f t="shared" si="10"/>
        <v>1.3585089765515194E-2</v>
      </c>
      <c r="Q108" s="141">
        <f t="shared" si="10"/>
        <v>1.3876373143689875E-2</v>
      </c>
    </row>
    <row r="109" spans="1:17" x14ac:dyDescent="0.25">
      <c r="A109" s="127" t="s">
        <v>112</v>
      </c>
      <c r="B109" s="143">
        <f t="shared" ref="B109:Q109" si="11">IF(B$34=0,0,B$34/B$5)</f>
        <v>4.8119710403622742E-2</v>
      </c>
      <c r="C109" s="143">
        <f t="shared" si="11"/>
        <v>4.7657214230792923E-2</v>
      </c>
      <c r="D109" s="143">
        <f t="shared" si="11"/>
        <v>4.7759407396621857E-2</v>
      </c>
      <c r="E109" s="143">
        <f t="shared" si="11"/>
        <v>4.7915909263693976E-2</v>
      </c>
      <c r="F109" s="143">
        <f t="shared" si="11"/>
        <v>4.7999932026245716E-2</v>
      </c>
      <c r="G109" s="143">
        <f t="shared" si="11"/>
        <v>4.8866367648693142E-2</v>
      </c>
      <c r="H109" s="143">
        <f t="shared" si="11"/>
        <v>4.8181682890344309E-2</v>
      </c>
      <c r="I109" s="143">
        <f t="shared" si="11"/>
        <v>4.7685448393576017E-2</v>
      </c>
      <c r="J109" s="143">
        <f t="shared" si="11"/>
        <v>4.8022624133375803E-2</v>
      </c>
      <c r="K109" s="143">
        <f t="shared" si="11"/>
        <v>4.870728696949516E-2</v>
      </c>
      <c r="L109" s="143">
        <f t="shared" si="11"/>
        <v>4.782318774035501E-2</v>
      </c>
      <c r="M109" s="143">
        <f t="shared" si="11"/>
        <v>4.7710862403045826E-2</v>
      </c>
      <c r="N109" s="143">
        <f t="shared" si="11"/>
        <v>4.7405103017623629E-2</v>
      </c>
      <c r="O109" s="143">
        <f t="shared" si="11"/>
        <v>5.3949307549232828E-2</v>
      </c>
      <c r="P109" s="143">
        <f t="shared" si="11"/>
        <v>5.3407509648788536E-2</v>
      </c>
      <c r="Q109" s="143">
        <f t="shared" si="11"/>
        <v>5.1833253430539815E-2</v>
      </c>
    </row>
    <row r="110" spans="1:17" x14ac:dyDescent="0.25">
      <c r="A110" s="142" t="s">
        <v>121</v>
      </c>
      <c r="B110" s="141">
        <f t="shared" ref="B110:Q110" si="12">IF(B$35=0,0,B$35/B$5)</f>
        <v>7.0894458711440837E-3</v>
      </c>
      <c r="C110" s="141">
        <f t="shared" si="12"/>
        <v>6.7334624945216658E-3</v>
      </c>
      <c r="D110" s="141">
        <f t="shared" si="12"/>
        <v>7.0052967981099014E-3</v>
      </c>
      <c r="E110" s="141">
        <f t="shared" si="12"/>
        <v>7.1290342979523896E-3</v>
      </c>
      <c r="F110" s="141">
        <f t="shared" si="12"/>
        <v>7.2676048256814403E-3</v>
      </c>
      <c r="G110" s="141">
        <f t="shared" si="12"/>
        <v>1.7783880426663729E-3</v>
      </c>
      <c r="H110" s="141">
        <f t="shared" si="12"/>
        <v>6.0997013108127825E-3</v>
      </c>
      <c r="I110" s="141">
        <f t="shared" si="12"/>
        <v>6.7381854895731917E-3</v>
      </c>
      <c r="J110" s="141">
        <f t="shared" si="12"/>
        <v>7.1509884803304712E-3</v>
      </c>
      <c r="K110" s="141">
        <f t="shared" si="12"/>
        <v>3.6534156002903623E-3</v>
      </c>
      <c r="L110" s="141">
        <f t="shared" si="12"/>
        <v>7.1303782721348907E-3</v>
      </c>
      <c r="M110" s="141">
        <f t="shared" si="12"/>
        <v>6.8381624835882433E-3</v>
      </c>
      <c r="N110" s="141">
        <f t="shared" si="12"/>
        <v>6.7527808574929923E-3</v>
      </c>
      <c r="O110" s="141">
        <f t="shared" si="12"/>
        <v>2.0133636474802714E-3</v>
      </c>
      <c r="P110" s="141">
        <f t="shared" si="12"/>
        <v>2.7085632717430376E-3</v>
      </c>
      <c r="Q110" s="141">
        <f t="shared" si="12"/>
        <v>6.1983427828033871E-3</v>
      </c>
    </row>
    <row r="111" spans="1:17" x14ac:dyDescent="0.25">
      <c r="A111" s="142" t="s">
        <v>120</v>
      </c>
      <c r="B111" s="141">
        <f t="shared" ref="B111:Q111" si="13">IF(B$39=0,0,B$39/B$5)</f>
        <v>3.3941787757507766E-2</v>
      </c>
      <c r="C111" s="141">
        <f t="shared" si="13"/>
        <v>3.4198531558267367E-2</v>
      </c>
      <c r="D111" s="141">
        <f t="shared" si="13"/>
        <v>3.3639012910149556E-2</v>
      </c>
      <c r="E111" s="141">
        <f t="shared" si="13"/>
        <v>3.3546100318291514E-2</v>
      </c>
      <c r="F111" s="141">
        <f t="shared" si="13"/>
        <v>3.3478606867502841E-2</v>
      </c>
      <c r="G111" s="141">
        <f t="shared" si="13"/>
        <v>4.5315568497671418E-2</v>
      </c>
      <c r="H111" s="141">
        <f t="shared" si="13"/>
        <v>3.5886673665100982E-2</v>
      </c>
      <c r="I111" s="141">
        <f t="shared" si="13"/>
        <v>3.4205097229918012E-2</v>
      </c>
      <c r="J111" s="141">
        <f t="shared" si="13"/>
        <v>3.3723668843284191E-2</v>
      </c>
      <c r="K111" s="141">
        <f t="shared" si="13"/>
        <v>4.1578320195470649E-2</v>
      </c>
      <c r="L111" s="141">
        <f t="shared" si="13"/>
        <v>3.374510286086007E-2</v>
      </c>
      <c r="M111" s="141">
        <f t="shared" si="13"/>
        <v>3.4058822493707806E-2</v>
      </c>
      <c r="N111" s="141">
        <f t="shared" si="13"/>
        <v>3.3941713853434023E-2</v>
      </c>
      <c r="O111" s="141">
        <f t="shared" si="13"/>
        <v>4.9960336501918841E-2</v>
      </c>
      <c r="P111" s="141">
        <f t="shared" si="13"/>
        <v>4.8026891872266712E-2</v>
      </c>
      <c r="Q111" s="141">
        <f t="shared" si="13"/>
        <v>3.9469789957249209E-2</v>
      </c>
    </row>
    <row r="112" spans="1:17" x14ac:dyDescent="0.25">
      <c r="A112" s="140" t="s">
        <v>119</v>
      </c>
      <c r="B112" s="139">
        <f t="shared" ref="B112:Q112" si="14">IF(B$50=0,0,B$50/B$5)</f>
        <v>7.0884767749708937E-3</v>
      </c>
      <c r="C112" s="139">
        <f t="shared" si="14"/>
        <v>6.7252201780038899E-3</v>
      </c>
      <c r="D112" s="139">
        <f t="shared" si="14"/>
        <v>7.1150976883624078E-3</v>
      </c>
      <c r="E112" s="139">
        <f t="shared" si="14"/>
        <v>7.2407746474500781E-3</v>
      </c>
      <c r="F112" s="139">
        <f t="shared" si="14"/>
        <v>7.2537203330614343E-3</v>
      </c>
      <c r="G112" s="139">
        <f t="shared" si="14"/>
        <v>1.7724111083553492E-3</v>
      </c>
      <c r="H112" s="139">
        <f t="shared" si="14"/>
        <v>6.1953079144305388E-3</v>
      </c>
      <c r="I112" s="139">
        <f t="shared" si="14"/>
        <v>6.7421656740848102E-3</v>
      </c>
      <c r="J112" s="139">
        <f t="shared" si="14"/>
        <v>7.1479668097611422E-3</v>
      </c>
      <c r="K112" s="139">
        <f t="shared" si="14"/>
        <v>3.4755511737341403E-3</v>
      </c>
      <c r="L112" s="139">
        <f t="shared" si="14"/>
        <v>6.9477066073600499E-3</v>
      </c>
      <c r="M112" s="139">
        <f t="shared" si="14"/>
        <v>6.813877425749783E-3</v>
      </c>
      <c r="N112" s="139">
        <f t="shared" si="14"/>
        <v>6.7106083066966072E-3</v>
      </c>
      <c r="O112" s="139">
        <f t="shared" si="14"/>
        <v>1.9756073998337172E-3</v>
      </c>
      <c r="P112" s="139">
        <f t="shared" si="14"/>
        <v>2.6720545047787892E-3</v>
      </c>
      <c r="Q112" s="139">
        <f t="shared" si="14"/>
        <v>6.1651206904872182E-3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0.99999999999999989</v>
      </c>
      <c r="C115" s="77">
        <f t="shared" si="15"/>
        <v>1</v>
      </c>
      <c r="D115" s="77">
        <f t="shared" si="15"/>
        <v>0.99999999999999989</v>
      </c>
      <c r="E115" s="77">
        <f t="shared" si="15"/>
        <v>1</v>
      </c>
      <c r="F115" s="77">
        <f t="shared" si="15"/>
        <v>0.99999999999999978</v>
      </c>
      <c r="G115" s="77">
        <f t="shared" si="15"/>
        <v>1</v>
      </c>
      <c r="H115" s="77">
        <f t="shared" si="15"/>
        <v>1.0000000000000002</v>
      </c>
      <c r="I115" s="77">
        <f t="shared" si="15"/>
        <v>0.99999999999999978</v>
      </c>
      <c r="J115" s="77">
        <f t="shared" si="15"/>
        <v>1</v>
      </c>
      <c r="K115" s="77">
        <f t="shared" si="15"/>
        <v>1</v>
      </c>
      <c r="L115" s="77">
        <f t="shared" si="15"/>
        <v>0.99999999999999989</v>
      </c>
      <c r="M115" s="77">
        <f t="shared" si="15"/>
        <v>1</v>
      </c>
      <c r="N115" s="77">
        <f t="shared" si="15"/>
        <v>1</v>
      </c>
      <c r="O115" s="77">
        <f t="shared" si="15"/>
        <v>1</v>
      </c>
      <c r="P115" s="77">
        <f t="shared" si="15"/>
        <v>1.0000000000000002</v>
      </c>
      <c r="Q115" s="77">
        <f t="shared" si="15"/>
        <v>1.0000000000000002</v>
      </c>
    </row>
    <row r="116" spans="1:17" x14ac:dyDescent="0.25">
      <c r="A116" s="132" t="s">
        <v>83</v>
      </c>
      <c r="B116" s="146">
        <f t="shared" ref="B116:Q116" si="16">IF(B$54=0,0,B$54/B$53)</f>
        <v>2.5574677393451449E-3</v>
      </c>
      <c r="C116" s="146">
        <f t="shared" si="16"/>
        <v>2.558143523113681E-3</v>
      </c>
      <c r="D116" s="146">
        <f t="shared" si="16"/>
        <v>2.5486470616323544E-3</v>
      </c>
      <c r="E116" s="146">
        <f t="shared" si="16"/>
        <v>2.5488250401117562E-3</v>
      </c>
      <c r="F116" s="146">
        <f t="shared" si="16"/>
        <v>2.5514252219801365E-3</v>
      </c>
      <c r="G116" s="146">
        <f t="shared" si="16"/>
        <v>2.5293555232676923E-3</v>
      </c>
      <c r="H116" s="146">
        <f t="shared" si="16"/>
        <v>2.5418286443734963E-3</v>
      </c>
      <c r="I116" s="146">
        <f t="shared" si="16"/>
        <v>2.5523546697238178E-3</v>
      </c>
      <c r="J116" s="146">
        <f t="shared" si="16"/>
        <v>2.5506870263066997E-3</v>
      </c>
      <c r="K116" s="146">
        <f t="shared" si="16"/>
        <v>2.5418513650757287E-3</v>
      </c>
      <c r="L116" s="146">
        <f t="shared" si="16"/>
        <v>2.5459177237094569E-3</v>
      </c>
      <c r="M116" s="146">
        <f t="shared" si="16"/>
        <v>2.5566434192406647E-3</v>
      </c>
      <c r="N116" s="146">
        <f t="shared" si="16"/>
        <v>2.5437167864113823E-3</v>
      </c>
      <c r="O116" s="146">
        <f t="shared" si="16"/>
        <v>2.5051163062214236E-3</v>
      </c>
      <c r="P116" s="146">
        <f t="shared" si="16"/>
        <v>2.5166965927636612E-3</v>
      </c>
      <c r="Q116" s="146">
        <f t="shared" si="16"/>
        <v>2.5333218408215138E-3</v>
      </c>
    </row>
    <row r="117" spans="1:17" x14ac:dyDescent="0.25">
      <c r="A117" s="76" t="s">
        <v>82</v>
      </c>
      <c r="B117" s="145">
        <f t="shared" ref="B117:Q117" si="17">IF(B$55=0,0,B$55/B$53)</f>
        <v>4.9148732126047577E-4</v>
      </c>
      <c r="C117" s="145">
        <f t="shared" si="17"/>
        <v>4.9161719158065257E-4</v>
      </c>
      <c r="D117" s="145">
        <f t="shared" si="17"/>
        <v>4.8979218697038694E-4</v>
      </c>
      <c r="E117" s="145">
        <f t="shared" si="17"/>
        <v>4.898263903993248E-4</v>
      </c>
      <c r="F117" s="145">
        <f t="shared" si="17"/>
        <v>4.9032608640784932E-4</v>
      </c>
      <c r="G117" s="145">
        <f t="shared" si="17"/>
        <v>4.86084790639252E-4</v>
      </c>
      <c r="H117" s="145">
        <f t="shared" si="17"/>
        <v>4.8848184174794785E-4</v>
      </c>
      <c r="I117" s="145">
        <f t="shared" si="17"/>
        <v>4.9050470519344065E-4</v>
      </c>
      <c r="J117" s="145">
        <f t="shared" si="17"/>
        <v>4.9018422193443899E-4</v>
      </c>
      <c r="K117" s="145">
        <f t="shared" si="17"/>
        <v>4.8848620815183539E-4</v>
      </c>
      <c r="L117" s="145">
        <f t="shared" si="17"/>
        <v>4.8926767009617564E-4</v>
      </c>
      <c r="M117" s="145">
        <f t="shared" si="17"/>
        <v>4.9132890562387632E-4</v>
      </c>
      <c r="N117" s="145">
        <f t="shared" si="17"/>
        <v>4.8884469984311683E-4</v>
      </c>
      <c r="O117" s="145">
        <f t="shared" si="17"/>
        <v>4.8142656263025708E-4</v>
      </c>
      <c r="P117" s="145">
        <f t="shared" si="17"/>
        <v>4.8365203117654995E-4</v>
      </c>
      <c r="Q117" s="145">
        <f t="shared" si="17"/>
        <v>4.8684702695598421E-4</v>
      </c>
    </row>
    <row r="118" spans="1:17" x14ac:dyDescent="0.25">
      <c r="A118" s="76" t="s">
        <v>81</v>
      </c>
      <c r="B118" s="145">
        <f t="shared" ref="B118:Q118" si="18">IF(B$56=0,0,B$56/B$53)</f>
        <v>6.8261162990604279E-2</v>
      </c>
      <c r="C118" s="145">
        <f t="shared" si="18"/>
        <v>6.8279200280092184E-2</v>
      </c>
      <c r="D118" s="145">
        <f t="shared" si="18"/>
        <v>6.8025731000680406E-2</v>
      </c>
      <c r="E118" s="145">
        <f t="shared" si="18"/>
        <v>6.8030481409768376E-2</v>
      </c>
      <c r="F118" s="145">
        <f t="shared" si="18"/>
        <v>6.8099882652095781E-2</v>
      </c>
      <c r="G118" s="145">
        <f t="shared" si="18"/>
        <v>6.7510822122499523E-2</v>
      </c>
      <c r="H118" s="145">
        <f t="shared" si="18"/>
        <v>6.784374118134287E-2</v>
      </c>
      <c r="I118" s="145">
        <f t="shared" si="18"/>
        <v>6.8124690466069837E-2</v>
      </c>
      <c r="J118" s="145">
        <f t="shared" si="18"/>
        <v>6.8080179531540858E-2</v>
      </c>
      <c r="K118" s="145">
        <f t="shared" si="18"/>
        <v>6.7844347617754458E-2</v>
      </c>
      <c r="L118" s="145">
        <f t="shared" si="18"/>
        <v>6.7952882464628536E-2</v>
      </c>
      <c r="M118" s="145">
        <f t="shared" si="18"/>
        <v>6.8239161129879849E-2</v>
      </c>
      <c r="N118" s="145">
        <f t="shared" si="18"/>
        <v>6.7894137426587509E-2</v>
      </c>
      <c r="O118" s="145">
        <f t="shared" si="18"/>
        <v>6.6863855155876756E-2</v>
      </c>
      <c r="P118" s="145">
        <f t="shared" si="18"/>
        <v>6.7172943640152125E-2</v>
      </c>
      <c r="Q118" s="145">
        <f t="shared" si="18"/>
        <v>6.7616686781063501E-2</v>
      </c>
    </row>
    <row r="119" spans="1:17" x14ac:dyDescent="0.25">
      <c r="A119" s="76" t="s">
        <v>80</v>
      </c>
      <c r="B119" s="145">
        <f t="shared" ref="B119:Q119" si="19">IF(B$57=0,0,B$57/B$53)</f>
        <v>1.1723953530687044E-3</v>
      </c>
      <c r="C119" s="145">
        <f t="shared" si="19"/>
        <v>1.1727051461260026E-3</v>
      </c>
      <c r="D119" s="145">
        <f t="shared" si="19"/>
        <v>1.1683517745702185E-3</v>
      </c>
      <c r="E119" s="145">
        <f t="shared" si="19"/>
        <v>1.1684333635337807E-3</v>
      </c>
      <c r="F119" s="145">
        <f t="shared" si="19"/>
        <v>1.1696253399144493E-3</v>
      </c>
      <c r="G119" s="145">
        <f t="shared" si="19"/>
        <v>1.1595081400702296E-3</v>
      </c>
      <c r="H119" s="145">
        <f t="shared" si="19"/>
        <v>1.1652260730856631E-3</v>
      </c>
      <c r="I119" s="145">
        <f t="shared" si="19"/>
        <v>1.1700514177096228E-3</v>
      </c>
      <c r="J119" s="145">
        <f t="shared" si="19"/>
        <v>1.1692869359674971E-3</v>
      </c>
      <c r="K119" s="145">
        <f t="shared" si="19"/>
        <v>1.1652364887187946E-3</v>
      </c>
      <c r="L119" s="145">
        <f t="shared" si="19"/>
        <v>1.1671005904209395E-3</v>
      </c>
      <c r="M119" s="145">
        <f t="shared" si="19"/>
        <v>1.1720174679266714E-3</v>
      </c>
      <c r="N119" s="145">
        <f t="shared" si="19"/>
        <v>1.1660916358910514E-3</v>
      </c>
      <c r="O119" s="145">
        <f t="shared" si="19"/>
        <v>1.1483963887899016E-3</v>
      </c>
      <c r="P119" s="145">
        <f t="shared" si="19"/>
        <v>1.1537050282383879E-3</v>
      </c>
      <c r="Q119" s="145">
        <f t="shared" si="19"/>
        <v>1.1613263809017217E-3</v>
      </c>
    </row>
    <row r="120" spans="1:17" x14ac:dyDescent="0.25">
      <c r="A120" s="129" t="s">
        <v>79</v>
      </c>
      <c r="B120" s="144">
        <f t="shared" ref="B120:Q120" si="20">IF(B$58=0,0,B$58/B$53)</f>
        <v>2.6735499072745085E-3</v>
      </c>
      <c r="C120" s="144">
        <f t="shared" si="20"/>
        <v>2.674256364526699E-3</v>
      </c>
      <c r="D120" s="144">
        <f t="shared" si="20"/>
        <v>2.8307833411311953E-3</v>
      </c>
      <c r="E120" s="144">
        <f t="shared" si="20"/>
        <v>2.8309810219015745E-3</v>
      </c>
      <c r="F120" s="144">
        <f t="shared" si="20"/>
        <v>2.6672331231007004E-3</v>
      </c>
      <c r="G120" s="144">
        <f t="shared" si="20"/>
        <v>2.6441616919195771E-3</v>
      </c>
      <c r="H120" s="144">
        <f t="shared" si="20"/>
        <v>2.8232101222733013E-3</v>
      </c>
      <c r="I120" s="144">
        <f t="shared" si="20"/>
        <v>2.6682047580076419E-3</v>
      </c>
      <c r="J120" s="144">
        <f t="shared" si="20"/>
        <v>2.6664614210987888E-3</v>
      </c>
      <c r="K120" s="144">
        <f t="shared" si="20"/>
        <v>2.6572247136708374E-3</v>
      </c>
      <c r="L120" s="144">
        <f t="shared" si="20"/>
        <v>2.6614756422674614E-3</v>
      </c>
      <c r="M120" s="144">
        <f t="shared" si="20"/>
        <v>2.6726881716971651E-3</v>
      </c>
      <c r="N120" s="144">
        <f t="shared" si="20"/>
        <v>2.6591748055379578E-3</v>
      </c>
      <c r="O120" s="144">
        <f t="shared" si="20"/>
        <v>2.6188222690641228E-3</v>
      </c>
      <c r="P120" s="144">
        <f t="shared" si="20"/>
        <v>2.6309281789588588E-3</v>
      </c>
      <c r="Q120" s="144">
        <f t="shared" si="20"/>
        <v>2.6483080386222563E-3</v>
      </c>
    </row>
    <row r="121" spans="1:17" x14ac:dyDescent="0.25">
      <c r="A121" s="127" t="s">
        <v>115</v>
      </c>
      <c r="B121" s="143">
        <f t="shared" ref="B121:Q121" si="21">IF(B$63=0,0,B$63/B$53)</f>
        <v>0.12765222522606556</v>
      </c>
      <c r="C121" s="143">
        <f t="shared" si="21"/>
        <v>0.12752988177106522</v>
      </c>
      <c r="D121" s="143">
        <f t="shared" si="21"/>
        <v>0.12989677161376986</v>
      </c>
      <c r="E121" s="143">
        <f t="shared" si="21"/>
        <v>0.12970004507445565</v>
      </c>
      <c r="F121" s="143">
        <f t="shared" si="21"/>
        <v>0.12916195023072069</v>
      </c>
      <c r="G121" s="143">
        <f t="shared" si="21"/>
        <v>0.13460014775673354</v>
      </c>
      <c r="H121" s="143">
        <f t="shared" si="21"/>
        <v>0.13163467514257457</v>
      </c>
      <c r="I121" s="143">
        <f t="shared" si="21"/>
        <v>0.12940590336703645</v>
      </c>
      <c r="J121" s="143">
        <f t="shared" si="21"/>
        <v>0.12948956774305359</v>
      </c>
      <c r="K121" s="143">
        <f t="shared" si="21"/>
        <v>0.13168729877509294</v>
      </c>
      <c r="L121" s="143">
        <f t="shared" si="21"/>
        <v>0.13168598972298792</v>
      </c>
      <c r="M121" s="143">
        <f t="shared" si="21"/>
        <v>0.12800416453250293</v>
      </c>
      <c r="N121" s="143">
        <f t="shared" si="21"/>
        <v>0.13256126065249363</v>
      </c>
      <c r="O121" s="143">
        <f t="shared" si="21"/>
        <v>0.14218664145640061</v>
      </c>
      <c r="P121" s="143">
        <f t="shared" si="21"/>
        <v>0.13852801634395787</v>
      </c>
      <c r="Q121" s="143">
        <f t="shared" si="21"/>
        <v>0.13425696311813623</v>
      </c>
    </row>
    <row r="122" spans="1:17" x14ac:dyDescent="0.25">
      <c r="A122" s="127" t="s">
        <v>114</v>
      </c>
      <c r="B122" s="143">
        <f t="shared" ref="B122:Q122" si="22">IF(B$69=0,0,B$69/B$53)</f>
        <v>0.48624283744479513</v>
      </c>
      <c r="C122" s="143">
        <f t="shared" si="22"/>
        <v>0.48637132196565791</v>
      </c>
      <c r="D122" s="143">
        <f t="shared" si="22"/>
        <v>0.48456579132090111</v>
      </c>
      <c r="E122" s="143">
        <f t="shared" si="22"/>
        <v>0.4845996297773934</v>
      </c>
      <c r="F122" s="143">
        <f t="shared" si="22"/>
        <v>0.4850939937101631</v>
      </c>
      <c r="G122" s="143">
        <f t="shared" si="22"/>
        <v>0.48089795527792822</v>
      </c>
      <c r="H122" s="143">
        <f t="shared" si="22"/>
        <v>0.48326942831939562</v>
      </c>
      <c r="I122" s="143">
        <f t="shared" si="22"/>
        <v>0.48527070651916115</v>
      </c>
      <c r="J122" s="143">
        <f t="shared" si="22"/>
        <v>0.48495364302134658</v>
      </c>
      <c r="K122" s="143">
        <f t="shared" si="22"/>
        <v>0.48327374813096308</v>
      </c>
      <c r="L122" s="143">
        <f t="shared" si="22"/>
        <v>0.48404687137694302</v>
      </c>
      <c r="M122" s="143">
        <f t="shared" si="22"/>
        <v>0.4860861122042775</v>
      </c>
      <c r="N122" s="143">
        <f t="shared" si="22"/>
        <v>0.48362841448679639</v>
      </c>
      <c r="O122" s="143">
        <f t="shared" si="22"/>
        <v>0.47628943353875125</v>
      </c>
      <c r="P122" s="143">
        <f t="shared" si="22"/>
        <v>0.47849115491341132</v>
      </c>
      <c r="Q122" s="143">
        <f t="shared" si="22"/>
        <v>0.48165205804603328</v>
      </c>
    </row>
    <row r="123" spans="1:17" x14ac:dyDescent="0.25">
      <c r="A123" s="127" t="s">
        <v>113</v>
      </c>
      <c r="B123" s="143">
        <f t="shared" ref="B123:Q123" si="23">IF(B$70=0,0,B$70/B$53)</f>
        <v>0.1982266536776422</v>
      </c>
      <c r="C123" s="143">
        <f t="shared" si="23"/>
        <v>0.19826588998552891</v>
      </c>
      <c r="D123" s="143">
        <f t="shared" si="23"/>
        <v>0.19773208149108609</v>
      </c>
      <c r="E123" s="143">
        <f t="shared" si="23"/>
        <v>0.19774588962314293</v>
      </c>
      <c r="F123" s="143">
        <f t="shared" si="23"/>
        <v>0.1977369157863306</v>
      </c>
      <c r="G123" s="143">
        <f t="shared" si="23"/>
        <v>0.19600914084407994</v>
      </c>
      <c r="H123" s="143">
        <f t="shared" si="23"/>
        <v>0.19720308716410961</v>
      </c>
      <c r="I123" s="143">
        <f t="shared" si="23"/>
        <v>0.19783911046242544</v>
      </c>
      <c r="J123" s="143">
        <f t="shared" si="23"/>
        <v>0.19769764378181012</v>
      </c>
      <c r="K123" s="143">
        <f t="shared" si="23"/>
        <v>0.1964218889659278</v>
      </c>
      <c r="L123" s="143">
        <f t="shared" si="23"/>
        <v>0.1970218728427281</v>
      </c>
      <c r="M123" s="143">
        <f t="shared" si="23"/>
        <v>0.19812147445356385</v>
      </c>
      <c r="N123" s="143">
        <f t="shared" si="23"/>
        <v>0.19708726781961361</v>
      </c>
      <c r="O123" s="143">
        <f t="shared" si="23"/>
        <v>0.19394704501332363</v>
      </c>
      <c r="P123" s="143">
        <f t="shared" si="23"/>
        <v>0.19490708883354368</v>
      </c>
      <c r="Q123" s="143">
        <f t="shared" si="23"/>
        <v>0.19629250821991331</v>
      </c>
    </row>
    <row r="124" spans="1:17" x14ac:dyDescent="0.25">
      <c r="A124" s="142" t="s">
        <v>123</v>
      </c>
      <c r="B124" s="141">
        <f t="shared" ref="B124:Q124" si="24">IF(B$71=0,0,B$71/B$53)</f>
        <v>0.16976948791622559</v>
      </c>
      <c r="C124" s="141">
        <f t="shared" si="24"/>
        <v>0.16981976626729151</v>
      </c>
      <c r="D124" s="141">
        <f t="shared" si="24"/>
        <v>0.16910598926449455</v>
      </c>
      <c r="E124" s="141">
        <f t="shared" si="24"/>
        <v>0.1691177983640284</v>
      </c>
      <c r="F124" s="141">
        <f t="shared" si="24"/>
        <v>0.16937719239974641</v>
      </c>
      <c r="G124" s="141">
        <f t="shared" si="24"/>
        <v>0.16791924569189601</v>
      </c>
      <c r="H124" s="141">
        <f t="shared" si="24"/>
        <v>0.16865357856662458</v>
      </c>
      <c r="I124" s="141">
        <f t="shared" si="24"/>
        <v>0.16942645899009912</v>
      </c>
      <c r="J124" s="141">
        <f t="shared" si="24"/>
        <v>0.16932079136041639</v>
      </c>
      <c r="K124" s="141">
        <f t="shared" si="24"/>
        <v>0.16897788353725515</v>
      </c>
      <c r="L124" s="141">
        <f t="shared" si="24"/>
        <v>0.16913039737851671</v>
      </c>
      <c r="M124" s="141">
        <f t="shared" si="24"/>
        <v>0.16973178973504108</v>
      </c>
      <c r="N124" s="141">
        <f t="shared" si="24"/>
        <v>0.1688870027084754</v>
      </c>
      <c r="O124" s="141">
        <f t="shared" si="24"/>
        <v>0.16638578794544281</v>
      </c>
      <c r="P124" s="141">
        <f t="shared" si="24"/>
        <v>0.16712875487666709</v>
      </c>
      <c r="Q124" s="141">
        <f t="shared" si="24"/>
        <v>0.16819245574218936</v>
      </c>
    </row>
    <row r="125" spans="1:17" x14ac:dyDescent="0.25">
      <c r="A125" s="142" t="s">
        <v>122</v>
      </c>
      <c r="B125" s="141">
        <f t="shared" ref="B125:Q125" si="25">IF(B$76=0,0,B$76/B$53)</f>
        <v>2.8457165761416606E-2</v>
      </c>
      <c r="C125" s="141">
        <f t="shared" si="25"/>
        <v>2.8446123718237411E-2</v>
      </c>
      <c r="D125" s="141">
        <f t="shared" si="25"/>
        <v>2.8626092226591536E-2</v>
      </c>
      <c r="E125" s="141">
        <f t="shared" si="25"/>
        <v>2.8628091259114516E-2</v>
      </c>
      <c r="F125" s="141">
        <f t="shared" si="25"/>
        <v>2.8359723386584185E-2</v>
      </c>
      <c r="G125" s="141">
        <f t="shared" si="25"/>
        <v>2.808989515218395E-2</v>
      </c>
      <c r="H125" s="141">
        <f t="shared" si="25"/>
        <v>2.8549508597485038E-2</v>
      </c>
      <c r="I125" s="141">
        <f t="shared" si="25"/>
        <v>2.8412651472326318E-2</v>
      </c>
      <c r="J125" s="141">
        <f t="shared" si="25"/>
        <v>2.8376852421393713E-2</v>
      </c>
      <c r="K125" s="141">
        <f t="shared" si="25"/>
        <v>2.744400542867265E-2</v>
      </c>
      <c r="L125" s="141">
        <f t="shared" si="25"/>
        <v>2.7891475464211404E-2</v>
      </c>
      <c r="M125" s="141">
        <f t="shared" si="25"/>
        <v>2.8389684718522774E-2</v>
      </c>
      <c r="N125" s="141">
        <f t="shared" si="25"/>
        <v>2.8200265111138201E-2</v>
      </c>
      <c r="O125" s="141">
        <f t="shared" si="25"/>
        <v>2.7561257067880807E-2</v>
      </c>
      <c r="P125" s="141">
        <f t="shared" si="25"/>
        <v>2.7778333956876584E-2</v>
      </c>
      <c r="Q125" s="141">
        <f t="shared" si="25"/>
        <v>2.8100052477723965E-2</v>
      </c>
    </row>
    <row r="126" spans="1:17" x14ac:dyDescent="0.25">
      <c r="A126" s="127" t="s">
        <v>112</v>
      </c>
      <c r="B126" s="143">
        <f t="shared" ref="B126:Q126" si="26">IF(B$77=0,0,B$77/B$53)</f>
        <v>0.11272222033994397</v>
      </c>
      <c r="C126" s="143">
        <f t="shared" si="26"/>
        <v>0.11265698377230877</v>
      </c>
      <c r="D126" s="143">
        <f t="shared" si="26"/>
        <v>0.11274205020925836</v>
      </c>
      <c r="E126" s="143">
        <f t="shared" si="26"/>
        <v>0.11288588829929322</v>
      </c>
      <c r="F126" s="143">
        <f t="shared" si="26"/>
        <v>0.11302864784928657</v>
      </c>
      <c r="G126" s="143">
        <f t="shared" si="26"/>
        <v>0.11416282385286201</v>
      </c>
      <c r="H126" s="143">
        <f t="shared" si="26"/>
        <v>0.11303032151109704</v>
      </c>
      <c r="I126" s="143">
        <f t="shared" si="26"/>
        <v>0.11247847363467244</v>
      </c>
      <c r="J126" s="143">
        <f t="shared" si="26"/>
        <v>0.11290234631694153</v>
      </c>
      <c r="K126" s="143">
        <f t="shared" si="26"/>
        <v>0.11391991773464452</v>
      </c>
      <c r="L126" s="143">
        <f t="shared" si="26"/>
        <v>0.11242862196621832</v>
      </c>
      <c r="M126" s="143">
        <f t="shared" si="26"/>
        <v>0.11265640971528745</v>
      </c>
      <c r="N126" s="143">
        <f t="shared" si="26"/>
        <v>0.11197109168682534</v>
      </c>
      <c r="O126" s="143">
        <f t="shared" si="26"/>
        <v>0.113959263308942</v>
      </c>
      <c r="P126" s="143">
        <f t="shared" si="26"/>
        <v>0.11411581443779767</v>
      </c>
      <c r="Q126" s="143">
        <f t="shared" si="26"/>
        <v>0.11335198054755229</v>
      </c>
    </row>
    <row r="127" spans="1:17" x14ac:dyDescent="0.25">
      <c r="A127" s="142" t="s">
        <v>121</v>
      </c>
      <c r="B127" s="141">
        <f t="shared" ref="B127:Q127" si="27">IF(B$78=0,0,B$78/B$53)</f>
        <v>2.6320662070174264E-2</v>
      </c>
      <c r="C127" s="141">
        <f t="shared" si="27"/>
        <v>2.6082486828878142E-2</v>
      </c>
      <c r="D127" s="141">
        <f t="shared" si="27"/>
        <v>2.641026673364151E-2</v>
      </c>
      <c r="E127" s="141">
        <f t="shared" si="27"/>
        <v>2.6610133704779246E-2</v>
      </c>
      <c r="F127" s="141">
        <f t="shared" si="27"/>
        <v>2.6970732629869987E-2</v>
      </c>
      <c r="G127" s="141">
        <f t="shared" si="27"/>
        <v>1.72133423438964E-2</v>
      </c>
      <c r="H127" s="141">
        <f t="shared" si="27"/>
        <v>2.4652011537943129E-2</v>
      </c>
      <c r="I127" s="141">
        <f t="shared" si="27"/>
        <v>2.6174598058983915E-2</v>
      </c>
      <c r="J127" s="141">
        <f t="shared" si="27"/>
        <v>2.6818091235111408E-2</v>
      </c>
      <c r="K127" s="141">
        <f t="shared" si="27"/>
        <v>2.090962495665781E-2</v>
      </c>
      <c r="L127" s="141">
        <f t="shared" si="27"/>
        <v>2.6899671172316997E-2</v>
      </c>
      <c r="M127" s="141">
        <f t="shared" si="27"/>
        <v>2.6350930481702919E-2</v>
      </c>
      <c r="N127" s="141">
        <f t="shared" si="27"/>
        <v>2.6143656040660802E-2</v>
      </c>
      <c r="O127" s="141">
        <f t="shared" si="27"/>
        <v>1.3226917309387557E-2</v>
      </c>
      <c r="P127" s="141">
        <f t="shared" si="27"/>
        <v>1.5018516381692527E-2</v>
      </c>
      <c r="Q127" s="141">
        <f t="shared" si="27"/>
        <v>2.2079723042697841E-2</v>
      </c>
    </row>
    <row r="128" spans="1:17" x14ac:dyDescent="0.25">
      <c r="A128" s="142" t="s">
        <v>120</v>
      </c>
      <c r="B128" s="141">
        <f t="shared" ref="B128:Q128" si="28">IF(B$82=0,0,B$82/B$53)</f>
        <v>5.9659952452150465E-2</v>
      </c>
      <c r="C128" s="141">
        <f t="shared" si="28"/>
        <v>6.042022914584641E-2</v>
      </c>
      <c r="D128" s="141">
        <f t="shared" si="28"/>
        <v>5.9400774653318777E-2</v>
      </c>
      <c r="E128" s="141">
        <f t="shared" si="28"/>
        <v>5.9140937941826247E-2</v>
      </c>
      <c r="F128" s="141">
        <f t="shared" si="28"/>
        <v>5.9031542981620368E-2</v>
      </c>
      <c r="G128" s="141">
        <f t="shared" si="28"/>
        <v>7.9725694456729113E-2</v>
      </c>
      <c r="H128" s="141">
        <f t="shared" si="28"/>
        <v>6.3144852033900231E-2</v>
      </c>
      <c r="I128" s="141">
        <f t="shared" si="28"/>
        <v>6.0185936433930887E-2</v>
      </c>
      <c r="J128" s="141">
        <f t="shared" si="28"/>
        <v>5.9277495907626598E-2</v>
      </c>
      <c r="K128" s="141">
        <f t="shared" si="28"/>
        <v>7.311864082503701E-2</v>
      </c>
      <c r="L128" s="141">
        <f t="shared" si="28"/>
        <v>5.9318416652945696E-2</v>
      </c>
      <c r="M128" s="141">
        <f t="shared" si="28"/>
        <v>6.0048131475658829E-2</v>
      </c>
      <c r="N128" s="141">
        <f t="shared" si="28"/>
        <v>5.9847052290586421E-2</v>
      </c>
      <c r="O128" s="141">
        <f t="shared" si="28"/>
        <v>8.7753470699944255E-2</v>
      </c>
      <c r="P128" s="141">
        <f t="shared" si="28"/>
        <v>8.4281216493066538E-2</v>
      </c>
      <c r="Q128" s="141">
        <f t="shared" si="28"/>
        <v>6.9310878126413941E-2</v>
      </c>
    </row>
    <row r="129" spans="1:17" x14ac:dyDescent="0.25">
      <c r="A129" s="140" t="s">
        <v>119</v>
      </c>
      <c r="B129" s="139">
        <f t="shared" ref="B129:Q129" si="29">IF(B$93=0,0,B$93/B$53)</f>
        <v>2.6741605817619241E-2</v>
      </c>
      <c r="C129" s="139">
        <f t="shared" si="29"/>
        <v>2.6154267797584216E-2</v>
      </c>
      <c r="D129" s="139">
        <f t="shared" si="29"/>
        <v>2.6931008822298066E-2</v>
      </c>
      <c r="E129" s="139">
        <f t="shared" si="29"/>
        <v>2.7134816652687743E-2</v>
      </c>
      <c r="F129" s="139">
        <f t="shared" si="29"/>
        <v>2.7026372237796213E-2</v>
      </c>
      <c r="G129" s="139">
        <f t="shared" si="29"/>
        <v>1.7223787052236508E-2</v>
      </c>
      <c r="H129" s="139">
        <f t="shared" si="29"/>
        <v>2.523345793925369E-2</v>
      </c>
      <c r="I129" s="139">
        <f t="shared" si="29"/>
        <v>2.6117939141757654E-2</v>
      </c>
      <c r="J129" s="139">
        <f t="shared" si="29"/>
        <v>2.6806759174203519E-2</v>
      </c>
      <c r="K129" s="139">
        <f t="shared" si="29"/>
        <v>1.9891651952949705E-2</v>
      </c>
      <c r="L129" s="139">
        <f t="shared" si="29"/>
        <v>2.6210534140955609E-2</v>
      </c>
      <c r="M129" s="139">
        <f t="shared" si="29"/>
        <v>2.6257347757925712E-2</v>
      </c>
      <c r="N129" s="139">
        <f t="shared" si="29"/>
        <v>2.5980383355578125E-2</v>
      </c>
      <c r="O129" s="139">
        <f t="shared" si="29"/>
        <v>1.2978875299610174E-2</v>
      </c>
      <c r="P129" s="139">
        <f t="shared" si="29"/>
        <v>1.4816081563038611E-2</v>
      </c>
      <c r="Q129" s="139">
        <f t="shared" si="29"/>
        <v>2.1961379378440487E-2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0.48441860084175509</v>
      </c>
      <c r="C134" s="170">
        <f>IF(C$5=0,0,C$5/ISI_fec!C$5)</f>
        <v>0.48659586095630641</v>
      </c>
      <c r="D134" s="170">
        <f>IF(D$5=0,0,D$5/ISI_fec!D$5)</f>
        <v>0.4883437835168748</v>
      </c>
      <c r="E134" s="170">
        <f>IF(E$5=0,0,E$5/ISI_fec!E$5)</f>
        <v>0.49103007654652236</v>
      </c>
      <c r="F134" s="170">
        <f>IF(F$5=0,0,F$5/ISI_fec!F$5)</f>
        <v>0.49066492564226483</v>
      </c>
      <c r="G134" s="170">
        <f>IF(G$5=0,0,G$5/ISI_fec!G$5)</f>
        <v>0.49384663828992581</v>
      </c>
      <c r="H134" s="170">
        <f>IF(H$5=0,0,H$5/ISI_fec!H$5)</f>
        <v>0.49148421720151819</v>
      </c>
      <c r="I134" s="170">
        <f>IF(I$5=0,0,I$5/ISI_fec!I$5)</f>
        <v>0.48910497803656838</v>
      </c>
      <c r="J134" s="170">
        <f>IF(J$5=0,0,J$5/ISI_fec!J$5)</f>
        <v>0.49850100152905324</v>
      </c>
      <c r="K134" s="170">
        <f>IF(K$5=0,0,K$5/ISI_fec!K$5)</f>
        <v>0.50056701192083719</v>
      </c>
      <c r="L134" s="170">
        <f>IF(L$5=0,0,L$5/ISI_fec!L$5)</f>
        <v>0.4994061525154716</v>
      </c>
      <c r="M134" s="170">
        <f>IF(M$5=0,0,M$5/ISI_fec!M$5)</f>
        <v>0.49862693288314947</v>
      </c>
      <c r="N134" s="170">
        <f>IF(N$5=0,0,N$5/ISI_fec!N$5)</f>
        <v>0.50116206024597376</v>
      </c>
      <c r="O134" s="170">
        <f>IF(O$5=0,0,O$5/ISI_fec!O$5)</f>
        <v>0.50729696032540528</v>
      </c>
      <c r="P134" s="170">
        <f>IF(P$5=0,0,P$5/ISI_fec!P$5)</f>
        <v>0.50450637624858596</v>
      </c>
      <c r="Q134" s="170">
        <f>IF(Q$5=0,0,Q$5/ISI_fec!Q$5)</f>
        <v>0.50152905098916867</v>
      </c>
    </row>
    <row r="135" spans="1:17" x14ac:dyDescent="0.25">
      <c r="A135" s="132" t="s">
        <v>83</v>
      </c>
      <c r="B135" s="169">
        <f>IF(B$6=0,0,B$6/ISI_fec!B$6)</f>
        <v>0.42747677303801995</v>
      </c>
      <c r="C135" s="169">
        <f>IF(C$6=0,0,C$6/ISI_fec!C$6)</f>
        <v>0.42747677303801995</v>
      </c>
      <c r="D135" s="169">
        <f>IF(D$6=0,0,D$6/ISI_fec!D$6)</f>
        <v>0.42747677303801995</v>
      </c>
      <c r="E135" s="169">
        <f>IF(E$6=0,0,E$6/ISI_fec!E$6)</f>
        <v>0.43049692056234551</v>
      </c>
      <c r="F135" s="169">
        <f>IF(F$6=0,0,F$6/ISI_fec!F$6)</f>
        <v>0.43049692056234551</v>
      </c>
      <c r="G135" s="169">
        <f>IF(G$6=0,0,G$6/ISI_fec!G$6)</f>
        <v>0.43049692056234545</v>
      </c>
      <c r="H135" s="169">
        <f>IF(H$6=0,0,H$6/ISI_fec!H$6)</f>
        <v>0.43049692056234551</v>
      </c>
      <c r="I135" s="169">
        <f>IF(I$6=0,0,I$6/ISI_fec!I$6)</f>
        <v>0.43049692056234545</v>
      </c>
      <c r="J135" s="169">
        <f>IF(J$6=0,0,J$6/ISI_fec!J$6)</f>
        <v>0.4387025459037992</v>
      </c>
      <c r="K135" s="169">
        <f>IF(K$6=0,0,K$6/ISI_fec!K$6)</f>
        <v>0.43870254590379915</v>
      </c>
      <c r="L135" s="169">
        <f>IF(L$6=0,0,L$6/ISI_fec!L$6)</f>
        <v>0.43870254590379915</v>
      </c>
      <c r="M135" s="169">
        <f>IF(M$6=0,0,M$6/ISI_fec!M$6)</f>
        <v>0.43870254590379915</v>
      </c>
      <c r="N135" s="169">
        <f>IF(N$6=0,0,N$6/ISI_fec!N$6)</f>
        <v>0.43870254590379915</v>
      </c>
      <c r="O135" s="169">
        <f>IF(O$6=0,0,O$6/ISI_fec!O$6)</f>
        <v>0.43870254590379915</v>
      </c>
      <c r="P135" s="169">
        <f>IF(P$6=0,0,P$6/ISI_fec!P$6)</f>
        <v>0.43870254590379915</v>
      </c>
      <c r="Q135" s="169">
        <f>IF(Q$6=0,0,Q$6/ISI_fec!Q$6)</f>
        <v>0.43870254590379915</v>
      </c>
    </row>
    <row r="136" spans="1:17" x14ac:dyDescent="0.25">
      <c r="A136" s="76" t="s">
        <v>82</v>
      </c>
      <c r="B136" s="168">
        <f>IF(B$7=0,0,B$7/ISI_fec!B$7)</f>
        <v>0.11109246207968339</v>
      </c>
      <c r="C136" s="168">
        <f>IF(C$7=0,0,C$7/ISI_fec!C$7)</f>
        <v>0.11109246207968339</v>
      </c>
      <c r="D136" s="168">
        <f>IF(D$7=0,0,D$7/ISI_fec!D$7)</f>
        <v>0.11109246207968339</v>
      </c>
      <c r="E136" s="168">
        <f>IF(E$7=0,0,E$7/ISI_fec!E$7)</f>
        <v>0.11187733659330133</v>
      </c>
      <c r="F136" s="168">
        <f>IF(F$7=0,0,F$7/ISI_fec!F$7)</f>
        <v>0.11187733659330133</v>
      </c>
      <c r="G136" s="168">
        <f>IF(G$7=0,0,G$7/ISI_fec!G$7)</f>
        <v>0.11187733659330133</v>
      </c>
      <c r="H136" s="168">
        <f>IF(H$7=0,0,H$7/ISI_fec!H$7)</f>
        <v>0.11187733659330135</v>
      </c>
      <c r="I136" s="168">
        <f>IF(I$7=0,0,I$7/ISI_fec!I$7)</f>
        <v>0.11187733659330132</v>
      </c>
      <c r="J136" s="168">
        <f>IF(J$7=0,0,J$7/ISI_fec!J$7)</f>
        <v>0.11400981063535755</v>
      </c>
      <c r="K136" s="168">
        <f>IF(K$7=0,0,K$7/ISI_fec!K$7)</f>
        <v>0.11400981063535752</v>
      </c>
      <c r="L136" s="168">
        <f>IF(L$7=0,0,L$7/ISI_fec!L$7)</f>
        <v>0.11400981063535755</v>
      </c>
      <c r="M136" s="168">
        <f>IF(M$7=0,0,M$7/ISI_fec!M$7)</f>
        <v>0.11400981063535755</v>
      </c>
      <c r="N136" s="168">
        <f>IF(N$7=0,0,N$7/ISI_fec!N$7)</f>
        <v>0.11400981063535753</v>
      </c>
      <c r="O136" s="168">
        <f>IF(O$7=0,0,O$7/ISI_fec!O$7)</f>
        <v>0.11400981063535755</v>
      </c>
      <c r="P136" s="168">
        <f>IF(P$7=0,0,P$7/ISI_fec!P$7)</f>
        <v>0.11400981063535755</v>
      </c>
      <c r="Q136" s="168">
        <f>IF(Q$7=0,0,Q$7/ISI_fec!Q$7)</f>
        <v>0.11400981063535755</v>
      </c>
    </row>
    <row r="137" spans="1:17" x14ac:dyDescent="0.25">
      <c r="A137" s="76" t="s">
        <v>81</v>
      </c>
      <c r="B137" s="168">
        <f>IF(B$8=0,0,B$8/ISI_fec!B$8)</f>
        <v>0.61186524992670144</v>
      </c>
      <c r="C137" s="168">
        <f>IF(C$8=0,0,C$8/ISI_fec!C$8)</f>
        <v>0.61186524992670122</v>
      </c>
      <c r="D137" s="168">
        <f>IF(D$8=0,0,D$8/ISI_fec!D$8)</f>
        <v>0.61186524992670144</v>
      </c>
      <c r="E137" s="168">
        <f>IF(E$8=0,0,E$8/ISI_fec!E$8)</f>
        <v>0.6161881124454156</v>
      </c>
      <c r="F137" s="168">
        <f>IF(F$8=0,0,F$8/ISI_fec!F$8)</f>
        <v>0.61618811244541549</v>
      </c>
      <c r="G137" s="168">
        <f>IF(G$8=0,0,G$8/ISI_fec!G$8)</f>
        <v>0.61618811244541549</v>
      </c>
      <c r="H137" s="168">
        <f>IF(H$8=0,0,H$8/ISI_fec!H$8)</f>
        <v>0.61618811244541538</v>
      </c>
      <c r="I137" s="168">
        <f>IF(I$8=0,0,I$8/ISI_fec!I$8)</f>
        <v>0.6161881124454156</v>
      </c>
      <c r="J137" s="168">
        <f>IF(J$8=0,0,J$8/ISI_fec!J$8)</f>
        <v>0.62793316461438298</v>
      </c>
      <c r="K137" s="168">
        <f>IF(K$8=0,0,K$8/ISI_fec!K$8)</f>
        <v>0.62793316461438298</v>
      </c>
      <c r="L137" s="168">
        <f>IF(L$8=0,0,L$8/ISI_fec!L$8)</f>
        <v>0.62793316461438298</v>
      </c>
      <c r="M137" s="168">
        <f>IF(M$8=0,0,M$8/ISI_fec!M$8)</f>
        <v>0.62793316461438298</v>
      </c>
      <c r="N137" s="168">
        <f>IF(N$8=0,0,N$8/ISI_fec!N$8)</f>
        <v>0.62793316461438309</v>
      </c>
      <c r="O137" s="168">
        <f>IF(O$8=0,0,O$8/ISI_fec!O$8)</f>
        <v>0.62793316461438298</v>
      </c>
      <c r="P137" s="168">
        <f>IF(P$8=0,0,P$8/ISI_fec!P$8)</f>
        <v>0.62793316461438298</v>
      </c>
      <c r="Q137" s="168">
        <f>IF(Q$8=0,0,Q$8/ISI_fec!Q$8)</f>
        <v>0.62793316461438298</v>
      </c>
    </row>
    <row r="138" spans="1:17" x14ac:dyDescent="0.25">
      <c r="A138" s="76" t="s">
        <v>80</v>
      </c>
      <c r="B138" s="168">
        <f>IF(B$9=0,0,B$9/ISI_fec!B$9)</f>
        <v>0.42404713934995225</v>
      </c>
      <c r="C138" s="168">
        <f>IF(C$9=0,0,C$9/ISI_fec!C$9)</f>
        <v>0.42404713934995225</v>
      </c>
      <c r="D138" s="168">
        <f>IF(D$9=0,0,D$9/ISI_fec!D$9)</f>
        <v>0.42404713934995231</v>
      </c>
      <c r="E138" s="168">
        <f>IF(E$9=0,0,E$9/ISI_fec!E$9)</f>
        <v>0.4270430563187349</v>
      </c>
      <c r="F138" s="168">
        <f>IF(F$9=0,0,F$9/ISI_fec!F$9)</f>
        <v>0.42704305631873501</v>
      </c>
      <c r="G138" s="168">
        <f>IF(G$9=0,0,G$9/ISI_fec!G$9)</f>
        <v>0.4270430563187349</v>
      </c>
      <c r="H138" s="168">
        <f>IF(H$9=0,0,H$9/ISI_fec!H$9)</f>
        <v>0.4270430563187349</v>
      </c>
      <c r="I138" s="168">
        <f>IF(I$9=0,0,I$9/ISI_fec!I$9)</f>
        <v>0.42704305631873496</v>
      </c>
      <c r="J138" s="168">
        <f>IF(J$9=0,0,J$9/ISI_fec!J$9)</f>
        <v>0.43518284816728858</v>
      </c>
      <c r="K138" s="168">
        <f>IF(K$9=0,0,K$9/ISI_fec!K$9)</f>
        <v>0.43518284816728858</v>
      </c>
      <c r="L138" s="168">
        <f>IF(L$9=0,0,L$9/ISI_fec!L$9)</f>
        <v>0.43518284816728864</v>
      </c>
      <c r="M138" s="168">
        <f>IF(M$9=0,0,M$9/ISI_fec!M$9)</f>
        <v>0.43518284816728853</v>
      </c>
      <c r="N138" s="168">
        <f>IF(N$9=0,0,N$9/ISI_fec!N$9)</f>
        <v>0.43518284816728858</v>
      </c>
      <c r="O138" s="168">
        <f>IF(O$9=0,0,O$9/ISI_fec!O$9)</f>
        <v>0.43518284816728869</v>
      </c>
      <c r="P138" s="168">
        <f>IF(P$9=0,0,P$9/ISI_fec!P$9)</f>
        <v>0.43518284816728869</v>
      </c>
      <c r="Q138" s="168">
        <f>IF(Q$9=0,0,Q$9/ISI_fec!Q$9)</f>
        <v>0.43518284816728864</v>
      </c>
    </row>
    <row r="139" spans="1:17" x14ac:dyDescent="0.25">
      <c r="A139" s="129" t="s">
        <v>79</v>
      </c>
      <c r="B139" s="167">
        <f>IF(B$10=0,0,B$10/ISI_fec!B$10)</f>
        <v>0.67019284329304829</v>
      </c>
      <c r="C139" s="167">
        <f>IF(C$10=0,0,C$10/ISI_fec!C$10)</f>
        <v>0.6701928432930484</v>
      </c>
      <c r="D139" s="167">
        <f>IF(D$10=0,0,D$10/ISI_fec!D$10)</f>
        <v>0.71206327498034516</v>
      </c>
      <c r="E139" s="167">
        <f>IF(E$10=0,0,E$10/ISI_fec!E$10)</f>
        <v>0.71709404220030759</v>
      </c>
      <c r="F139" s="167">
        <f>IF(F$10=0,0,F$10/ISI_fec!F$10)</f>
        <v>0.67492779355036236</v>
      </c>
      <c r="G139" s="167">
        <f>IF(G$10=0,0,G$10/ISI_fec!G$10)</f>
        <v>0.67492779355036248</v>
      </c>
      <c r="H139" s="167">
        <f>IF(H$10=0,0,H$10/ISI_fec!H$10)</f>
        <v>0.71709404220030759</v>
      </c>
      <c r="I139" s="167">
        <f>IF(I$10=0,0,I$10/ISI_fec!I$10)</f>
        <v>0.67492779355036248</v>
      </c>
      <c r="J139" s="167">
        <f>IF(J$10=0,0,J$10/ISI_fec!J$10)</f>
        <v>0.68779247234800367</v>
      </c>
      <c r="K139" s="167">
        <f>IF(K$10=0,0,K$10/ISI_fec!K$10)</f>
        <v>0.68779247234800378</v>
      </c>
      <c r="L139" s="167">
        <f>IF(L$10=0,0,L$10/ISI_fec!L$10)</f>
        <v>0.68779247234800389</v>
      </c>
      <c r="M139" s="167">
        <f>IF(M$10=0,0,M$10/ISI_fec!M$10)</f>
        <v>0.68779247234800367</v>
      </c>
      <c r="N139" s="167">
        <f>IF(N$10=0,0,N$10/ISI_fec!N$10)</f>
        <v>0.68779247234800378</v>
      </c>
      <c r="O139" s="167">
        <f>IF(O$10=0,0,O$10/ISI_fec!O$10)</f>
        <v>0.68779247234800367</v>
      </c>
      <c r="P139" s="167">
        <f>IF(P$10=0,0,P$10/ISI_fec!P$10)</f>
        <v>0.68779247234800367</v>
      </c>
      <c r="Q139" s="167">
        <f>IF(Q$10=0,0,Q$10/ISI_fec!Q$10)</f>
        <v>0.68779247234800378</v>
      </c>
    </row>
    <row r="140" spans="1:17" x14ac:dyDescent="0.25">
      <c r="A140" s="127" t="s">
        <v>117</v>
      </c>
      <c r="B140" s="166">
        <f>IF(B$15=0,0,B$15/ISI_fec!B$15)</f>
        <v>0.41051588146339663</v>
      </c>
      <c r="C140" s="166">
        <f>IF(C$15=0,0,C$15/ISI_fec!C$15)</f>
        <v>0.42533474385194714</v>
      </c>
      <c r="D140" s="166">
        <f>IF(D$15=0,0,D$15/ISI_fec!D$15)</f>
        <v>0.43484298541650068</v>
      </c>
      <c r="E140" s="166">
        <f>IF(E$15=0,0,E$15/ISI_fec!E$15)</f>
        <v>0.43722142798517816</v>
      </c>
      <c r="F140" s="166">
        <f>IF(F$15=0,0,F$15/ISI_fec!F$15)</f>
        <v>0.43496377162861494</v>
      </c>
      <c r="G140" s="166">
        <f>IF(G$15=0,0,G$15/ISI_fec!G$15)</f>
        <v>0.45723239794845727</v>
      </c>
      <c r="H140" s="166">
        <f>IF(H$15=0,0,H$15/ISI_fec!H$15)</f>
        <v>0.44108798179409053</v>
      </c>
      <c r="I140" s="166">
        <f>IF(I$15=0,0,I$15/ISI_fec!I$15)</f>
        <v>0.42279724413976261</v>
      </c>
      <c r="J140" s="166">
        <f>IF(J$15=0,0,J$15/ISI_fec!J$15)</f>
        <v>0.42991561260034888</v>
      </c>
      <c r="K140" s="166">
        <f>IF(K$15=0,0,K$15/ISI_fec!K$15)</f>
        <v>0.4374121688088442</v>
      </c>
      <c r="L140" s="166">
        <f>IF(L$15=0,0,L$15/ISI_fec!L$15)</f>
        <v>0.43937666239245937</v>
      </c>
      <c r="M140" s="166">
        <f>IF(M$15=0,0,M$15/ISI_fec!M$15)</f>
        <v>0.42879189370978177</v>
      </c>
      <c r="N140" s="166">
        <f>IF(N$15=0,0,N$15/ISI_fec!N$15)</f>
        <v>0.45197754364489101</v>
      </c>
      <c r="O140" s="166">
        <f>IF(O$15=0,0,O$15/ISI_fec!O$15)</f>
        <v>0.49697248441306907</v>
      </c>
      <c r="P140" s="166">
        <f>IF(P$15=0,0,P$15/ISI_fec!P$15)</f>
        <v>0.48041998994429969</v>
      </c>
      <c r="Q140" s="166">
        <f>IF(Q$15=0,0,Q$15/ISI_fec!Q$15)</f>
        <v>0.45540144412079808</v>
      </c>
    </row>
    <row r="141" spans="1:17" x14ac:dyDescent="0.25">
      <c r="A141" s="127" t="s">
        <v>116</v>
      </c>
      <c r="B141" s="166">
        <f>IF(B$21=0,0,B$21/ISI_fec!B$21)</f>
        <v>0.49571072081762269</v>
      </c>
      <c r="C141" s="166">
        <f>IF(C$21=0,0,C$21/ISI_fec!C$21)</f>
        <v>0.49687177588667159</v>
      </c>
      <c r="D141" s="166">
        <f>IF(D$21=0,0,D$21/ISI_fec!D$21)</f>
        <v>0.49767547094042996</v>
      </c>
      <c r="E141" s="166">
        <f>IF(E$21=0,0,E$21/ISI_fec!E$21)</f>
        <v>0.50016795754817078</v>
      </c>
      <c r="F141" s="166">
        <f>IF(F$21=0,0,F$21/ISI_fec!F$21)</f>
        <v>0.50007546475914566</v>
      </c>
      <c r="G141" s="166">
        <f>IF(G$21=0,0,G$21/ISI_fec!G$21)</f>
        <v>0.50063465038112998</v>
      </c>
      <c r="H141" s="166">
        <f>IF(H$21=0,0,H$21/ISI_fec!H$21)</f>
        <v>0.50005542992206342</v>
      </c>
      <c r="I141" s="166">
        <f>IF(I$21=0,0,I$21/ISI_fec!I$21)</f>
        <v>0.49988785650473982</v>
      </c>
      <c r="J141" s="166">
        <f>IF(J$21=0,0,J$21/ISI_fec!J$21)</f>
        <v>0.50941317527911811</v>
      </c>
      <c r="K141" s="166">
        <f>IF(K$21=0,0,K$21/ISI_fec!K$21)</f>
        <v>0.50942420938094746</v>
      </c>
      <c r="L141" s="166">
        <f>IF(L$21=0,0,L$21/ISI_fec!L$21)</f>
        <v>0.50955660584969231</v>
      </c>
      <c r="M141" s="166">
        <f>IF(M$21=0,0,M$21/ISI_fec!M$21)</f>
        <v>0.50944798024920035</v>
      </c>
      <c r="N141" s="166">
        <f>IF(N$21=0,0,N$21/ISI_fec!N$21)</f>
        <v>0.50946138750513315</v>
      </c>
      <c r="O141" s="166">
        <f>IF(O$21=0,0,O$21/ISI_fec!O$21)</f>
        <v>0.51116918138734513</v>
      </c>
      <c r="P141" s="166">
        <f>IF(P$21=0,0,P$21/ISI_fec!P$21)</f>
        <v>0.50970439541074819</v>
      </c>
      <c r="Q141" s="166">
        <f>IF(Q$21=0,0,Q$21/ISI_fec!Q$21)</f>
        <v>0.50959543292262477</v>
      </c>
    </row>
    <row r="142" spans="1:17" x14ac:dyDescent="0.25">
      <c r="A142" s="127" t="s">
        <v>113</v>
      </c>
      <c r="B142" s="166">
        <f>IF(B$27=0,0,B$27/ISI_fec!B$27)</f>
        <v>0.45024387691940726</v>
      </c>
      <c r="C142" s="166">
        <f>IF(C$27=0,0,C$27/ISI_fec!C$27)</f>
        <v>0.45021403236645935</v>
      </c>
      <c r="D142" s="166">
        <f>IF(D$27=0,0,D$27/ISI_fec!D$27)</f>
        <v>0.45067489867433563</v>
      </c>
      <c r="E142" s="166">
        <f>IF(E$27=0,0,E$27/ISI_fec!E$27)</f>
        <v>0.45385894226536805</v>
      </c>
      <c r="F142" s="166">
        <f>IF(F$27=0,0,F$27/ISI_fec!F$27)</f>
        <v>0.45337583484917521</v>
      </c>
      <c r="G142" s="166">
        <f>IF(G$27=0,0,G$27/ISI_fec!G$27)</f>
        <v>0.45333568262065416</v>
      </c>
      <c r="H142" s="166">
        <f>IF(H$27=0,0,H$27/ISI_fec!H$27)</f>
        <v>0.45385894226536805</v>
      </c>
      <c r="I142" s="166">
        <f>IF(I$27=0,0,I$27/ISI_fec!I$27)</f>
        <v>0.45344496567723869</v>
      </c>
      <c r="J142" s="166">
        <f>IF(J$27=0,0,J$27/ISI_fec!J$27)</f>
        <v>0.4620594772176167</v>
      </c>
      <c r="K142" s="166">
        <f>IF(K$27=0,0,K$27/ISI_fec!K$27)</f>
        <v>0.46067356748451316</v>
      </c>
      <c r="L142" s="166">
        <f>IF(L$27=0,0,L$27/ISI_fec!L$27)</f>
        <v>0.46134268713865501</v>
      </c>
      <c r="M142" s="166">
        <f>IF(M$27=0,0,M$27/ISI_fec!M$27)</f>
        <v>0.46197125497748426</v>
      </c>
      <c r="N142" s="166">
        <f>IF(N$27=0,0,N$27/ISI_fec!N$27)</f>
        <v>0.4618951215554018</v>
      </c>
      <c r="O142" s="166">
        <f>IF(O$27=0,0,O$27/ISI_fec!O$27)</f>
        <v>0.46153945776380295</v>
      </c>
      <c r="P142" s="166">
        <f>IF(P$27=0,0,P$27/ISI_fec!P$27)</f>
        <v>0.46168985964056725</v>
      </c>
      <c r="Q142" s="166">
        <f>IF(Q$27=0,0,Q$27/ISI_fec!Q$27)</f>
        <v>0.4619201625779441</v>
      </c>
    </row>
    <row r="143" spans="1:17" x14ac:dyDescent="0.25">
      <c r="A143" s="72" t="s">
        <v>112</v>
      </c>
      <c r="B143" s="165">
        <f>IF(B$34=0,0,B$34/ISI_fec!B$34)</f>
        <v>0.49210445971436073</v>
      </c>
      <c r="C143" s="165">
        <f>IF(C$34=0,0,C$34/ISI_fec!C$34)</f>
        <v>0.48956520977916468</v>
      </c>
      <c r="D143" s="165">
        <f>IF(D$34=0,0,D$34/ISI_fec!D$34)</f>
        <v>0.49237736286186617</v>
      </c>
      <c r="E143" s="165">
        <f>IF(E$34=0,0,E$34/ISI_fec!E$34)</f>
        <v>0.49670818100930209</v>
      </c>
      <c r="F143" s="165">
        <f>IF(F$34=0,0,F$34/ISI_fec!F$34)</f>
        <v>0.4972091606745781</v>
      </c>
      <c r="G143" s="165">
        <f>IF(G$34=0,0,G$34/ISI_fec!G$34)</f>
        <v>0.5094665147749069</v>
      </c>
      <c r="H143" s="165">
        <f>IF(H$34=0,0,H$34/ISI_fec!H$34)</f>
        <v>0.49992519651614464</v>
      </c>
      <c r="I143" s="165">
        <f>IF(I$34=0,0,I$34/ISI_fec!I$34)</f>
        <v>0.49238117307137763</v>
      </c>
      <c r="J143" s="165">
        <f>IF(J$34=0,0,J$34/ISI_fec!J$34)</f>
        <v>0.50538856109911279</v>
      </c>
      <c r="K143" s="165">
        <f>IF(K$34=0,0,K$34/ISI_fec!K$34)</f>
        <v>0.51471834867179178</v>
      </c>
      <c r="L143" s="165">
        <f>IF(L$34=0,0,L$34/ISI_fec!L$34)</f>
        <v>0.50420354491735442</v>
      </c>
      <c r="M143" s="165">
        <f>IF(M$34=0,0,M$34/ISI_fec!M$34)</f>
        <v>0.50223443306698101</v>
      </c>
      <c r="N143" s="165">
        <f>IF(N$34=0,0,N$34/ISI_fec!N$34)</f>
        <v>0.50155292272854246</v>
      </c>
      <c r="O143" s="165">
        <f>IF(O$34=0,0,O$34/ISI_fec!O$34)</f>
        <v>0.51904100305464473</v>
      </c>
      <c r="P143" s="165">
        <f>IF(P$34=0,0,P$34/ISI_fec!P$34)</f>
        <v>0.51755745424771971</v>
      </c>
      <c r="Q143" s="165">
        <f>IF(Q$34=0,0,Q$34/ISI_fec!Q$34)</f>
        <v>0.50996798246092567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0.49256216445426204</v>
      </c>
      <c r="C145" s="170">
        <f>IF(C$53=0,0,C$53/ISI_fec!C$53)</f>
        <v>0.49243204450097305</v>
      </c>
      <c r="D145" s="170">
        <f>IF(D$53=0,0,D$53/ISI_fec!D$53)</f>
        <v>0.49426688543017572</v>
      </c>
      <c r="E145" s="170">
        <f>IF(E$53=0,0,E$53/ISI_fec!E$53)</f>
        <v>0.49423237193187586</v>
      </c>
      <c r="F145" s="170">
        <f>IF(F$53=0,0,F$53/ISI_fec!F$53)</f>
        <v>0.4937286949903793</v>
      </c>
      <c r="G145" s="170">
        <f>IF(G$53=0,0,G$53/ISI_fec!G$53)</f>
        <v>0.49803668706341619</v>
      </c>
      <c r="H145" s="170">
        <f>IF(H$53=0,0,H$53/ISI_fec!H$53)</f>
        <v>0.50265858603399483</v>
      </c>
      <c r="I145" s="170">
        <f>IF(I$53=0,0,I$53/ISI_fec!I$53)</f>
        <v>0.50767422419122787</v>
      </c>
      <c r="J145" s="170">
        <f>IF(J$53=0,0,J$53/ISI_fec!J$53)</f>
        <v>0.5151677828575294</v>
      </c>
      <c r="K145" s="170">
        <f>IF(K$53=0,0,K$53/ISI_fec!K$53)</f>
        <v>0.51695854374503791</v>
      </c>
      <c r="L145" s="170">
        <f>IF(L$53=0,0,L$53/ISI_fec!L$53)</f>
        <v>0.51613285373233198</v>
      </c>
      <c r="M145" s="170">
        <f>IF(M$53=0,0,M$53/ISI_fec!M$53)</f>
        <v>0.51396756005034139</v>
      </c>
      <c r="N145" s="170">
        <f>IF(N$53=0,0,N$53/ISI_fec!N$53)</f>
        <v>0.51657943491409331</v>
      </c>
      <c r="O145" s="170">
        <f>IF(O$53=0,0,O$53/ISI_fec!O$53)</f>
        <v>0.52453923071056807</v>
      </c>
      <c r="P145" s="170">
        <f>IF(P$53=0,0,P$53/ISI_fec!P$53)</f>
        <v>0.52212562447303557</v>
      </c>
      <c r="Q145" s="170">
        <f>IF(Q$53=0,0,Q$53/ISI_fec!Q$53)</f>
        <v>0.51869910839270505</v>
      </c>
    </row>
    <row r="146" spans="1:17" x14ac:dyDescent="0.25">
      <c r="A146" s="132" t="s">
        <v>83</v>
      </c>
      <c r="B146" s="169">
        <f>IF(B$54=0,0,B$54/ISI_fec!B$54)</f>
        <v>0.39353140060675795</v>
      </c>
      <c r="C146" s="169">
        <f>IF(C$54=0,0,C$54/ISI_fec!C$54)</f>
        <v>0.39353140060675801</v>
      </c>
      <c r="D146" s="169">
        <f>IF(D$54=0,0,D$54/ISI_fec!D$54)</f>
        <v>0.39353140060675801</v>
      </c>
      <c r="E146" s="169">
        <f>IF(E$54=0,0,E$54/ISI_fec!E$54)</f>
        <v>0.3935314006067579</v>
      </c>
      <c r="F146" s="169">
        <f>IF(F$54=0,0,F$54/ISI_fec!F$54)</f>
        <v>0.39353140060675801</v>
      </c>
      <c r="G146" s="169">
        <f>IF(G$54=0,0,G$54/ISI_fec!G$54)</f>
        <v>0.39353140060675801</v>
      </c>
      <c r="H146" s="169">
        <f>IF(H$54=0,0,H$54/ISI_fec!H$54)</f>
        <v>0.39914211378155945</v>
      </c>
      <c r="I146" s="169">
        <f>IF(I$54=0,0,I$54/ISI_fec!I$54)</f>
        <v>0.40479423136360226</v>
      </c>
      <c r="J146" s="169">
        <f>IF(J$54=0,0,J$54/ISI_fec!J$54)</f>
        <v>0.41050083702205614</v>
      </c>
      <c r="K146" s="169">
        <f>IF(K$54=0,0,K$54/ISI_fec!K$54)</f>
        <v>0.41050083702205625</v>
      </c>
      <c r="L146" s="169">
        <f>IF(L$54=0,0,L$54/ISI_fec!L$54)</f>
        <v>0.4105008370220562</v>
      </c>
      <c r="M146" s="169">
        <f>IF(M$54=0,0,M$54/ISI_fec!M$54)</f>
        <v>0.4105008370220562</v>
      </c>
      <c r="N146" s="169">
        <f>IF(N$54=0,0,N$54/ISI_fec!N$54)</f>
        <v>0.4105008370220562</v>
      </c>
      <c r="O146" s="169">
        <f>IF(O$54=0,0,O$54/ISI_fec!O$54)</f>
        <v>0.4105008370220562</v>
      </c>
      <c r="P146" s="169">
        <f>IF(P$54=0,0,P$54/ISI_fec!P$54)</f>
        <v>0.4105008370220562</v>
      </c>
      <c r="Q146" s="169">
        <f>IF(Q$54=0,0,Q$54/ISI_fec!Q$54)</f>
        <v>0.41050083702205614</v>
      </c>
    </row>
    <row r="147" spans="1:17" x14ac:dyDescent="0.25">
      <c r="A147" s="76" t="s">
        <v>82</v>
      </c>
      <c r="B147" s="168">
        <f>IF(B$55=0,0,B$55/ISI_fec!B$55)</f>
        <v>0.1023527190576505</v>
      </c>
      <c r="C147" s="168">
        <f>IF(C$55=0,0,C$55/ISI_fec!C$55)</f>
        <v>0.10235271905765052</v>
      </c>
      <c r="D147" s="168">
        <f>IF(D$55=0,0,D$55/ISI_fec!D$55)</f>
        <v>0.10235271905765052</v>
      </c>
      <c r="E147" s="168">
        <f>IF(E$55=0,0,E$55/ISI_fec!E$55)</f>
        <v>0.10235271905765049</v>
      </c>
      <c r="F147" s="168">
        <f>IF(F$55=0,0,F$55/ISI_fec!F$55)</f>
        <v>0.1023527190576505</v>
      </c>
      <c r="G147" s="168">
        <f>IF(G$55=0,0,G$55/ISI_fec!G$55)</f>
        <v>0.1023527190576505</v>
      </c>
      <c r="H147" s="168">
        <f>IF(H$55=0,0,H$55/ISI_fec!H$55)</f>
        <v>0.10381199714424812</v>
      </c>
      <c r="I147" s="168">
        <f>IF(I$55=0,0,I$55/ISI_fec!I$55)</f>
        <v>0.10528204401233456</v>
      </c>
      <c r="J147" s="168">
        <f>IF(J$55=0,0,J$55/ISI_fec!J$55)</f>
        <v>0.10676626256473466</v>
      </c>
      <c r="K147" s="168">
        <f>IF(K$55=0,0,K$55/ISI_fec!K$55)</f>
        <v>0.10676626256473465</v>
      </c>
      <c r="L147" s="168">
        <f>IF(L$55=0,0,L$55/ISI_fec!L$55)</f>
        <v>0.10676626256473463</v>
      </c>
      <c r="M147" s="168">
        <f>IF(M$55=0,0,M$55/ISI_fec!M$55)</f>
        <v>0.10676626256473465</v>
      </c>
      <c r="N147" s="168">
        <f>IF(N$55=0,0,N$55/ISI_fec!N$55)</f>
        <v>0.10676626256473465</v>
      </c>
      <c r="O147" s="168">
        <f>IF(O$55=0,0,O$55/ISI_fec!O$55)</f>
        <v>0.10676626256473463</v>
      </c>
      <c r="P147" s="168">
        <f>IF(P$55=0,0,P$55/ISI_fec!P$55)</f>
        <v>0.10676626256473465</v>
      </c>
      <c r="Q147" s="168">
        <f>IF(Q$55=0,0,Q$55/ISI_fec!Q$55)</f>
        <v>0.10676626256473465</v>
      </c>
    </row>
    <row r="148" spans="1:17" x14ac:dyDescent="0.25">
      <c r="A148" s="76" t="s">
        <v>81</v>
      </c>
      <c r="B148" s="168">
        <f>IF(B$56=0,0,B$56/ISI_fec!B$56)</f>
        <v>0.56861817881344923</v>
      </c>
      <c r="C148" s="168">
        <f>IF(C$56=0,0,C$56/ISI_fec!C$56)</f>
        <v>0.56861817881344912</v>
      </c>
      <c r="D148" s="168">
        <f>IF(D$56=0,0,D$56/ISI_fec!D$56)</f>
        <v>0.56861817881344923</v>
      </c>
      <c r="E148" s="168">
        <f>IF(E$56=0,0,E$56/ISI_fec!E$56)</f>
        <v>0.56861817881344923</v>
      </c>
      <c r="F148" s="168">
        <f>IF(F$56=0,0,F$56/ISI_fec!F$56)</f>
        <v>0.56861817881344923</v>
      </c>
      <c r="G148" s="168">
        <f>IF(G$56=0,0,G$56/ISI_fec!G$56)</f>
        <v>0.56861817881344923</v>
      </c>
      <c r="H148" s="168">
        <f>IF(H$56=0,0,H$56/ISI_fec!H$56)</f>
        <v>0.57672516469152968</v>
      </c>
      <c r="I148" s="168">
        <f>IF(I$56=0,0,I$56/ISI_fec!I$56)</f>
        <v>0.58489197628772072</v>
      </c>
      <c r="J148" s="168">
        <f>IF(J$56=0,0,J$56/ISI_fec!J$56)</f>
        <v>0.59313751835047268</v>
      </c>
      <c r="K148" s="168">
        <f>IF(K$56=0,0,K$56/ISI_fec!K$56)</f>
        <v>0.59313751835047257</v>
      </c>
      <c r="L148" s="168">
        <f>IF(L$56=0,0,L$56/ISI_fec!L$56)</f>
        <v>0.59313751835047268</v>
      </c>
      <c r="M148" s="168">
        <f>IF(M$56=0,0,M$56/ISI_fec!M$56)</f>
        <v>0.59313751835047268</v>
      </c>
      <c r="N148" s="168">
        <f>IF(N$56=0,0,N$56/ISI_fec!N$56)</f>
        <v>0.59313751835047268</v>
      </c>
      <c r="O148" s="168">
        <f>IF(O$56=0,0,O$56/ISI_fec!O$56)</f>
        <v>0.59313751835047268</v>
      </c>
      <c r="P148" s="168">
        <f>IF(P$56=0,0,P$56/ISI_fec!P$56)</f>
        <v>0.59313751835047268</v>
      </c>
      <c r="Q148" s="168">
        <f>IF(Q$56=0,0,Q$56/ISI_fec!Q$56)</f>
        <v>0.59313751835047268</v>
      </c>
    </row>
    <row r="149" spans="1:17" x14ac:dyDescent="0.25">
      <c r="A149" s="76" t="s">
        <v>80</v>
      </c>
      <c r="B149" s="168">
        <f>IF(B$57=0,0,B$57/ISI_fec!B$57)</f>
        <v>0.39064398044494919</v>
      </c>
      <c r="C149" s="168">
        <f>IF(C$57=0,0,C$57/ISI_fec!C$57)</f>
        <v>0.39064398044494913</v>
      </c>
      <c r="D149" s="168">
        <f>IF(D$57=0,0,D$57/ISI_fec!D$57)</f>
        <v>0.39064398044494913</v>
      </c>
      <c r="E149" s="168">
        <f>IF(E$57=0,0,E$57/ISI_fec!E$57)</f>
        <v>0.39064398044494919</v>
      </c>
      <c r="F149" s="168">
        <f>IF(F$57=0,0,F$57/ISI_fec!F$57)</f>
        <v>0.39064398044494913</v>
      </c>
      <c r="G149" s="168">
        <f>IF(G$57=0,0,G$57/ISI_fec!G$57)</f>
        <v>0.39064398044494919</v>
      </c>
      <c r="H149" s="168">
        <f>IF(H$57=0,0,H$57/ISI_fec!H$57)</f>
        <v>0.39621352667267073</v>
      </c>
      <c r="I149" s="168">
        <f>IF(I$57=0,0,I$57/ISI_fec!I$57)</f>
        <v>0.40182417351505173</v>
      </c>
      <c r="J149" s="168">
        <f>IF(J$57=0,0,J$57/ISI_fec!J$57)</f>
        <v>0.40748890864371246</v>
      </c>
      <c r="K149" s="168">
        <f>IF(K$57=0,0,K$57/ISI_fec!K$57)</f>
        <v>0.40748890864371246</v>
      </c>
      <c r="L149" s="168">
        <f>IF(L$57=0,0,L$57/ISI_fec!L$57)</f>
        <v>0.40748890864371246</v>
      </c>
      <c r="M149" s="168">
        <f>IF(M$57=0,0,M$57/ISI_fec!M$57)</f>
        <v>0.4074889086437124</v>
      </c>
      <c r="N149" s="168">
        <f>IF(N$57=0,0,N$57/ISI_fec!N$57)</f>
        <v>0.4074889086437124</v>
      </c>
      <c r="O149" s="168">
        <f>IF(O$57=0,0,O$57/ISI_fec!O$57)</f>
        <v>0.4074889086437124</v>
      </c>
      <c r="P149" s="168">
        <f>IF(P$57=0,0,P$57/ISI_fec!P$57)</f>
        <v>0.40748890864371246</v>
      </c>
      <c r="Q149" s="168">
        <f>IF(Q$57=0,0,Q$57/ISI_fec!Q$57)</f>
        <v>0.4074889086437124</v>
      </c>
    </row>
    <row r="150" spans="1:17" x14ac:dyDescent="0.25">
      <c r="A150" s="129" t="s">
        <v>79</v>
      </c>
      <c r="B150" s="167">
        <f>IF(B$58=0,0,B$58/ISI_fec!B$58)</f>
        <v>0.61709038793459481</v>
      </c>
      <c r="C150" s="167">
        <f>IF(C$58=0,0,C$58/ISI_fec!C$58)</f>
        <v>0.61709038793459481</v>
      </c>
      <c r="D150" s="167">
        <f>IF(D$58=0,0,D$58/ISI_fec!D$58)</f>
        <v>0.65564323312158079</v>
      </c>
      <c r="E150" s="167">
        <f>IF(E$58=0,0,E$58/ISI_fec!E$58)</f>
        <v>0.65564323312158101</v>
      </c>
      <c r="F150" s="167">
        <f>IF(F$58=0,0,F$58/ISI_fec!F$58)</f>
        <v>0.61709038793459481</v>
      </c>
      <c r="G150" s="167">
        <f>IF(G$58=0,0,G$58/ISI_fec!G$58)</f>
        <v>0.6170903879345947</v>
      </c>
      <c r="H150" s="167">
        <f>IF(H$58=0,0,H$58/ISI_fec!H$58)</f>
        <v>0.6649909652729995</v>
      </c>
      <c r="I150" s="167">
        <f>IF(I$58=0,0,I$58/ISI_fec!I$58)</f>
        <v>0.63475145536216648</v>
      </c>
      <c r="J150" s="167">
        <f>IF(J$58=0,0,J$58/ISI_fec!J$58)</f>
        <v>0.64369989376920489</v>
      </c>
      <c r="K150" s="167">
        <f>IF(K$58=0,0,K$58/ISI_fec!K$58)</f>
        <v>0.64369989376920489</v>
      </c>
      <c r="L150" s="167">
        <f>IF(L$58=0,0,L$58/ISI_fec!L$58)</f>
        <v>0.643699893769205</v>
      </c>
      <c r="M150" s="167">
        <f>IF(M$58=0,0,M$58/ISI_fec!M$58)</f>
        <v>0.643699893769205</v>
      </c>
      <c r="N150" s="167">
        <f>IF(N$58=0,0,N$58/ISI_fec!N$58)</f>
        <v>0.64369989376920489</v>
      </c>
      <c r="O150" s="167">
        <f>IF(O$58=0,0,O$58/ISI_fec!O$58)</f>
        <v>0.64369989376920489</v>
      </c>
      <c r="P150" s="167">
        <f>IF(P$58=0,0,P$58/ISI_fec!P$58)</f>
        <v>0.64369989376920489</v>
      </c>
      <c r="Q150" s="167">
        <f>IF(Q$58=0,0,Q$58/ISI_fec!Q$58)</f>
        <v>0.643699893769205</v>
      </c>
    </row>
    <row r="151" spans="1:17" x14ac:dyDescent="0.25">
      <c r="A151" s="127" t="s">
        <v>115</v>
      </c>
      <c r="B151" s="166">
        <f>IF(B$63=0,0,B$63/ISI_fec!B$63)</f>
        <v>0.40782524989611824</v>
      </c>
      <c r="C151" s="166">
        <f>IF(C$63=0,0,C$63/ISI_fec!C$63)</f>
        <v>0.40732675340390284</v>
      </c>
      <c r="D151" s="166">
        <f>IF(D$63=0,0,D$63/ISI_fec!D$63)</f>
        <v>0.41643243128009755</v>
      </c>
      <c r="E151" s="166">
        <f>IF(E$63=0,0,E$63/ISI_fec!E$63)</f>
        <v>0.41577271670166549</v>
      </c>
      <c r="F151" s="166">
        <f>IF(F$63=0,0,F$63/ISI_fec!F$63)</f>
        <v>0.4136258138815711</v>
      </c>
      <c r="G151" s="166">
        <f>IF(G$63=0,0,G$63/ISI_fec!G$63)</f>
        <v>0.4348020112717158</v>
      </c>
      <c r="H151" s="166">
        <f>IF(H$63=0,0,H$63/ISI_fec!H$63)</f>
        <v>0.4291687422878212</v>
      </c>
      <c r="I151" s="166">
        <f>IF(I$63=0,0,I$63/ISI_fec!I$63)</f>
        <v>0.42611210797489429</v>
      </c>
      <c r="J151" s="166">
        <f>IF(J$63=0,0,J$63/ISI_fec!J$63)</f>
        <v>0.43268132297794504</v>
      </c>
      <c r="K151" s="166">
        <f>IF(K$63=0,0,K$63/ISI_fec!K$63)</f>
        <v>0.44155446304188789</v>
      </c>
      <c r="L151" s="166">
        <f>IF(L$63=0,0,L$63/ISI_fec!L$63)</f>
        <v>0.44084482667489433</v>
      </c>
      <c r="M151" s="166">
        <f>IF(M$63=0,0,M$63/ISI_fec!M$63)</f>
        <v>0.42672145596849309</v>
      </c>
      <c r="N151" s="166">
        <f>IF(N$63=0,0,N$63/ISI_fec!N$63)</f>
        <v>0.44415894267547074</v>
      </c>
      <c r="O151" s="166">
        <f>IF(O$63=0,0,O$63/ISI_fec!O$63)</f>
        <v>0.48375051810483166</v>
      </c>
      <c r="P151" s="166">
        <f>IF(P$63=0,0,P$63/ISI_fec!P$63)</f>
        <v>0.46913441709031872</v>
      </c>
      <c r="Q151" s="166">
        <f>IF(Q$63=0,0,Q$63/ISI_fec!Q$63)</f>
        <v>0.45168637762015479</v>
      </c>
    </row>
    <row r="152" spans="1:17" x14ac:dyDescent="0.25">
      <c r="A152" s="127" t="s">
        <v>114</v>
      </c>
      <c r="B152" s="166">
        <f>IF(B$69=0,0,B$69/ISI_fec!B$69)</f>
        <v>0.56565778646587517</v>
      </c>
      <c r="C152" s="166">
        <f>IF(C$69=0,0,C$69/ISI_fec!C$69)</f>
        <v>0.56565778646587506</v>
      </c>
      <c r="D152" s="166">
        <f>IF(D$69=0,0,D$69/ISI_fec!D$69)</f>
        <v>0.56565778646587506</v>
      </c>
      <c r="E152" s="166">
        <f>IF(E$69=0,0,E$69/ISI_fec!E$69)</f>
        <v>0.56565778646587506</v>
      </c>
      <c r="F152" s="166">
        <f>IF(F$69=0,0,F$69/ISI_fec!F$69)</f>
        <v>0.56565778646587517</v>
      </c>
      <c r="G152" s="166">
        <f>IF(G$69=0,0,G$69/ISI_fec!G$69)</f>
        <v>0.56565778646587517</v>
      </c>
      <c r="H152" s="166">
        <f>IF(H$69=0,0,H$69/ISI_fec!H$69)</f>
        <v>0.57372256500720553</v>
      </c>
      <c r="I152" s="166">
        <f>IF(I$69=0,0,I$69/ISI_fec!I$69)</f>
        <v>0.5818468577964816</v>
      </c>
      <c r="J152" s="166">
        <f>IF(J$69=0,0,J$69/ISI_fec!J$69)</f>
        <v>0.59004947115851003</v>
      </c>
      <c r="K152" s="166">
        <f>IF(K$69=0,0,K$69/ISI_fec!K$69)</f>
        <v>0.59004947115851003</v>
      </c>
      <c r="L152" s="166">
        <f>IF(L$69=0,0,L$69/ISI_fec!L$69)</f>
        <v>0.59004947115851003</v>
      </c>
      <c r="M152" s="166">
        <f>IF(M$69=0,0,M$69/ISI_fec!M$69)</f>
        <v>0.59004947115851003</v>
      </c>
      <c r="N152" s="166">
        <f>IF(N$69=0,0,N$69/ISI_fec!N$69)</f>
        <v>0.59004947115850992</v>
      </c>
      <c r="O152" s="166">
        <f>IF(O$69=0,0,O$69/ISI_fec!O$69)</f>
        <v>0.59004947115851003</v>
      </c>
      <c r="P152" s="166">
        <f>IF(P$69=0,0,P$69/ISI_fec!P$69)</f>
        <v>0.59004947115851003</v>
      </c>
      <c r="Q152" s="166">
        <f>IF(Q$69=0,0,Q$69/ISI_fec!Q$69)</f>
        <v>0.59004947115851003</v>
      </c>
    </row>
    <row r="153" spans="1:17" x14ac:dyDescent="0.25">
      <c r="A153" s="127" t="s">
        <v>113</v>
      </c>
      <c r="B153" s="166">
        <f>IF(B$70=0,0,B$70/ISI_fec!B$70)</f>
        <v>0.42219833054999678</v>
      </c>
      <c r="C153" s="166">
        <f>IF(C$70=0,0,C$70/ISI_fec!C$70)</f>
        <v>0.42217034500465883</v>
      </c>
      <c r="D153" s="166">
        <f>IF(D$70=0,0,D$70/ISI_fec!D$70)</f>
        <v>0.42260250409835587</v>
      </c>
      <c r="E153" s="166">
        <f>IF(E$70=0,0,E$70/ISI_fec!E$70)</f>
        <v>0.42260250409835581</v>
      </c>
      <c r="F153" s="166">
        <f>IF(F$70=0,0,F$70/ISI_fec!F$70)</f>
        <v>0.42215266740942214</v>
      </c>
      <c r="G153" s="166">
        <f>IF(G$70=0,0,G$70/ISI_fec!G$70)</f>
        <v>0.42211528039169943</v>
      </c>
      <c r="H153" s="166">
        <f>IF(H$70=0,0,H$70/ISI_fec!H$70)</f>
        <v>0.4286276940420119</v>
      </c>
      <c r="I153" s="166">
        <f>IF(I$70=0,0,I$70/ISI_fec!I$70)</f>
        <v>0.43430084823830617</v>
      </c>
      <c r="J153" s="166">
        <f>IF(J$70=0,0,J$70/ISI_fec!J$70)</f>
        <v>0.44039623964597785</v>
      </c>
      <c r="K153" s="166">
        <f>IF(K$70=0,0,K$70/ISI_fec!K$70)</f>
        <v>0.43907530702790265</v>
      </c>
      <c r="L153" s="166">
        <f>IF(L$70=0,0,L$70/ISI_fec!L$70)</f>
        <v>0.43971305561674601</v>
      </c>
      <c r="M153" s="166">
        <f>IF(M$70=0,0,M$70/ISI_fec!M$70)</f>
        <v>0.440312153625188</v>
      </c>
      <c r="N153" s="166">
        <f>IF(N$70=0,0,N$70/ISI_fec!N$70)</f>
        <v>0.44023958964922894</v>
      </c>
      <c r="O153" s="166">
        <f>IF(O$70=0,0,O$70/ISI_fec!O$70)</f>
        <v>0.4399006008304267</v>
      </c>
      <c r="P153" s="166">
        <f>IF(P$70=0,0,P$70/ISI_fec!P$70)</f>
        <v>0.44004395125224155</v>
      </c>
      <c r="Q153" s="166">
        <f>IF(Q$70=0,0,Q$70/ISI_fec!Q$70)</f>
        <v>0.44026345664624611</v>
      </c>
    </row>
    <row r="154" spans="1:17" x14ac:dyDescent="0.25">
      <c r="A154" s="72" t="s">
        <v>112</v>
      </c>
      <c r="B154" s="165">
        <f>IF(B$77=0,0,B$77/ISI_fec!B$77)</f>
        <v>0.45198293827544711</v>
      </c>
      <c r="C154" s="165">
        <f>IF(C$77=0,0,C$77/ISI_fec!C$77)</f>
        <v>0.45160202777949537</v>
      </c>
      <c r="D154" s="165">
        <f>IF(D$77=0,0,D$77/ISI_fec!D$77)</f>
        <v>0.45362700469749789</v>
      </c>
      <c r="E154" s="165">
        <f>IF(E$77=0,0,E$77/ISI_fec!E$77)</f>
        <v>0.45417403307859761</v>
      </c>
      <c r="F154" s="165">
        <f>IF(F$77=0,0,F$77/ISI_fec!F$77)</f>
        <v>0.45428495943237357</v>
      </c>
      <c r="G154" s="165">
        <f>IF(G$77=0,0,G$77/ISI_fec!G$77)</f>
        <v>0.46284704527043852</v>
      </c>
      <c r="H154" s="165">
        <f>IF(H$77=0,0,H$77/ISI_fec!H$77)</f>
        <v>0.46250829444977171</v>
      </c>
      <c r="I154" s="165">
        <f>IF(I$77=0,0,I$77/ISI_fec!I$77)</f>
        <v>0.46484266829804605</v>
      </c>
      <c r="J154" s="165">
        <f>IF(J$77=0,0,J$77/ISI_fec!J$77)</f>
        <v>0.47348161527735105</v>
      </c>
      <c r="K154" s="165">
        <f>IF(K$77=0,0,K$77/ISI_fec!K$77)</f>
        <v>0.47940972255366726</v>
      </c>
      <c r="L154" s="165">
        <f>IF(L$77=0,0,L$77/ISI_fec!L$77)</f>
        <v>0.47237820263701258</v>
      </c>
      <c r="M154" s="165">
        <f>IF(M$77=0,0,M$77/ISI_fec!M$77)</f>
        <v>0.47134952362604915</v>
      </c>
      <c r="N154" s="165">
        <f>IF(N$77=0,0,N$77/ISI_fec!N$77)</f>
        <v>0.47086291052893997</v>
      </c>
      <c r="O154" s="165">
        <f>IF(O$77=0,0,O$77/ISI_fec!O$77)</f>
        <v>0.48660779931024328</v>
      </c>
      <c r="P154" s="165">
        <f>IF(P$77=0,0,P$77/ISI_fec!P$77)</f>
        <v>0.48503412994494316</v>
      </c>
      <c r="Q154" s="165">
        <f>IF(Q$77=0,0,Q$77/ISI_fec!Q$77)</f>
        <v>0.4786257629786253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2018-07-16T15:41:01Z</dcterms:created>
  <dcterms:modified xsi:type="dcterms:W3CDTF">2018-07-16T15:41:01Z</dcterms:modified>
</cp:coreProperties>
</file>