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P8" i="46" l="1"/>
  <c r="C9" i="50"/>
  <c r="C8" i="50"/>
  <c r="Q9" i="46"/>
  <c r="Q8" i="46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L4" i="18"/>
  <c r="L3" i="18" s="1"/>
  <c r="J4" i="18"/>
  <c r="J3" i="18" s="1"/>
  <c r="M4" i="18"/>
  <c r="M3" i="18" s="1"/>
  <c r="N4" i="18"/>
  <c r="N3" i="18" s="1"/>
  <c r="P4" i="18"/>
  <c r="P3" i="18" s="1"/>
  <c r="Q4" i="18"/>
  <c r="Q3" i="18" s="1"/>
  <c r="K4" i="18"/>
  <c r="K3" i="18" s="1"/>
  <c r="O4" i="18"/>
  <c r="O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P37" i="14" l="1"/>
  <c r="H37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E80" i="52"/>
  <c r="P78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G89" i="52"/>
  <c r="H89" i="52"/>
  <c r="I89" i="52"/>
  <c r="J89" i="52"/>
  <c r="K89" i="52"/>
  <c r="L89" i="52"/>
  <c r="M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E76" i="52"/>
  <c r="H76" i="52"/>
  <c r="P76" i="52"/>
  <c r="E77" i="52"/>
  <c r="E78" i="52"/>
  <c r="H78" i="52"/>
  <c r="J79" i="52"/>
  <c r="J83" i="52"/>
  <c r="H84" i="52"/>
  <c r="H86" i="52"/>
  <c r="P86" i="52"/>
  <c r="B88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Q82" i="51"/>
  <c r="N73" i="51"/>
  <c r="Q73" i="51"/>
  <c r="B74" i="51"/>
  <c r="C74" i="51"/>
  <c r="F97" i="52"/>
  <c r="B75" i="51"/>
  <c r="E75" i="51"/>
  <c r="G75" i="51"/>
  <c r="O98" i="51"/>
  <c r="Q75" i="51"/>
  <c r="F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O84" i="51"/>
  <c r="C85" i="51"/>
  <c r="D85" i="51"/>
  <c r="E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L87" i="51"/>
  <c r="C88" i="51"/>
  <c r="D88" i="51"/>
  <c r="E88" i="51"/>
  <c r="F88" i="51"/>
  <c r="G88" i="51"/>
  <c r="I88" i="51"/>
  <c r="L89" i="51"/>
  <c r="M89" i="51"/>
  <c r="N89" i="51"/>
  <c r="B105" i="52"/>
  <c r="E90" i="51"/>
  <c r="F90" i="51"/>
  <c r="G90" i="51"/>
  <c r="I105" i="52"/>
  <c r="B91" i="51"/>
  <c r="C91" i="51"/>
  <c r="M91" i="51"/>
  <c r="Q91" i="51"/>
  <c r="A70" i="51"/>
  <c r="B73" i="51"/>
  <c r="F74" i="51"/>
  <c r="F75" i="51"/>
  <c r="I75" i="51"/>
  <c r="J75" i="51"/>
  <c r="K75" i="51"/>
  <c r="N75" i="51"/>
  <c r="B76" i="51"/>
  <c r="F76" i="51"/>
  <c r="J76" i="51"/>
  <c r="N76" i="51"/>
  <c r="B77" i="51"/>
  <c r="E77" i="51"/>
  <c r="B79" i="51"/>
  <c r="B80" i="51"/>
  <c r="C80" i="51"/>
  <c r="F80" i="51"/>
  <c r="J80" i="51"/>
  <c r="N80" i="51"/>
  <c r="B81" i="51"/>
  <c r="C81" i="51"/>
  <c r="F81" i="51"/>
  <c r="J81" i="51"/>
  <c r="N81" i="51"/>
  <c r="B83" i="51"/>
  <c r="B84" i="51"/>
  <c r="N84" i="51"/>
  <c r="B85" i="51"/>
  <c r="F85" i="51"/>
  <c r="J85" i="51"/>
  <c r="B87" i="51"/>
  <c r="F87" i="51"/>
  <c r="J87" i="51"/>
  <c r="N87" i="51"/>
  <c r="Q87" i="51"/>
  <c r="B88" i="51"/>
  <c r="B89" i="51"/>
  <c r="C89" i="51"/>
  <c r="B90" i="51"/>
  <c r="E91" i="51"/>
  <c r="F91" i="51"/>
  <c r="I91" i="51"/>
  <c r="J91" i="51"/>
  <c r="N91" i="51"/>
  <c r="A93" i="51"/>
  <c r="K96" i="51"/>
  <c r="O97" i="51"/>
  <c r="K99" i="51"/>
  <c r="C102" i="51"/>
  <c r="F101" i="51"/>
  <c r="G101" i="51"/>
  <c r="K100" i="51"/>
  <c r="L105" i="51"/>
  <c r="N101" i="51"/>
  <c r="B37" i="50"/>
  <c r="E37" i="50"/>
  <c r="F34" i="50"/>
  <c r="H34" i="50"/>
  <c r="M37" i="50"/>
  <c r="O35" i="50"/>
  <c r="C35" i="50"/>
  <c r="H35" i="50"/>
  <c r="I35" i="50"/>
  <c r="K36" i="50"/>
  <c r="H57" i="49"/>
  <c r="K57" i="49"/>
  <c r="M56" i="49"/>
  <c r="P59" i="49"/>
  <c r="B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L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D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C52" i="49"/>
  <c r="D52" i="49"/>
  <c r="E52" i="49"/>
  <c r="H52" i="49"/>
  <c r="K52" i="49"/>
  <c r="L52" i="49"/>
  <c r="M52" i="49"/>
  <c r="C54" i="49"/>
  <c r="L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M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C63" i="49"/>
  <c r="D63" i="49"/>
  <c r="E63" i="49"/>
  <c r="P63" i="49"/>
  <c r="C64" i="49"/>
  <c r="D64" i="49"/>
  <c r="E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M69" i="49"/>
  <c r="N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F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E77" i="49"/>
  <c r="D52" i="48"/>
  <c r="G52" i="48"/>
  <c r="H52" i="48"/>
  <c r="K68" i="48"/>
  <c r="L55" i="48"/>
  <c r="M68" i="48"/>
  <c r="N36" i="46"/>
  <c r="O68" i="48"/>
  <c r="K69" i="48"/>
  <c r="Q52" i="48"/>
  <c r="C53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K62" i="48"/>
  <c r="L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O57" i="48"/>
  <c r="Q57" i="48"/>
  <c r="D58" i="48"/>
  <c r="Q58" i="48"/>
  <c r="Q60" i="48"/>
  <c r="I61" i="48"/>
  <c r="L61" i="48"/>
  <c r="Q61" i="48"/>
  <c r="D62" i="48"/>
  <c r="H62" i="48"/>
  <c r="I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P72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F64" i="47"/>
  <c r="G64" i="47"/>
  <c r="I64" i="47"/>
  <c r="J77" i="47"/>
  <c r="Q64" i="47"/>
  <c r="A49" i="47"/>
  <c r="G52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O36" i="46"/>
  <c r="B37" i="46"/>
  <c r="D35" i="46"/>
  <c r="P34" i="46"/>
  <c r="J37" i="46"/>
  <c r="L37" i="46"/>
  <c r="K34" i="46"/>
  <c r="H35" i="46"/>
  <c r="J35" i="46"/>
  <c r="L35" i="46"/>
  <c r="B36" i="46"/>
  <c r="D36" i="46"/>
  <c r="F36" i="46"/>
  <c r="H36" i="46"/>
  <c r="J36" i="46"/>
  <c r="L36" i="46"/>
  <c r="H37" i="46"/>
  <c r="P37" i="46"/>
  <c r="C67" i="45"/>
  <c r="D67" i="45"/>
  <c r="O72" i="45"/>
  <c r="P68" i="45"/>
  <c r="Q72" i="45"/>
  <c r="I81" i="45"/>
  <c r="J81" i="45"/>
  <c r="K81" i="45"/>
  <c r="L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E68" i="45"/>
  <c r="B69" i="45"/>
  <c r="D69" i="45"/>
  <c r="H69" i="45"/>
  <c r="L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B71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F68" i="45"/>
  <c r="H68" i="45"/>
  <c r="I68" i="45"/>
  <c r="Q68" i="45"/>
  <c r="C69" i="45"/>
  <c r="E69" i="45"/>
  <c r="F69" i="45"/>
  <c r="I69" i="45"/>
  <c r="J69" i="45"/>
  <c r="K69" i="45"/>
  <c r="M69" i="45"/>
  <c r="N69" i="45"/>
  <c r="B70" i="45"/>
  <c r="C70" i="45"/>
  <c r="Q70" i="45"/>
  <c r="E71" i="45"/>
  <c r="F71" i="45"/>
  <c r="I71" i="45"/>
  <c r="F72" i="45"/>
  <c r="E73" i="45"/>
  <c r="F73" i="45"/>
  <c r="I73" i="45"/>
  <c r="M73" i="45"/>
  <c r="N73" i="45"/>
  <c r="M75" i="45"/>
  <c r="N75" i="45"/>
  <c r="Q75" i="45"/>
  <c r="B76" i="45"/>
  <c r="C76" i="45"/>
  <c r="E76" i="45"/>
  <c r="F76" i="45"/>
  <c r="G76" i="45"/>
  <c r="I76" i="45"/>
  <c r="M76" i="45"/>
  <c r="O76" i="45"/>
  <c r="Q76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B76" i="44"/>
  <c r="C64" i="44"/>
  <c r="D67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P67" i="44"/>
  <c r="Q67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C71" i="44"/>
  <c r="J71" i="44"/>
  <c r="M71" i="44"/>
  <c r="Q71" i="44"/>
  <c r="D72" i="44"/>
  <c r="J72" i="44"/>
  <c r="K72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O67" i="44"/>
  <c r="D68" i="44"/>
  <c r="G68" i="44"/>
  <c r="H68" i="44"/>
  <c r="J68" i="44"/>
  <c r="L68" i="44"/>
  <c r="D70" i="44"/>
  <c r="D71" i="44"/>
  <c r="G71" i="44"/>
  <c r="H72" i="44"/>
  <c r="L72" i="44"/>
  <c r="N72" i="44"/>
  <c r="O72" i="44"/>
  <c r="P72" i="44"/>
  <c r="C73" i="44"/>
  <c r="D73" i="44"/>
  <c r="F73" i="44"/>
  <c r="L75" i="44"/>
  <c r="O75" i="44"/>
  <c r="P75" i="44"/>
  <c r="O76" i="44"/>
  <c r="M81" i="44"/>
  <c r="E83" i="44"/>
  <c r="E85" i="44"/>
  <c r="A3" i="43"/>
  <c r="E80" i="45"/>
  <c r="I80" i="45"/>
  <c r="M80" i="45"/>
  <c r="Q80" i="45"/>
  <c r="B63" i="43"/>
  <c r="F63" i="43"/>
  <c r="G81" i="44"/>
  <c r="B64" i="43"/>
  <c r="E64" i="43"/>
  <c r="F64" i="43"/>
  <c r="G82" i="44"/>
  <c r="I64" i="43"/>
  <c r="N64" i="43"/>
  <c r="B65" i="43"/>
  <c r="E65" i="43"/>
  <c r="F65" i="43"/>
  <c r="G83" i="44"/>
  <c r="M83" i="44"/>
  <c r="O83" i="44"/>
  <c r="B66" i="43"/>
  <c r="C84" i="44"/>
  <c r="E66" i="43"/>
  <c r="F66" i="43"/>
  <c r="G84" i="44"/>
  <c r="H66" i="43"/>
  <c r="O84" i="44"/>
  <c r="C85" i="44"/>
  <c r="D85" i="44"/>
  <c r="G67" i="43"/>
  <c r="K85" i="44"/>
  <c r="L85" i="44"/>
  <c r="N85" i="44"/>
  <c r="O85" i="44"/>
  <c r="C86" i="44"/>
  <c r="D86" i="44"/>
  <c r="E86" i="44"/>
  <c r="O86" i="44"/>
  <c r="P86" i="44"/>
  <c r="L87" i="44"/>
  <c r="B70" i="43"/>
  <c r="D88" i="43"/>
  <c r="F70" i="43"/>
  <c r="H70" i="43"/>
  <c r="J70" i="43"/>
  <c r="L88" i="43"/>
  <c r="O88" i="44"/>
  <c r="D89" i="44"/>
  <c r="L89" i="44"/>
  <c r="B72" i="43"/>
  <c r="E72" i="43"/>
  <c r="F72" i="43"/>
  <c r="G72" i="43"/>
  <c r="B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K68" i="43"/>
  <c r="O68" i="43"/>
  <c r="C69" i="43"/>
  <c r="C71" i="43"/>
  <c r="G71" i="43"/>
  <c r="C72" i="43"/>
  <c r="C73" i="43"/>
  <c r="C75" i="43"/>
  <c r="K75" i="43"/>
  <c r="A78" i="43"/>
  <c r="L84" i="43"/>
  <c r="L85" i="43"/>
  <c r="D89" i="43"/>
  <c r="G36" i="42"/>
  <c r="H81" i="43"/>
  <c r="B37" i="42"/>
  <c r="B177" i="6" s="1"/>
  <c r="C37" i="42"/>
  <c r="D37" i="42"/>
  <c r="E37" i="42"/>
  <c r="F37" i="42"/>
  <c r="F177" i="6" s="1"/>
  <c r="G37" i="42"/>
  <c r="I34" i="42"/>
  <c r="B34" i="42"/>
  <c r="C34" i="42"/>
  <c r="E34" i="42"/>
  <c r="Q35" i="42"/>
  <c r="K36" i="42"/>
  <c r="C60" i="41"/>
  <c r="D60" i="41"/>
  <c r="G56" i="41"/>
  <c r="J65" i="41"/>
  <c r="K65" i="41"/>
  <c r="L65" i="41"/>
  <c r="P5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H52" i="41"/>
  <c r="I52" i="41"/>
  <c r="J52" i="41"/>
  <c r="K52" i="41"/>
  <c r="L52" i="41"/>
  <c r="M52" i="41"/>
  <c r="N52" i="41"/>
  <c r="P52" i="41"/>
  <c r="Q52" i="41"/>
  <c r="B74" i="41"/>
  <c r="C53" i="41"/>
  <c r="D53" i="41"/>
  <c r="J74" i="41"/>
  <c r="N74" i="41"/>
  <c r="B75" i="41"/>
  <c r="E54" i="41"/>
  <c r="H54" i="41"/>
  <c r="I54" i="41"/>
  <c r="J54" i="41"/>
  <c r="L54" i="41"/>
  <c r="M54" i="41"/>
  <c r="N54" i="41"/>
  <c r="O54" i="41"/>
  <c r="P54" i="41"/>
  <c r="Q54" i="41"/>
  <c r="C55" i="41"/>
  <c r="D55" i="41"/>
  <c r="P56" i="41"/>
  <c r="Q56" i="41"/>
  <c r="B57" i="41"/>
  <c r="C57" i="41"/>
  <c r="D57" i="41"/>
  <c r="G57" i="41"/>
  <c r="B58" i="41"/>
  <c r="C58" i="41"/>
  <c r="D58" i="41"/>
  <c r="E58" i="41"/>
  <c r="F58" i="41"/>
  <c r="G58" i="41"/>
  <c r="I58" i="41"/>
  <c r="J58" i="41"/>
  <c r="M58" i="41"/>
  <c r="N58" i="41"/>
  <c r="O58" i="41"/>
  <c r="P58" i="41"/>
  <c r="Q58" i="41"/>
  <c r="G59" i="41"/>
  <c r="H59" i="41"/>
  <c r="J59" i="41"/>
  <c r="K59" i="41"/>
  <c r="L59" i="41"/>
  <c r="K60" i="41"/>
  <c r="M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E62" i="41"/>
  <c r="F62" i="41"/>
  <c r="G62" i="41"/>
  <c r="H62" i="41"/>
  <c r="I62" i="41"/>
  <c r="K62" i="41"/>
  <c r="L62" i="41"/>
  <c r="M62" i="41"/>
  <c r="N62" i="41"/>
  <c r="O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G52" i="41"/>
  <c r="B53" i="41"/>
  <c r="P53" i="41"/>
  <c r="B54" i="41"/>
  <c r="C54" i="41"/>
  <c r="D54" i="41"/>
  <c r="F54" i="41"/>
  <c r="G54" i="41"/>
  <c r="C56" i="41"/>
  <c r="D56" i="41"/>
  <c r="H58" i="41"/>
  <c r="K58" i="41"/>
  <c r="L58" i="41"/>
  <c r="B59" i="41"/>
  <c r="C59" i="41"/>
  <c r="D59" i="41"/>
  <c r="J61" i="41"/>
  <c r="K61" i="41"/>
  <c r="L61" i="41"/>
  <c r="N61" i="41"/>
  <c r="O61" i="41"/>
  <c r="P61" i="41"/>
  <c r="C62" i="41"/>
  <c r="D62" i="41"/>
  <c r="J62" i="41"/>
  <c r="D63" i="41"/>
  <c r="G63" i="41"/>
  <c r="H63" i="41"/>
  <c r="J63" i="41"/>
  <c r="K63" i="41"/>
  <c r="L63" i="41"/>
  <c r="C64" i="41"/>
  <c r="D64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D73" i="41"/>
  <c r="G73" i="41"/>
  <c r="H73" i="41"/>
  <c r="I73" i="41"/>
  <c r="J73" i="41"/>
  <c r="K73" i="41"/>
  <c r="L73" i="41"/>
  <c r="M73" i="41"/>
  <c r="N73" i="41"/>
  <c r="P73" i="41"/>
  <c r="Q73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B81" i="41"/>
  <c r="C81" i="41"/>
  <c r="D81" i="41"/>
  <c r="G81" i="41"/>
  <c r="H81" i="41"/>
  <c r="H82" i="41"/>
  <c r="J82" i="41"/>
  <c r="K82" i="41"/>
  <c r="L82" i="41"/>
  <c r="N82" i="41"/>
  <c r="O82" i="41"/>
  <c r="P82" i="41"/>
  <c r="B36" i="38"/>
  <c r="D64" i="40"/>
  <c r="J36" i="38"/>
  <c r="L57" i="40"/>
  <c r="J51" i="40"/>
  <c r="N51" i="40"/>
  <c r="O51" i="40"/>
  <c r="P51" i="40"/>
  <c r="D52" i="40"/>
  <c r="E52" i="40"/>
  <c r="Q52" i="40"/>
  <c r="B53" i="40"/>
  <c r="E53" i="40"/>
  <c r="F53" i="40"/>
  <c r="G53" i="40"/>
  <c r="H53" i="40"/>
  <c r="I53" i="40"/>
  <c r="J53" i="40"/>
  <c r="K53" i="40"/>
  <c r="L53" i="40"/>
  <c r="J54" i="40"/>
  <c r="N54" i="40"/>
  <c r="O54" i="40"/>
  <c r="P54" i="40"/>
  <c r="Q54" i="40"/>
  <c r="D55" i="40"/>
  <c r="E55" i="40"/>
  <c r="J56" i="40"/>
  <c r="Q56" i="40"/>
  <c r="E57" i="40"/>
  <c r="N57" i="40"/>
  <c r="P57" i="40"/>
  <c r="Q57" i="40"/>
  <c r="B58" i="40"/>
  <c r="E58" i="40"/>
  <c r="F59" i="40"/>
  <c r="I59" i="40"/>
  <c r="J59" i="40"/>
  <c r="K59" i="40"/>
  <c r="L59" i="40"/>
  <c r="M59" i="40"/>
  <c r="N59" i="40"/>
  <c r="Q59" i="40"/>
  <c r="J60" i="40"/>
  <c r="O60" i="40"/>
  <c r="P60" i="40"/>
  <c r="E61" i="40"/>
  <c r="N61" i="40"/>
  <c r="P61" i="40"/>
  <c r="B62" i="40"/>
  <c r="C62" i="40"/>
  <c r="D62" i="40"/>
  <c r="F62" i="40"/>
  <c r="I62" i="40"/>
  <c r="J62" i="40"/>
  <c r="K62" i="40"/>
  <c r="L62" i="40"/>
  <c r="M62" i="40"/>
  <c r="N62" i="40"/>
  <c r="Q62" i="40"/>
  <c r="H63" i="40"/>
  <c r="J63" i="40"/>
  <c r="N63" i="40"/>
  <c r="O63" i="40"/>
  <c r="P63" i="40"/>
  <c r="Q63" i="40"/>
  <c r="H64" i="40"/>
  <c r="J64" i="40"/>
  <c r="N64" i="40"/>
  <c r="P64" i="40"/>
  <c r="Q64" i="40"/>
  <c r="E65" i="40"/>
  <c r="N65" i="40"/>
  <c r="O65" i="40"/>
  <c r="P65" i="40"/>
  <c r="H66" i="40"/>
  <c r="I66" i="40"/>
  <c r="J66" i="40"/>
  <c r="L66" i="40"/>
  <c r="M66" i="40"/>
  <c r="O66" i="40"/>
  <c r="P66" i="40"/>
  <c r="Q66" i="40"/>
  <c r="C67" i="40"/>
  <c r="D67" i="40"/>
  <c r="N67" i="40"/>
  <c r="O67" i="40"/>
  <c r="P67" i="40"/>
  <c r="Q67" i="40"/>
  <c r="C51" i="40"/>
  <c r="G52" i="40"/>
  <c r="H52" i="40"/>
  <c r="O52" i="40"/>
  <c r="P52" i="40"/>
  <c r="M53" i="40"/>
  <c r="O53" i="40"/>
  <c r="P53" i="40"/>
  <c r="O55" i="40"/>
  <c r="P55" i="40"/>
  <c r="O56" i="40"/>
  <c r="P56" i="40"/>
  <c r="O57" i="40"/>
  <c r="O58" i="40"/>
  <c r="P58" i="40"/>
  <c r="D59" i="40"/>
  <c r="E59" i="40"/>
  <c r="G59" i="40"/>
  <c r="H59" i="40"/>
  <c r="O59" i="40"/>
  <c r="P59" i="40"/>
  <c r="O61" i="40"/>
  <c r="Q61" i="40"/>
  <c r="E62" i="40"/>
  <c r="G62" i="40"/>
  <c r="H62" i="40"/>
  <c r="O62" i="40"/>
  <c r="P62" i="40"/>
  <c r="E63" i="40"/>
  <c r="L64" i="40"/>
  <c r="O64" i="40"/>
  <c r="A3" i="39"/>
  <c r="F71" i="40"/>
  <c r="J71" i="40"/>
  <c r="N71" i="40"/>
  <c r="I73" i="39"/>
  <c r="L73" i="40"/>
  <c r="E74" i="39"/>
  <c r="O74" i="40"/>
  <c r="E75" i="39"/>
  <c r="L75" i="40"/>
  <c r="I77" i="39"/>
  <c r="B57" i="39"/>
  <c r="D57" i="39"/>
  <c r="N57" i="39"/>
  <c r="P57" i="39"/>
  <c r="Q57" i="39"/>
  <c r="B58" i="39"/>
  <c r="C58" i="39"/>
  <c r="D58" i="39"/>
  <c r="E78" i="39"/>
  <c r="I78" i="39"/>
  <c r="O78" i="40"/>
  <c r="P59" i="39"/>
  <c r="Q78" i="39"/>
  <c r="N60" i="39"/>
  <c r="Q60" i="39"/>
  <c r="B61" i="39"/>
  <c r="C61" i="39"/>
  <c r="D61" i="39"/>
  <c r="N61" i="39"/>
  <c r="O61" i="39"/>
  <c r="P61" i="39"/>
  <c r="E79" i="39"/>
  <c r="H79" i="41"/>
  <c r="I79" i="39"/>
  <c r="L62" i="39"/>
  <c r="Q79" i="39"/>
  <c r="H63" i="39"/>
  <c r="I63" i="39"/>
  <c r="H64" i="39"/>
  <c r="I64" i="39"/>
  <c r="M64" i="39"/>
  <c r="N64" i="39"/>
  <c r="O64" i="39"/>
  <c r="P64" i="39"/>
  <c r="Q64" i="39"/>
  <c r="D65" i="39"/>
  <c r="E80" i="39"/>
  <c r="I66" i="39"/>
  <c r="Q66" i="39"/>
  <c r="B82" i="40"/>
  <c r="A48" i="39"/>
  <c r="D63" i="39"/>
  <c r="A69" i="39"/>
  <c r="E72" i="39"/>
  <c r="E73" i="39"/>
  <c r="M73" i="39"/>
  <c r="I74" i="39"/>
  <c r="I75" i="39"/>
  <c r="M75" i="39"/>
  <c r="E76" i="39"/>
  <c r="I76" i="39"/>
  <c r="M76" i="39"/>
  <c r="E77" i="39"/>
  <c r="I82" i="39"/>
  <c r="K34" i="38"/>
  <c r="L34" i="38"/>
  <c r="O34" i="38"/>
  <c r="P34" i="38"/>
  <c r="F36" i="38"/>
  <c r="G36" i="38"/>
  <c r="M77" i="39"/>
  <c r="Q72" i="39"/>
  <c r="G34" i="38"/>
  <c r="H34" i="38"/>
  <c r="M34" i="38"/>
  <c r="H37" i="38"/>
  <c r="J37" i="38"/>
  <c r="K37" i="38"/>
  <c r="O37" i="38"/>
  <c r="N36" i="38"/>
  <c r="F37" i="38"/>
  <c r="D57" i="37"/>
  <c r="E57" i="37"/>
  <c r="G55" i="37"/>
  <c r="C51" i="37"/>
  <c r="F72" i="37"/>
  <c r="G51" i="37"/>
  <c r="I72" i="37"/>
  <c r="L72" i="37"/>
  <c r="M72" i="37"/>
  <c r="N72" i="37"/>
  <c r="C52" i="37"/>
  <c r="G52" i="37"/>
  <c r="K52" i="37"/>
  <c r="L52" i="37"/>
  <c r="M52" i="37"/>
  <c r="O52" i="37"/>
  <c r="D74" i="37"/>
  <c r="E53" i="37"/>
  <c r="F74" i="37"/>
  <c r="G53" i="37"/>
  <c r="K53" i="37"/>
  <c r="O53" i="37"/>
  <c r="H54" i="37"/>
  <c r="I54" i="37"/>
  <c r="O75" i="37"/>
  <c r="P54" i="37"/>
  <c r="J55" i="37"/>
  <c r="K55" i="37"/>
  <c r="N55" i="37"/>
  <c r="Q55" i="37"/>
  <c r="B56" i="37"/>
  <c r="C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N58" i="37"/>
  <c r="Q58" i="37"/>
  <c r="B59" i="37"/>
  <c r="C59" i="37"/>
  <c r="D59" i="37"/>
  <c r="G59" i="37"/>
  <c r="H59" i="37"/>
  <c r="J59" i="37"/>
  <c r="L59" i="37"/>
  <c r="M59" i="37"/>
  <c r="N59" i="37"/>
  <c r="O59" i="37"/>
  <c r="P59" i="37"/>
  <c r="B60" i="37"/>
  <c r="C60" i="37"/>
  <c r="H60" i="37"/>
  <c r="I60" i="37"/>
  <c r="J60" i="37"/>
  <c r="K60" i="37"/>
  <c r="L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C62" i="37"/>
  <c r="D62" i="37"/>
  <c r="E62" i="37"/>
  <c r="F62" i="37"/>
  <c r="G62" i="37"/>
  <c r="J62" i="37"/>
  <c r="N62" i="37"/>
  <c r="B63" i="37"/>
  <c r="C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F66" i="37"/>
  <c r="L81" i="37"/>
  <c r="O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M51" i="37"/>
  <c r="P51" i="37"/>
  <c r="Q51" i="37"/>
  <c r="D52" i="37"/>
  <c r="H52" i="37"/>
  <c r="I52" i="37"/>
  <c r="H53" i="37"/>
  <c r="I53" i="37"/>
  <c r="L53" i="37"/>
  <c r="M53" i="37"/>
  <c r="P53" i="37"/>
  <c r="K54" i="37"/>
  <c r="O54" i="37"/>
  <c r="Q54" i="37"/>
  <c r="C55" i="37"/>
  <c r="H55" i="37"/>
  <c r="L55" i="37"/>
  <c r="M55" i="37"/>
  <c r="O55" i="37"/>
  <c r="P55" i="37"/>
  <c r="P56" i="37"/>
  <c r="H57" i="37"/>
  <c r="E58" i="37"/>
  <c r="G58" i="37"/>
  <c r="H58" i="37"/>
  <c r="I58" i="37"/>
  <c r="L58" i="37"/>
  <c r="M58" i="37"/>
  <c r="O58" i="37"/>
  <c r="P58" i="37"/>
  <c r="E59" i="37"/>
  <c r="I59" i="37"/>
  <c r="K59" i="37"/>
  <c r="Q59" i="37"/>
  <c r="O61" i="37"/>
  <c r="P61" i="37"/>
  <c r="Q61" i="37"/>
  <c r="H62" i="37"/>
  <c r="K62" i="37"/>
  <c r="L62" i="37"/>
  <c r="M62" i="37"/>
  <c r="O62" i="37"/>
  <c r="P62" i="37"/>
  <c r="Q62" i="37"/>
  <c r="P63" i="37"/>
  <c r="P64" i="37"/>
  <c r="Q64" i="37"/>
  <c r="C65" i="37"/>
  <c r="D66" i="37"/>
  <c r="E66" i="37"/>
  <c r="G66" i="37"/>
  <c r="H66" i="37"/>
  <c r="I66" i="37"/>
  <c r="K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L73" i="37"/>
  <c r="M73" i="37"/>
  <c r="O73" i="37"/>
  <c r="E74" i="37"/>
  <c r="H74" i="37"/>
  <c r="I74" i="37"/>
  <c r="K74" i="37"/>
  <c r="L74" i="37"/>
  <c r="M74" i="37"/>
  <c r="O74" i="37"/>
  <c r="P74" i="37"/>
  <c r="H75" i="37"/>
  <c r="I75" i="37"/>
  <c r="K75" i="37"/>
  <c r="Q75" i="37"/>
  <c r="D81" i="37"/>
  <c r="E81" i="37"/>
  <c r="F81" i="37"/>
  <c r="G81" i="37"/>
  <c r="H81" i="37"/>
  <c r="I81" i="37"/>
  <c r="K81" i="37"/>
  <c r="P81" i="37"/>
  <c r="Q81" i="37"/>
  <c r="B82" i="37"/>
  <c r="D82" i="37"/>
  <c r="E82" i="37"/>
  <c r="F82" i="37"/>
  <c r="G82" i="37"/>
  <c r="M82" i="37"/>
  <c r="N82" i="37"/>
  <c r="P82" i="37"/>
  <c r="Q82" i="37"/>
  <c r="E56" i="36"/>
  <c r="I36" i="34"/>
  <c r="M51" i="36"/>
  <c r="M52" i="36"/>
  <c r="O52" i="36"/>
  <c r="B53" i="36"/>
  <c r="C53" i="36"/>
  <c r="I53" i="36"/>
  <c r="M53" i="36"/>
  <c r="N53" i="36"/>
  <c r="K54" i="36"/>
  <c r="B55" i="36"/>
  <c r="K55" i="36"/>
  <c r="M55" i="36"/>
  <c r="N55" i="36"/>
  <c r="M56" i="36"/>
  <c r="B57" i="36"/>
  <c r="K57" i="36"/>
  <c r="B58" i="36"/>
  <c r="L58" i="36"/>
  <c r="M58" i="36"/>
  <c r="N58" i="36"/>
  <c r="Q58" i="36"/>
  <c r="B59" i="36"/>
  <c r="C59" i="36"/>
  <c r="E59" i="36"/>
  <c r="G59" i="36"/>
  <c r="I59" i="36"/>
  <c r="K59" i="36"/>
  <c r="K60" i="36"/>
  <c r="L60" i="36"/>
  <c r="M60" i="36"/>
  <c r="N60" i="36"/>
  <c r="Q60" i="36"/>
  <c r="B61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K64" i="36"/>
  <c r="L64" i="36"/>
  <c r="M64" i="36"/>
  <c r="N64" i="36"/>
  <c r="O64" i="36"/>
  <c r="P64" i="36"/>
  <c r="Q64" i="36"/>
  <c r="B65" i="36"/>
  <c r="M65" i="36"/>
  <c r="Q65" i="36"/>
  <c r="K66" i="36"/>
  <c r="M66" i="36"/>
  <c r="O66" i="36"/>
  <c r="Q66" i="36"/>
  <c r="B67" i="36"/>
  <c r="Q67" i="36"/>
  <c r="E60" i="36"/>
  <c r="Q62" i="36"/>
  <c r="I65" i="36"/>
  <c r="J73" i="36"/>
  <c r="B76" i="36"/>
  <c r="J77" i="36"/>
  <c r="A3" i="35"/>
  <c r="H71" i="37"/>
  <c r="K64" i="35"/>
  <c r="P71" i="37"/>
  <c r="B72" i="36"/>
  <c r="C51" i="35"/>
  <c r="E51" i="35"/>
  <c r="G51" i="35"/>
  <c r="E52" i="35"/>
  <c r="G52" i="35"/>
  <c r="I52" i="35"/>
  <c r="K52" i="35"/>
  <c r="M52" i="35"/>
  <c r="N52" i="35"/>
  <c r="C53" i="35"/>
  <c r="E53" i="35"/>
  <c r="I53" i="35"/>
  <c r="J53" i="35"/>
  <c r="E54" i="35"/>
  <c r="C55" i="35"/>
  <c r="E55" i="35"/>
  <c r="G55" i="35"/>
  <c r="I55" i="35"/>
  <c r="K55" i="35"/>
  <c r="M55" i="35"/>
  <c r="B77" i="35"/>
  <c r="C56" i="35"/>
  <c r="E77" i="37"/>
  <c r="C57" i="35"/>
  <c r="D57" i="35"/>
  <c r="E57" i="35"/>
  <c r="F57" i="35"/>
  <c r="H57" i="35"/>
  <c r="I57" i="35"/>
  <c r="J57" i="35"/>
  <c r="K57" i="35"/>
  <c r="L57" i="35"/>
  <c r="M57" i="35"/>
  <c r="N57" i="35"/>
  <c r="B58" i="35"/>
  <c r="C58" i="35"/>
  <c r="D58" i="35"/>
  <c r="E58" i="35"/>
  <c r="F58" i="35"/>
  <c r="G58" i="35"/>
  <c r="H58" i="35"/>
  <c r="I58" i="35"/>
  <c r="J58" i="35"/>
  <c r="K58" i="35"/>
  <c r="L58" i="35"/>
  <c r="N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F60" i="35"/>
  <c r="H60" i="35"/>
  <c r="D61" i="35"/>
  <c r="E61" i="35"/>
  <c r="F61" i="35"/>
  <c r="G61" i="35"/>
  <c r="H61" i="35"/>
  <c r="I61" i="35"/>
  <c r="J61" i="35"/>
  <c r="K61" i="35"/>
  <c r="L61" i="35"/>
  <c r="M61" i="35"/>
  <c r="N61" i="35"/>
  <c r="C62" i="35"/>
  <c r="I62" i="35"/>
  <c r="M62" i="35"/>
  <c r="Q62" i="35"/>
  <c r="B63" i="35"/>
  <c r="C63" i="35"/>
  <c r="D63" i="35"/>
  <c r="E63" i="35"/>
  <c r="F63" i="35"/>
  <c r="G63" i="35"/>
  <c r="H63" i="35"/>
  <c r="B64" i="35"/>
  <c r="C64" i="35"/>
  <c r="D64" i="35"/>
  <c r="E64" i="35"/>
  <c r="F64" i="35"/>
  <c r="H64" i="35"/>
  <c r="C65" i="35"/>
  <c r="E65" i="35"/>
  <c r="G65" i="35"/>
  <c r="K65" i="35"/>
  <c r="C66" i="35"/>
  <c r="E66" i="35"/>
  <c r="G66" i="35"/>
  <c r="M66" i="35"/>
  <c r="E67" i="35"/>
  <c r="G67" i="35"/>
  <c r="I67" i="35"/>
  <c r="K67" i="35"/>
  <c r="M67" i="35"/>
  <c r="A48" i="35"/>
  <c r="G53" i="35"/>
  <c r="K53" i="35"/>
  <c r="M53" i="35"/>
  <c r="O53" i="35"/>
  <c r="Q53" i="35"/>
  <c r="C54" i="35"/>
  <c r="G54" i="35"/>
  <c r="I54" i="35"/>
  <c r="O55" i="35"/>
  <c r="G56" i="35"/>
  <c r="I56" i="35"/>
  <c r="K56" i="35"/>
  <c r="O56" i="35"/>
  <c r="G57" i="35"/>
  <c r="G59" i="35"/>
  <c r="G60" i="35"/>
  <c r="I60" i="35"/>
  <c r="K60" i="35"/>
  <c r="M60" i="35"/>
  <c r="O60" i="35"/>
  <c r="Q60" i="35"/>
  <c r="C61" i="35"/>
  <c r="E62" i="35"/>
  <c r="G62" i="35"/>
  <c r="K62" i="35"/>
  <c r="O62" i="35"/>
  <c r="I63" i="35"/>
  <c r="O63" i="35"/>
  <c r="G64" i="35"/>
  <c r="I64" i="35"/>
  <c r="K66" i="35"/>
  <c r="O66" i="35"/>
  <c r="C67" i="35"/>
  <c r="A69" i="35"/>
  <c r="J74" i="35"/>
  <c r="N75" i="35"/>
  <c r="I34" i="34"/>
  <c r="M34" i="34"/>
  <c r="O34" i="34"/>
  <c r="B75" i="35"/>
  <c r="N77" i="35"/>
  <c r="C34" i="34"/>
  <c r="G34" i="34"/>
  <c r="H34" i="34"/>
  <c r="N35" i="34"/>
  <c r="P35" i="34"/>
  <c r="Q34" i="34"/>
  <c r="H37" i="34"/>
  <c r="L37" i="34"/>
  <c r="H35" i="34"/>
  <c r="J35" i="34"/>
  <c r="K35" i="34"/>
  <c r="O35" i="34"/>
  <c r="G93" i="33"/>
  <c r="G113" i="33"/>
  <c r="I113" i="33"/>
  <c r="K113" i="33"/>
  <c r="M113" i="33"/>
  <c r="O113" i="33"/>
  <c r="Q113" i="33"/>
  <c r="E114" i="33"/>
  <c r="O85" i="33"/>
  <c r="E86" i="33"/>
  <c r="G86" i="33"/>
  <c r="I86" i="33"/>
  <c r="I87" i="33"/>
  <c r="K87" i="33"/>
  <c r="M87" i="33"/>
  <c r="O116" i="33"/>
  <c r="Q116" i="33"/>
  <c r="B88" i="33"/>
  <c r="C88" i="33"/>
  <c r="N88" i="33"/>
  <c r="Q88" i="33"/>
  <c r="H89" i="33"/>
  <c r="I89" i="33"/>
  <c r="J89" i="33"/>
  <c r="N89" i="33"/>
  <c r="E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H93" i="33"/>
  <c r="I93" i="33"/>
  <c r="J93" i="33"/>
  <c r="N93" i="33"/>
  <c r="O93" i="33"/>
  <c r="C94" i="33"/>
  <c r="E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L95" i="33"/>
  <c r="N95" i="33"/>
  <c r="P95" i="33"/>
  <c r="Q95" i="33"/>
  <c r="B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G97" i="33"/>
  <c r="H97" i="33"/>
  <c r="I97" i="33"/>
  <c r="J97" i="33"/>
  <c r="N97" i="33"/>
  <c r="O97" i="33"/>
  <c r="P97" i="33"/>
  <c r="Q97" i="33"/>
  <c r="C98" i="33"/>
  <c r="E98" i="33"/>
  <c r="G98" i="33"/>
  <c r="H98" i="33"/>
  <c r="I98" i="33"/>
  <c r="J98" i="33"/>
  <c r="K98" i="33"/>
  <c r="L98" i="33"/>
  <c r="M98" i="33"/>
  <c r="N98" i="33"/>
  <c r="P98" i="33"/>
  <c r="H99" i="33"/>
  <c r="I99" i="33"/>
  <c r="J99" i="33"/>
  <c r="N99" i="33"/>
  <c r="H100" i="33"/>
  <c r="I100" i="33"/>
  <c r="J100" i="33"/>
  <c r="N100" i="33"/>
  <c r="O100" i="33"/>
  <c r="P100" i="33"/>
  <c r="Q100" i="33"/>
  <c r="B101" i="33"/>
  <c r="C101" i="33"/>
  <c r="D101" i="33"/>
  <c r="E101" i="33"/>
  <c r="F101" i="33"/>
  <c r="H101" i="33"/>
  <c r="J101" i="33"/>
  <c r="K101" i="33"/>
  <c r="L101" i="33"/>
  <c r="M101" i="33"/>
  <c r="N101" i="33"/>
  <c r="P101" i="33"/>
  <c r="Q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Q103" i="33"/>
  <c r="E104" i="33"/>
  <c r="G104" i="33"/>
  <c r="H104" i="33"/>
  <c r="J104" i="33"/>
  <c r="K104" i="33"/>
  <c r="L104" i="33"/>
  <c r="M104" i="33"/>
  <c r="N104" i="33"/>
  <c r="O104" i="33"/>
  <c r="P104" i="33"/>
  <c r="Q104" i="33"/>
  <c r="H105" i="33"/>
  <c r="I105" i="33"/>
  <c r="J105" i="33"/>
  <c r="N105" i="33"/>
  <c r="C106" i="33"/>
  <c r="N106" i="33"/>
  <c r="O106" i="33"/>
  <c r="P106" i="33"/>
  <c r="Q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P107" i="33"/>
  <c r="E123" i="33"/>
  <c r="K123" i="33"/>
  <c r="M123" i="33"/>
  <c r="O123" i="33"/>
  <c r="C84" i="33"/>
  <c r="E84" i="33"/>
  <c r="G84" i="33"/>
  <c r="K84" i="33"/>
  <c r="M84" i="33"/>
  <c r="O84" i="33"/>
  <c r="Q84" i="33"/>
  <c r="E85" i="33"/>
  <c r="G85" i="33"/>
  <c r="I85" i="33"/>
  <c r="K85" i="33"/>
  <c r="M85" i="33"/>
  <c r="O86" i="33"/>
  <c r="Q86" i="33"/>
  <c r="C87" i="33"/>
  <c r="E87" i="33"/>
  <c r="G87" i="33"/>
  <c r="O87" i="33"/>
  <c r="Q87" i="33"/>
  <c r="G88" i="33"/>
  <c r="O88" i="33"/>
  <c r="O89" i="33"/>
  <c r="Q89" i="33"/>
  <c r="G90" i="33"/>
  <c r="I90" i="33"/>
  <c r="Q93" i="33"/>
  <c r="G94" i="33"/>
  <c r="I94" i="33"/>
  <c r="K95" i="33"/>
  <c r="M95" i="33"/>
  <c r="O95" i="33"/>
  <c r="C96" i="33"/>
  <c r="E96" i="33"/>
  <c r="O96" i="33"/>
  <c r="O98" i="33"/>
  <c r="Q98" i="33"/>
  <c r="O99" i="33"/>
  <c r="Q99" i="33"/>
  <c r="G100" i="33"/>
  <c r="G101" i="33"/>
  <c r="I101" i="33"/>
  <c r="O101" i="33"/>
  <c r="I104" i="33"/>
  <c r="O105" i="33"/>
  <c r="Q105" i="33"/>
  <c r="G107" i="33"/>
  <c r="O107" i="33"/>
  <c r="Q107" i="33"/>
  <c r="G108" i="33"/>
  <c r="I108" i="33"/>
  <c r="C113" i="33"/>
  <c r="E113" i="33"/>
  <c r="G114" i="33"/>
  <c r="I114" i="33"/>
  <c r="K114" i="33"/>
  <c r="M114" i="33"/>
  <c r="O114" i="33"/>
  <c r="I115" i="33"/>
  <c r="O115" i="33"/>
  <c r="Q115" i="33"/>
  <c r="C116" i="33"/>
  <c r="E116" i="33"/>
  <c r="G116" i="33"/>
  <c r="I116" i="33"/>
  <c r="K116" i="33"/>
  <c r="M116" i="33"/>
  <c r="G123" i="33"/>
  <c r="I123" i="33"/>
  <c r="B87" i="32"/>
  <c r="E99" i="32"/>
  <c r="F84" i="32"/>
  <c r="G97" i="32"/>
  <c r="H97" i="32"/>
  <c r="I97" i="32"/>
  <c r="J91" i="32"/>
  <c r="L91" i="32"/>
  <c r="M91" i="32"/>
  <c r="N94" i="32"/>
  <c r="O91" i="32"/>
  <c r="N84" i="32"/>
  <c r="C85" i="32"/>
  <c r="G85" i="32"/>
  <c r="H85" i="32"/>
  <c r="I85" i="32"/>
  <c r="J86" i="32"/>
  <c r="L86" i="32"/>
  <c r="M86" i="32"/>
  <c r="L87" i="32"/>
  <c r="B88" i="32"/>
  <c r="C88" i="32"/>
  <c r="D88" i="32"/>
  <c r="E88" i="32"/>
  <c r="F88" i="32"/>
  <c r="G88" i="32"/>
  <c r="H88" i="32"/>
  <c r="M89" i="32"/>
  <c r="C90" i="32"/>
  <c r="F90" i="32"/>
  <c r="G90" i="32"/>
  <c r="H90" i="32"/>
  <c r="I90" i="32"/>
  <c r="F91" i="32"/>
  <c r="I91" i="32"/>
  <c r="C92" i="32"/>
  <c r="D92" i="32"/>
  <c r="E92" i="32"/>
  <c r="F92" i="32"/>
  <c r="G92" i="32"/>
  <c r="H92" i="32"/>
  <c r="I92" i="32"/>
  <c r="J92" i="32"/>
  <c r="L92" i="32"/>
  <c r="D94" i="32"/>
  <c r="F94" i="32"/>
  <c r="G94" i="32"/>
  <c r="H94" i="32"/>
  <c r="B95" i="32"/>
  <c r="C95" i="32"/>
  <c r="D95" i="32"/>
  <c r="E95" i="32"/>
  <c r="F95" i="32"/>
  <c r="G95" i="32"/>
  <c r="H95" i="32"/>
  <c r="I95" i="32"/>
  <c r="B96" i="32"/>
  <c r="C96" i="32"/>
  <c r="D96" i="32"/>
  <c r="E96" i="32"/>
  <c r="F96" i="32"/>
  <c r="G96" i="32"/>
  <c r="H96" i="32"/>
  <c r="O96" i="32"/>
  <c r="P96" i="32"/>
  <c r="Q96" i="32"/>
  <c r="J97" i="32"/>
  <c r="L97" i="32"/>
  <c r="M97" i="32"/>
  <c r="N97" i="32"/>
  <c r="C98" i="32"/>
  <c r="D98" i="32"/>
  <c r="E98" i="32"/>
  <c r="F98" i="32"/>
  <c r="G98" i="32"/>
  <c r="H98" i="32"/>
  <c r="I98" i="32"/>
  <c r="J98" i="32"/>
  <c r="L98" i="32"/>
  <c r="Q98" i="32"/>
  <c r="L100" i="32"/>
  <c r="B101" i="32"/>
  <c r="C101" i="32"/>
  <c r="D101" i="32"/>
  <c r="N101" i="32"/>
  <c r="Q101" i="32"/>
  <c r="L102" i="32"/>
  <c r="M102" i="32"/>
  <c r="N102" i="32"/>
  <c r="C103" i="32"/>
  <c r="D103" i="32"/>
  <c r="B104" i="32"/>
  <c r="C104" i="32"/>
  <c r="D104" i="32"/>
  <c r="E104" i="32"/>
  <c r="F104" i="32"/>
  <c r="G104" i="32"/>
  <c r="H104" i="32"/>
  <c r="I104" i="32"/>
  <c r="J104" i="32"/>
  <c r="L104" i="32"/>
  <c r="M105" i="32"/>
  <c r="B106" i="32"/>
  <c r="C106" i="32"/>
  <c r="D106" i="32"/>
  <c r="E106" i="32"/>
  <c r="F106" i="32"/>
  <c r="G106" i="32"/>
  <c r="H106" i="32"/>
  <c r="L107" i="32"/>
  <c r="M107" i="32"/>
  <c r="N107" i="32"/>
  <c r="B108" i="32"/>
  <c r="C108" i="32"/>
  <c r="D108" i="32"/>
  <c r="E108" i="32"/>
  <c r="F108" i="32"/>
  <c r="G108" i="32"/>
  <c r="H108" i="32"/>
  <c r="I108" i="32"/>
  <c r="J84" i="32"/>
  <c r="B85" i="32"/>
  <c r="D85" i="32"/>
  <c r="E85" i="32"/>
  <c r="F85" i="32"/>
  <c r="B86" i="32"/>
  <c r="C86" i="32"/>
  <c r="D86" i="32"/>
  <c r="E86" i="32"/>
  <c r="F86" i="32"/>
  <c r="G86" i="32"/>
  <c r="H86" i="32"/>
  <c r="I86" i="32"/>
  <c r="I88" i="32"/>
  <c r="J88" i="32"/>
  <c r="L88" i="32"/>
  <c r="M88" i="32"/>
  <c r="N88" i="32"/>
  <c r="C89" i="32"/>
  <c r="J89" i="32"/>
  <c r="J90" i="32"/>
  <c r="L90" i="32"/>
  <c r="C91" i="32"/>
  <c r="D91" i="32"/>
  <c r="B92" i="32"/>
  <c r="C93" i="32"/>
  <c r="D93" i="32"/>
  <c r="E93" i="32"/>
  <c r="G93" i="32"/>
  <c r="H93" i="32"/>
  <c r="I93" i="32"/>
  <c r="J93" i="32"/>
  <c r="L93" i="32"/>
  <c r="M93" i="32"/>
  <c r="N93" i="32"/>
  <c r="Q93" i="32"/>
  <c r="B94" i="32"/>
  <c r="C94" i="32"/>
  <c r="J95" i="32"/>
  <c r="J96" i="32"/>
  <c r="M96" i="32"/>
  <c r="N96" i="32"/>
  <c r="B97" i="32"/>
  <c r="C97" i="32"/>
  <c r="D97" i="32"/>
  <c r="E97" i="32"/>
  <c r="F97" i="32"/>
  <c r="B99" i="32"/>
  <c r="C99" i="32"/>
  <c r="G99" i="32"/>
  <c r="H99" i="32"/>
  <c r="B100" i="32"/>
  <c r="E100" i="32"/>
  <c r="I100" i="32"/>
  <c r="B102" i="32"/>
  <c r="C102" i="32"/>
  <c r="F102" i="32"/>
  <c r="H102" i="32"/>
  <c r="I102" i="32"/>
  <c r="J102" i="32"/>
  <c r="C105" i="32"/>
  <c r="J105" i="32"/>
  <c r="L105" i="32"/>
  <c r="N105" i="32"/>
  <c r="B107" i="32"/>
  <c r="C107" i="32"/>
  <c r="D107" i="32"/>
  <c r="E107" i="32"/>
  <c r="F107" i="32"/>
  <c r="G107" i="32"/>
  <c r="H107" i="32"/>
  <c r="I107" i="32"/>
  <c r="J107" i="32"/>
  <c r="C93" i="31"/>
  <c r="I95" i="31"/>
  <c r="I113" i="32"/>
  <c r="P84" i="31"/>
  <c r="Q113" i="32"/>
  <c r="B114" i="31"/>
  <c r="C85" i="31"/>
  <c r="Q85" i="31"/>
  <c r="C86" i="31"/>
  <c r="D86" i="31"/>
  <c r="F86" i="31"/>
  <c r="I115" i="32"/>
  <c r="K86" i="31"/>
  <c r="L86" i="31"/>
  <c r="M115" i="32"/>
  <c r="O86" i="31"/>
  <c r="P87" i="31"/>
  <c r="B88" i="31"/>
  <c r="C88" i="31"/>
  <c r="D88" i="31"/>
  <c r="E88" i="31"/>
  <c r="F88" i="31"/>
  <c r="M117" i="33"/>
  <c r="O117" i="33"/>
  <c r="Q118" i="33"/>
  <c r="D90" i="31"/>
  <c r="E90" i="31"/>
  <c r="F90" i="31"/>
  <c r="B91" i="31"/>
  <c r="E91" i="31"/>
  <c r="F91" i="31"/>
  <c r="P91" i="31"/>
  <c r="B92" i="31"/>
  <c r="F92" i="31"/>
  <c r="K92" i="31"/>
  <c r="L92" i="31"/>
  <c r="M92" i="31"/>
  <c r="N92" i="31"/>
  <c r="O92" i="31"/>
  <c r="O119" i="33"/>
  <c r="D94" i="31"/>
  <c r="Q94" i="31"/>
  <c r="B95" i="31"/>
  <c r="C95" i="31"/>
  <c r="D95" i="31"/>
  <c r="E95" i="31"/>
  <c r="F95" i="31"/>
  <c r="H96" i="31"/>
  <c r="L96" i="31"/>
  <c r="O96" i="31"/>
  <c r="O120" i="33"/>
  <c r="C121" i="33"/>
  <c r="E121" i="33"/>
  <c r="G121" i="33"/>
  <c r="K98" i="31"/>
  <c r="L98" i="31"/>
  <c r="M98" i="31"/>
  <c r="I101" i="31"/>
  <c r="J101" i="31"/>
  <c r="K101" i="31"/>
  <c r="L101" i="31"/>
  <c r="M101" i="31"/>
  <c r="N101" i="31"/>
  <c r="O101" i="31"/>
  <c r="P102" i="31"/>
  <c r="D103" i="31"/>
  <c r="E103" i="31"/>
  <c r="F103" i="31"/>
  <c r="P103" i="31"/>
  <c r="Q103" i="31"/>
  <c r="B104" i="31"/>
  <c r="C122" i="33"/>
  <c r="D104" i="31"/>
  <c r="F104" i="31"/>
  <c r="G122" i="33"/>
  <c r="K104" i="31"/>
  <c r="L104" i="31"/>
  <c r="M104" i="31"/>
  <c r="N104" i="31"/>
  <c r="O104" i="31"/>
  <c r="B106" i="31"/>
  <c r="D106" i="31"/>
  <c r="E106" i="31"/>
  <c r="F106" i="31"/>
  <c r="P107" i="31"/>
  <c r="B108" i="31"/>
  <c r="D108" i="31"/>
  <c r="E108" i="31"/>
  <c r="F108" i="31"/>
  <c r="M123" i="32"/>
  <c r="Q123" i="32"/>
  <c r="B84" i="31"/>
  <c r="C84" i="31"/>
  <c r="E84" i="31"/>
  <c r="F84" i="31"/>
  <c r="Q84" i="31"/>
  <c r="B85" i="31"/>
  <c r="D85" i="31"/>
  <c r="E85" i="31"/>
  <c r="F85" i="31"/>
  <c r="H85" i="31"/>
  <c r="P85" i="31"/>
  <c r="E86" i="31"/>
  <c r="M86" i="31"/>
  <c r="N86" i="31"/>
  <c r="P86" i="31"/>
  <c r="Q86" i="31"/>
  <c r="B87" i="31"/>
  <c r="D87" i="31"/>
  <c r="H87" i="31"/>
  <c r="I87" i="31"/>
  <c r="J87" i="31"/>
  <c r="P88" i="31"/>
  <c r="Q88" i="31"/>
  <c r="C89" i="31"/>
  <c r="D89" i="31"/>
  <c r="E89" i="31"/>
  <c r="F89" i="31"/>
  <c r="H89" i="31"/>
  <c r="I89" i="31"/>
  <c r="J89" i="31"/>
  <c r="K89" i="31"/>
  <c r="L89" i="31"/>
  <c r="M89" i="31"/>
  <c r="N89" i="31"/>
  <c r="P89" i="31"/>
  <c r="B90" i="31"/>
  <c r="P90" i="31"/>
  <c r="Q90" i="31"/>
  <c r="C91" i="31"/>
  <c r="D91" i="31"/>
  <c r="H91" i="31"/>
  <c r="I91" i="31"/>
  <c r="J91" i="31"/>
  <c r="Q91" i="31"/>
  <c r="D92" i="31"/>
  <c r="E92" i="31"/>
  <c r="P92" i="31"/>
  <c r="Q92" i="31"/>
  <c r="E93" i="31"/>
  <c r="F93" i="31"/>
  <c r="H93" i="31"/>
  <c r="I93" i="31"/>
  <c r="J93" i="31"/>
  <c r="L93" i="31"/>
  <c r="O93" i="31"/>
  <c r="P93" i="31"/>
  <c r="Q93" i="31"/>
  <c r="B94" i="31"/>
  <c r="P94" i="31"/>
  <c r="J95" i="31"/>
  <c r="P95" i="31"/>
  <c r="Q95" i="31"/>
  <c r="C96" i="31"/>
  <c r="D96" i="31"/>
  <c r="E96" i="31"/>
  <c r="F96" i="31"/>
  <c r="K96" i="31"/>
  <c r="M96" i="31"/>
  <c r="N96" i="31"/>
  <c r="P96" i="31"/>
  <c r="Q96" i="31"/>
  <c r="L97" i="31"/>
  <c r="M97" i="31"/>
  <c r="N97" i="31"/>
  <c r="P97" i="31"/>
  <c r="Q97" i="31"/>
  <c r="B98" i="31"/>
  <c r="C98" i="31"/>
  <c r="D98" i="31"/>
  <c r="E98" i="31"/>
  <c r="F98" i="31"/>
  <c r="N98" i="31"/>
  <c r="P98" i="31"/>
  <c r="Q98" i="31"/>
  <c r="P99" i="31"/>
  <c r="Q99" i="31"/>
  <c r="C100" i="31"/>
  <c r="D100" i="31"/>
  <c r="E100" i="31"/>
  <c r="F100" i="31"/>
  <c r="K100" i="31"/>
  <c r="M100" i="31"/>
  <c r="N100" i="31"/>
  <c r="P100" i="31"/>
  <c r="Q100" i="31"/>
  <c r="B101" i="31"/>
  <c r="D101" i="31"/>
  <c r="H101" i="31"/>
  <c r="P101" i="31"/>
  <c r="Q101" i="31"/>
  <c r="Q102" i="31"/>
  <c r="C103" i="31"/>
  <c r="H103" i="31"/>
  <c r="I103" i="31"/>
  <c r="J103" i="31"/>
  <c r="K103" i="31"/>
  <c r="P104" i="31"/>
  <c r="Q104" i="31"/>
  <c r="B105" i="31"/>
  <c r="C105" i="31"/>
  <c r="D105" i="31"/>
  <c r="E105" i="31"/>
  <c r="F105" i="31"/>
  <c r="H105" i="31"/>
  <c r="I105" i="31"/>
  <c r="J105" i="31"/>
  <c r="P105" i="31"/>
  <c r="Q105" i="31"/>
  <c r="P106" i="31"/>
  <c r="Q106" i="31"/>
  <c r="B107" i="31"/>
  <c r="C107" i="31"/>
  <c r="D107" i="31"/>
  <c r="E107" i="31"/>
  <c r="F107" i="31"/>
  <c r="H107" i="31"/>
  <c r="I107" i="31"/>
  <c r="J107" i="31"/>
  <c r="L107" i="31"/>
  <c r="M107" i="31"/>
  <c r="N107" i="31"/>
  <c r="Q107" i="31"/>
  <c r="P108" i="31"/>
  <c r="B116" i="31"/>
  <c r="B118" i="31"/>
  <c r="B119" i="31"/>
  <c r="B122" i="31"/>
  <c r="B113" i="31"/>
  <c r="D35" i="30"/>
  <c r="F35" i="30"/>
  <c r="G36" i="30"/>
  <c r="H36" i="30"/>
  <c r="O36" i="30"/>
  <c r="C37" i="30"/>
  <c r="C174" i="6" s="1"/>
  <c r="D37" i="30"/>
  <c r="D174" i="6" s="1"/>
  <c r="H34" i="30"/>
  <c r="J34" i="30"/>
  <c r="L34" i="30"/>
  <c r="N35" i="30"/>
  <c r="P34" i="30"/>
  <c r="F37" i="30"/>
  <c r="G37" i="30"/>
  <c r="G174" i="6" s="1"/>
  <c r="H37" i="30"/>
  <c r="L37" i="30"/>
  <c r="F34" i="30"/>
  <c r="P35" i="30"/>
  <c r="C36" i="30"/>
  <c r="N37" i="30"/>
  <c r="B57" i="26"/>
  <c r="C102" i="29"/>
  <c r="B134" i="29"/>
  <c r="D96" i="29"/>
  <c r="F134" i="29"/>
  <c r="H96" i="29"/>
  <c r="I96" i="29"/>
  <c r="J134" i="29"/>
  <c r="K96" i="29"/>
  <c r="L96" i="29"/>
  <c r="M96" i="29"/>
  <c r="N134" i="29"/>
  <c r="O96" i="29"/>
  <c r="P96" i="29"/>
  <c r="D97" i="29"/>
  <c r="H97" i="29"/>
  <c r="I135" i="29"/>
  <c r="J135" i="29"/>
  <c r="L97" i="29"/>
  <c r="P97" i="29"/>
  <c r="Q135" i="29"/>
  <c r="B136" i="29"/>
  <c r="C136" i="29"/>
  <c r="D98" i="29"/>
  <c r="E98" i="29"/>
  <c r="F136" i="29"/>
  <c r="H98" i="29"/>
  <c r="L98" i="29"/>
  <c r="P98" i="29"/>
  <c r="B137" i="29"/>
  <c r="C99" i="29"/>
  <c r="D99" i="29"/>
  <c r="E99" i="29"/>
  <c r="G99" i="29"/>
  <c r="H99" i="29"/>
  <c r="I99" i="29"/>
  <c r="J137" i="29"/>
  <c r="K99" i="29"/>
  <c r="L99" i="29"/>
  <c r="M99" i="29"/>
  <c r="N137" i="29"/>
  <c r="P99" i="29"/>
  <c r="Q99" i="29"/>
  <c r="G100" i="29"/>
  <c r="O100" i="29"/>
  <c r="Q100" i="29"/>
  <c r="C139" i="29"/>
  <c r="D101" i="29"/>
  <c r="E139" i="29"/>
  <c r="G139" i="29"/>
  <c r="H101" i="29"/>
  <c r="I139" i="29"/>
  <c r="K139" i="29"/>
  <c r="L101" i="29"/>
  <c r="M139" i="29"/>
  <c r="P101" i="29"/>
  <c r="M102" i="29"/>
  <c r="O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Q103" i="29"/>
  <c r="B104" i="29"/>
  <c r="D104" i="29"/>
  <c r="F104" i="29"/>
  <c r="H104" i="29"/>
  <c r="I104" i="29"/>
  <c r="J104" i="29"/>
  <c r="L104" i="29"/>
  <c r="N104" i="29"/>
  <c r="P104" i="29"/>
  <c r="C141" i="29"/>
  <c r="Q105" i="29"/>
  <c r="E113" i="29"/>
  <c r="M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08" i="29"/>
  <c r="B109" i="29"/>
  <c r="C109" i="29"/>
  <c r="E109" i="29"/>
  <c r="F109" i="29"/>
  <c r="H145" i="29"/>
  <c r="J109" i="29"/>
  <c r="M109" i="29"/>
  <c r="N109" i="29"/>
  <c r="P145" i="29"/>
  <c r="Q109" i="29"/>
  <c r="B110" i="29"/>
  <c r="F110" i="29"/>
  <c r="I146" i="29"/>
  <c r="J110" i="29"/>
  <c r="K146" i="29"/>
  <c r="M146" i="29"/>
  <c r="N110" i="29"/>
  <c r="P146" i="29"/>
  <c r="B111" i="29"/>
  <c r="F111" i="29"/>
  <c r="H147" i="29"/>
  <c r="J111" i="29"/>
  <c r="K147" i="29"/>
  <c r="M147" i="29"/>
  <c r="N111" i="29"/>
  <c r="O147" i="29"/>
  <c r="P147" i="29"/>
  <c r="Q147" i="29"/>
  <c r="B112" i="29"/>
  <c r="C112" i="29"/>
  <c r="E114" i="29"/>
  <c r="F114" i="29"/>
  <c r="B115" i="29"/>
  <c r="D115" i="29"/>
  <c r="F115" i="29"/>
  <c r="J115" i="29"/>
  <c r="K115" i="29"/>
  <c r="L115" i="29"/>
  <c r="M115" i="29"/>
  <c r="N115" i="29"/>
  <c r="O115" i="29"/>
  <c r="P115" i="29"/>
  <c r="Q115" i="29"/>
  <c r="C116" i="29"/>
  <c r="E116" i="29"/>
  <c r="O116" i="29"/>
  <c r="P116" i="29"/>
  <c r="Q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B118" i="29"/>
  <c r="C118" i="29"/>
  <c r="D118" i="29"/>
  <c r="E118" i="29"/>
  <c r="F118" i="29"/>
  <c r="I118" i="29"/>
  <c r="J118" i="29"/>
  <c r="L118" i="29"/>
  <c r="N118" i="29"/>
  <c r="Q118" i="29"/>
  <c r="B119" i="29"/>
  <c r="C119" i="29"/>
  <c r="G119" i="29"/>
  <c r="H119" i="29"/>
  <c r="I119" i="29"/>
  <c r="K119" i="29"/>
  <c r="M119" i="29"/>
  <c r="O119" i="29"/>
  <c r="P119" i="29"/>
  <c r="O120" i="29"/>
  <c r="P120" i="29"/>
  <c r="B121" i="29"/>
  <c r="C121" i="29"/>
  <c r="D121" i="29"/>
  <c r="E121" i="29"/>
  <c r="F121" i="29"/>
  <c r="G121" i="29"/>
  <c r="H121" i="29"/>
  <c r="I121" i="29"/>
  <c r="J121" i="29"/>
  <c r="K121" i="29"/>
  <c r="L121" i="29"/>
  <c r="M121" i="29"/>
  <c r="N121" i="29"/>
  <c r="B59" i="26"/>
  <c r="I59" i="26"/>
  <c r="I76" i="26" s="1"/>
  <c r="I173" i="6" s="1"/>
  <c r="K59" i="26"/>
  <c r="K76" i="26" s="1"/>
  <c r="M59" i="26"/>
  <c r="M76" i="26" s="1"/>
  <c r="E124" i="29"/>
  <c r="I154" i="29"/>
  <c r="K124" i="29"/>
  <c r="M124" i="29"/>
  <c r="O124" i="29"/>
  <c r="B125" i="29"/>
  <c r="E125" i="29"/>
  <c r="F125" i="29"/>
  <c r="G125" i="29"/>
  <c r="J125" i="29"/>
  <c r="K125" i="29"/>
  <c r="M125" i="29"/>
  <c r="O125" i="29"/>
  <c r="Q125" i="29"/>
  <c r="B126" i="29"/>
  <c r="C126" i="29"/>
  <c r="F126" i="29"/>
  <c r="G156" i="29"/>
  <c r="I156" i="29"/>
  <c r="J126" i="29"/>
  <c r="K156" i="29"/>
  <c r="O156" i="29"/>
  <c r="Q156" i="29"/>
  <c r="B127" i="29"/>
  <c r="C157" i="29"/>
  <c r="F127" i="29"/>
  <c r="I127" i="29"/>
  <c r="J127" i="29"/>
  <c r="M127" i="29"/>
  <c r="N127" i="29"/>
  <c r="Q127" i="29"/>
  <c r="B128" i="29"/>
  <c r="C128" i="29"/>
  <c r="E128" i="29"/>
  <c r="G128" i="29"/>
  <c r="I128" i="29"/>
  <c r="K128" i="29"/>
  <c r="B159" i="29"/>
  <c r="C129" i="29"/>
  <c r="D129" i="29"/>
  <c r="E129" i="29"/>
  <c r="F159" i="29"/>
  <c r="G129" i="29"/>
  <c r="H129" i="29"/>
  <c r="I129" i="29"/>
  <c r="J159" i="29"/>
  <c r="K129" i="29"/>
  <c r="L129" i="29"/>
  <c r="M129" i="29"/>
  <c r="N159" i="29"/>
  <c r="P129" i="29"/>
  <c r="Q129" i="29"/>
  <c r="C96" i="29"/>
  <c r="E96" i="29"/>
  <c r="G96" i="29"/>
  <c r="Q96" i="29"/>
  <c r="C97" i="29"/>
  <c r="E97" i="29"/>
  <c r="G97" i="29"/>
  <c r="I97" i="29"/>
  <c r="K97" i="29"/>
  <c r="M97" i="29"/>
  <c r="O97" i="29"/>
  <c r="Q97" i="29"/>
  <c r="G98" i="29"/>
  <c r="I98" i="29"/>
  <c r="K98" i="29"/>
  <c r="M98" i="29"/>
  <c r="O98" i="29"/>
  <c r="O99" i="29"/>
  <c r="I100" i="29"/>
  <c r="K100" i="29"/>
  <c r="M100" i="29"/>
  <c r="C101" i="29"/>
  <c r="E101" i="29"/>
  <c r="G101" i="29"/>
  <c r="O101" i="29"/>
  <c r="Q101" i="29"/>
  <c r="G102" i="29"/>
  <c r="C104" i="29"/>
  <c r="E104" i="29"/>
  <c r="G104" i="29"/>
  <c r="K104" i="29"/>
  <c r="M104" i="29"/>
  <c r="O104" i="29"/>
  <c r="Q104" i="29"/>
  <c r="G105" i="29"/>
  <c r="I105" i="29"/>
  <c r="K105" i="29"/>
  <c r="M105" i="29"/>
  <c r="O105" i="29"/>
  <c r="G109" i="29"/>
  <c r="H109" i="29"/>
  <c r="I109" i="29"/>
  <c r="K109" i="29"/>
  <c r="O109" i="29"/>
  <c r="P109" i="29"/>
  <c r="I110" i="29"/>
  <c r="K110" i="29"/>
  <c r="M110" i="29"/>
  <c r="O110" i="29"/>
  <c r="P110" i="29"/>
  <c r="Q110" i="29"/>
  <c r="C111" i="29"/>
  <c r="E111" i="29"/>
  <c r="G111" i="29"/>
  <c r="H111" i="29"/>
  <c r="Q111" i="29"/>
  <c r="E112" i="29"/>
  <c r="G112" i="29"/>
  <c r="O112" i="29"/>
  <c r="P112" i="29"/>
  <c r="O113" i="29"/>
  <c r="P113" i="29"/>
  <c r="G114" i="29"/>
  <c r="H114" i="29"/>
  <c r="O114" i="29"/>
  <c r="P114" i="29"/>
  <c r="Q114" i="29"/>
  <c r="C115" i="29"/>
  <c r="E115" i="29"/>
  <c r="G115" i="29"/>
  <c r="H115" i="29"/>
  <c r="I115" i="29"/>
  <c r="O117" i="29"/>
  <c r="P117" i="29"/>
  <c r="G118" i="29"/>
  <c r="H118" i="29"/>
  <c r="K118" i="29"/>
  <c r="M118" i="29"/>
  <c r="O118" i="29"/>
  <c r="P118" i="29"/>
  <c r="E119" i="29"/>
  <c r="E120" i="29"/>
  <c r="G120" i="29"/>
  <c r="O121" i="29"/>
  <c r="P121" i="29"/>
  <c r="Q121" i="29"/>
  <c r="I124" i="29"/>
  <c r="Q124" i="29"/>
  <c r="C125" i="29"/>
  <c r="I125" i="29"/>
  <c r="K126" i="29"/>
  <c r="O126" i="29"/>
  <c r="Q126" i="29"/>
  <c r="G127" i="29"/>
  <c r="K127" i="29"/>
  <c r="O127" i="29"/>
  <c r="O129" i="29"/>
  <c r="C134" i="29"/>
  <c r="D134" i="29"/>
  <c r="E134" i="29"/>
  <c r="G134" i="29"/>
  <c r="H134" i="29"/>
  <c r="I134" i="29"/>
  <c r="O134" i="29"/>
  <c r="P134" i="29"/>
  <c r="Q134" i="29"/>
  <c r="B135" i="29"/>
  <c r="C135" i="29"/>
  <c r="D135" i="29"/>
  <c r="E135" i="29"/>
  <c r="F135" i="29"/>
  <c r="G135" i="29"/>
  <c r="H135" i="29"/>
  <c r="K135" i="29"/>
  <c r="L135" i="29"/>
  <c r="M135" i="29"/>
  <c r="N135" i="29"/>
  <c r="O135" i="29"/>
  <c r="G136" i="29"/>
  <c r="H136" i="29"/>
  <c r="I136" i="29"/>
  <c r="J136" i="29"/>
  <c r="K136" i="29"/>
  <c r="L136" i="29"/>
  <c r="M136" i="29"/>
  <c r="N136" i="29"/>
  <c r="O136" i="29"/>
  <c r="P136" i="29"/>
  <c r="C137" i="29"/>
  <c r="D137" i="29"/>
  <c r="E137" i="29"/>
  <c r="F137" i="29"/>
  <c r="G137" i="29"/>
  <c r="H137" i="29"/>
  <c r="I137" i="29"/>
  <c r="O137" i="29"/>
  <c r="P137" i="29"/>
  <c r="Q137" i="29"/>
  <c r="O139" i="29"/>
  <c r="Q139" i="29"/>
  <c r="G141" i="29"/>
  <c r="I141" i="29"/>
  <c r="K141" i="29"/>
  <c r="M141" i="29"/>
  <c r="O141" i="29"/>
  <c r="Q144" i="29"/>
  <c r="E145" i="29"/>
  <c r="G145" i="29"/>
  <c r="I145" i="29"/>
  <c r="K145" i="29"/>
  <c r="M145" i="29"/>
  <c r="O145" i="29"/>
  <c r="Q145" i="29"/>
  <c r="O146" i="29"/>
  <c r="Q146" i="29"/>
  <c r="C147" i="29"/>
  <c r="E147" i="29"/>
  <c r="G147" i="29"/>
  <c r="O154" i="29"/>
  <c r="Q154" i="29"/>
  <c r="C155" i="29"/>
  <c r="E155" i="29"/>
  <c r="F155" i="29"/>
  <c r="G155" i="29"/>
  <c r="I155" i="29"/>
  <c r="O155" i="29"/>
  <c r="Q155" i="29"/>
  <c r="C156" i="29"/>
  <c r="F156" i="29"/>
  <c r="G157" i="29"/>
  <c r="K157" i="29"/>
  <c r="M157" i="29"/>
  <c r="N157" i="29"/>
  <c r="O157" i="29"/>
  <c r="G159" i="29"/>
  <c r="I159" i="29"/>
  <c r="K159" i="29"/>
  <c r="O159" i="29"/>
  <c r="Q159" i="29"/>
  <c r="D101" i="28"/>
  <c r="E101" i="28"/>
  <c r="P101" i="28"/>
  <c r="Q102" i="28"/>
  <c r="G134" i="28"/>
  <c r="K96" i="28"/>
  <c r="L96" i="28"/>
  <c r="M134" i="28"/>
  <c r="H97" i="28"/>
  <c r="I97" i="28"/>
  <c r="J97" i="28"/>
  <c r="K97" i="28"/>
  <c r="L97" i="28"/>
  <c r="O135" i="28"/>
  <c r="Q135" i="28"/>
  <c r="C136" i="28"/>
  <c r="D98" i="28"/>
  <c r="H98" i="28"/>
  <c r="F99" i="28"/>
  <c r="G99" i="28"/>
  <c r="H99" i="28"/>
  <c r="J99" i="28"/>
  <c r="L99" i="28"/>
  <c r="H100" i="28"/>
  <c r="G101" i="28"/>
  <c r="H101" i="28"/>
  <c r="J101" i="28"/>
  <c r="K101" i="28"/>
  <c r="L101" i="28"/>
  <c r="M101" i="28"/>
  <c r="H102" i="28"/>
  <c r="J102" i="28"/>
  <c r="L102" i="28"/>
  <c r="N102" i="28"/>
  <c r="D103" i="28"/>
  <c r="E103" i="28"/>
  <c r="K104" i="28"/>
  <c r="C141" i="28"/>
  <c r="D105" i="28"/>
  <c r="E105" i="28"/>
  <c r="B120" i="28"/>
  <c r="C120" i="28"/>
  <c r="D113" i="28"/>
  <c r="E113" i="28"/>
  <c r="G109" i="28"/>
  <c r="L108" i="28"/>
  <c r="M108" i="28"/>
  <c r="C109" i="28"/>
  <c r="D109" i="28"/>
  <c r="E145" i="28"/>
  <c r="P109" i="28"/>
  <c r="B110" i="28"/>
  <c r="D110" i="28"/>
  <c r="E110" i="28"/>
  <c r="F110" i="28"/>
  <c r="G110" i="28"/>
  <c r="H110" i="28"/>
  <c r="I110" i="28"/>
  <c r="J110" i="28"/>
  <c r="K110" i="28"/>
  <c r="L110" i="28"/>
  <c r="H111" i="28"/>
  <c r="N111" i="28"/>
  <c r="D112" i="28"/>
  <c r="P112" i="28"/>
  <c r="Q149" i="28"/>
  <c r="C114" i="28"/>
  <c r="E114" i="28"/>
  <c r="N114" i="28"/>
  <c r="O114" i="28"/>
  <c r="H115" i="28"/>
  <c r="I115" i="28"/>
  <c r="N115" i="28"/>
  <c r="O115" i="28"/>
  <c r="D116" i="28"/>
  <c r="E150" i="28"/>
  <c r="N116" i="28"/>
  <c r="P116" i="28"/>
  <c r="B117" i="28"/>
  <c r="C117" i="28"/>
  <c r="D117" i="28"/>
  <c r="J117" i="28"/>
  <c r="K117" i="28"/>
  <c r="L117" i="28"/>
  <c r="M117" i="28"/>
  <c r="B118" i="28"/>
  <c r="C118" i="28"/>
  <c r="N118" i="28"/>
  <c r="O118" i="28"/>
  <c r="P118" i="28"/>
  <c r="Q118" i="28"/>
  <c r="D119" i="28"/>
  <c r="F119" i="28"/>
  <c r="G119" i="28"/>
  <c r="M119" i="28"/>
  <c r="H120" i="28"/>
  <c r="I120" i="28"/>
  <c r="N120" i="28"/>
  <c r="O120" i="28"/>
  <c r="P120" i="28"/>
  <c r="Q120" i="28"/>
  <c r="B121" i="28"/>
  <c r="C121" i="28"/>
  <c r="D121" i="28"/>
  <c r="E121" i="28"/>
  <c r="H121" i="28"/>
  <c r="I121" i="28"/>
  <c r="J121" i="28"/>
  <c r="K121" i="28"/>
  <c r="H129" i="28"/>
  <c r="I129" i="28"/>
  <c r="K129" i="28"/>
  <c r="M124" i="28"/>
  <c r="O128" i="28"/>
  <c r="B124" i="28"/>
  <c r="D124" i="28"/>
  <c r="F124" i="28"/>
  <c r="F125" i="28"/>
  <c r="B126" i="28"/>
  <c r="G126" i="28"/>
  <c r="H126" i="28"/>
  <c r="I126" i="28"/>
  <c r="J126" i="28"/>
  <c r="Q156" i="28"/>
  <c r="B127" i="28"/>
  <c r="C157" i="28"/>
  <c r="F127" i="28"/>
  <c r="P127" i="28"/>
  <c r="F128" i="28"/>
  <c r="G128" i="28"/>
  <c r="J128" i="28"/>
  <c r="K128" i="28"/>
  <c r="L158" i="28"/>
  <c r="B129" i="28"/>
  <c r="D129" i="28"/>
  <c r="E129" i="28"/>
  <c r="P129" i="28"/>
  <c r="F96" i="28"/>
  <c r="G96" i="28"/>
  <c r="H96" i="28"/>
  <c r="I96" i="28"/>
  <c r="J96" i="28"/>
  <c r="M96" i="28"/>
  <c r="N96" i="28"/>
  <c r="O96" i="28"/>
  <c r="F97" i="28"/>
  <c r="G97" i="28"/>
  <c r="M97" i="28"/>
  <c r="N97" i="28"/>
  <c r="P97" i="28"/>
  <c r="Q97" i="28"/>
  <c r="B98" i="28"/>
  <c r="E98" i="28"/>
  <c r="F98" i="28"/>
  <c r="J98" i="28"/>
  <c r="L98" i="28"/>
  <c r="M98" i="28"/>
  <c r="N98" i="28"/>
  <c r="O98" i="28"/>
  <c r="N99" i="28"/>
  <c r="B100" i="28"/>
  <c r="I100" i="28"/>
  <c r="J100" i="28"/>
  <c r="K100" i="28"/>
  <c r="L100" i="28"/>
  <c r="M100" i="28"/>
  <c r="N100" i="28"/>
  <c r="O100" i="28"/>
  <c r="F101" i="28"/>
  <c r="N101" i="28"/>
  <c r="O101" i="28"/>
  <c r="Q101" i="28"/>
  <c r="B102" i="28"/>
  <c r="F102" i="28"/>
  <c r="G102" i="28"/>
  <c r="B103" i="28"/>
  <c r="F103" i="28"/>
  <c r="G103" i="28"/>
  <c r="H103" i="28"/>
  <c r="I103" i="28"/>
  <c r="J103" i="28"/>
  <c r="K103" i="28"/>
  <c r="L103" i="28"/>
  <c r="M103" i="28"/>
  <c r="N103" i="28"/>
  <c r="O103" i="28"/>
  <c r="F104" i="28"/>
  <c r="G104" i="28"/>
  <c r="H104" i="28"/>
  <c r="I104" i="28"/>
  <c r="J104" i="28"/>
  <c r="L104" i="28"/>
  <c r="M104" i="28"/>
  <c r="N104" i="28"/>
  <c r="O104" i="28"/>
  <c r="B105" i="28"/>
  <c r="F105" i="28"/>
  <c r="G105" i="28"/>
  <c r="H105" i="28"/>
  <c r="I105" i="28"/>
  <c r="J105" i="28"/>
  <c r="K105" i="28"/>
  <c r="L105" i="28"/>
  <c r="M105" i="28"/>
  <c r="N105" i="28"/>
  <c r="O105" i="28"/>
  <c r="H108" i="28"/>
  <c r="I108" i="28"/>
  <c r="J108" i="28"/>
  <c r="N108" i="28"/>
  <c r="O108" i="28"/>
  <c r="P108" i="28"/>
  <c r="Q108" i="28"/>
  <c r="B109" i="28"/>
  <c r="F109" i="28"/>
  <c r="M110" i="28"/>
  <c r="N110" i="28"/>
  <c r="O110" i="28"/>
  <c r="P110" i="28"/>
  <c r="Q110" i="28"/>
  <c r="B111" i="28"/>
  <c r="P111" i="28"/>
  <c r="Q111" i="28"/>
  <c r="B112" i="28"/>
  <c r="C112" i="28"/>
  <c r="E112" i="28"/>
  <c r="F112" i="28"/>
  <c r="G112" i="28"/>
  <c r="N112" i="28"/>
  <c r="O112" i="28"/>
  <c r="F113" i="28"/>
  <c r="G113" i="28"/>
  <c r="N113" i="28"/>
  <c r="O113" i="28"/>
  <c r="P113" i="28"/>
  <c r="Q113" i="28"/>
  <c r="B114" i="28"/>
  <c r="D114" i="28"/>
  <c r="F114" i="28"/>
  <c r="G114" i="28"/>
  <c r="H114" i="28"/>
  <c r="P115" i="28"/>
  <c r="Q115" i="28"/>
  <c r="B116" i="28"/>
  <c r="C116" i="28"/>
  <c r="E116" i="28"/>
  <c r="F116" i="28"/>
  <c r="G116" i="28"/>
  <c r="E117" i="28"/>
  <c r="F117" i="28"/>
  <c r="G117" i="28"/>
  <c r="H117" i="28"/>
  <c r="I117" i="28"/>
  <c r="N117" i="28"/>
  <c r="O117" i="28"/>
  <c r="P117" i="28"/>
  <c r="Q117" i="28"/>
  <c r="D118" i="28"/>
  <c r="E118" i="28"/>
  <c r="F118" i="28"/>
  <c r="G118" i="28"/>
  <c r="B119" i="28"/>
  <c r="C119" i="28"/>
  <c r="H119" i="28"/>
  <c r="I119" i="28"/>
  <c r="J119" i="28"/>
  <c r="L119" i="28"/>
  <c r="N119" i="28"/>
  <c r="O119" i="28"/>
  <c r="F121" i="28"/>
  <c r="G121" i="28"/>
  <c r="J124" i="28"/>
  <c r="K124" i="28"/>
  <c r="L124" i="28"/>
  <c r="N124" i="28"/>
  <c r="O124" i="28"/>
  <c r="P124" i="28"/>
  <c r="Q124" i="28"/>
  <c r="B125" i="28"/>
  <c r="C125" i="28"/>
  <c r="D125" i="28"/>
  <c r="D126" i="28"/>
  <c r="E126" i="28"/>
  <c r="F126" i="28"/>
  <c r="K126" i="28"/>
  <c r="L126" i="28"/>
  <c r="M126" i="28"/>
  <c r="N126" i="28"/>
  <c r="O126" i="28"/>
  <c r="P126" i="28"/>
  <c r="B128" i="28"/>
  <c r="C128" i="28"/>
  <c r="D128" i="28"/>
  <c r="E128" i="28"/>
  <c r="F129" i="28"/>
  <c r="L129" i="28"/>
  <c r="M129" i="28"/>
  <c r="N129" i="28"/>
  <c r="O129" i="28"/>
  <c r="Q140" i="28"/>
  <c r="H150" i="28"/>
  <c r="L150" i="28"/>
  <c r="D153" i="28"/>
  <c r="L153" i="28"/>
  <c r="F133" i="28"/>
  <c r="H133" i="28"/>
  <c r="J133" i="28"/>
  <c r="L133" i="28"/>
  <c r="M97" i="27"/>
  <c r="N133" i="28"/>
  <c r="E134" i="27"/>
  <c r="C97" i="27"/>
  <c r="E135" i="27"/>
  <c r="G97" i="27"/>
  <c r="M135" i="27"/>
  <c r="K98" i="27"/>
  <c r="M98" i="27"/>
  <c r="O98" i="27"/>
  <c r="E138" i="27"/>
  <c r="G100" i="27"/>
  <c r="K100" i="27"/>
  <c r="C102" i="27"/>
  <c r="E140" i="29"/>
  <c r="I140" i="29"/>
  <c r="M140" i="29"/>
  <c r="G103" i="27"/>
  <c r="H103" i="27"/>
  <c r="I103" i="27"/>
  <c r="J103" i="27"/>
  <c r="K103" i="27"/>
  <c r="L103" i="27"/>
  <c r="M103" i="27"/>
  <c r="N103" i="27"/>
  <c r="O103" i="27"/>
  <c r="P103" i="27"/>
  <c r="B104" i="27"/>
  <c r="C104" i="27"/>
  <c r="E104" i="27"/>
  <c r="G104" i="27"/>
  <c r="I104" i="27"/>
  <c r="K104" i="27"/>
  <c r="L104" i="27"/>
  <c r="M104" i="27"/>
  <c r="K105" i="27"/>
  <c r="M141" i="27"/>
  <c r="O105" i="27"/>
  <c r="B109" i="27"/>
  <c r="C109" i="27"/>
  <c r="E143" i="29"/>
  <c r="O143" i="29"/>
  <c r="P108" i="27"/>
  <c r="Q143" i="29"/>
  <c r="E108" i="27"/>
  <c r="G108" i="27"/>
  <c r="I108" i="27"/>
  <c r="K108" i="27"/>
  <c r="M108" i="27"/>
  <c r="H109" i="27"/>
  <c r="I109" i="27"/>
  <c r="J109" i="27"/>
  <c r="K109" i="27"/>
  <c r="L145" i="28"/>
  <c r="M109" i="27"/>
  <c r="O109" i="27"/>
  <c r="P109" i="27"/>
  <c r="Q109" i="27"/>
  <c r="C110" i="27"/>
  <c r="D146" i="28"/>
  <c r="E110" i="27"/>
  <c r="G110" i="27"/>
  <c r="I110" i="27"/>
  <c r="K110" i="27"/>
  <c r="N146" i="28"/>
  <c r="E111" i="27"/>
  <c r="I111" i="27"/>
  <c r="J147" i="28"/>
  <c r="M111" i="27"/>
  <c r="F148" i="28"/>
  <c r="G112" i="27"/>
  <c r="H148" i="28"/>
  <c r="I148" i="29"/>
  <c r="J148" i="28"/>
  <c r="L112" i="27"/>
  <c r="M148" i="29"/>
  <c r="N112" i="27"/>
  <c r="O112" i="27"/>
  <c r="Q148" i="29"/>
  <c r="E149" i="29"/>
  <c r="F149" i="28"/>
  <c r="G113" i="27"/>
  <c r="K113" i="27"/>
  <c r="M149" i="29"/>
  <c r="F114" i="27"/>
  <c r="H114" i="27"/>
  <c r="I114" i="27"/>
  <c r="J114" i="27"/>
  <c r="K114" i="27"/>
  <c r="L114" i="27"/>
  <c r="M114" i="27"/>
  <c r="N114" i="27"/>
  <c r="O114" i="27"/>
  <c r="P114" i="27"/>
  <c r="Q114" i="27"/>
  <c r="E115" i="27"/>
  <c r="F115" i="27"/>
  <c r="G115" i="27"/>
  <c r="H115" i="27"/>
  <c r="I115" i="27"/>
  <c r="J115" i="27"/>
  <c r="K115" i="27"/>
  <c r="L115" i="27"/>
  <c r="M115" i="27"/>
  <c r="N115" i="27"/>
  <c r="O115" i="27"/>
  <c r="I150" i="29"/>
  <c r="L116" i="27"/>
  <c r="M150" i="29"/>
  <c r="N150" i="28"/>
  <c r="O116" i="27"/>
  <c r="B117" i="27"/>
  <c r="C117" i="27"/>
  <c r="D117" i="27"/>
  <c r="E117" i="27"/>
  <c r="F117" i="27"/>
  <c r="G117" i="27"/>
  <c r="H117" i="27"/>
  <c r="I117" i="27"/>
  <c r="J117" i="27"/>
  <c r="K117" i="27"/>
  <c r="M117" i="27"/>
  <c r="P117" i="27"/>
  <c r="F118" i="27"/>
  <c r="H118" i="27"/>
  <c r="I118" i="27"/>
  <c r="J118" i="27"/>
  <c r="K118" i="27"/>
  <c r="L118" i="27"/>
  <c r="M118" i="27"/>
  <c r="N118" i="27"/>
  <c r="O118" i="27"/>
  <c r="P118" i="27"/>
  <c r="Q118" i="27"/>
  <c r="E151" i="29"/>
  <c r="G119" i="27"/>
  <c r="K119" i="27"/>
  <c r="N151" i="28"/>
  <c r="O119" i="27"/>
  <c r="P151" i="28"/>
  <c r="Q151" i="29"/>
  <c r="E120" i="27"/>
  <c r="F120" i="27"/>
  <c r="G120" i="27"/>
  <c r="H120" i="27"/>
  <c r="I120" i="27"/>
  <c r="J120" i="27"/>
  <c r="K120" i="27"/>
  <c r="L120" i="27"/>
  <c r="M120" i="27"/>
  <c r="N120" i="27"/>
  <c r="O120" i="27"/>
  <c r="D121" i="27"/>
  <c r="E121" i="27"/>
  <c r="F121" i="27"/>
  <c r="G121" i="27"/>
  <c r="H121" i="27"/>
  <c r="I121" i="27"/>
  <c r="J121" i="27"/>
  <c r="K121" i="27"/>
  <c r="M121" i="27"/>
  <c r="Q121" i="27"/>
  <c r="B153" i="28"/>
  <c r="C153" i="29"/>
  <c r="F153" i="28"/>
  <c r="I153" i="29"/>
  <c r="M153" i="29"/>
  <c r="M154" i="27"/>
  <c r="O124" i="27"/>
  <c r="Q124" i="27"/>
  <c r="D125" i="27"/>
  <c r="O125" i="27"/>
  <c r="Q125" i="27"/>
  <c r="C126" i="27"/>
  <c r="E126" i="27"/>
  <c r="G126" i="27"/>
  <c r="K126" i="27"/>
  <c r="L126" i="27"/>
  <c r="M126" i="27"/>
  <c r="M127" i="27"/>
  <c r="O127" i="27"/>
  <c r="P127" i="27"/>
  <c r="Q127" i="27"/>
  <c r="C128" i="27"/>
  <c r="Q158" i="29"/>
  <c r="M129" i="27"/>
  <c r="O129" i="27"/>
  <c r="O97" i="27"/>
  <c r="Q97" i="27"/>
  <c r="I98" i="27"/>
  <c r="G101" i="27"/>
  <c r="I101" i="27"/>
  <c r="M102" i="27"/>
  <c r="O102" i="27"/>
  <c r="Q103" i="27"/>
  <c r="C105" i="27"/>
  <c r="E105" i="27"/>
  <c r="G105" i="27"/>
  <c r="I105" i="27"/>
  <c r="G109" i="27"/>
  <c r="L110" i="27"/>
  <c r="N110" i="27"/>
  <c r="O110" i="27"/>
  <c r="D111" i="27"/>
  <c r="G111" i="27"/>
  <c r="J111" i="27"/>
  <c r="K111" i="27"/>
  <c r="L111" i="27"/>
  <c r="N111" i="27"/>
  <c r="O111" i="27"/>
  <c r="C112" i="27"/>
  <c r="H112" i="27"/>
  <c r="J112" i="27"/>
  <c r="K112" i="27"/>
  <c r="N113" i="27"/>
  <c r="O113" i="27"/>
  <c r="G114" i="27"/>
  <c r="D115" i="27"/>
  <c r="D116" i="27"/>
  <c r="G116" i="27"/>
  <c r="H116" i="27"/>
  <c r="J116" i="27"/>
  <c r="K116" i="27"/>
  <c r="L117" i="27"/>
  <c r="N117" i="27"/>
  <c r="O117" i="27"/>
  <c r="G118" i="27"/>
  <c r="C119" i="27"/>
  <c r="D119" i="27"/>
  <c r="D120" i="27"/>
  <c r="L121" i="27"/>
  <c r="N121" i="27"/>
  <c r="O121" i="27"/>
  <c r="P121" i="27"/>
  <c r="C124" i="27"/>
  <c r="O126" i="27"/>
  <c r="I128" i="27"/>
  <c r="K128" i="27"/>
  <c r="M128" i="27"/>
  <c r="O128" i="27"/>
  <c r="E136" i="27"/>
  <c r="E137" i="27"/>
  <c r="E139" i="27"/>
  <c r="E141" i="27"/>
  <c r="I145" i="27"/>
  <c r="I147" i="27"/>
  <c r="H63" i="26"/>
  <c r="J63" i="26"/>
  <c r="F70" i="26"/>
  <c r="H62" i="26"/>
  <c r="J70" i="26"/>
  <c r="K62" i="26"/>
  <c r="N70" i="26"/>
  <c r="O62" i="26"/>
  <c r="F72" i="26"/>
  <c r="G64" i="26"/>
  <c r="H64" i="26"/>
  <c r="J64" i="26"/>
  <c r="K64" i="26"/>
  <c r="M156" i="27"/>
  <c r="B66" i="26"/>
  <c r="G74" i="26"/>
  <c r="H66" i="26"/>
  <c r="I74" i="26"/>
  <c r="J51" i="26"/>
  <c r="D67" i="26"/>
  <c r="F67" i="26"/>
  <c r="L67" i="26"/>
  <c r="N67" i="26"/>
  <c r="O75" i="26"/>
  <c r="P67" i="26"/>
  <c r="Q75" i="26"/>
  <c r="B68" i="26"/>
  <c r="D68" i="26"/>
  <c r="N68" i="26"/>
  <c r="G57" i="26"/>
  <c r="I57" i="26"/>
  <c r="K57" i="26"/>
  <c r="M57" i="26"/>
  <c r="M116" i="6" s="1"/>
  <c r="O57" i="26"/>
  <c r="Q57" i="26"/>
  <c r="E58" i="26"/>
  <c r="E75" i="26" s="1"/>
  <c r="G58" i="26"/>
  <c r="G117" i="6" s="1"/>
  <c r="I58" i="26"/>
  <c r="K58" i="26"/>
  <c r="M58" i="26"/>
  <c r="O58" i="26"/>
  <c r="O117" i="6" s="1"/>
  <c r="Q58" i="26"/>
  <c r="C59" i="26"/>
  <c r="E59" i="26"/>
  <c r="E76" i="26" s="1"/>
  <c r="E173" i="6" s="1"/>
  <c r="G59" i="26"/>
  <c r="G118" i="6" s="1"/>
  <c r="B62" i="26"/>
  <c r="J62" i="26"/>
  <c r="P62" i="26"/>
  <c r="B63" i="26"/>
  <c r="P64" i="26"/>
  <c r="B67" i="26"/>
  <c r="H67" i="26"/>
  <c r="J67" i="26"/>
  <c r="P68" i="26"/>
  <c r="B71" i="26"/>
  <c r="F71" i="26"/>
  <c r="J71" i="26"/>
  <c r="N71" i="26"/>
  <c r="B72" i="26"/>
  <c r="Q74" i="26"/>
  <c r="B130" i="25"/>
  <c r="F130" i="25"/>
  <c r="G130" i="25"/>
  <c r="I130" i="25"/>
  <c r="J130" i="25"/>
  <c r="K130" i="25"/>
  <c r="B131" i="25"/>
  <c r="C182" i="25"/>
  <c r="E182" i="25"/>
  <c r="F182" i="25"/>
  <c r="I182" i="25"/>
  <c r="J182" i="25"/>
  <c r="K182" i="25"/>
  <c r="M182" i="25"/>
  <c r="O182" i="25"/>
  <c r="B183" i="25"/>
  <c r="E183" i="25"/>
  <c r="K183" i="25"/>
  <c r="N132" i="25"/>
  <c r="O132" i="25"/>
  <c r="Q132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35" i="25"/>
  <c r="G135" i="25"/>
  <c r="B189" i="25"/>
  <c r="C140" i="25"/>
  <c r="E140" i="25"/>
  <c r="F189" i="25"/>
  <c r="G140" i="25"/>
  <c r="I140" i="25"/>
  <c r="J140" i="25"/>
  <c r="M140" i="25"/>
  <c r="N189" i="25"/>
  <c r="O140" i="25"/>
  <c r="Q189" i="25"/>
  <c r="F59" i="22"/>
  <c r="F76" i="22" s="1"/>
  <c r="F167" i="6" s="1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44" i="25"/>
  <c r="O192" i="25"/>
  <c r="Q144" i="25"/>
  <c r="E145" i="25"/>
  <c r="H145" i="25"/>
  <c r="I145" i="25"/>
  <c r="J145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K194" i="25"/>
  <c r="M146" i="25"/>
  <c r="Q146" i="25"/>
  <c r="C147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F197" i="25"/>
  <c r="H197" i="25"/>
  <c r="I197" i="25"/>
  <c r="J149" i="25"/>
  <c r="K149" i="25"/>
  <c r="L197" i="25"/>
  <c r="M149" i="25"/>
  <c r="O197" i="25"/>
  <c r="P197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E159" i="25"/>
  <c r="H159" i="25"/>
  <c r="I159" i="25"/>
  <c r="J159" i="25"/>
  <c r="K159" i="25"/>
  <c r="L159" i="25"/>
  <c r="M159" i="25"/>
  <c r="N159" i="25"/>
  <c r="O159" i="25"/>
  <c r="P159" i="25"/>
  <c r="Q159" i="25"/>
  <c r="D60" i="22"/>
  <c r="F60" i="22"/>
  <c r="H60" i="22"/>
  <c r="J60" i="22"/>
  <c r="J113" i="6" s="1"/>
  <c r="L60" i="22"/>
  <c r="N60" i="22"/>
  <c r="P60" i="22"/>
  <c r="C163" i="25"/>
  <c r="E203" i="25"/>
  <c r="F163" i="25"/>
  <c r="G163" i="25"/>
  <c r="H203" i="25"/>
  <c r="I203" i="25"/>
  <c r="K163" i="25"/>
  <c r="L163" i="25"/>
  <c r="M20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G165" i="25"/>
  <c r="H165" i="25"/>
  <c r="K165" i="25"/>
  <c r="M205" i="25"/>
  <c r="O165" i="25"/>
  <c r="P165" i="25"/>
  <c r="Q205" i="25"/>
  <c r="C166" i="25"/>
  <c r="F166" i="25"/>
  <c r="G166" i="25"/>
  <c r="K166" i="25"/>
  <c r="M166" i="25"/>
  <c r="O166" i="25"/>
  <c r="P166" i="25"/>
  <c r="K170" i="25"/>
  <c r="L170" i="25"/>
  <c r="M170" i="25"/>
  <c r="N170" i="25"/>
  <c r="O170" i="25"/>
  <c r="P170" i="25"/>
  <c r="Q170" i="25"/>
  <c r="C209" i="25"/>
  <c r="D171" i="25"/>
  <c r="E209" i="25"/>
  <c r="G209" i="25"/>
  <c r="H209" i="25"/>
  <c r="J209" i="25"/>
  <c r="K209" i="25"/>
  <c r="N209" i="25"/>
  <c r="O209" i="25"/>
  <c r="B174" i="25"/>
  <c r="C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175" i="25"/>
  <c r="F175" i="25"/>
  <c r="G175" i="25"/>
  <c r="H175" i="25"/>
  <c r="J175" i="25"/>
  <c r="N175" i="25"/>
  <c r="B61" i="22"/>
  <c r="D61" i="22"/>
  <c r="D78" i="22" s="1"/>
  <c r="D169" i="6" s="1"/>
  <c r="F61" i="22"/>
  <c r="H61" i="22"/>
  <c r="H114" i="6" s="1"/>
  <c r="J61" i="22"/>
  <c r="J78" i="22" s="1"/>
  <c r="L61" i="22"/>
  <c r="N61" i="22"/>
  <c r="P61" i="22"/>
  <c r="P78" i="22" s="1"/>
  <c r="M130" i="25"/>
  <c r="N130" i="25"/>
  <c r="O130" i="25"/>
  <c r="Q130" i="25"/>
  <c r="G131" i="25"/>
  <c r="K131" i="25"/>
  <c r="M131" i="25"/>
  <c r="O131" i="25"/>
  <c r="Q131" i="25"/>
  <c r="B132" i="25"/>
  <c r="C132" i="25"/>
  <c r="E132" i="25"/>
  <c r="F132" i="25"/>
  <c r="G132" i="25"/>
  <c r="I132" i="25"/>
  <c r="J132" i="25"/>
  <c r="M132" i="25"/>
  <c r="I135" i="25"/>
  <c r="J135" i="25"/>
  <c r="K135" i="25"/>
  <c r="M135" i="25"/>
  <c r="N135" i="25"/>
  <c r="O135" i="25"/>
  <c r="Q135" i="25"/>
  <c r="E139" i="25"/>
  <c r="B140" i="25"/>
  <c r="F140" i="25"/>
  <c r="O144" i="25"/>
  <c r="P144" i="25"/>
  <c r="B145" i="25"/>
  <c r="C145" i="25"/>
  <c r="D145" i="25"/>
  <c r="F145" i="25"/>
  <c r="G145" i="25"/>
  <c r="F146" i="25"/>
  <c r="G146" i="25"/>
  <c r="J146" i="25"/>
  <c r="K146" i="25"/>
  <c r="L146" i="25"/>
  <c r="N146" i="25"/>
  <c r="O146" i="25"/>
  <c r="P146" i="25"/>
  <c r="B147" i="25"/>
  <c r="F147" i="25"/>
  <c r="G147" i="25"/>
  <c r="Q149" i="25"/>
  <c r="M151" i="25"/>
  <c r="B153" i="25"/>
  <c r="C153" i="25"/>
  <c r="Q153" i="25"/>
  <c r="C156" i="25"/>
  <c r="E156" i="25"/>
  <c r="G156" i="25"/>
  <c r="Q156" i="25"/>
  <c r="B159" i="25"/>
  <c r="C159" i="25"/>
  <c r="D159" i="25"/>
  <c r="F159" i="25"/>
  <c r="G159" i="25"/>
  <c r="I163" i="25"/>
  <c r="M163" i="25"/>
  <c r="M164" i="25"/>
  <c r="Q164" i="25"/>
  <c r="D165" i="25"/>
  <c r="E165" i="25"/>
  <c r="I165" i="25"/>
  <c r="M165" i="25"/>
  <c r="E166" i="25"/>
  <c r="H166" i="25"/>
  <c r="I166" i="25"/>
  <c r="L166" i="25"/>
  <c r="Q166" i="25"/>
  <c r="B170" i="25"/>
  <c r="C170" i="25"/>
  <c r="D170" i="25"/>
  <c r="E170" i="25"/>
  <c r="F170" i="25"/>
  <c r="G170" i="25"/>
  <c r="H170" i="25"/>
  <c r="I170" i="25"/>
  <c r="J170" i="25"/>
  <c r="E171" i="25"/>
  <c r="I171" i="25"/>
  <c r="J171" i="25"/>
  <c r="K171" i="25"/>
  <c r="L171" i="25"/>
  <c r="M171" i="25"/>
  <c r="N171" i="25"/>
  <c r="O171" i="25"/>
  <c r="P171" i="25"/>
  <c r="Q171" i="25"/>
  <c r="D174" i="25"/>
  <c r="E174" i="25"/>
  <c r="I175" i="25"/>
  <c r="K175" i="25"/>
  <c r="L175" i="25"/>
  <c r="M175" i="25"/>
  <c r="O175" i="25"/>
  <c r="P175" i="25"/>
  <c r="Q175" i="25"/>
  <c r="B181" i="25"/>
  <c r="F181" i="25"/>
  <c r="G181" i="25"/>
  <c r="I181" i="25"/>
  <c r="J181" i="25"/>
  <c r="K181" i="25"/>
  <c r="M181" i="25"/>
  <c r="N181" i="25"/>
  <c r="O181" i="25"/>
  <c r="Q181" i="25"/>
  <c r="B182" i="25"/>
  <c r="G182" i="25"/>
  <c r="Q182" i="25"/>
  <c r="C183" i="25"/>
  <c r="F183" i="25"/>
  <c r="G183" i="25"/>
  <c r="I183" i="25"/>
  <c r="J183" i="25"/>
  <c r="M183" i="25"/>
  <c r="N183" i="25"/>
  <c r="O183" i="25"/>
  <c r="Q183" i="25"/>
  <c r="B184" i="25"/>
  <c r="C184" i="25"/>
  <c r="E186" i="25"/>
  <c r="G186" i="25"/>
  <c r="I186" i="25"/>
  <c r="J186" i="25"/>
  <c r="K186" i="25"/>
  <c r="M186" i="25"/>
  <c r="N186" i="25"/>
  <c r="O186" i="25"/>
  <c r="Q186" i="25"/>
  <c r="C189" i="25"/>
  <c r="E189" i="25"/>
  <c r="G189" i="25"/>
  <c r="I189" i="25"/>
  <c r="O189" i="25"/>
  <c r="P192" i="25"/>
  <c r="Q192" i="25"/>
  <c r="B193" i="25"/>
  <c r="C193" i="25"/>
  <c r="D193" i="25"/>
  <c r="E193" i="25"/>
  <c r="F193" i="25"/>
  <c r="G193" i="25"/>
  <c r="H193" i="25"/>
  <c r="I193" i="25"/>
  <c r="J193" i="25"/>
  <c r="J194" i="25"/>
  <c r="L194" i="25"/>
  <c r="M194" i="25"/>
  <c r="N194" i="25"/>
  <c r="O194" i="25"/>
  <c r="P194" i="25"/>
  <c r="Q194" i="25"/>
  <c r="B195" i="25"/>
  <c r="E195" i="25"/>
  <c r="F195" i="25"/>
  <c r="G195" i="25"/>
  <c r="H195" i="25"/>
  <c r="I195" i="25"/>
  <c r="J195" i="25"/>
  <c r="K195" i="25"/>
  <c r="L195" i="25"/>
  <c r="J197" i="25"/>
  <c r="K197" i="25"/>
  <c r="M197" i="25"/>
  <c r="Q197" i="25"/>
  <c r="Q203" i="25"/>
  <c r="D204" i="25"/>
  <c r="M204" i="25"/>
  <c r="Q204" i="25"/>
  <c r="D205" i="25"/>
  <c r="E205" i="25"/>
  <c r="H205" i="25"/>
  <c r="I205" i="25"/>
  <c r="E206" i="25"/>
  <c r="F206" i="25"/>
  <c r="H206" i="25"/>
  <c r="I206" i="25"/>
  <c r="L206" i="25"/>
  <c r="Q206" i="25"/>
  <c r="I209" i="25"/>
  <c r="L209" i="25"/>
  <c r="M209" i="25"/>
  <c r="P209" i="25"/>
  <c r="Q209" i="25"/>
  <c r="E211" i="25"/>
  <c r="G211" i="25"/>
  <c r="I211" i="25"/>
  <c r="J211" i="25"/>
  <c r="K211" i="25"/>
  <c r="L211" i="25"/>
  <c r="M211" i="25"/>
  <c r="N211" i="25"/>
  <c r="O211" i="25"/>
  <c r="P211" i="25"/>
  <c r="Q211" i="25"/>
  <c r="I72" i="22"/>
  <c r="K72" i="22"/>
  <c r="M72" i="22"/>
  <c r="B130" i="24"/>
  <c r="D130" i="24"/>
  <c r="F130" i="24"/>
  <c r="H130" i="24"/>
  <c r="C131" i="24"/>
  <c r="D131" i="24"/>
  <c r="G131" i="24"/>
  <c r="H131" i="24"/>
  <c r="I131" i="24"/>
  <c r="P131" i="24"/>
  <c r="Q131" i="24"/>
  <c r="O132" i="24"/>
  <c r="P132" i="24"/>
  <c r="Q132" i="24"/>
  <c r="C133" i="24"/>
  <c r="D133" i="24"/>
  <c r="E133" i="24"/>
  <c r="C134" i="24"/>
  <c r="I134" i="24"/>
  <c r="J134" i="24"/>
  <c r="K134" i="24"/>
  <c r="O134" i="24"/>
  <c r="P134" i="24"/>
  <c r="Q134" i="24"/>
  <c r="C136" i="24"/>
  <c r="E136" i="24"/>
  <c r="F136" i="24"/>
  <c r="O136" i="24"/>
  <c r="P136" i="24"/>
  <c r="Q136" i="24"/>
  <c r="B137" i="24"/>
  <c r="C137" i="24"/>
  <c r="I137" i="24"/>
  <c r="J137" i="24"/>
  <c r="K137" i="24"/>
  <c r="N137" i="24"/>
  <c r="O137" i="24"/>
  <c r="P137" i="24"/>
  <c r="Q137" i="24"/>
  <c r="O138" i="24"/>
  <c r="P138" i="24"/>
  <c r="Q138" i="24"/>
  <c r="D139" i="24"/>
  <c r="H139" i="24"/>
  <c r="J139" i="24"/>
  <c r="C140" i="24"/>
  <c r="D140" i="24"/>
  <c r="E140" i="24"/>
  <c r="N140" i="24"/>
  <c r="O140" i="24"/>
  <c r="P140" i="24"/>
  <c r="Q140" i="24"/>
  <c r="B144" i="24"/>
  <c r="D157" i="24"/>
  <c r="H158" i="24"/>
  <c r="J145" i="24"/>
  <c r="Q73" i="22"/>
  <c r="B145" i="24"/>
  <c r="K145" i="24"/>
  <c r="M145" i="24"/>
  <c r="H146" i="24"/>
  <c r="E147" i="24"/>
  <c r="F147" i="24"/>
  <c r="G147" i="24"/>
  <c r="M148" i="24"/>
  <c r="N148" i="24"/>
  <c r="O148" i="24"/>
  <c r="L149" i="24"/>
  <c r="N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C153" i="24"/>
  <c r="E153" i="24"/>
  <c r="G153" i="24"/>
  <c r="I153" i="24"/>
  <c r="K153" i="24"/>
  <c r="L153" i="24"/>
  <c r="M153" i="24"/>
  <c r="N153" i="24"/>
  <c r="O153" i="24"/>
  <c r="P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F157" i="24"/>
  <c r="G157" i="24"/>
  <c r="M157" i="24"/>
  <c r="O157" i="24"/>
  <c r="Q157" i="24"/>
  <c r="B158" i="24"/>
  <c r="M159" i="24"/>
  <c r="N159" i="24"/>
  <c r="O159" i="24"/>
  <c r="Q159" i="24"/>
  <c r="E74" i="22"/>
  <c r="G74" i="22"/>
  <c r="J174" i="24"/>
  <c r="F163" i="24"/>
  <c r="K163" i="24"/>
  <c r="L163" i="24"/>
  <c r="M163" i="24"/>
  <c r="N163" i="24"/>
  <c r="O163" i="24"/>
  <c r="P163" i="24"/>
  <c r="Q163" i="24"/>
  <c r="J164" i="24"/>
  <c r="K164" i="24"/>
  <c r="L164" i="24"/>
  <c r="M164" i="24"/>
  <c r="N164" i="24"/>
  <c r="O164" i="24"/>
  <c r="P164" i="24"/>
  <c r="Q164" i="24"/>
  <c r="G165" i="24"/>
  <c r="H165" i="24"/>
  <c r="I165" i="24"/>
  <c r="J165" i="24"/>
  <c r="K165" i="24"/>
  <c r="L165" i="24"/>
  <c r="M165" i="24"/>
  <c r="F166" i="24"/>
  <c r="G166" i="24"/>
  <c r="K166" i="24"/>
  <c r="L166" i="24"/>
  <c r="M166" i="24"/>
  <c r="N166" i="24"/>
  <c r="O166" i="24"/>
  <c r="P166" i="24"/>
  <c r="Q166" i="24"/>
  <c r="N167" i="24"/>
  <c r="Q167" i="24"/>
  <c r="F168" i="24"/>
  <c r="G168" i="24"/>
  <c r="K168" i="24"/>
  <c r="L168" i="24"/>
  <c r="M168" i="24"/>
  <c r="O168" i="24"/>
  <c r="M169" i="24"/>
  <c r="N169" i="24"/>
  <c r="Q169" i="24"/>
  <c r="K170" i="24"/>
  <c r="L170" i="24"/>
  <c r="M170" i="24"/>
  <c r="N170" i="24"/>
  <c r="O170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E172" i="24"/>
  <c r="F172" i="24"/>
  <c r="G172" i="24"/>
  <c r="J172" i="24"/>
  <c r="K172" i="24"/>
  <c r="L172" i="24"/>
  <c r="N172" i="24"/>
  <c r="O172" i="24"/>
  <c r="P172" i="24"/>
  <c r="Q172" i="24"/>
  <c r="K173" i="24"/>
  <c r="L173" i="24"/>
  <c r="M173" i="24"/>
  <c r="N173" i="24"/>
  <c r="O173" i="24"/>
  <c r="P173" i="24"/>
  <c r="Q173" i="24"/>
  <c r="M174" i="24"/>
  <c r="N174" i="24"/>
  <c r="Q174" i="24"/>
  <c r="G175" i="24"/>
  <c r="H175" i="24"/>
  <c r="I175" i="24"/>
  <c r="J175" i="24"/>
  <c r="K175" i="24"/>
  <c r="L175" i="24"/>
  <c r="M175" i="24"/>
  <c r="N175" i="24"/>
  <c r="O175" i="24"/>
  <c r="P175" i="24"/>
  <c r="Q175" i="24"/>
  <c r="D132" i="24"/>
  <c r="H132" i="24"/>
  <c r="P133" i="24"/>
  <c r="P135" i="24"/>
  <c r="B136" i="24"/>
  <c r="D136" i="24"/>
  <c r="H136" i="24"/>
  <c r="J136" i="24"/>
  <c r="D137" i="24"/>
  <c r="F137" i="24"/>
  <c r="H137" i="24"/>
  <c r="L145" i="24"/>
  <c r="N145" i="24"/>
  <c r="P145" i="24"/>
  <c r="B146" i="24"/>
  <c r="D146" i="24"/>
  <c r="F146" i="24"/>
  <c r="J146" i="24"/>
  <c r="B149" i="24"/>
  <c r="L150" i="24"/>
  <c r="J152" i="24"/>
  <c r="L152" i="24"/>
  <c r="N152" i="24"/>
  <c r="B153" i="24"/>
  <c r="D153" i="24"/>
  <c r="F153" i="24"/>
  <c r="H153" i="24"/>
  <c r="J153" i="24"/>
  <c r="J157" i="24"/>
  <c r="L157" i="24"/>
  <c r="N157" i="24"/>
  <c r="J159" i="24"/>
  <c r="L159" i="24"/>
  <c r="P159" i="24"/>
  <c r="G163" i="24"/>
  <c r="F164" i="24"/>
  <c r="G164" i="24"/>
  <c r="N165" i="24"/>
  <c r="O165" i="24"/>
  <c r="P165" i="24"/>
  <c r="K167" i="24"/>
  <c r="L167" i="24"/>
  <c r="O167" i="24"/>
  <c r="P167" i="24"/>
  <c r="N168" i="24"/>
  <c r="F169" i="24"/>
  <c r="J169" i="24"/>
  <c r="K169" i="24"/>
  <c r="L169" i="24"/>
  <c r="O169" i="24"/>
  <c r="P169" i="24"/>
  <c r="K174" i="24"/>
  <c r="L174" i="24"/>
  <c r="O174" i="24"/>
  <c r="P174" i="24"/>
  <c r="F175" i="24"/>
  <c r="P207" i="24"/>
  <c r="B180" i="24"/>
  <c r="F180" i="24"/>
  <c r="J180" i="24"/>
  <c r="B181" i="24"/>
  <c r="F181" i="24"/>
  <c r="J181" i="24"/>
  <c r="K130" i="23"/>
  <c r="L130" i="23"/>
  <c r="N181" i="24"/>
  <c r="B182" i="24"/>
  <c r="I131" i="23"/>
  <c r="J182" i="24"/>
  <c r="K131" i="23"/>
  <c r="L131" i="23"/>
  <c r="M131" i="23"/>
  <c r="N182" i="24"/>
  <c r="O182" i="23"/>
  <c r="P131" i="23"/>
  <c r="Q131" i="23"/>
  <c r="B183" i="24"/>
  <c r="E132" i="23"/>
  <c r="F183" i="24"/>
  <c r="I132" i="23"/>
  <c r="J183" i="24"/>
  <c r="K132" i="23"/>
  <c r="L132" i="23"/>
  <c r="N132" i="23"/>
  <c r="O132" i="23"/>
  <c r="P132" i="23"/>
  <c r="Q132" i="23"/>
  <c r="B184" i="24"/>
  <c r="F184" i="24"/>
  <c r="J184" i="24"/>
  <c r="K133" i="23"/>
  <c r="L133" i="23"/>
  <c r="M184" i="23"/>
  <c r="N184" i="24"/>
  <c r="B185" i="25"/>
  <c r="G134" i="23"/>
  <c r="I134" i="23"/>
  <c r="K134" i="23"/>
  <c r="M134" i="23"/>
  <c r="B186" i="24"/>
  <c r="C186" i="23"/>
  <c r="J186" i="24"/>
  <c r="L135" i="23"/>
  <c r="N186" i="24"/>
  <c r="B187" i="25"/>
  <c r="I136" i="23"/>
  <c r="K136" i="23"/>
  <c r="M136" i="23"/>
  <c r="O136" i="23"/>
  <c r="F137" i="23"/>
  <c r="G137" i="23"/>
  <c r="H137" i="23"/>
  <c r="I137" i="23"/>
  <c r="J137" i="23"/>
  <c r="K137" i="23"/>
  <c r="L137" i="23"/>
  <c r="M137" i="23"/>
  <c r="N137" i="23"/>
  <c r="Q137" i="23"/>
  <c r="K138" i="23"/>
  <c r="L138" i="23"/>
  <c r="M138" i="23"/>
  <c r="N138" i="23"/>
  <c r="O138" i="23"/>
  <c r="P138" i="23"/>
  <c r="C188" i="23"/>
  <c r="E188" i="23"/>
  <c r="F188" i="25"/>
  <c r="G188" i="23"/>
  <c r="I139" i="23"/>
  <c r="K139" i="23"/>
  <c r="M188" i="23"/>
  <c r="F189" i="24"/>
  <c r="J189" i="24"/>
  <c r="L140" i="23"/>
  <c r="O140" i="23"/>
  <c r="P140" i="23"/>
  <c r="Q140" i="23"/>
  <c r="B149" i="23"/>
  <c r="C149" i="23"/>
  <c r="G144" i="23"/>
  <c r="I158" i="23"/>
  <c r="J158" i="23"/>
  <c r="B192" i="24"/>
  <c r="I144" i="23"/>
  <c r="J192" i="24"/>
  <c r="K144" i="23"/>
  <c r="M144" i="23"/>
  <c r="N144" i="23"/>
  <c r="O144" i="23"/>
  <c r="P144" i="23"/>
  <c r="Q144" i="23"/>
  <c r="P145" i="23"/>
  <c r="Q145" i="23"/>
  <c r="B194" i="24"/>
  <c r="F194" i="24"/>
  <c r="M146" i="23"/>
  <c r="P146" i="23"/>
  <c r="B195" i="24"/>
  <c r="C195" i="23"/>
  <c r="K147" i="23"/>
  <c r="M147" i="23"/>
  <c r="O147" i="23"/>
  <c r="P147" i="23"/>
  <c r="Q147" i="23"/>
  <c r="O148" i="23"/>
  <c r="Q148" i="23"/>
  <c r="B197" i="24"/>
  <c r="J197" i="24"/>
  <c r="K149" i="23"/>
  <c r="M149" i="23"/>
  <c r="O149" i="23"/>
  <c r="P149" i="23"/>
  <c r="Q149" i="23"/>
  <c r="Q150" i="23"/>
  <c r="D151" i="23"/>
  <c r="J151" i="23"/>
  <c r="K151" i="23"/>
  <c r="L151" i="23"/>
  <c r="P151" i="23"/>
  <c r="D152" i="23"/>
  <c r="F152" i="23"/>
  <c r="P152" i="23"/>
  <c r="Q152" i="23"/>
  <c r="B153" i="23"/>
  <c r="D153" i="23"/>
  <c r="E153" i="23"/>
  <c r="F153" i="23"/>
  <c r="H153" i="23"/>
  <c r="L153" i="23"/>
  <c r="N153" i="23"/>
  <c r="P153" i="23"/>
  <c r="Q153" i="23"/>
  <c r="B154" i="23"/>
  <c r="C199" i="23"/>
  <c r="E154" i="23"/>
  <c r="F199" i="25"/>
  <c r="G154" i="23"/>
  <c r="I154" i="23"/>
  <c r="J154" i="23"/>
  <c r="K154" i="23"/>
  <c r="M154" i="23"/>
  <c r="N154" i="23"/>
  <c r="Q154" i="23"/>
  <c r="N155" i="23"/>
  <c r="O155" i="23"/>
  <c r="P155" i="23"/>
  <c r="Q155" i="23"/>
  <c r="B156" i="23"/>
  <c r="C156" i="23"/>
  <c r="D156" i="23"/>
  <c r="E156" i="23"/>
  <c r="P156" i="23"/>
  <c r="C200" i="23"/>
  <c r="K157" i="23"/>
  <c r="M157" i="23"/>
  <c r="Q157" i="23"/>
  <c r="B158" i="23"/>
  <c r="P158" i="23"/>
  <c r="Q158" i="23"/>
  <c r="B159" i="23"/>
  <c r="O159" i="23"/>
  <c r="P159" i="23"/>
  <c r="Q159" i="23"/>
  <c r="C172" i="23"/>
  <c r="E172" i="23"/>
  <c r="F202" i="24"/>
  <c r="G164" i="23"/>
  <c r="I164" i="23"/>
  <c r="L202" i="24"/>
  <c r="N202" i="24"/>
  <c r="O203" i="23"/>
  <c r="B204" i="24"/>
  <c r="E204" i="23"/>
  <c r="J204" i="24"/>
  <c r="K204" i="23"/>
  <c r="Q164" i="23"/>
  <c r="B205" i="24"/>
  <c r="C165" i="23"/>
  <c r="E205" i="23"/>
  <c r="F165" i="23"/>
  <c r="G165" i="23"/>
  <c r="I165" i="23"/>
  <c r="K205" i="23"/>
  <c r="M205" i="23"/>
  <c r="N205" i="24"/>
  <c r="B206" i="24"/>
  <c r="J206" i="24"/>
  <c r="K166" i="23"/>
  <c r="L166" i="23"/>
  <c r="M166" i="23"/>
  <c r="N206" i="24"/>
  <c r="Q166" i="23"/>
  <c r="E207" i="23"/>
  <c r="F207" i="25"/>
  <c r="M168" i="23"/>
  <c r="Q168" i="23"/>
  <c r="O169" i="23"/>
  <c r="P169" i="23"/>
  <c r="Q169" i="23"/>
  <c r="B170" i="23"/>
  <c r="Q170" i="23"/>
  <c r="B209" i="24"/>
  <c r="E209" i="23"/>
  <c r="J209" i="24"/>
  <c r="K209" i="23"/>
  <c r="M209" i="23"/>
  <c r="N209" i="24"/>
  <c r="O209" i="23"/>
  <c r="E210" i="23"/>
  <c r="I172" i="23"/>
  <c r="K172" i="23"/>
  <c r="L210" i="24"/>
  <c r="M172" i="23"/>
  <c r="O210" i="23"/>
  <c r="O173" i="23"/>
  <c r="P173" i="23"/>
  <c r="Q173" i="23"/>
  <c r="B174" i="23"/>
  <c r="Q174" i="23"/>
  <c r="B211" i="24"/>
  <c r="C175" i="23"/>
  <c r="F175" i="23"/>
  <c r="G175" i="23"/>
  <c r="I175" i="23"/>
  <c r="J211" i="24"/>
  <c r="N211" i="24"/>
  <c r="O211" i="23"/>
  <c r="P175" i="23"/>
  <c r="Q175" i="23"/>
  <c r="G131" i="23"/>
  <c r="M133" i="23"/>
  <c r="O134" i="23"/>
  <c r="Q134" i="23"/>
  <c r="C135" i="23"/>
  <c r="E135" i="23"/>
  <c r="G135" i="23"/>
  <c r="I135" i="23"/>
  <c r="K135" i="23"/>
  <c r="M135" i="23"/>
  <c r="O135" i="23"/>
  <c r="Q135" i="23"/>
  <c r="C136" i="23"/>
  <c r="E136" i="23"/>
  <c r="G136" i="23"/>
  <c r="O137" i="23"/>
  <c r="O139" i="23"/>
  <c r="K140" i="23"/>
  <c r="M140" i="23"/>
  <c r="O145" i="23"/>
  <c r="Q146" i="23"/>
  <c r="B147" i="23"/>
  <c r="C147" i="23"/>
  <c r="E147" i="23"/>
  <c r="F147" i="23"/>
  <c r="G147" i="23"/>
  <c r="O150" i="23"/>
  <c r="M151" i="23"/>
  <c r="N151" i="23"/>
  <c r="O151" i="23"/>
  <c r="Q151" i="23"/>
  <c r="B152" i="23"/>
  <c r="C152" i="23"/>
  <c r="E152" i="23"/>
  <c r="O152" i="23"/>
  <c r="C153" i="23"/>
  <c r="G153" i="23"/>
  <c r="I153" i="23"/>
  <c r="J153" i="23"/>
  <c r="K153" i="23"/>
  <c r="M153" i="23"/>
  <c r="O153" i="23"/>
  <c r="O154" i="23"/>
  <c r="O156" i="23"/>
  <c r="Q156" i="23"/>
  <c r="B157" i="23"/>
  <c r="C157" i="23"/>
  <c r="E157" i="23"/>
  <c r="G158" i="23"/>
  <c r="K158" i="23"/>
  <c r="M158" i="23"/>
  <c r="N158" i="23"/>
  <c r="O158" i="23"/>
  <c r="O164" i="23"/>
  <c r="E166" i="23"/>
  <c r="C167" i="23"/>
  <c r="K167" i="23"/>
  <c r="M167" i="23"/>
  <c r="O167" i="23"/>
  <c r="O170" i="23"/>
  <c r="C171" i="23"/>
  <c r="G171" i="23"/>
  <c r="I171" i="23"/>
  <c r="K171" i="23"/>
  <c r="M171" i="23"/>
  <c r="Q171" i="23"/>
  <c r="E186" i="23"/>
  <c r="G186" i="23"/>
  <c r="M186" i="23"/>
  <c r="C187" i="23"/>
  <c r="G187" i="23"/>
  <c r="M187" i="23"/>
  <c r="C192" i="23"/>
  <c r="C194" i="23"/>
  <c r="C196" i="23"/>
  <c r="O196" i="23"/>
  <c r="C197" i="23"/>
  <c r="I197" i="23"/>
  <c r="C198" i="23"/>
  <c r="O198" i="23"/>
  <c r="O204" i="23"/>
  <c r="O205" i="23"/>
  <c r="K207" i="23"/>
  <c r="M207" i="23"/>
  <c r="O207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H65" i="22"/>
  <c r="J65" i="22"/>
  <c r="L65" i="22"/>
  <c r="M65" i="22"/>
  <c r="N65" i="22"/>
  <c r="P65" i="22"/>
  <c r="B66" i="22"/>
  <c r="D66" i="22"/>
  <c r="F66" i="22"/>
  <c r="G204" i="23"/>
  <c r="M74" i="22"/>
  <c r="P74" i="22"/>
  <c r="I68" i="22"/>
  <c r="L68" i="22"/>
  <c r="N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B112" i="6" s="1"/>
  <c r="D59" i="22"/>
  <c r="H59" i="22"/>
  <c r="H76" i="22" s="1"/>
  <c r="J59" i="22"/>
  <c r="L59" i="22"/>
  <c r="L76" i="22" s="1"/>
  <c r="L167" i="6" s="1"/>
  <c r="P59" i="22"/>
  <c r="B60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O72" i="22"/>
  <c r="P72" i="22"/>
  <c r="Q72" i="22"/>
  <c r="C73" i="22"/>
  <c r="D73" i="22"/>
  <c r="E73" i="22"/>
  <c r="O73" i="22"/>
  <c r="P73" i="22"/>
  <c r="K74" i="22"/>
  <c r="L74" i="22"/>
  <c r="O74" i="22"/>
  <c r="Q74" i="22"/>
  <c r="C79" i="18"/>
  <c r="C108" i="6" s="1"/>
  <c r="K162" i="21"/>
  <c r="D158" i="21"/>
  <c r="E158" i="21"/>
  <c r="F158" i="21"/>
  <c r="G158" i="21"/>
  <c r="H158" i="21"/>
  <c r="I158" i="21"/>
  <c r="K158" i="21"/>
  <c r="M215" i="21"/>
  <c r="O158" i="21"/>
  <c r="Q158" i="21"/>
  <c r="B159" i="21"/>
  <c r="C159" i="21"/>
  <c r="E159" i="21"/>
  <c r="F159" i="21"/>
  <c r="G159" i="21"/>
  <c r="H216" i="21"/>
  <c r="I216" i="21"/>
  <c r="L159" i="21"/>
  <c r="M159" i="21"/>
  <c r="N159" i="21"/>
  <c r="O159" i="21"/>
  <c r="C160" i="21"/>
  <c r="E217" i="21"/>
  <c r="G160" i="21"/>
  <c r="K160" i="21"/>
  <c r="M160" i="21"/>
  <c r="N160" i="21"/>
  <c r="O160" i="21"/>
  <c r="D161" i="21"/>
  <c r="E161" i="21"/>
  <c r="F161" i="21"/>
  <c r="G161" i="21"/>
  <c r="H161" i="21"/>
  <c r="I161" i="21"/>
  <c r="J161" i="21"/>
  <c r="K161" i="21"/>
  <c r="L161" i="21"/>
  <c r="M161" i="21"/>
  <c r="O161" i="21"/>
  <c r="C220" i="21"/>
  <c r="D220" i="21"/>
  <c r="E220" i="21"/>
  <c r="G220" i="21"/>
  <c r="H220" i="21"/>
  <c r="I220" i="21"/>
  <c r="K220" i="21"/>
  <c r="L220" i="21"/>
  <c r="M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D171" i="21"/>
  <c r="E171" i="21"/>
  <c r="I171" i="21"/>
  <c r="J171" i="21"/>
  <c r="K171" i="21"/>
  <c r="L171" i="21"/>
  <c r="M171" i="21"/>
  <c r="N171" i="21"/>
  <c r="P171" i="21"/>
  <c r="Q171" i="21"/>
  <c r="B172" i="21"/>
  <c r="C172" i="21"/>
  <c r="L224" i="21"/>
  <c r="M224" i="21"/>
  <c r="F176" i="21"/>
  <c r="G176" i="21"/>
  <c r="H176" i="21"/>
  <c r="I176" i="21"/>
  <c r="K176" i="21"/>
  <c r="L176" i="21"/>
  <c r="N176" i="21"/>
  <c r="O176" i="21"/>
  <c r="Q176" i="21"/>
  <c r="B228" i="21"/>
  <c r="C228" i="21"/>
  <c r="H228" i="21"/>
  <c r="I228" i="21"/>
  <c r="J228" i="21"/>
  <c r="K228" i="21"/>
  <c r="L228" i="21"/>
  <c r="M228" i="21"/>
  <c r="B178" i="21"/>
  <c r="C178" i="21"/>
  <c r="D178" i="21"/>
  <c r="E178" i="21"/>
  <c r="G178" i="21"/>
  <c r="I178" i="21"/>
  <c r="J178" i="21"/>
  <c r="K178" i="21"/>
  <c r="L178" i="21"/>
  <c r="M178" i="21"/>
  <c r="N229" i="21"/>
  <c r="O229" i="21"/>
  <c r="P229" i="21"/>
  <c r="Q229" i="21"/>
  <c r="B179" i="21"/>
  <c r="C179" i="21"/>
  <c r="N179" i="21"/>
  <c r="O179" i="21"/>
  <c r="Q179" i="21"/>
  <c r="K180" i="21"/>
  <c r="B183" i="21"/>
  <c r="D183" i="21"/>
  <c r="F183" i="21"/>
  <c r="H183" i="21"/>
  <c r="I183" i="21"/>
  <c r="J183" i="21"/>
  <c r="L183" i="21"/>
  <c r="N183" i="21"/>
  <c r="P183" i="21"/>
  <c r="Q183" i="21"/>
  <c r="B186" i="21"/>
  <c r="C186" i="21"/>
  <c r="D186" i="21"/>
  <c r="E186" i="21"/>
  <c r="F186" i="21"/>
  <c r="H186" i="21"/>
  <c r="I186" i="21"/>
  <c r="J186" i="21"/>
  <c r="K186" i="21"/>
  <c r="L186" i="21"/>
  <c r="M186" i="21"/>
  <c r="N186" i="21"/>
  <c r="O186" i="21"/>
  <c r="P186" i="21"/>
  <c r="Q186" i="21"/>
  <c r="C188" i="21"/>
  <c r="K188" i="21"/>
  <c r="B190" i="21"/>
  <c r="C190" i="21"/>
  <c r="D190" i="21"/>
  <c r="E190" i="21"/>
  <c r="F190" i="21"/>
  <c r="G190" i="21"/>
  <c r="H190" i="21"/>
  <c r="D235" i="21"/>
  <c r="G235" i="21"/>
  <c r="M191" i="21"/>
  <c r="N235" i="21"/>
  <c r="O235" i="21"/>
  <c r="P235" i="21"/>
  <c r="B206" i="21"/>
  <c r="D81" i="18"/>
  <c r="D110" i="6" s="1"/>
  <c r="E206" i="21"/>
  <c r="P81" i="18"/>
  <c r="B238" i="21"/>
  <c r="C195" i="21"/>
  <c r="D238" i="21"/>
  <c r="F238" i="21"/>
  <c r="G195" i="21"/>
  <c r="I195" i="21"/>
  <c r="J238" i="21"/>
  <c r="K195" i="21"/>
  <c r="L238" i="21"/>
  <c r="N238" i="21"/>
  <c r="P238" i="21"/>
  <c r="B239" i="21"/>
  <c r="D239" i="21"/>
  <c r="G196" i="21"/>
  <c r="J239" i="21"/>
  <c r="K196" i="21"/>
  <c r="L239" i="21"/>
  <c r="N239" i="21"/>
  <c r="O196" i="21"/>
  <c r="Q239" i="21"/>
  <c r="B240" i="21"/>
  <c r="D240" i="21"/>
  <c r="E240" i="21"/>
  <c r="F240" i="21"/>
  <c r="G197" i="21"/>
  <c r="K197" i="21"/>
  <c r="M197" i="21"/>
  <c r="N240" i="21"/>
  <c r="O197" i="21"/>
  <c r="P240" i="21"/>
  <c r="Q240" i="21"/>
  <c r="B241" i="21"/>
  <c r="D241" i="21"/>
  <c r="F241" i="21"/>
  <c r="G198" i="21"/>
  <c r="I198" i="21"/>
  <c r="K198" i="21"/>
  <c r="N241" i="21"/>
  <c r="O198" i="21"/>
  <c r="P241" i="21"/>
  <c r="N199" i="21"/>
  <c r="O199" i="21"/>
  <c r="P199" i="21"/>
  <c r="Q199" i="21"/>
  <c r="H200" i="21"/>
  <c r="I200" i="21"/>
  <c r="N200" i="21"/>
  <c r="O200" i="21"/>
  <c r="P200" i="21"/>
  <c r="Q200" i="21"/>
  <c r="D201" i="21"/>
  <c r="E201" i="21"/>
  <c r="O201" i="21"/>
  <c r="P201" i="21"/>
  <c r="Q201" i="21"/>
  <c r="C202" i="21"/>
  <c r="D202" i="21"/>
  <c r="G202" i="21"/>
  <c r="H202" i="21"/>
  <c r="I202" i="21"/>
  <c r="J202" i="21"/>
  <c r="K202" i="21"/>
  <c r="L202" i="21"/>
  <c r="M202" i="21"/>
  <c r="N202" i="21"/>
  <c r="O202" i="21"/>
  <c r="P202" i="21"/>
  <c r="D203" i="21"/>
  <c r="E203" i="21"/>
  <c r="O203" i="21"/>
  <c r="P203" i="21"/>
  <c r="Q203" i="21"/>
  <c r="B204" i="21"/>
  <c r="C204" i="21"/>
  <c r="O204" i="21"/>
  <c r="Q204" i="21"/>
  <c r="B205" i="21"/>
  <c r="C205" i="21"/>
  <c r="D205" i="21"/>
  <c r="E205" i="21"/>
  <c r="F205" i="21"/>
  <c r="G205" i="21"/>
  <c r="H205" i="21"/>
  <c r="I205" i="21"/>
  <c r="K205" i="21"/>
  <c r="O205" i="21"/>
  <c r="H206" i="21"/>
  <c r="N206" i="21"/>
  <c r="O206" i="21"/>
  <c r="P206" i="21"/>
  <c r="Q206" i="21"/>
  <c r="D207" i="21"/>
  <c r="E207" i="21"/>
  <c r="O207" i="21"/>
  <c r="P207" i="21"/>
  <c r="Q207" i="21"/>
  <c r="B208" i="21"/>
  <c r="E208" i="21"/>
  <c r="F208" i="21"/>
  <c r="G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Q209" i="21"/>
  <c r="B246" i="21"/>
  <c r="C210" i="21"/>
  <c r="D246" i="21"/>
  <c r="G210" i="21"/>
  <c r="I210" i="21"/>
  <c r="K210" i="21"/>
  <c r="N246" i="21"/>
  <c r="O210" i="21"/>
  <c r="P246" i="21"/>
  <c r="J158" i="21"/>
  <c r="L158" i="21"/>
  <c r="M158" i="21"/>
  <c r="N158" i="21"/>
  <c r="P158" i="21"/>
  <c r="D159" i="21"/>
  <c r="H159" i="21"/>
  <c r="I159" i="21"/>
  <c r="P159" i="21"/>
  <c r="Q159" i="21"/>
  <c r="B160" i="21"/>
  <c r="D160" i="21"/>
  <c r="F160" i="21"/>
  <c r="H160" i="21"/>
  <c r="I160" i="21"/>
  <c r="J160" i="21"/>
  <c r="L160" i="21"/>
  <c r="N161" i="21"/>
  <c r="P161" i="21"/>
  <c r="Q161" i="21"/>
  <c r="C163" i="21"/>
  <c r="D163" i="21"/>
  <c r="E163" i="21"/>
  <c r="G163" i="21"/>
  <c r="H163" i="21"/>
  <c r="I163" i="21"/>
  <c r="K163" i="21"/>
  <c r="L163" i="21"/>
  <c r="M163" i="21"/>
  <c r="P167" i="21"/>
  <c r="Q167" i="21"/>
  <c r="B171" i="21"/>
  <c r="C171" i="21"/>
  <c r="F171" i="21"/>
  <c r="G171" i="21"/>
  <c r="H171" i="21"/>
  <c r="O171" i="21"/>
  <c r="D172" i="21"/>
  <c r="E172" i="21"/>
  <c r="F172" i="21"/>
  <c r="G172" i="21"/>
  <c r="H172" i="21"/>
  <c r="I172" i="21"/>
  <c r="J172" i="21"/>
  <c r="K172" i="21"/>
  <c r="L172" i="21"/>
  <c r="N172" i="21"/>
  <c r="O172" i="21"/>
  <c r="P172" i="21"/>
  <c r="Q172" i="21"/>
  <c r="J176" i="21"/>
  <c r="M176" i="21"/>
  <c r="F177" i="21"/>
  <c r="G177" i="21"/>
  <c r="H177" i="21"/>
  <c r="I177" i="21"/>
  <c r="J177" i="21"/>
  <c r="K177" i="21"/>
  <c r="L177" i="21"/>
  <c r="N177" i="21"/>
  <c r="O177" i="21"/>
  <c r="P177" i="21"/>
  <c r="Q177" i="21"/>
  <c r="F178" i="21"/>
  <c r="F179" i="21"/>
  <c r="G179" i="21"/>
  <c r="H179" i="21"/>
  <c r="I179" i="21"/>
  <c r="J179" i="21"/>
  <c r="K179" i="21"/>
  <c r="L179" i="21"/>
  <c r="M179" i="21"/>
  <c r="C182" i="21"/>
  <c r="C183" i="21"/>
  <c r="E183" i="21"/>
  <c r="G183" i="21"/>
  <c r="K183" i="21"/>
  <c r="M183" i="21"/>
  <c r="O183" i="21"/>
  <c r="C185" i="21"/>
  <c r="K185" i="21"/>
  <c r="G186" i="21"/>
  <c r="I190" i="21"/>
  <c r="J190" i="21"/>
  <c r="K190" i="21"/>
  <c r="L190" i="21"/>
  <c r="M190" i="21"/>
  <c r="N190" i="21"/>
  <c r="O190" i="21"/>
  <c r="P190" i="21"/>
  <c r="Q190" i="21"/>
  <c r="B191" i="21"/>
  <c r="C191" i="21"/>
  <c r="D191" i="21"/>
  <c r="E191" i="21"/>
  <c r="F191" i="21"/>
  <c r="K192" i="21"/>
  <c r="B195" i="21"/>
  <c r="E195" i="21"/>
  <c r="F195" i="21"/>
  <c r="L195" i="21"/>
  <c r="M195" i="21"/>
  <c r="N195" i="21"/>
  <c r="J196" i="21"/>
  <c r="L196" i="21"/>
  <c r="M196" i="21"/>
  <c r="N196" i="21"/>
  <c r="E197" i="21"/>
  <c r="F197" i="21"/>
  <c r="N197" i="21"/>
  <c r="P197" i="21"/>
  <c r="F198" i="21"/>
  <c r="M198" i="21"/>
  <c r="N198" i="21"/>
  <c r="P198" i="21"/>
  <c r="Q198" i="21"/>
  <c r="B199" i="21"/>
  <c r="E199" i="21"/>
  <c r="H199" i="21"/>
  <c r="I199" i="21"/>
  <c r="E200" i="21"/>
  <c r="N201" i="21"/>
  <c r="B202" i="21"/>
  <c r="E202" i="21"/>
  <c r="F202" i="21"/>
  <c r="Q202" i="21"/>
  <c r="N203" i="21"/>
  <c r="E204" i="21"/>
  <c r="H204" i="21"/>
  <c r="N204" i="21"/>
  <c r="P204" i="21"/>
  <c r="J205" i="21"/>
  <c r="L205" i="21"/>
  <c r="M205" i="21"/>
  <c r="N205" i="21"/>
  <c r="P205" i="21"/>
  <c r="Q205" i="21"/>
  <c r="N207" i="21"/>
  <c r="H208" i="21"/>
  <c r="I208" i="21"/>
  <c r="J209" i="21"/>
  <c r="L209" i="21"/>
  <c r="M209" i="21"/>
  <c r="N209" i="21"/>
  <c r="E210" i="21"/>
  <c r="N210" i="21"/>
  <c r="P210" i="21"/>
  <c r="Q210" i="21"/>
  <c r="D215" i="21"/>
  <c r="E215" i="21"/>
  <c r="F215" i="21"/>
  <c r="G215" i="21"/>
  <c r="H215" i="21"/>
  <c r="I215" i="21"/>
  <c r="J215" i="21"/>
  <c r="K215" i="21"/>
  <c r="L215" i="21"/>
  <c r="N215" i="21"/>
  <c r="O215" i="21"/>
  <c r="P215" i="21"/>
  <c r="Q215" i="21"/>
  <c r="B216" i="21"/>
  <c r="C216" i="21"/>
  <c r="D216" i="21"/>
  <c r="E216" i="21"/>
  <c r="F216" i="21"/>
  <c r="G216" i="21"/>
  <c r="L216" i="21"/>
  <c r="M216" i="21"/>
  <c r="N216" i="21"/>
  <c r="O216" i="21"/>
  <c r="P216" i="21"/>
  <c r="Q216" i="21"/>
  <c r="B217" i="21"/>
  <c r="C217" i="21"/>
  <c r="D217" i="21"/>
  <c r="F217" i="21"/>
  <c r="G217" i="21"/>
  <c r="H217" i="21"/>
  <c r="I217" i="21"/>
  <c r="J217" i="21"/>
  <c r="K217" i="21"/>
  <c r="L217" i="21"/>
  <c r="M217" i="21"/>
  <c r="N217" i="21"/>
  <c r="O217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P218" i="21"/>
  <c r="Q218" i="21"/>
  <c r="N220" i="21"/>
  <c r="P220" i="21"/>
  <c r="Q220" i="21"/>
  <c r="C224" i="21"/>
  <c r="D224" i="21"/>
  <c r="E224" i="21"/>
  <c r="F224" i="21"/>
  <c r="G224" i="21"/>
  <c r="H224" i="21"/>
  <c r="I224" i="21"/>
  <c r="J224" i="21"/>
  <c r="K224" i="21"/>
  <c r="N224" i="21"/>
  <c r="O224" i="21"/>
  <c r="P224" i="21"/>
  <c r="Q224" i="21"/>
  <c r="F227" i="21"/>
  <c r="G227" i="21"/>
  <c r="H227" i="21"/>
  <c r="I227" i="21"/>
  <c r="J227" i="21"/>
  <c r="K227" i="21"/>
  <c r="L227" i="21"/>
  <c r="M227" i="21"/>
  <c r="N227" i="21"/>
  <c r="O227" i="21"/>
  <c r="F228" i="21"/>
  <c r="G228" i="21"/>
  <c r="N228" i="21"/>
  <c r="O228" i="21"/>
  <c r="P228" i="21"/>
  <c r="Q228" i="21"/>
  <c r="B229" i="21"/>
  <c r="C229" i="21"/>
  <c r="D229" i="21"/>
  <c r="E229" i="21"/>
  <c r="F229" i="21"/>
  <c r="G229" i="21"/>
  <c r="I229" i="21"/>
  <c r="K229" i="21"/>
  <c r="L229" i="21"/>
  <c r="M229" i="21"/>
  <c r="B230" i="21"/>
  <c r="C230" i="21"/>
  <c r="F230" i="21"/>
  <c r="G230" i="21"/>
  <c r="H230" i="21"/>
  <c r="I230" i="21"/>
  <c r="J230" i="21"/>
  <c r="K230" i="21"/>
  <c r="L230" i="21"/>
  <c r="M230" i="21"/>
  <c r="N230" i="21"/>
  <c r="O230" i="21"/>
  <c r="B235" i="21"/>
  <c r="C235" i="21"/>
  <c r="E235" i="21"/>
  <c r="F235" i="21"/>
  <c r="C238" i="21"/>
  <c r="E238" i="21"/>
  <c r="G238" i="21"/>
  <c r="K238" i="21"/>
  <c r="M238" i="21"/>
  <c r="K239" i="21"/>
  <c r="M239" i="21"/>
  <c r="G240" i="21"/>
  <c r="G241" i="21"/>
  <c r="K241" i="21"/>
  <c r="M241" i="21"/>
  <c r="O241" i="21"/>
  <c r="Q241" i="21"/>
  <c r="C246" i="21"/>
  <c r="E246" i="21"/>
  <c r="G246" i="21"/>
  <c r="I246" i="21"/>
  <c r="K246" i="21"/>
  <c r="O246" i="21"/>
  <c r="Q246" i="21"/>
  <c r="L166" i="20"/>
  <c r="M166" i="20"/>
  <c r="Q159" i="20"/>
  <c r="C159" i="20"/>
  <c r="D159" i="20"/>
  <c r="E159" i="20"/>
  <c r="G159" i="20"/>
  <c r="H159" i="20"/>
  <c r="I159" i="20"/>
  <c r="K159" i="20"/>
  <c r="L159" i="20"/>
  <c r="C161" i="20"/>
  <c r="D161" i="20"/>
  <c r="E161" i="20"/>
  <c r="C162" i="20"/>
  <c r="E162" i="20"/>
  <c r="G162" i="20"/>
  <c r="I162" i="20"/>
  <c r="K162" i="20"/>
  <c r="L162" i="20"/>
  <c r="C163" i="20"/>
  <c r="E163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F166" i="20"/>
  <c r="C167" i="20"/>
  <c r="D167" i="20"/>
  <c r="E167" i="20"/>
  <c r="F167" i="20"/>
  <c r="C168" i="20"/>
  <c r="E168" i="20"/>
  <c r="G168" i="20"/>
  <c r="H168" i="20"/>
  <c r="F169" i="20"/>
  <c r="H169" i="20"/>
  <c r="I169" i="20"/>
  <c r="J169" i="20"/>
  <c r="K169" i="20"/>
  <c r="L169" i="20"/>
  <c r="M169" i="20"/>
  <c r="N169" i="20"/>
  <c r="O169" i="20"/>
  <c r="P169" i="20"/>
  <c r="Q169" i="20"/>
  <c r="B170" i="20"/>
  <c r="C170" i="20"/>
  <c r="D170" i="20"/>
  <c r="E170" i="20"/>
  <c r="F170" i="20"/>
  <c r="F171" i="20"/>
  <c r="J171" i="20"/>
  <c r="L171" i="20"/>
  <c r="M171" i="20"/>
  <c r="N171" i="20"/>
  <c r="O171" i="20"/>
  <c r="P171" i="20"/>
  <c r="Q171" i="20"/>
  <c r="C172" i="20"/>
  <c r="D172" i="20"/>
  <c r="E172" i="20"/>
  <c r="E183" i="20"/>
  <c r="G183" i="20"/>
  <c r="H183" i="20"/>
  <c r="I187" i="20"/>
  <c r="K181" i="20"/>
  <c r="L183" i="20"/>
  <c r="M190" i="20"/>
  <c r="M176" i="20"/>
  <c r="O176" i="20"/>
  <c r="P176" i="20"/>
  <c r="Q176" i="20"/>
  <c r="C177" i="20"/>
  <c r="D177" i="20"/>
  <c r="E177" i="20"/>
  <c r="P177" i="20"/>
  <c r="E178" i="20"/>
  <c r="M178" i="20"/>
  <c r="P178" i="20"/>
  <c r="Q178" i="20"/>
  <c r="M179" i="20"/>
  <c r="C180" i="20"/>
  <c r="M181" i="20"/>
  <c r="P181" i="20"/>
  <c r="Q181" i="20"/>
  <c r="B182" i="20"/>
  <c r="C182" i="20"/>
  <c r="D182" i="20"/>
  <c r="M183" i="20"/>
  <c r="O183" i="20"/>
  <c r="P183" i="20"/>
  <c r="D184" i="20"/>
  <c r="P184" i="20"/>
  <c r="Q184" i="20"/>
  <c r="B185" i="20"/>
  <c r="E185" i="20"/>
  <c r="M185" i="20"/>
  <c r="P185" i="20"/>
  <c r="Q185" i="20"/>
  <c r="B186" i="20"/>
  <c r="D186" i="20"/>
  <c r="E186" i="20"/>
  <c r="F186" i="20"/>
  <c r="G186" i="20"/>
  <c r="H186" i="20"/>
  <c r="I186" i="20"/>
  <c r="J186" i="20"/>
  <c r="N186" i="20"/>
  <c r="Q186" i="20"/>
  <c r="P187" i="20"/>
  <c r="Q187" i="20"/>
  <c r="B188" i="20"/>
  <c r="C188" i="20"/>
  <c r="D188" i="20"/>
  <c r="D189" i="20"/>
  <c r="E189" i="20"/>
  <c r="F189" i="20"/>
  <c r="G189" i="20"/>
  <c r="L189" i="20"/>
  <c r="M189" i="20"/>
  <c r="N189" i="20"/>
  <c r="O189" i="20"/>
  <c r="Q189" i="20"/>
  <c r="B190" i="20"/>
  <c r="C190" i="20"/>
  <c r="D190" i="20"/>
  <c r="N190" i="20"/>
  <c r="O190" i="20"/>
  <c r="P190" i="20"/>
  <c r="Q190" i="20"/>
  <c r="E191" i="20"/>
  <c r="P191" i="20"/>
  <c r="Q191" i="20"/>
  <c r="M98" i="18"/>
  <c r="O198" i="20"/>
  <c r="P207" i="20"/>
  <c r="Q207" i="20"/>
  <c r="E196" i="20"/>
  <c r="H197" i="20"/>
  <c r="I197" i="20"/>
  <c r="J197" i="20"/>
  <c r="K197" i="20"/>
  <c r="O197" i="20"/>
  <c r="P197" i="20"/>
  <c r="Q197" i="20"/>
  <c r="P198" i="20"/>
  <c r="E199" i="20"/>
  <c r="G199" i="20"/>
  <c r="I199" i="20"/>
  <c r="J199" i="20"/>
  <c r="K199" i="20"/>
  <c r="E203" i="20"/>
  <c r="H244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P205" i="20"/>
  <c r="Q205" i="20"/>
  <c r="C207" i="20"/>
  <c r="D207" i="20"/>
  <c r="L207" i="20"/>
  <c r="M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H209" i="20"/>
  <c r="I209" i="20"/>
  <c r="M209" i="20"/>
  <c r="I210" i="20"/>
  <c r="J210" i="20"/>
  <c r="K210" i="20"/>
  <c r="M210" i="20"/>
  <c r="O210" i="20"/>
  <c r="Q210" i="20"/>
  <c r="C158" i="20"/>
  <c r="D158" i="20"/>
  <c r="E158" i="20"/>
  <c r="O158" i="20"/>
  <c r="C160" i="20"/>
  <c r="D160" i="20"/>
  <c r="E160" i="20"/>
  <c r="G160" i="20"/>
  <c r="H160" i="20"/>
  <c r="I160" i="20"/>
  <c r="K160" i="20"/>
  <c r="L160" i="20"/>
  <c r="G161" i="20"/>
  <c r="I161" i="20"/>
  <c r="K161" i="20"/>
  <c r="H162" i="20"/>
  <c r="L163" i="20"/>
  <c r="P163" i="20"/>
  <c r="C164" i="20"/>
  <c r="D164" i="20"/>
  <c r="E164" i="20"/>
  <c r="G164" i="20"/>
  <c r="H164" i="20"/>
  <c r="I164" i="20"/>
  <c r="K164" i="20"/>
  <c r="L164" i="20"/>
  <c r="M164" i="20"/>
  <c r="O164" i="20"/>
  <c r="C165" i="20"/>
  <c r="D165" i="20"/>
  <c r="E165" i="20"/>
  <c r="G165" i="20"/>
  <c r="K166" i="20"/>
  <c r="G167" i="20"/>
  <c r="H167" i="20"/>
  <c r="I167" i="20"/>
  <c r="K167" i="20"/>
  <c r="I168" i="20"/>
  <c r="K168" i="20"/>
  <c r="L168" i="20"/>
  <c r="O168" i="20"/>
  <c r="C169" i="20"/>
  <c r="D169" i="20"/>
  <c r="E169" i="20"/>
  <c r="G169" i="20"/>
  <c r="G170" i="20"/>
  <c r="H170" i="20"/>
  <c r="I170" i="20"/>
  <c r="K170" i="20"/>
  <c r="L170" i="20"/>
  <c r="C171" i="20"/>
  <c r="D171" i="20"/>
  <c r="E171" i="20"/>
  <c r="G171" i="20"/>
  <c r="H171" i="20"/>
  <c r="I171" i="20"/>
  <c r="K171" i="20"/>
  <c r="L172" i="20"/>
  <c r="O172" i="20"/>
  <c r="G176" i="20"/>
  <c r="H176" i="20"/>
  <c r="I176" i="20"/>
  <c r="K176" i="20"/>
  <c r="L176" i="20"/>
  <c r="D178" i="20"/>
  <c r="G178" i="20"/>
  <c r="G179" i="20"/>
  <c r="H179" i="20"/>
  <c r="I179" i="20"/>
  <c r="P179" i="20"/>
  <c r="K180" i="20"/>
  <c r="O180" i="20"/>
  <c r="P180" i="20"/>
  <c r="C181" i="20"/>
  <c r="D181" i="20"/>
  <c r="E181" i="20"/>
  <c r="G181" i="20"/>
  <c r="Q183" i="20"/>
  <c r="C184" i="20"/>
  <c r="D185" i="20"/>
  <c r="G185" i="20"/>
  <c r="C186" i="20"/>
  <c r="K186" i="20"/>
  <c r="L186" i="20"/>
  <c r="M186" i="20"/>
  <c r="O186" i="20"/>
  <c r="P186" i="20"/>
  <c r="G187" i="20"/>
  <c r="K187" i="20"/>
  <c r="O187" i="20"/>
  <c r="C189" i="20"/>
  <c r="P189" i="20"/>
  <c r="C191" i="20"/>
  <c r="D191" i="20"/>
  <c r="G191" i="20"/>
  <c r="C196" i="20"/>
  <c r="G196" i="20"/>
  <c r="H196" i="20"/>
  <c r="I196" i="20"/>
  <c r="K196" i="20"/>
  <c r="L196" i="20"/>
  <c r="O196" i="20"/>
  <c r="P196" i="20"/>
  <c r="M197" i="20"/>
  <c r="C201" i="20"/>
  <c r="C203" i="20"/>
  <c r="G203" i="20"/>
  <c r="H203" i="20"/>
  <c r="I203" i="20"/>
  <c r="K203" i="20"/>
  <c r="L203" i="20"/>
  <c r="O203" i="20"/>
  <c r="P203" i="20"/>
  <c r="O205" i="20"/>
  <c r="H207" i="20"/>
  <c r="I207" i="20"/>
  <c r="K207" i="20"/>
  <c r="C210" i="20"/>
  <c r="D210" i="20"/>
  <c r="D224" i="20"/>
  <c r="L234" i="20"/>
  <c r="D159" i="19"/>
  <c r="B158" i="19"/>
  <c r="E215" i="19"/>
  <c r="M158" i="19"/>
  <c r="P215" i="20"/>
  <c r="Q215" i="20"/>
  <c r="D216" i="20"/>
  <c r="L216" i="20"/>
  <c r="M216" i="20"/>
  <c r="B160" i="19"/>
  <c r="E160" i="19"/>
  <c r="G217" i="19"/>
  <c r="K160" i="19"/>
  <c r="N160" i="19"/>
  <c r="B161" i="19"/>
  <c r="C161" i="19"/>
  <c r="D218" i="20"/>
  <c r="E218" i="20"/>
  <c r="G218" i="20"/>
  <c r="H218" i="20"/>
  <c r="I218" i="20"/>
  <c r="K161" i="19"/>
  <c r="M161" i="19"/>
  <c r="O161" i="19"/>
  <c r="D219" i="21"/>
  <c r="K162" i="19"/>
  <c r="B163" i="19"/>
  <c r="K163" i="19"/>
  <c r="L220" i="20"/>
  <c r="M220" i="20"/>
  <c r="N163" i="19"/>
  <c r="O220" i="20"/>
  <c r="P220" i="20"/>
  <c r="Q220" i="20"/>
  <c r="C221" i="21"/>
  <c r="D221" i="21"/>
  <c r="E164" i="19"/>
  <c r="G221" i="20"/>
  <c r="I221" i="20"/>
  <c r="I222" i="20"/>
  <c r="L222" i="21"/>
  <c r="B166" i="19"/>
  <c r="C166" i="19"/>
  <c r="E166" i="19"/>
  <c r="N166" i="19"/>
  <c r="O166" i="19"/>
  <c r="P166" i="19"/>
  <c r="B167" i="19"/>
  <c r="H167" i="19"/>
  <c r="I167" i="19"/>
  <c r="J167" i="19"/>
  <c r="O167" i="19"/>
  <c r="C223" i="21"/>
  <c r="D223" i="21"/>
  <c r="K223" i="21"/>
  <c r="M223" i="20"/>
  <c r="O223" i="20"/>
  <c r="P223" i="21"/>
  <c r="Q223" i="20"/>
  <c r="B169" i="19"/>
  <c r="E169" i="19"/>
  <c r="L169" i="19"/>
  <c r="M169" i="19"/>
  <c r="E170" i="19"/>
  <c r="H170" i="19"/>
  <c r="I170" i="19"/>
  <c r="J170" i="19"/>
  <c r="K170" i="19"/>
  <c r="L170" i="19"/>
  <c r="M170" i="19"/>
  <c r="N170" i="19"/>
  <c r="O170" i="19"/>
  <c r="B171" i="19"/>
  <c r="C171" i="19"/>
  <c r="D171" i="19"/>
  <c r="E171" i="19"/>
  <c r="G171" i="19"/>
  <c r="I171" i="19"/>
  <c r="J171" i="19"/>
  <c r="B172" i="19"/>
  <c r="K172" i="19"/>
  <c r="L172" i="19"/>
  <c r="N172" i="19"/>
  <c r="C226" i="20"/>
  <c r="K182" i="19"/>
  <c r="L179" i="19"/>
  <c r="O187" i="19"/>
  <c r="P187" i="19"/>
  <c r="D227" i="20"/>
  <c r="G176" i="19"/>
  <c r="H227" i="20"/>
  <c r="K227" i="20"/>
  <c r="L227" i="20"/>
  <c r="B177" i="19"/>
  <c r="C228" i="20"/>
  <c r="I228" i="19"/>
  <c r="F178" i="19"/>
  <c r="G178" i="19"/>
  <c r="J178" i="19"/>
  <c r="L178" i="19"/>
  <c r="N178" i="19"/>
  <c r="O178" i="19"/>
  <c r="Q229" i="20"/>
  <c r="E230" i="19"/>
  <c r="C231" i="20"/>
  <c r="D231" i="20"/>
  <c r="E231" i="20"/>
  <c r="G180" i="19"/>
  <c r="H180" i="19"/>
  <c r="I231" i="20"/>
  <c r="K231" i="20"/>
  <c r="L180" i="19"/>
  <c r="O180" i="19"/>
  <c r="C232" i="20"/>
  <c r="D181" i="19"/>
  <c r="H181" i="19"/>
  <c r="I232" i="20"/>
  <c r="G182" i="19"/>
  <c r="N182" i="19"/>
  <c r="O182" i="19"/>
  <c r="G183" i="19"/>
  <c r="H183" i="19"/>
  <c r="C233" i="20"/>
  <c r="I233" i="19"/>
  <c r="L233" i="20"/>
  <c r="M233" i="19"/>
  <c r="O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Q186" i="19"/>
  <c r="C187" i="19"/>
  <c r="D234" i="20"/>
  <c r="E234" i="20"/>
  <c r="I234" i="20"/>
  <c r="K234" i="20"/>
  <c r="C188" i="19"/>
  <c r="D188" i="19"/>
  <c r="N188" i="19"/>
  <c r="O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D190" i="19"/>
  <c r="O190" i="19"/>
  <c r="C235" i="20"/>
  <c r="D191" i="19"/>
  <c r="F191" i="19"/>
  <c r="K235" i="20"/>
  <c r="L235" i="20"/>
  <c r="M235" i="20"/>
  <c r="N191" i="19"/>
  <c r="O191" i="19"/>
  <c r="C207" i="19"/>
  <c r="D196" i="19"/>
  <c r="F237" i="21"/>
  <c r="Q195" i="19"/>
  <c r="B195" i="19"/>
  <c r="C195" i="19"/>
  <c r="J195" i="19"/>
  <c r="K195" i="19"/>
  <c r="L195" i="19"/>
  <c r="I196" i="19"/>
  <c r="J196" i="19"/>
  <c r="K196" i="19"/>
  <c r="L239" i="20"/>
  <c r="M239" i="20"/>
  <c r="N196" i="19"/>
  <c r="O239" i="20"/>
  <c r="P239" i="20"/>
  <c r="Q196" i="19"/>
  <c r="B197" i="19"/>
  <c r="C197" i="19"/>
  <c r="F197" i="19"/>
  <c r="K197" i="19"/>
  <c r="L197" i="19"/>
  <c r="M240" i="19"/>
  <c r="D198" i="19"/>
  <c r="G241" i="20"/>
  <c r="H241" i="20"/>
  <c r="J198" i="19"/>
  <c r="L241" i="20"/>
  <c r="O241" i="20"/>
  <c r="P241" i="20"/>
  <c r="M199" i="19"/>
  <c r="H200" i="19"/>
  <c r="K200" i="19"/>
  <c r="L200" i="19"/>
  <c r="M200" i="19"/>
  <c r="H201" i="19"/>
  <c r="I201" i="19"/>
  <c r="J201" i="19"/>
  <c r="K201" i="19"/>
  <c r="L201" i="19"/>
  <c r="M201" i="19"/>
  <c r="N201" i="19"/>
  <c r="B202" i="19"/>
  <c r="C202" i="19"/>
  <c r="D202" i="19"/>
  <c r="H202" i="19"/>
  <c r="I202" i="19"/>
  <c r="J202" i="19"/>
  <c r="K202" i="19"/>
  <c r="L202" i="19"/>
  <c r="M202" i="19"/>
  <c r="K203" i="19"/>
  <c r="L203" i="19"/>
  <c r="M244" i="20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G205" i="19"/>
  <c r="J205" i="19"/>
  <c r="K205" i="19"/>
  <c r="L205" i="19"/>
  <c r="M205" i="19"/>
  <c r="N205" i="19"/>
  <c r="D206" i="19"/>
  <c r="E245" i="20"/>
  <c r="G206" i="19"/>
  <c r="H206" i="19"/>
  <c r="K206" i="19"/>
  <c r="L206" i="19"/>
  <c r="M206" i="19"/>
  <c r="H207" i="19"/>
  <c r="I207" i="19"/>
  <c r="J207" i="19"/>
  <c r="K207" i="19"/>
  <c r="L207" i="19"/>
  <c r="M207" i="19"/>
  <c r="N207" i="19"/>
  <c r="P207" i="19"/>
  <c r="B208" i="19"/>
  <c r="E208" i="19"/>
  <c r="F208" i="19"/>
  <c r="G208" i="19"/>
  <c r="J208" i="19"/>
  <c r="H209" i="19"/>
  <c r="J209" i="19"/>
  <c r="K209" i="19"/>
  <c r="L209" i="19"/>
  <c r="M209" i="19"/>
  <c r="N209" i="19"/>
  <c r="B210" i="19"/>
  <c r="D210" i="19"/>
  <c r="F210" i="19"/>
  <c r="I158" i="19"/>
  <c r="K158" i="19"/>
  <c r="L158" i="19"/>
  <c r="P158" i="19"/>
  <c r="Q158" i="19"/>
  <c r="C159" i="19"/>
  <c r="H159" i="19"/>
  <c r="I159" i="19"/>
  <c r="K159" i="19"/>
  <c r="O160" i="19"/>
  <c r="P160" i="19"/>
  <c r="Q160" i="19"/>
  <c r="L161" i="19"/>
  <c r="P161" i="19"/>
  <c r="Q161" i="19"/>
  <c r="D163" i="19"/>
  <c r="H163" i="19"/>
  <c r="I163" i="19"/>
  <c r="M163" i="19"/>
  <c r="O163" i="19"/>
  <c r="P163" i="19"/>
  <c r="Q163" i="19"/>
  <c r="K165" i="19"/>
  <c r="L165" i="19"/>
  <c r="M165" i="19"/>
  <c r="O165" i="19"/>
  <c r="P165" i="19"/>
  <c r="Q165" i="19"/>
  <c r="H166" i="19"/>
  <c r="I166" i="19"/>
  <c r="K166" i="19"/>
  <c r="L166" i="19"/>
  <c r="P167" i="19"/>
  <c r="Q167" i="19"/>
  <c r="H168" i="19"/>
  <c r="I168" i="19"/>
  <c r="M168" i="19"/>
  <c r="Q168" i="19"/>
  <c r="P170" i="19"/>
  <c r="Q170" i="19"/>
  <c r="H171" i="19"/>
  <c r="C176" i="19"/>
  <c r="D176" i="19"/>
  <c r="K176" i="19"/>
  <c r="L176" i="19"/>
  <c r="O176" i="19"/>
  <c r="P176" i="19"/>
  <c r="G177" i="19"/>
  <c r="K177" i="19"/>
  <c r="L177" i="19"/>
  <c r="O177" i="19"/>
  <c r="P177" i="19"/>
  <c r="K179" i="19"/>
  <c r="L182" i="19"/>
  <c r="C183" i="19"/>
  <c r="D183" i="19"/>
  <c r="D184" i="19"/>
  <c r="G184" i="19"/>
  <c r="H184" i="19"/>
  <c r="K184" i="19"/>
  <c r="L184" i="19"/>
  <c r="P184" i="19"/>
  <c r="L186" i="19"/>
  <c r="O186" i="19"/>
  <c r="P186" i="19"/>
  <c r="H187" i="19"/>
  <c r="G188" i="19"/>
  <c r="K188" i="19"/>
  <c r="L188" i="19"/>
  <c r="P189" i="19"/>
  <c r="G190" i="19"/>
  <c r="H190" i="19"/>
  <c r="K190" i="19"/>
  <c r="L190" i="19"/>
  <c r="P190" i="19"/>
  <c r="G191" i="19"/>
  <c r="H191" i="19"/>
  <c r="K191" i="19"/>
  <c r="L191" i="19"/>
  <c r="P195" i="19"/>
  <c r="H196" i="19"/>
  <c r="K198" i="19"/>
  <c r="L198" i="19"/>
  <c r="P198" i="19"/>
  <c r="Q198" i="19"/>
  <c r="C199" i="19"/>
  <c r="D199" i="19"/>
  <c r="H199" i="19"/>
  <c r="I199" i="19"/>
  <c r="K199" i="19"/>
  <c r="L199" i="19"/>
  <c r="C203" i="19"/>
  <c r="D203" i="19"/>
  <c r="H203" i="19"/>
  <c r="I203" i="19"/>
  <c r="C204" i="19"/>
  <c r="D205" i="19"/>
  <c r="H205" i="19"/>
  <c r="I205" i="19"/>
  <c r="C206" i="19"/>
  <c r="C208" i="19"/>
  <c r="D208" i="19"/>
  <c r="H208" i="19"/>
  <c r="I208" i="19"/>
  <c r="K208" i="19"/>
  <c r="L208" i="19"/>
  <c r="M208" i="19"/>
  <c r="C209" i="19"/>
  <c r="D209" i="19"/>
  <c r="G209" i="19"/>
  <c r="I209" i="19"/>
  <c r="C210" i="19"/>
  <c r="H210" i="19"/>
  <c r="I210" i="19"/>
  <c r="K210" i="19"/>
  <c r="L210" i="19"/>
  <c r="M210" i="19"/>
  <c r="O210" i="19"/>
  <c r="Q219" i="19"/>
  <c r="Q220" i="19"/>
  <c r="Q221" i="19"/>
  <c r="Q222" i="19"/>
  <c r="E223" i="19"/>
  <c r="Q223" i="19"/>
  <c r="Q230" i="19"/>
  <c r="I231" i="19"/>
  <c r="I232" i="19"/>
  <c r="M232" i="19"/>
  <c r="Q232" i="19"/>
  <c r="I234" i="19"/>
  <c r="M234" i="19"/>
  <c r="Q234" i="19"/>
  <c r="Q243" i="19"/>
  <c r="Q245" i="19"/>
  <c r="M246" i="19"/>
  <c r="E84" i="18"/>
  <c r="C85" i="18"/>
  <c r="Q86" i="18"/>
  <c r="I220" i="19"/>
  <c r="Q215" i="19"/>
  <c r="I230" i="19"/>
  <c r="Q228" i="19"/>
  <c r="E244" i="19"/>
  <c r="K92" i="18"/>
  <c r="M86" i="18"/>
  <c r="O240" i="19"/>
  <c r="B61" i="6"/>
  <c r="D51" i="18"/>
  <c r="D60" i="6" s="1"/>
  <c r="E90" i="18"/>
  <c r="F61" i="6"/>
  <c r="J61" i="6"/>
  <c r="N61" i="6"/>
  <c r="B62" i="6"/>
  <c r="E91" i="18"/>
  <c r="F62" i="6"/>
  <c r="I91" i="18"/>
  <c r="J62" i="6"/>
  <c r="M91" i="18"/>
  <c r="N62" i="6"/>
  <c r="P51" i="18"/>
  <c r="Q91" i="18"/>
  <c r="B63" i="6"/>
  <c r="E92" i="18"/>
  <c r="F63" i="6"/>
  <c r="J63" i="6"/>
  <c r="N63" i="6"/>
  <c r="O92" i="18"/>
  <c r="Q92" i="18"/>
  <c r="B94" i="6"/>
  <c r="F94" i="6"/>
  <c r="J94" i="6"/>
  <c r="N94" i="6"/>
  <c r="A71" i="18"/>
  <c r="B70" i="18"/>
  <c r="D70" i="18"/>
  <c r="E70" i="18"/>
  <c r="F70" i="18"/>
  <c r="H70" i="18"/>
  <c r="I70" i="18"/>
  <c r="J70" i="18"/>
  <c r="L70" i="18"/>
  <c r="M70" i="18"/>
  <c r="N70" i="18"/>
  <c r="P70" i="18"/>
  <c r="A72" i="18"/>
  <c r="A73" i="18"/>
  <c r="G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80" i="18"/>
  <c r="G80" i="18"/>
  <c r="C81" i="18"/>
  <c r="E81" i="18"/>
  <c r="E110" i="6" s="1"/>
  <c r="F81" i="18"/>
  <c r="F110" i="6" s="1"/>
  <c r="G81" i="18"/>
  <c r="G110" i="6" s="1"/>
  <c r="I81" i="18"/>
  <c r="I102" i="18" s="1"/>
  <c r="K81" i="18"/>
  <c r="K102" i="18" s="1"/>
  <c r="K165" i="6" s="1"/>
  <c r="M81" i="18"/>
  <c r="M110" i="6" s="1"/>
  <c r="N81" i="18"/>
  <c r="O81" i="18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Q96" i="18"/>
  <c r="E97" i="18"/>
  <c r="I97" i="18"/>
  <c r="M97" i="18"/>
  <c r="Q97" i="18"/>
  <c r="K98" i="18"/>
  <c r="Q98" i="18"/>
  <c r="I164" i="17"/>
  <c r="J164" i="17"/>
  <c r="K164" i="17"/>
  <c r="M164" i="17"/>
  <c r="N164" i="17"/>
  <c r="O164" i="17"/>
  <c r="G159" i="17"/>
  <c r="H159" i="17"/>
  <c r="J221" i="17"/>
  <c r="N221" i="17"/>
  <c r="P159" i="17"/>
  <c r="Q159" i="17"/>
  <c r="B222" i="17"/>
  <c r="C160" i="17"/>
  <c r="D160" i="17"/>
  <c r="E160" i="17"/>
  <c r="F222" i="17"/>
  <c r="H222" i="17"/>
  <c r="J222" i="17"/>
  <c r="C223" i="17"/>
  <c r="F223" i="17"/>
  <c r="H223" i="17"/>
  <c r="I223" i="17"/>
  <c r="J223" i="17"/>
  <c r="K223" i="17"/>
  <c r="L223" i="17"/>
  <c r="M223" i="17"/>
  <c r="N223" i="17"/>
  <c r="O161" i="17"/>
  <c r="P161" i="17"/>
  <c r="E162" i="17"/>
  <c r="F224" i="17"/>
  <c r="G162" i="17"/>
  <c r="H162" i="17"/>
  <c r="K162" i="17"/>
  <c r="M162" i="17"/>
  <c r="Q162" i="17"/>
  <c r="B163" i="17"/>
  <c r="C163" i="17"/>
  <c r="D163" i="17"/>
  <c r="M163" i="17"/>
  <c r="C164" i="17"/>
  <c r="F164" i="17"/>
  <c r="Q164" i="17"/>
  <c r="H165" i="17"/>
  <c r="I165" i="17"/>
  <c r="J165" i="17"/>
  <c r="K165" i="17"/>
  <c r="L165" i="17"/>
  <c r="M165" i="17"/>
  <c r="N165" i="17"/>
  <c r="O165" i="17"/>
  <c r="P165" i="17"/>
  <c r="Q165" i="17"/>
  <c r="G168" i="17"/>
  <c r="H168" i="17"/>
  <c r="I168" i="17"/>
  <c r="J230" i="17"/>
  <c r="N230" i="17"/>
  <c r="P230" i="17"/>
  <c r="Q230" i="17"/>
  <c r="B231" i="17"/>
  <c r="C231" i="17"/>
  <c r="D231" i="17"/>
  <c r="F231" i="17"/>
  <c r="H231" i="17"/>
  <c r="J231" i="17"/>
  <c r="C232" i="17"/>
  <c r="D232" i="17"/>
  <c r="E232" i="17"/>
  <c r="F232" i="17"/>
  <c r="G170" i="17"/>
  <c r="H232" i="17"/>
  <c r="I170" i="17"/>
  <c r="N232" i="17"/>
  <c r="B233" i="17"/>
  <c r="C171" i="17"/>
  <c r="D171" i="17"/>
  <c r="E171" i="17"/>
  <c r="G171" i="17"/>
  <c r="H171" i="17"/>
  <c r="I171" i="17"/>
  <c r="K171" i="17"/>
  <c r="O233" i="17"/>
  <c r="Q233" i="17"/>
  <c r="B173" i="17"/>
  <c r="C235" i="17"/>
  <c r="D235" i="17"/>
  <c r="E173" i="17"/>
  <c r="F173" i="17"/>
  <c r="G235" i="17"/>
  <c r="J173" i="17"/>
  <c r="K235" i="17"/>
  <c r="L235" i="17"/>
  <c r="M235" i="17"/>
  <c r="N173" i="17"/>
  <c r="O235" i="17"/>
  <c r="P173" i="17"/>
  <c r="Q173" i="17"/>
  <c r="B176" i="17"/>
  <c r="C176" i="17"/>
  <c r="D176" i="17"/>
  <c r="E176" i="17"/>
  <c r="F176" i="17"/>
  <c r="G176" i="17"/>
  <c r="H176" i="17"/>
  <c r="J176" i="17"/>
  <c r="K176" i="17"/>
  <c r="N176" i="17"/>
  <c r="O176" i="17"/>
  <c r="P176" i="17"/>
  <c r="Q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G190" i="17"/>
  <c r="H190" i="17"/>
  <c r="I190" i="17"/>
  <c r="J188" i="17"/>
  <c r="K190" i="17"/>
  <c r="L190" i="17"/>
  <c r="N76" i="14"/>
  <c r="N105" i="6" s="1"/>
  <c r="C184" i="17"/>
  <c r="D184" i="17"/>
  <c r="E184" i="17"/>
  <c r="G184" i="17"/>
  <c r="J240" i="17"/>
  <c r="K184" i="17"/>
  <c r="L184" i="17"/>
  <c r="M184" i="17"/>
  <c r="O184" i="17"/>
  <c r="P184" i="17"/>
  <c r="B185" i="17"/>
  <c r="C185" i="17"/>
  <c r="D185" i="17"/>
  <c r="E185" i="17"/>
  <c r="F185" i="17"/>
  <c r="G185" i="17"/>
  <c r="H185" i="17"/>
  <c r="J241" i="17"/>
  <c r="N241" i="17"/>
  <c r="O241" i="17"/>
  <c r="P241" i="17"/>
  <c r="Q241" i="17"/>
  <c r="E186" i="17"/>
  <c r="G186" i="17"/>
  <c r="H186" i="17"/>
  <c r="I186" i="17"/>
  <c r="M186" i="17"/>
  <c r="N242" i="17"/>
  <c r="O186" i="17"/>
  <c r="P186" i="17"/>
  <c r="Q186" i="17"/>
  <c r="B187" i="17"/>
  <c r="C187" i="17"/>
  <c r="D187" i="17"/>
  <c r="E187" i="17"/>
  <c r="G187" i="17"/>
  <c r="H187" i="17"/>
  <c r="I187" i="17"/>
  <c r="J243" i="17"/>
  <c r="N243" i="17"/>
  <c r="B188" i="17"/>
  <c r="C188" i="17"/>
  <c r="D188" i="17"/>
  <c r="M188" i="17"/>
  <c r="N188" i="17"/>
  <c r="O188" i="17"/>
  <c r="P188" i="17"/>
  <c r="G189" i="17"/>
  <c r="N189" i="17"/>
  <c r="O189" i="17"/>
  <c r="P189" i="17"/>
  <c r="Q189" i="17"/>
  <c r="B190" i="17"/>
  <c r="C190" i="17"/>
  <c r="D190" i="17"/>
  <c r="O190" i="17"/>
  <c r="P190" i="17"/>
  <c r="Q190" i="17"/>
  <c r="B191" i="17"/>
  <c r="C191" i="17"/>
  <c r="D191" i="17"/>
  <c r="E191" i="17"/>
  <c r="F191" i="17"/>
  <c r="G191" i="17"/>
  <c r="H191" i="17"/>
  <c r="I191" i="17"/>
  <c r="J191" i="17"/>
  <c r="K191" i="17"/>
  <c r="L191" i="17"/>
  <c r="M191" i="17"/>
  <c r="B192" i="17"/>
  <c r="C192" i="17"/>
  <c r="D192" i="17"/>
  <c r="M192" i="17"/>
  <c r="N192" i="17"/>
  <c r="O192" i="17"/>
  <c r="B193" i="17"/>
  <c r="C193" i="17"/>
  <c r="D193" i="17"/>
  <c r="E193" i="17"/>
  <c r="F193" i="17"/>
  <c r="J193" i="17"/>
  <c r="O193" i="17"/>
  <c r="P193" i="17"/>
  <c r="Q193" i="17"/>
  <c r="B194" i="17"/>
  <c r="C194" i="17"/>
  <c r="D194" i="17"/>
  <c r="E194" i="17"/>
  <c r="F194" i="17"/>
  <c r="O194" i="17"/>
  <c r="P194" i="17"/>
  <c r="Q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G196" i="17"/>
  <c r="O196" i="17"/>
  <c r="P196" i="17"/>
  <c r="B197" i="17"/>
  <c r="C197" i="17"/>
  <c r="D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Q198" i="17"/>
  <c r="B201" i="17"/>
  <c r="C201" i="17"/>
  <c r="E201" i="17"/>
  <c r="F201" i="17"/>
  <c r="J201" i="17"/>
  <c r="K201" i="17"/>
  <c r="M201" i="17"/>
  <c r="N201" i="17"/>
  <c r="P201" i="17"/>
  <c r="Q201" i="17"/>
  <c r="B202" i="17"/>
  <c r="C202" i="17"/>
  <c r="D202" i="17"/>
  <c r="E202" i="17"/>
  <c r="F202" i="17"/>
  <c r="G251" i="17"/>
  <c r="H202" i="17"/>
  <c r="I202" i="17"/>
  <c r="J202" i="17"/>
  <c r="K202" i="17"/>
  <c r="M251" i="17"/>
  <c r="B203" i="17"/>
  <c r="C203" i="17"/>
  <c r="D203" i="17"/>
  <c r="E203" i="17"/>
  <c r="F203" i="17"/>
  <c r="G252" i="17"/>
  <c r="H252" i="17"/>
  <c r="I252" i="17"/>
  <c r="J252" i="17"/>
  <c r="K203" i="17"/>
  <c r="L203" i="17"/>
  <c r="M203" i="17"/>
  <c r="N203" i="17"/>
  <c r="O203" i="17"/>
  <c r="P203" i="17"/>
  <c r="D204" i="17"/>
  <c r="E204" i="17"/>
  <c r="F204" i="17"/>
  <c r="H253" i="17"/>
  <c r="I253" i="17"/>
  <c r="O204" i="17"/>
  <c r="P204" i="17"/>
  <c r="B205" i="17"/>
  <c r="C205" i="17"/>
  <c r="E205" i="17"/>
  <c r="F205" i="17"/>
  <c r="B206" i="17"/>
  <c r="C206" i="17"/>
  <c r="B207" i="17"/>
  <c r="C207" i="17"/>
  <c r="E207" i="17"/>
  <c r="F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E211" i="17"/>
  <c r="F211" i="17"/>
  <c r="G211" i="17"/>
  <c r="H211" i="17"/>
  <c r="I211" i="17"/>
  <c r="J211" i="17"/>
  <c r="O211" i="17"/>
  <c r="F215" i="17"/>
  <c r="G215" i="17"/>
  <c r="H215" i="17"/>
  <c r="I215" i="17"/>
  <c r="J215" i="17"/>
  <c r="K215" i="17"/>
  <c r="L215" i="17"/>
  <c r="M215" i="17"/>
  <c r="N215" i="17"/>
  <c r="O215" i="17"/>
  <c r="P215" i="17"/>
  <c r="Q215" i="17"/>
  <c r="B77" i="14"/>
  <c r="B106" i="6" s="1"/>
  <c r="N77" i="14"/>
  <c r="N106" i="6" s="1"/>
  <c r="I159" i="17"/>
  <c r="J159" i="17"/>
  <c r="K159" i="17"/>
  <c r="L159" i="17"/>
  <c r="M159" i="17"/>
  <c r="N159" i="17"/>
  <c r="O159" i="17"/>
  <c r="H160" i="17"/>
  <c r="J160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F162" i="17"/>
  <c r="O162" i="17"/>
  <c r="E163" i="17"/>
  <c r="F163" i="17"/>
  <c r="G163" i="17"/>
  <c r="H163" i="17"/>
  <c r="J163" i="17"/>
  <c r="K163" i="17"/>
  <c r="B164" i="17"/>
  <c r="E164" i="17"/>
  <c r="G164" i="17"/>
  <c r="B165" i="17"/>
  <c r="C165" i="17"/>
  <c r="D165" i="17"/>
  <c r="E165" i="17"/>
  <c r="F165" i="17"/>
  <c r="G165" i="17"/>
  <c r="K168" i="17"/>
  <c r="L168" i="17"/>
  <c r="M168" i="17"/>
  <c r="N168" i="17"/>
  <c r="O168" i="17"/>
  <c r="P168" i="17"/>
  <c r="Q168" i="17"/>
  <c r="E169" i="17"/>
  <c r="F169" i="17"/>
  <c r="H169" i="17"/>
  <c r="J169" i="17"/>
  <c r="M170" i="17"/>
  <c r="N170" i="17"/>
  <c r="O170" i="17"/>
  <c r="P170" i="17"/>
  <c r="Q170" i="17"/>
  <c r="B171" i="17"/>
  <c r="P171" i="17"/>
  <c r="H173" i="17"/>
  <c r="I173" i="17"/>
  <c r="K173" i="17"/>
  <c r="L173" i="17"/>
  <c r="M173" i="17"/>
  <c r="O173" i="17"/>
  <c r="I176" i="17"/>
  <c r="L176" i="17"/>
  <c r="M176" i="17"/>
  <c r="H180" i="17"/>
  <c r="J180" i="17"/>
  <c r="Q180" i="17"/>
  <c r="H184" i="17"/>
  <c r="I184" i="17"/>
  <c r="J184" i="17"/>
  <c r="I185" i="17"/>
  <c r="K185" i="17"/>
  <c r="L185" i="17"/>
  <c r="M185" i="17"/>
  <c r="N185" i="17"/>
  <c r="P185" i="17"/>
  <c r="Q185" i="17"/>
  <c r="N186" i="17"/>
  <c r="K187" i="17"/>
  <c r="L187" i="17"/>
  <c r="M187" i="17"/>
  <c r="N187" i="17"/>
  <c r="H188" i="17"/>
  <c r="Q188" i="17"/>
  <c r="H189" i="17"/>
  <c r="I189" i="17"/>
  <c r="L189" i="17"/>
  <c r="M189" i="17"/>
  <c r="M190" i="17"/>
  <c r="N191" i="17"/>
  <c r="O191" i="17"/>
  <c r="P191" i="17"/>
  <c r="Q191" i="17"/>
  <c r="P192" i="17"/>
  <c r="Q192" i="17"/>
  <c r="H193" i="17"/>
  <c r="I193" i="17"/>
  <c r="K193" i="17"/>
  <c r="L193" i="17"/>
  <c r="M193" i="17"/>
  <c r="N193" i="17"/>
  <c r="G194" i="17"/>
  <c r="H194" i="17"/>
  <c r="I194" i="17"/>
  <c r="J194" i="17"/>
  <c r="K194" i="17"/>
  <c r="L194" i="17"/>
  <c r="M194" i="17"/>
  <c r="N194" i="17"/>
  <c r="H196" i="17"/>
  <c r="I196" i="17"/>
  <c r="J196" i="17"/>
  <c r="L196" i="17"/>
  <c r="M196" i="17"/>
  <c r="N196" i="17"/>
  <c r="Q196" i="17"/>
  <c r="L198" i="17"/>
  <c r="M198" i="17"/>
  <c r="N198" i="17"/>
  <c r="O198" i="17"/>
  <c r="P198" i="17"/>
  <c r="G201" i="17"/>
  <c r="H201" i="17"/>
  <c r="L201" i="17"/>
  <c r="M202" i="17"/>
  <c r="N202" i="17"/>
  <c r="O202" i="17"/>
  <c r="P202" i="17"/>
  <c r="Q202" i="17"/>
  <c r="H203" i="17"/>
  <c r="I203" i="17"/>
  <c r="J203" i="17"/>
  <c r="G204" i="17"/>
  <c r="H204" i="17"/>
  <c r="I204" i="17"/>
  <c r="J204" i="17"/>
  <c r="K204" i="17"/>
  <c r="L204" i="17"/>
  <c r="M204" i="17"/>
  <c r="N204" i="17"/>
  <c r="B211" i="17"/>
  <c r="C211" i="17"/>
  <c r="D211" i="17"/>
  <c r="K211" i="17"/>
  <c r="L211" i="17"/>
  <c r="M211" i="17"/>
  <c r="N211" i="17"/>
  <c r="P211" i="17"/>
  <c r="Q211" i="17"/>
  <c r="P212" i="17"/>
  <c r="P213" i="17"/>
  <c r="P214" i="17"/>
  <c r="B215" i="17"/>
  <c r="C215" i="17"/>
  <c r="D215" i="17"/>
  <c r="E215" i="17"/>
  <c r="G221" i="17"/>
  <c r="H221" i="17"/>
  <c r="I221" i="17"/>
  <c r="K221" i="17"/>
  <c r="L221" i="17"/>
  <c r="M221" i="17"/>
  <c r="O221" i="17"/>
  <c r="P221" i="17"/>
  <c r="Q221" i="17"/>
  <c r="C222" i="17"/>
  <c r="D222" i="17"/>
  <c r="E222" i="17"/>
  <c r="D223" i="17"/>
  <c r="E223" i="17"/>
  <c r="G223" i="17"/>
  <c r="G224" i="17"/>
  <c r="H224" i="17"/>
  <c r="K224" i="17"/>
  <c r="M224" i="17"/>
  <c r="O224" i="17"/>
  <c r="Q224" i="17"/>
  <c r="H230" i="17"/>
  <c r="I230" i="17"/>
  <c r="K230" i="17"/>
  <c r="L230" i="17"/>
  <c r="M230" i="17"/>
  <c r="O230" i="17"/>
  <c r="E231" i="17"/>
  <c r="M232" i="17"/>
  <c r="O232" i="17"/>
  <c r="P232" i="17"/>
  <c r="Q232" i="17"/>
  <c r="D233" i="17"/>
  <c r="E233" i="17"/>
  <c r="H233" i="17"/>
  <c r="I233" i="17"/>
  <c r="K233" i="17"/>
  <c r="P233" i="17"/>
  <c r="E235" i="17"/>
  <c r="H235" i="17"/>
  <c r="I235" i="17"/>
  <c r="C240" i="17"/>
  <c r="D240" i="17"/>
  <c r="E240" i="17"/>
  <c r="H240" i="17"/>
  <c r="I240" i="17"/>
  <c r="K240" i="17"/>
  <c r="L240" i="17"/>
  <c r="M240" i="17"/>
  <c r="O240" i="17"/>
  <c r="P240" i="17"/>
  <c r="E241" i="17"/>
  <c r="G241" i="17"/>
  <c r="H241" i="17"/>
  <c r="I241" i="17"/>
  <c r="K241" i="17"/>
  <c r="L241" i="17"/>
  <c r="M241" i="17"/>
  <c r="M242" i="17"/>
  <c r="O242" i="17"/>
  <c r="P242" i="17"/>
  <c r="Q242" i="17"/>
  <c r="C243" i="17"/>
  <c r="D243" i="17"/>
  <c r="E243" i="17"/>
  <c r="H243" i="17"/>
  <c r="I243" i="17"/>
  <c r="K243" i="17"/>
  <c r="L243" i="17"/>
  <c r="M243" i="17"/>
  <c r="E250" i="17"/>
  <c r="F250" i="17"/>
  <c r="G250" i="17"/>
  <c r="H250" i="17"/>
  <c r="J250" i="17"/>
  <c r="L250" i="17"/>
  <c r="M250" i="17"/>
  <c r="N250" i="17"/>
  <c r="P250" i="17"/>
  <c r="Q250" i="17"/>
  <c r="B251" i="17"/>
  <c r="C251" i="17"/>
  <c r="D251" i="17"/>
  <c r="F251" i="17"/>
  <c r="H251" i="17"/>
  <c r="I251" i="17"/>
  <c r="K251" i="17"/>
  <c r="N251" i="17"/>
  <c r="O251" i="17"/>
  <c r="P251" i="17"/>
  <c r="Q251" i="17"/>
  <c r="B252" i="17"/>
  <c r="C252" i="17"/>
  <c r="D252" i="17"/>
  <c r="D253" i="17"/>
  <c r="E253" i="17"/>
  <c r="F253" i="17"/>
  <c r="G253" i="17"/>
  <c r="J253" i="17"/>
  <c r="K253" i="17"/>
  <c r="L253" i="17"/>
  <c r="M253" i="17"/>
  <c r="N253" i="17"/>
  <c r="P253" i="17"/>
  <c r="B163" i="16"/>
  <c r="N164" i="16"/>
  <c r="O162" i="16"/>
  <c r="P162" i="16"/>
  <c r="G159" i="16"/>
  <c r="D160" i="16"/>
  <c r="E160" i="16"/>
  <c r="F160" i="16"/>
  <c r="G160" i="16"/>
  <c r="H160" i="16"/>
  <c r="J160" i="16"/>
  <c r="K160" i="16"/>
  <c r="L160" i="16"/>
  <c r="E161" i="16"/>
  <c r="H161" i="16"/>
  <c r="O161" i="16"/>
  <c r="P161" i="16"/>
  <c r="B162" i="16"/>
  <c r="C162" i="16"/>
  <c r="E162" i="16"/>
  <c r="F162" i="16"/>
  <c r="E163" i="16"/>
  <c r="F163" i="16"/>
  <c r="J163" i="16"/>
  <c r="K163" i="16"/>
  <c r="L163" i="16"/>
  <c r="B164" i="16"/>
  <c r="C164" i="16"/>
  <c r="E164" i="16"/>
  <c r="E165" i="16"/>
  <c r="I165" i="16"/>
  <c r="K165" i="16"/>
  <c r="M165" i="16"/>
  <c r="N165" i="16"/>
  <c r="O165" i="16"/>
  <c r="P165" i="16"/>
  <c r="Q165" i="16"/>
  <c r="B92" i="14"/>
  <c r="Q171" i="16"/>
  <c r="E168" i="16"/>
  <c r="F168" i="16"/>
  <c r="G168" i="16"/>
  <c r="H168" i="16"/>
  <c r="I168" i="16"/>
  <c r="J168" i="16"/>
  <c r="K168" i="16"/>
  <c r="F169" i="16"/>
  <c r="G169" i="16"/>
  <c r="H169" i="16"/>
  <c r="I169" i="16"/>
  <c r="J169" i="16"/>
  <c r="K169" i="16"/>
  <c r="L169" i="16"/>
  <c r="M169" i="16"/>
  <c r="D170" i="16"/>
  <c r="O170" i="16"/>
  <c r="E172" i="16"/>
  <c r="F172" i="16"/>
  <c r="G172" i="16"/>
  <c r="H172" i="16"/>
  <c r="I172" i="16"/>
  <c r="J172" i="16"/>
  <c r="K172" i="16"/>
  <c r="L172" i="16"/>
  <c r="M172" i="16"/>
  <c r="E173" i="16"/>
  <c r="G173" i="16"/>
  <c r="H173" i="16"/>
  <c r="I173" i="16"/>
  <c r="J173" i="16"/>
  <c r="G174" i="16"/>
  <c r="H174" i="16"/>
  <c r="I174" i="16"/>
  <c r="J174" i="16"/>
  <c r="K174" i="16"/>
  <c r="L174" i="16"/>
  <c r="M174" i="16"/>
  <c r="D175" i="16"/>
  <c r="E175" i="16"/>
  <c r="F175" i="16"/>
  <c r="O175" i="16"/>
  <c r="P175" i="16"/>
  <c r="Q175" i="16"/>
  <c r="D176" i="16"/>
  <c r="F176" i="16"/>
  <c r="G176" i="16"/>
  <c r="H176" i="16"/>
  <c r="I176" i="16"/>
  <c r="J176" i="16"/>
  <c r="K176" i="16"/>
  <c r="L176" i="16"/>
  <c r="N177" i="16"/>
  <c r="O177" i="16"/>
  <c r="D178" i="16"/>
  <c r="E178" i="16"/>
  <c r="F178" i="16"/>
  <c r="G178" i="16"/>
  <c r="F179" i="16"/>
  <c r="G179" i="16"/>
  <c r="H179" i="16"/>
  <c r="I179" i="16"/>
  <c r="J179" i="16"/>
  <c r="K179" i="16"/>
  <c r="L179" i="16"/>
  <c r="M179" i="16"/>
  <c r="D180" i="16"/>
  <c r="E180" i="16"/>
  <c r="I180" i="16"/>
  <c r="J180" i="16"/>
  <c r="F196" i="16"/>
  <c r="G196" i="16"/>
  <c r="H196" i="16"/>
  <c r="L188" i="16"/>
  <c r="E184" i="16"/>
  <c r="N184" i="16"/>
  <c r="O184" i="16"/>
  <c r="P184" i="16"/>
  <c r="E185" i="16"/>
  <c r="E186" i="16"/>
  <c r="F186" i="16"/>
  <c r="G186" i="16"/>
  <c r="I186" i="16"/>
  <c r="K186" i="16"/>
  <c r="E187" i="16"/>
  <c r="N187" i="16"/>
  <c r="O187" i="16"/>
  <c r="P187" i="16"/>
  <c r="Q187" i="16"/>
  <c r="E188" i="16"/>
  <c r="K188" i="16"/>
  <c r="B189" i="16"/>
  <c r="C189" i="16"/>
  <c r="E189" i="16"/>
  <c r="N189" i="16"/>
  <c r="Q189" i="16"/>
  <c r="E190" i="16"/>
  <c r="C191" i="16"/>
  <c r="D191" i="16"/>
  <c r="E191" i="16"/>
  <c r="Q191" i="16"/>
  <c r="E192" i="16"/>
  <c r="E193" i="16"/>
  <c r="F193" i="16"/>
  <c r="G193" i="16"/>
  <c r="H193" i="16"/>
  <c r="I193" i="16"/>
  <c r="J193" i="16"/>
  <c r="K193" i="16"/>
  <c r="O193" i="16"/>
  <c r="P193" i="16"/>
  <c r="Q193" i="16"/>
  <c r="C194" i="16"/>
  <c r="D194" i="16"/>
  <c r="E194" i="16"/>
  <c r="F194" i="16"/>
  <c r="G194" i="16"/>
  <c r="C195" i="16"/>
  <c r="D195" i="16"/>
  <c r="E195" i="16"/>
  <c r="F195" i="16"/>
  <c r="G195" i="16"/>
  <c r="I195" i="16"/>
  <c r="J195" i="16"/>
  <c r="K195" i="16"/>
  <c r="M195" i="16"/>
  <c r="N195" i="16"/>
  <c r="O195" i="16"/>
  <c r="P195" i="16"/>
  <c r="Q195" i="16"/>
  <c r="B196" i="16"/>
  <c r="C196" i="16"/>
  <c r="E196" i="16"/>
  <c r="N196" i="16"/>
  <c r="O196" i="16"/>
  <c r="P196" i="16"/>
  <c r="Q196" i="16"/>
  <c r="E197" i="16"/>
  <c r="C198" i="16"/>
  <c r="D198" i="16"/>
  <c r="E198" i="16"/>
  <c r="N198" i="16"/>
  <c r="O198" i="16"/>
  <c r="P198" i="16"/>
  <c r="Q198" i="16"/>
  <c r="E207" i="16"/>
  <c r="F207" i="16"/>
  <c r="G205" i="16"/>
  <c r="H205" i="16"/>
  <c r="I205" i="16"/>
  <c r="Q94" i="14"/>
  <c r="F201" i="16"/>
  <c r="G201" i="16"/>
  <c r="H201" i="16"/>
  <c r="I201" i="16"/>
  <c r="J201" i="16"/>
  <c r="K201" i="16"/>
  <c r="L201" i="16"/>
  <c r="M201" i="16"/>
  <c r="N201" i="16"/>
  <c r="L202" i="16"/>
  <c r="M202" i="16"/>
  <c r="N202" i="16"/>
  <c r="O202" i="16"/>
  <c r="B203" i="16"/>
  <c r="C203" i="16"/>
  <c r="D203" i="16"/>
  <c r="E203" i="16"/>
  <c r="F203" i="16"/>
  <c r="G203" i="16"/>
  <c r="H203" i="16"/>
  <c r="F204" i="16"/>
  <c r="G204" i="16"/>
  <c r="H204" i="16"/>
  <c r="I204" i="16"/>
  <c r="J204" i="16"/>
  <c r="K204" i="16"/>
  <c r="M204" i="16"/>
  <c r="N204" i="16"/>
  <c r="O204" i="16"/>
  <c r="P204" i="16"/>
  <c r="Q204" i="16"/>
  <c r="F206" i="16"/>
  <c r="G206" i="16"/>
  <c r="H206" i="16"/>
  <c r="I206" i="16"/>
  <c r="J206" i="16"/>
  <c r="K206" i="16"/>
  <c r="L207" i="16"/>
  <c r="M207" i="16"/>
  <c r="N207" i="16"/>
  <c r="O207" i="16"/>
  <c r="P207" i="16"/>
  <c r="N208" i="16"/>
  <c r="O208" i="16"/>
  <c r="P208" i="16"/>
  <c r="Q208" i="16"/>
  <c r="B209" i="16"/>
  <c r="C209" i="16"/>
  <c r="F209" i="16"/>
  <c r="G209" i="16"/>
  <c r="H209" i="16"/>
  <c r="I209" i="16"/>
  <c r="J209" i="16"/>
  <c r="K209" i="16"/>
  <c r="M209" i="16"/>
  <c r="N209" i="16"/>
  <c r="O209" i="16"/>
  <c r="G210" i="16"/>
  <c r="H210" i="16"/>
  <c r="I210" i="16"/>
  <c r="J210" i="16"/>
  <c r="K210" i="16"/>
  <c r="N210" i="16"/>
  <c r="O210" i="16"/>
  <c r="P210" i="16"/>
  <c r="B211" i="16"/>
  <c r="C211" i="16"/>
  <c r="D211" i="16"/>
  <c r="E211" i="16"/>
  <c r="F211" i="16"/>
  <c r="G211" i="16"/>
  <c r="H211" i="16"/>
  <c r="I211" i="16"/>
  <c r="J211" i="16"/>
  <c r="F212" i="16"/>
  <c r="G212" i="16"/>
  <c r="I212" i="16"/>
  <c r="J212" i="16"/>
  <c r="K212" i="16"/>
  <c r="M212" i="16"/>
  <c r="N212" i="16"/>
  <c r="O212" i="16"/>
  <c r="B213" i="16"/>
  <c r="N213" i="16"/>
  <c r="O213" i="16"/>
  <c r="P213" i="16"/>
  <c r="B214" i="16"/>
  <c r="C214" i="16"/>
  <c r="F214" i="16"/>
  <c r="G214" i="16"/>
  <c r="H214" i="16"/>
  <c r="I214" i="16"/>
  <c r="J214" i="16"/>
  <c r="K214" i="16"/>
  <c r="L214" i="16"/>
  <c r="M214" i="16"/>
  <c r="N214" i="16"/>
  <c r="O214" i="16"/>
  <c r="Q214" i="16"/>
  <c r="L215" i="16"/>
  <c r="M215" i="16"/>
  <c r="N215" i="16"/>
  <c r="O215" i="16"/>
  <c r="B159" i="16"/>
  <c r="C159" i="16"/>
  <c r="D159" i="16"/>
  <c r="F159" i="16"/>
  <c r="J159" i="16"/>
  <c r="K159" i="16"/>
  <c r="L159" i="16"/>
  <c r="B160" i="16"/>
  <c r="B161" i="16"/>
  <c r="C161" i="16"/>
  <c r="D161" i="16"/>
  <c r="F161" i="16"/>
  <c r="G161" i="16"/>
  <c r="J161" i="16"/>
  <c r="L161" i="16"/>
  <c r="D162" i="16"/>
  <c r="G162" i="16"/>
  <c r="H162" i="16"/>
  <c r="J162" i="16"/>
  <c r="K162" i="16"/>
  <c r="L162" i="16"/>
  <c r="D163" i="16"/>
  <c r="D164" i="16"/>
  <c r="F164" i="16"/>
  <c r="G164" i="16"/>
  <c r="H164" i="16"/>
  <c r="J164" i="16"/>
  <c r="K164" i="16"/>
  <c r="L164" i="16"/>
  <c r="B165" i="16"/>
  <c r="C165" i="16"/>
  <c r="D165" i="16"/>
  <c r="F165" i="16"/>
  <c r="G165" i="16"/>
  <c r="H165" i="16"/>
  <c r="J165" i="16"/>
  <c r="L165" i="16"/>
  <c r="L168" i="16"/>
  <c r="M168" i="16"/>
  <c r="N168" i="16"/>
  <c r="O168" i="16"/>
  <c r="P168" i="16"/>
  <c r="Q168" i="16"/>
  <c r="B169" i="16"/>
  <c r="C169" i="16"/>
  <c r="D169" i="16"/>
  <c r="E169" i="16"/>
  <c r="E170" i="16"/>
  <c r="F170" i="16"/>
  <c r="G170" i="16"/>
  <c r="H170" i="16"/>
  <c r="I170" i="16"/>
  <c r="J170" i="16"/>
  <c r="K170" i="16"/>
  <c r="L170" i="16"/>
  <c r="M170" i="16"/>
  <c r="N170" i="16"/>
  <c r="P170" i="16"/>
  <c r="Q170" i="16"/>
  <c r="E171" i="16"/>
  <c r="F171" i="16"/>
  <c r="G171" i="16"/>
  <c r="H171" i="16"/>
  <c r="I171" i="16"/>
  <c r="M171" i="16"/>
  <c r="D173" i="16"/>
  <c r="F173" i="16"/>
  <c r="K173" i="16"/>
  <c r="L173" i="16"/>
  <c r="M173" i="16"/>
  <c r="N173" i="16"/>
  <c r="O173" i="16"/>
  <c r="P173" i="16"/>
  <c r="Q173" i="16"/>
  <c r="E174" i="16"/>
  <c r="F174" i="16"/>
  <c r="G175" i="16"/>
  <c r="H175" i="16"/>
  <c r="I175" i="16"/>
  <c r="J175" i="16"/>
  <c r="K175" i="16"/>
  <c r="L175" i="16"/>
  <c r="M175" i="16"/>
  <c r="N175" i="16"/>
  <c r="E176" i="16"/>
  <c r="M176" i="16"/>
  <c r="E177" i="16"/>
  <c r="F177" i="16"/>
  <c r="G177" i="16"/>
  <c r="H177" i="16"/>
  <c r="I177" i="16"/>
  <c r="J177" i="16"/>
  <c r="K177" i="16"/>
  <c r="L177" i="16"/>
  <c r="M177" i="16"/>
  <c r="P177" i="16"/>
  <c r="Q177" i="16"/>
  <c r="H178" i="16"/>
  <c r="I178" i="16"/>
  <c r="M178" i="16"/>
  <c r="N178" i="16"/>
  <c r="O178" i="16"/>
  <c r="P178" i="16"/>
  <c r="Q178" i="16"/>
  <c r="E179" i="16"/>
  <c r="F180" i="16"/>
  <c r="G180" i="16"/>
  <c r="H180" i="16"/>
  <c r="K180" i="16"/>
  <c r="L180" i="16"/>
  <c r="M180" i="16"/>
  <c r="N180" i="16"/>
  <c r="F184" i="16"/>
  <c r="F185" i="16"/>
  <c r="H185" i="16"/>
  <c r="B186" i="16"/>
  <c r="C186" i="16"/>
  <c r="D186" i="16"/>
  <c r="H186" i="16"/>
  <c r="J186" i="16"/>
  <c r="N186" i="16"/>
  <c r="O186" i="16"/>
  <c r="P186" i="16"/>
  <c r="N188" i="16"/>
  <c r="O188" i="16"/>
  <c r="L190" i="16"/>
  <c r="N190" i="16"/>
  <c r="O190" i="16"/>
  <c r="F191" i="16"/>
  <c r="H191" i="16"/>
  <c r="N191" i="16"/>
  <c r="O191" i="16"/>
  <c r="P191" i="16"/>
  <c r="B192" i="16"/>
  <c r="L192" i="16"/>
  <c r="B193" i="16"/>
  <c r="C193" i="16"/>
  <c r="D193" i="16"/>
  <c r="L193" i="16"/>
  <c r="N193" i="16"/>
  <c r="N194" i="16"/>
  <c r="O194" i="16"/>
  <c r="P194" i="16"/>
  <c r="H195" i="16"/>
  <c r="L195" i="16"/>
  <c r="L196" i="16"/>
  <c r="F197" i="16"/>
  <c r="F198" i="16"/>
  <c r="G198" i="16"/>
  <c r="I203" i="16"/>
  <c r="J203" i="16"/>
  <c r="K203" i="16"/>
  <c r="L203" i="16"/>
  <c r="M203" i="16"/>
  <c r="N203" i="16"/>
  <c r="O203" i="16"/>
  <c r="P203" i="16"/>
  <c r="B205" i="16"/>
  <c r="D205" i="16"/>
  <c r="E205" i="16"/>
  <c r="M205" i="16"/>
  <c r="M206" i="16"/>
  <c r="N206" i="16"/>
  <c r="O206" i="16"/>
  <c r="P206" i="16"/>
  <c r="Q206" i="16"/>
  <c r="D207" i="16"/>
  <c r="F208" i="16"/>
  <c r="G208" i="16"/>
  <c r="H208" i="16"/>
  <c r="I208" i="16"/>
  <c r="L208" i="16"/>
  <c r="M208" i="16"/>
  <c r="D209" i="16"/>
  <c r="E209" i="16"/>
  <c r="L209" i="16"/>
  <c r="B210" i="16"/>
  <c r="D210" i="16"/>
  <c r="E210" i="16"/>
  <c r="F210" i="16"/>
  <c r="M210" i="16"/>
  <c r="Q211" i="16"/>
  <c r="D213" i="16"/>
  <c r="I213" i="16"/>
  <c r="J213" i="16"/>
  <c r="K213" i="16"/>
  <c r="M213" i="16"/>
  <c r="D214" i="16"/>
  <c r="E214" i="16"/>
  <c r="P214" i="16"/>
  <c r="D249" i="16"/>
  <c r="L249" i="16"/>
  <c r="B220" i="16"/>
  <c r="E159" i="15"/>
  <c r="D221" i="16"/>
  <c r="F221" i="16"/>
  <c r="H221" i="16"/>
  <c r="J221" i="16"/>
  <c r="L159" i="15"/>
  <c r="M159" i="15"/>
  <c r="N221" i="16"/>
  <c r="O159" i="15"/>
  <c r="P221" i="16"/>
  <c r="B222" i="16"/>
  <c r="D222" i="16"/>
  <c r="H222" i="16"/>
  <c r="I160" i="15"/>
  <c r="L222" i="16"/>
  <c r="P222" i="16"/>
  <c r="B223" i="16"/>
  <c r="D223" i="16"/>
  <c r="F223" i="16"/>
  <c r="J223" i="16"/>
  <c r="L223" i="16"/>
  <c r="Q161" i="15"/>
  <c r="D224" i="16"/>
  <c r="H224" i="16"/>
  <c r="L224" i="16"/>
  <c r="N224" i="16"/>
  <c r="P224" i="16"/>
  <c r="B225" i="16"/>
  <c r="C225" i="17"/>
  <c r="G225" i="17"/>
  <c r="I163" i="15"/>
  <c r="K225" i="17"/>
  <c r="N225" i="16"/>
  <c r="O225" i="17"/>
  <c r="C226" i="17"/>
  <c r="D226" i="16"/>
  <c r="F226" i="16"/>
  <c r="G226" i="17"/>
  <c r="J226" i="16"/>
  <c r="K226" i="17"/>
  <c r="L164" i="15"/>
  <c r="M164" i="15"/>
  <c r="N226" i="16"/>
  <c r="O226" i="17"/>
  <c r="B227" i="16"/>
  <c r="C227" i="17"/>
  <c r="D227" i="16"/>
  <c r="F227" i="16"/>
  <c r="G227" i="17"/>
  <c r="H227" i="16"/>
  <c r="J227" i="16"/>
  <c r="K227" i="17"/>
  <c r="O227" i="17"/>
  <c r="P165" i="15"/>
  <c r="Q165" i="15"/>
  <c r="F229" i="16"/>
  <c r="H229" i="16"/>
  <c r="L229" i="16"/>
  <c r="O174" i="15"/>
  <c r="P174" i="15"/>
  <c r="C168" i="15"/>
  <c r="H230" i="16"/>
  <c r="J230" i="16"/>
  <c r="L230" i="16"/>
  <c r="B231" i="16"/>
  <c r="D231" i="16"/>
  <c r="H231" i="16"/>
  <c r="I169" i="15"/>
  <c r="N231" i="16"/>
  <c r="B232" i="16"/>
  <c r="D232" i="16"/>
  <c r="E170" i="15"/>
  <c r="F232" i="16"/>
  <c r="G170" i="15"/>
  <c r="H232" i="16"/>
  <c r="K170" i="15"/>
  <c r="D233" i="16"/>
  <c r="F233" i="16"/>
  <c r="J233" i="16"/>
  <c r="K171" i="15"/>
  <c r="N233" i="16"/>
  <c r="P233" i="16"/>
  <c r="B234" i="16"/>
  <c r="C234" i="17"/>
  <c r="D234" i="16"/>
  <c r="E172" i="15"/>
  <c r="F172" i="15"/>
  <c r="G234" i="17"/>
  <c r="H172" i="15"/>
  <c r="I172" i="15"/>
  <c r="K234" i="17"/>
  <c r="L172" i="15"/>
  <c r="D235" i="16"/>
  <c r="F235" i="16"/>
  <c r="G173" i="15"/>
  <c r="I173" i="15"/>
  <c r="N235" i="16"/>
  <c r="P235" i="16"/>
  <c r="B174" i="15"/>
  <c r="E174" i="15"/>
  <c r="K174" i="15"/>
  <c r="D175" i="15"/>
  <c r="E175" i="15"/>
  <c r="F175" i="15"/>
  <c r="G175" i="15"/>
  <c r="H175" i="15"/>
  <c r="I175" i="15"/>
  <c r="J175" i="15"/>
  <c r="Q175" i="15"/>
  <c r="E176" i="15"/>
  <c r="H176" i="15"/>
  <c r="I176" i="15"/>
  <c r="B177" i="15"/>
  <c r="D177" i="15"/>
  <c r="E177" i="15"/>
  <c r="F177" i="15"/>
  <c r="G177" i="15"/>
  <c r="H177" i="15"/>
  <c r="I177" i="15"/>
  <c r="J237" i="16"/>
  <c r="K178" i="15"/>
  <c r="L178" i="15"/>
  <c r="M178" i="15"/>
  <c r="N178" i="15"/>
  <c r="O178" i="15"/>
  <c r="B179" i="15"/>
  <c r="C179" i="15"/>
  <c r="D179" i="15"/>
  <c r="E179" i="15"/>
  <c r="F179" i="15"/>
  <c r="G179" i="15"/>
  <c r="H179" i="15"/>
  <c r="I179" i="15"/>
  <c r="J179" i="15"/>
  <c r="K179" i="15"/>
  <c r="G180" i="15"/>
  <c r="H180" i="15"/>
  <c r="I180" i="15"/>
  <c r="B184" i="15"/>
  <c r="C198" i="15"/>
  <c r="D197" i="15"/>
  <c r="F197" i="15"/>
  <c r="G190" i="15"/>
  <c r="H191" i="15"/>
  <c r="I190" i="15"/>
  <c r="B240" i="16"/>
  <c r="D240" i="16"/>
  <c r="F240" i="16"/>
  <c r="G184" i="15"/>
  <c r="H240" i="16"/>
  <c r="J240" i="16"/>
  <c r="K184" i="15"/>
  <c r="L184" i="15"/>
  <c r="M184" i="15"/>
  <c r="O184" i="15"/>
  <c r="J241" i="16"/>
  <c r="L241" i="16"/>
  <c r="N241" i="16"/>
  <c r="P241" i="16"/>
  <c r="B242" i="16"/>
  <c r="E186" i="15"/>
  <c r="F242" i="16"/>
  <c r="G186" i="15"/>
  <c r="I186" i="15"/>
  <c r="N242" i="16"/>
  <c r="O186" i="15"/>
  <c r="Q186" i="15"/>
  <c r="F243" i="16"/>
  <c r="G187" i="15"/>
  <c r="J243" i="16"/>
  <c r="K187" i="15"/>
  <c r="L243" i="16"/>
  <c r="M187" i="15"/>
  <c r="N243" i="16"/>
  <c r="P243" i="16"/>
  <c r="Q187" i="15"/>
  <c r="D244" i="17"/>
  <c r="J244" i="16"/>
  <c r="M188" i="15"/>
  <c r="N188" i="15"/>
  <c r="P188" i="15"/>
  <c r="Q188" i="15"/>
  <c r="D189" i="15"/>
  <c r="F189" i="15"/>
  <c r="G189" i="15"/>
  <c r="K189" i="15"/>
  <c r="M189" i="15"/>
  <c r="N189" i="15"/>
  <c r="P189" i="15"/>
  <c r="Q189" i="15"/>
  <c r="L190" i="15"/>
  <c r="D191" i="15"/>
  <c r="L191" i="15"/>
  <c r="M191" i="15"/>
  <c r="N191" i="15"/>
  <c r="O191" i="15"/>
  <c r="P191" i="15"/>
  <c r="Q191" i="15"/>
  <c r="D246" i="17"/>
  <c r="F192" i="15"/>
  <c r="L246" i="17"/>
  <c r="N192" i="15"/>
  <c r="P192" i="15"/>
  <c r="Q192" i="15"/>
  <c r="B193" i="15"/>
  <c r="C193" i="15"/>
  <c r="D193" i="15"/>
  <c r="E193" i="15"/>
  <c r="O193" i="15"/>
  <c r="Q193" i="15"/>
  <c r="N194" i="15"/>
  <c r="O194" i="15"/>
  <c r="P194" i="15"/>
  <c r="Q194" i="15"/>
  <c r="B195" i="15"/>
  <c r="C195" i="15"/>
  <c r="D195" i="15"/>
  <c r="E195" i="15"/>
  <c r="F195" i="15"/>
  <c r="G195" i="15"/>
  <c r="I195" i="15"/>
  <c r="K195" i="15"/>
  <c r="L247" i="17"/>
  <c r="P195" i="15"/>
  <c r="D196" i="15"/>
  <c r="K196" i="15"/>
  <c r="L196" i="15"/>
  <c r="L197" i="15"/>
  <c r="M197" i="15"/>
  <c r="N197" i="15"/>
  <c r="O197" i="15"/>
  <c r="G198" i="15"/>
  <c r="L198" i="15"/>
  <c r="M198" i="15"/>
  <c r="N198" i="15"/>
  <c r="O198" i="15"/>
  <c r="Q198" i="15"/>
  <c r="B207" i="15"/>
  <c r="C207" i="15"/>
  <c r="F249" i="16"/>
  <c r="J249" i="16"/>
  <c r="N249" i="16"/>
  <c r="O201" i="15"/>
  <c r="P249" i="17"/>
  <c r="Q201" i="15"/>
  <c r="C201" i="15"/>
  <c r="D250" i="16"/>
  <c r="E201" i="15"/>
  <c r="H201" i="15"/>
  <c r="I201" i="15"/>
  <c r="L250" i="16"/>
  <c r="N250" i="16"/>
  <c r="B251" i="16"/>
  <c r="E202" i="15"/>
  <c r="F251" i="16"/>
  <c r="I202" i="15"/>
  <c r="J251" i="16"/>
  <c r="M202" i="15"/>
  <c r="O202" i="15"/>
  <c r="D252" i="16"/>
  <c r="F252" i="16"/>
  <c r="J252" i="16"/>
  <c r="M203" i="15"/>
  <c r="N252" i="16"/>
  <c r="O203" i="15"/>
  <c r="P203" i="15"/>
  <c r="Q203" i="15"/>
  <c r="B253" i="16"/>
  <c r="C204" i="15"/>
  <c r="E204" i="15"/>
  <c r="F253" i="16"/>
  <c r="I204" i="15"/>
  <c r="J204" i="15"/>
  <c r="K204" i="15"/>
  <c r="B254" i="17"/>
  <c r="D254" i="16"/>
  <c r="E205" i="15"/>
  <c r="M205" i="15"/>
  <c r="P254" i="17"/>
  <c r="Q205" i="15"/>
  <c r="B255" i="17"/>
  <c r="E206" i="15"/>
  <c r="F206" i="15"/>
  <c r="G206" i="15"/>
  <c r="H206" i="15"/>
  <c r="I206" i="15"/>
  <c r="P255" i="17"/>
  <c r="K207" i="15"/>
  <c r="L207" i="15"/>
  <c r="N207" i="15"/>
  <c r="O207" i="15"/>
  <c r="P207" i="15"/>
  <c r="Q207" i="15"/>
  <c r="D208" i="15"/>
  <c r="E208" i="15"/>
  <c r="F208" i="15"/>
  <c r="G208" i="15"/>
  <c r="H208" i="15"/>
  <c r="I208" i="15"/>
  <c r="L208" i="15"/>
  <c r="M208" i="15"/>
  <c r="N208" i="15"/>
  <c r="O208" i="15"/>
  <c r="P208" i="15"/>
  <c r="Q208" i="15"/>
  <c r="B256" i="17"/>
  <c r="D256" i="17"/>
  <c r="G209" i="15"/>
  <c r="H209" i="15"/>
  <c r="I209" i="15"/>
  <c r="J256" i="17"/>
  <c r="K209" i="15"/>
  <c r="N209" i="15"/>
  <c r="O209" i="15"/>
  <c r="Q209" i="15"/>
  <c r="B210" i="15"/>
  <c r="C210" i="15"/>
  <c r="D210" i="15"/>
  <c r="E210" i="15"/>
  <c r="K210" i="15"/>
  <c r="D211" i="15"/>
  <c r="E211" i="15"/>
  <c r="F211" i="15"/>
  <c r="G211" i="15"/>
  <c r="H211" i="15"/>
  <c r="I211" i="15"/>
  <c r="L211" i="15"/>
  <c r="N211" i="15"/>
  <c r="O211" i="15"/>
  <c r="P211" i="15"/>
  <c r="Q211" i="15"/>
  <c r="C212" i="15"/>
  <c r="E212" i="15"/>
  <c r="F212" i="15"/>
  <c r="G212" i="15"/>
  <c r="H212" i="15"/>
  <c r="J257" i="17"/>
  <c r="L257" i="17"/>
  <c r="P257" i="17"/>
  <c r="D213" i="15"/>
  <c r="E213" i="15"/>
  <c r="K213" i="15"/>
  <c r="L213" i="15"/>
  <c r="M213" i="15"/>
  <c r="N213" i="15"/>
  <c r="O213" i="15"/>
  <c r="P213" i="15"/>
  <c r="Q213" i="15"/>
  <c r="C214" i="15"/>
  <c r="L214" i="15"/>
  <c r="M214" i="15"/>
  <c r="D215" i="15"/>
  <c r="E215" i="15"/>
  <c r="G215" i="15"/>
  <c r="I215" i="15"/>
  <c r="J215" i="15"/>
  <c r="K215" i="15"/>
  <c r="L215" i="15"/>
  <c r="M215" i="15"/>
  <c r="N215" i="15"/>
  <c r="O215" i="15"/>
  <c r="P215" i="15"/>
  <c r="Q215" i="15"/>
  <c r="G159" i="15"/>
  <c r="H159" i="15"/>
  <c r="I159" i="15"/>
  <c r="J159" i="15"/>
  <c r="K159" i="15"/>
  <c r="N159" i="15"/>
  <c r="B160" i="15"/>
  <c r="E160" i="15"/>
  <c r="F160" i="15"/>
  <c r="G160" i="15"/>
  <c r="J160" i="15"/>
  <c r="K160" i="15"/>
  <c r="L160" i="15"/>
  <c r="M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B162" i="15"/>
  <c r="E162" i="15"/>
  <c r="F162" i="15"/>
  <c r="G162" i="15"/>
  <c r="H162" i="15"/>
  <c r="I162" i="15"/>
  <c r="B163" i="15"/>
  <c r="C163" i="15"/>
  <c r="D163" i="15"/>
  <c r="E163" i="15"/>
  <c r="F163" i="15"/>
  <c r="G163" i="15"/>
  <c r="J163" i="15"/>
  <c r="K163" i="15"/>
  <c r="L163" i="15"/>
  <c r="M163" i="15"/>
  <c r="N163" i="15"/>
  <c r="N164" i="15"/>
  <c r="P164" i="15"/>
  <c r="Q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G168" i="15"/>
  <c r="H168" i="15"/>
  <c r="I168" i="15"/>
  <c r="K168" i="15"/>
  <c r="N168" i="15"/>
  <c r="O168" i="15"/>
  <c r="P168" i="15"/>
  <c r="Q168" i="15"/>
  <c r="B169" i="15"/>
  <c r="C169" i="15"/>
  <c r="D169" i="15"/>
  <c r="E169" i="15"/>
  <c r="G169" i="15"/>
  <c r="H169" i="15"/>
  <c r="K169" i="15"/>
  <c r="L169" i="15"/>
  <c r="M169" i="15"/>
  <c r="N169" i="15"/>
  <c r="B170" i="15"/>
  <c r="C170" i="15"/>
  <c r="I170" i="15"/>
  <c r="L170" i="15"/>
  <c r="N170" i="15"/>
  <c r="O170" i="15"/>
  <c r="Q170" i="15"/>
  <c r="C171" i="15"/>
  <c r="D171" i="15"/>
  <c r="E171" i="15"/>
  <c r="F171" i="15"/>
  <c r="G171" i="15"/>
  <c r="H171" i="15"/>
  <c r="I171" i="15"/>
  <c r="N171" i="15"/>
  <c r="O171" i="15"/>
  <c r="P171" i="15"/>
  <c r="K172" i="15"/>
  <c r="B173" i="15"/>
  <c r="C173" i="15"/>
  <c r="D173" i="15"/>
  <c r="E173" i="15"/>
  <c r="F173" i="15"/>
  <c r="K173" i="15"/>
  <c r="L173" i="15"/>
  <c r="M173" i="15"/>
  <c r="N173" i="15"/>
  <c r="O173" i="15"/>
  <c r="F174" i="15"/>
  <c r="G174" i="15"/>
  <c r="H174" i="15"/>
  <c r="I174" i="15"/>
  <c r="N174" i="15"/>
  <c r="B175" i="15"/>
  <c r="K175" i="15"/>
  <c r="L175" i="15"/>
  <c r="M175" i="15"/>
  <c r="N175" i="15"/>
  <c r="O175" i="15"/>
  <c r="P175" i="15"/>
  <c r="B176" i="15"/>
  <c r="D176" i="15"/>
  <c r="F176" i="15"/>
  <c r="G176" i="15"/>
  <c r="K176" i="15"/>
  <c r="L176" i="15"/>
  <c r="N176" i="15"/>
  <c r="C177" i="15"/>
  <c r="K177" i="15"/>
  <c r="L177" i="15"/>
  <c r="M177" i="15"/>
  <c r="N177" i="15"/>
  <c r="O177" i="15"/>
  <c r="P177" i="15"/>
  <c r="Q177" i="15"/>
  <c r="B178" i="15"/>
  <c r="D178" i="15"/>
  <c r="E178" i="15"/>
  <c r="F178" i="15"/>
  <c r="G178" i="15"/>
  <c r="H178" i="15"/>
  <c r="I178" i="15"/>
  <c r="L179" i="15"/>
  <c r="M179" i="15"/>
  <c r="N179" i="15"/>
  <c r="B180" i="15"/>
  <c r="D180" i="15"/>
  <c r="E180" i="15"/>
  <c r="F180" i="15"/>
  <c r="K180" i="15"/>
  <c r="L180" i="15"/>
  <c r="N180" i="15"/>
  <c r="O180" i="15"/>
  <c r="P180" i="15"/>
  <c r="Q180" i="15"/>
  <c r="N184" i="15"/>
  <c r="P184" i="15"/>
  <c r="Q184" i="15"/>
  <c r="B185" i="15"/>
  <c r="G185" i="15"/>
  <c r="K185" i="15"/>
  <c r="N185" i="15"/>
  <c r="O185" i="15"/>
  <c r="P185" i="15"/>
  <c r="Q185" i="15"/>
  <c r="B186" i="15"/>
  <c r="C186" i="15"/>
  <c r="D186" i="15"/>
  <c r="K186" i="15"/>
  <c r="N186" i="15"/>
  <c r="N187" i="15"/>
  <c r="O187" i="15"/>
  <c r="B188" i="15"/>
  <c r="C188" i="15"/>
  <c r="D188" i="15"/>
  <c r="E188" i="15"/>
  <c r="F188" i="15"/>
  <c r="G188" i="15"/>
  <c r="H188" i="15"/>
  <c r="I188" i="15"/>
  <c r="O188" i="15"/>
  <c r="B189" i="15"/>
  <c r="O189" i="15"/>
  <c r="B190" i="15"/>
  <c r="C190" i="15"/>
  <c r="D190" i="15"/>
  <c r="E190" i="15"/>
  <c r="F190" i="15"/>
  <c r="N190" i="15"/>
  <c r="O190" i="15"/>
  <c r="P190" i="15"/>
  <c r="Q190" i="15"/>
  <c r="J191" i="15"/>
  <c r="K191" i="15"/>
  <c r="O192" i="15"/>
  <c r="F193" i="15"/>
  <c r="G193" i="15"/>
  <c r="H193" i="15"/>
  <c r="I193" i="15"/>
  <c r="J193" i="15"/>
  <c r="K193" i="15"/>
  <c r="L193" i="15"/>
  <c r="M193" i="15"/>
  <c r="N193" i="15"/>
  <c r="P193" i="15"/>
  <c r="B194" i="15"/>
  <c r="C194" i="15"/>
  <c r="K194" i="15"/>
  <c r="L195" i="15"/>
  <c r="N195" i="15"/>
  <c r="O195" i="15"/>
  <c r="Q195" i="15"/>
  <c r="B196" i="15"/>
  <c r="C196" i="15"/>
  <c r="F196" i="15"/>
  <c r="G196" i="15"/>
  <c r="N196" i="15"/>
  <c r="O196" i="15"/>
  <c r="P196" i="15"/>
  <c r="Q196" i="15"/>
  <c r="K197" i="15"/>
  <c r="P197" i="15"/>
  <c r="Q197" i="15"/>
  <c r="B198" i="15"/>
  <c r="D198" i="15"/>
  <c r="E198" i="15"/>
  <c r="F198" i="15"/>
  <c r="I198" i="15"/>
  <c r="K198" i="15"/>
  <c r="P198" i="15"/>
  <c r="B201" i="15"/>
  <c r="F201" i="15"/>
  <c r="G201" i="15"/>
  <c r="K201" i="15"/>
  <c r="B202" i="15"/>
  <c r="J202" i="15"/>
  <c r="K202" i="15"/>
  <c r="N202" i="15"/>
  <c r="P202" i="15"/>
  <c r="B203" i="15"/>
  <c r="C203" i="15"/>
  <c r="E203" i="15"/>
  <c r="F203" i="15"/>
  <c r="G203" i="15"/>
  <c r="H203" i="15"/>
  <c r="I203" i="15"/>
  <c r="J203" i="15"/>
  <c r="K203" i="15"/>
  <c r="L204" i="15"/>
  <c r="N204" i="15"/>
  <c r="O204" i="15"/>
  <c r="F205" i="15"/>
  <c r="G205" i="15"/>
  <c r="H205" i="15"/>
  <c r="I205" i="15"/>
  <c r="J205" i="15"/>
  <c r="K205" i="15"/>
  <c r="N205" i="15"/>
  <c r="O205" i="15"/>
  <c r="C206" i="15"/>
  <c r="J206" i="15"/>
  <c r="K206" i="15"/>
  <c r="D207" i="15"/>
  <c r="E207" i="15"/>
  <c r="F207" i="15"/>
  <c r="G207" i="15"/>
  <c r="H207" i="15"/>
  <c r="I207" i="15"/>
  <c r="J207" i="15"/>
  <c r="M207" i="15"/>
  <c r="J208" i="15"/>
  <c r="K208" i="15"/>
  <c r="B209" i="15"/>
  <c r="C209" i="15"/>
  <c r="E209" i="15"/>
  <c r="F209" i="15"/>
  <c r="J209" i="15"/>
  <c r="L209" i="15"/>
  <c r="M209" i="15"/>
  <c r="F210" i="15"/>
  <c r="I210" i="15"/>
  <c r="J210" i="15"/>
  <c r="L210" i="15"/>
  <c r="M210" i="15"/>
  <c r="N210" i="15"/>
  <c r="O210" i="15"/>
  <c r="P210" i="15"/>
  <c r="Q210" i="15"/>
  <c r="B211" i="15"/>
  <c r="C211" i="15"/>
  <c r="J211" i="15"/>
  <c r="I212" i="15"/>
  <c r="J212" i="15"/>
  <c r="K212" i="15"/>
  <c r="L212" i="15"/>
  <c r="M212" i="15"/>
  <c r="N212" i="15"/>
  <c r="F213" i="15"/>
  <c r="J213" i="15"/>
  <c r="B214" i="15"/>
  <c r="D214" i="15"/>
  <c r="E214" i="15"/>
  <c r="F214" i="15"/>
  <c r="G214" i="15"/>
  <c r="H214" i="15"/>
  <c r="I214" i="15"/>
  <c r="J214" i="15"/>
  <c r="K214" i="15"/>
  <c r="N214" i="15"/>
  <c r="O214" i="15"/>
  <c r="P214" i="15"/>
  <c r="Q214" i="15"/>
  <c r="B215" i="15"/>
  <c r="F215" i="15"/>
  <c r="M235" i="15"/>
  <c r="M241" i="15"/>
  <c r="Q242" i="15"/>
  <c r="Q246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Q222" i="15"/>
  <c r="C91" i="14"/>
  <c r="E230" i="15"/>
  <c r="F92" i="14"/>
  <c r="G92" i="14"/>
  <c r="K92" i="14"/>
  <c r="O92" i="14"/>
  <c r="J93" i="14"/>
  <c r="M93" i="14"/>
  <c r="C94" i="14"/>
  <c r="K82" i="14"/>
  <c r="M88" i="14"/>
  <c r="M48" i="6"/>
  <c r="M84" i="14"/>
  <c r="L86" i="14"/>
  <c r="M64" i="14"/>
  <c r="M85" i="14" s="1"/>
  <c r="P64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Q102" i="6" s="1"/>
  <c r="C76" i="14"/>
  <c r="C105" i="6" s="1"/>
  <c r="D76" i="14"/>
  <c r="E76" i="14"/>
  <c r="E105" i="6" s="1"/>
  <c r="G76" i="14"/>
  <c r="H76" i="14"/>
  <c r="I76" i="14"/>
  <c r="K76" i="14"/>
  <c r="K105" i="6" s="1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B91" i="14"/>
  <c r="F91" i="14"/>
  <c r="G91" i="14"/>
  <c r="J91" i="14"/>
  <c r="K91" i="14"/>
  <c r="M91" i="14"/>
  <c r="N91" i="14"/>
  <c r="O91" i="14"/>
  <c r="F93" i="14"/>
  <c r="G93" i="14"/>
  <c r="K93" i="14"/>
  <c r="N93" i="14"/>
  <c r="O93" i="14"/>
  <c r="B94" i="14"/>
  <c r="N94" i="14"/>
  <c r="O94" i="14"/>
  <c r="B108" i="13"/>
  <c r="J108" i="13"/>
  <c r="K108" i="13"/>
  <c r="N108" i="13"/>
  <c r="O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L54" i="10"/>
  <c r="N54" i="10"/>
  <c r="N99" i="6" s="1"/>
  <c r="P54" i="10"/>
  <c r="P99" i="6" s="1"/>
  <c r="B146" i="13"/>
  <c r="C146" i="13"/>
  <c r="D146" i="13"/>
  <c r="E146" i="13"/>
  <c r="F146" i="13"/>
  <c r="G146" i="13"/>
  <c r="H146" i="13"/>
  <c r="N116" i="13"/>
  <c r="P116" i="13"/>
  <c r="Q146" i="13"/>
  <c r="B14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47" i="13"/>
  <c r="B148" i="13"/>
  <c r="C148" i="13"/>
  <c r="D148" i="13"/>
  <c r="I148" i="13"/>
  <c r="K148" i="13"/>
  <c r="L118" i="13"/>
  <c r="M148" i="13"/>
  <c r="N148" i="13"/>
  <c r="P148" i="13"/>
  <c r="B119" i="13"/>
  <c r="C119" i="13"/>
  <c r="D119" i="13"/>
  <c r="E119" i="13"/>
  <c r="F119" i="13"/>
  <c r="H149" i="13"/>
  <c r="J149" i="13"/>
  <c r="K149" i="13"/>
  <c r="M149" i="13"/>
  <c r="N149" i="13"/>
  <c r="O149" i="13"/>
  <c r="P149" i="13"/>
  <c r="Q119" i="13"/>
  <c r="B122" i="13"/>
  <c r="D122" i="13"/>
  <c r="E122" i="13"/>
  <c r="F122" i="13"/>
  <c r="K122" i="13"/>
  <c r="L122" i="13"/>
  <c r="M122" i="13"/>
  <c r="N122" i="13"/>
  <c r="O122" i="13"/>
  <c r="P122" i="13"/>
  <c r="Q122" i="13"/>
  <c r="B125" i="13"/>
  <c r="C125" i="13"/>
  <c r="D125" i="13"/>
  <c r="E125" i="13"/>
  <c r="F125" i="13"/>
  <c r="G125" i="13"/>
  <c r="J125" i="13"/>
  <c r="K125" i="13"/>
  <c r="L125" i="13"/>
  <c r="Q125" i="13"/>
  <c r="E129" i="13"/>
  <c r="F129" i="13"/>
  <c r="H129" i="13"/>
  <c r="I129" i="13"/>
  <c r="J129" i="13"/>
  <c r="K129" i="13"/>
  <c r="P129" i="13"/>
  <c r="Q129" i="13"/>
  <c r="B55" i="10"/>
  <c r="B100" i="6" s="1"/>
  <c r="D55" i="10"/>
  <c r="D100" i="6" s="1"/>
  <c r="F55" i="10"/>
  <c r="F100" i="6" s="1"/>
  <c r="B99" i="13"/>
  <c r="Q99" i="13"/>
  <c r="B100" i="13"/>
  <c r="C100" i="13"/>
  <c r="D100" i="13"/>
  <c r="E100" i="13"/>
  <c r="F100" i="13"/>
  <c r="G100" i="13"/>
  <c r="H100" i="13"/>
  <c r="I100" i="13"/>
  <c r="L100" i="13"/>
  <c r="M100" i="13"/>
  <c r="N100" i="13"/>
  <c r="H101" i="13"/>
  <c r="I101" i="13"/>
  <c r="J101" i="13"/>
  <c r="K101" i="13"/>
  <c r="O101" i="13"/>
  <c r="P101" i="13"/>
  <c r="Q101" i="13"/>
  <c r="B102" i="13"/>
  <c r="C102" i="13"/>
  <c r="D102" i="13"/>
  <c r="E102" i="13"/>
  <c r="H102" i="13"/>
  <c r="I102" i="13"/>
  <c r="C108" i="13"/>
  <c r="D108" i="13"/>
  <c r="E108" i="13"/>
  <c r="F108" i="13"/>
  <c r="G108" i="13"/>
  <c r="H108" i="13"/>
  <c r="I108" i="13"/>
  <c r="L108" i="13"/>
  <c r="M108" i="13"/>
  <c r="Q112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O116" i="13"/>
  <c r="B118" i="13"/>
  <c r="C118" i="13"/>
  <c r="D118" i="13"/>
  <c r="E118" i="13"/>
  <c r="F118" i="13"/>
  <c r="G118" i="13"/>
  <c r="H118" i="13"/>
  <c r="I118" i="13"/>
  <c r="Q118" i="13"/>
  <c r="H119" i="13"/>
  <c r="I119" i="13"/>
  <c r="J119" i="13"/>
  <c r="K119" i="13"/>
  <c r="L119" i="13"/>
  <c r="M119" i="13"/>
  <c r="N119" i="13"/>
  <c r="P119" i="13"/>
  <c r="H125" i="13"/>
  <c r="I125" i="13"/>
  <c r="M125" i="13"/>
  <c r="N125" i="13"/>
  <c r="O125" i="13"/>
  <c r="P125" i="13"/>
  <c r="B129" i="13"/>
  <c r="C129" i="13"/>
  <c r="D129" i="13"/>
  <c r="G129" i="13"/>
  <c r="L129" i="13"/>
  <c r="M129" i="13"/>
  <c r="N129" i="13"/>
  <c r="B135" i="13"/>
  <c r="D135" i="13"/>
  <c r="E135" i="13"/>
  <c r="F135" i="13"/>
  <c r="G135" i="13"/>
  <c r="H135" i="13"/>
  <c r="I135" i="13"/>
  <c r="L135" i="13"/>
  <c r="Q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H137" i="13"/>
  <c r="M137" i="13"/>
  <c r="N137" i="13"/>
  <c r="O137" i="13"/>
  <c r="P137" i="13"/>
  <c r="Q137" i="13"/>
  <c r="B138" i="13"/>
  <c r="C138" i="13"/>
  <c r="D138" i="13"/>
  <c r="E138" i="13"/>
  <c r="F138" i="13"/>
  <c r="G138" i="13"/>
  <c r="H138" i="13"/>
  <c r="I146" i="13"/>
  <c r="J146" i="13"/>
  <c r="K146" i="13"/>
  <c r="L146" i="13"/>
  <c r="M146" i="13"/>
  <c r="N146" i="13"/>
  <c r="O146" i="13"/>
  <c r="N147" i="13"/>
  <c r="P147" i="13"/>
  <c r="E148" i="13"/>
  <c r="F148" i="13"/>
  <c r="G148" i="13"/>
  <c r="H148" i="13"/>
  <c r="Q148" i="13"/>
  <c r="B149" i="13"/>
  <c r="D149" i="13"/>
  <c r="E149" i="13"/>
  <c r="F149" i="13"/>
  <c r="I149" i="13"/>
  <c r="L149" i="13"/>
  <c r="B152" i="13"/>
  <c r="D152" i="13"/>
  <c r="E152" i="13"/>
  <c r="N152" i="13"/>
  <c r="O152" i="13"/>
  <c r="P152" i="13"/>
  <c r="J106" i="12"/>
  <c r="K106" i="12"/>
  <c r="L100" i="12"/>
  <c r="M100" i="12"/>
  <c r="N100" i="12"/>
  <c r="O106" i="12"/>
  <c r="P101" i="12"/>
  <c r="C103" i="12"/>
  <c r="D103" i="12"/>
  <c r="E103" i="12"/>
  <c r="F103" i="12"/>
  <c r="G103" i="12"/>
  <c r="H103" i="12"/>
  <c r="I103" i="12"/>
  <c r="Q103" i="12"/>
  <c r="H104" i="12"/>
  <c r="I104" i="12"/>
  <c r="C105" i="12"/>
  <c r="H105" i="12"/>
  <c r="I105" i="12"/>
  <c r="I106" i="12"/>
  <c r="B107" i="12"/>
  <c r="C107" i="12"/>
  <c r="H107" i="12"/>
  <c r="I107" i="12"/>
  <c r="P107" i="12"/>
  <c r="B108" i="12"/>
  <c r="C108" i="12"/>
  <c r="D108" i="12"/>
  <c r="E108" i="12"/>
  <c r="F108" i="12"/>
  <c r="G108" i="12"/>
  <c r="F109" i="12"/>
  <c r="H109" i="12"/>
  <c r="P109" i="12"/>
  <c r="Q109" i="12"/>
  <c r="B110" i="12"/>
  <c r="C110" i="12"/>
  <c r="I110" i="12"/>
  <c r="J110" i="12"/>
  <c r="K110" i="12"/>
  <c r="L110" i="12"/>
  <c r="M110" i="12"/>
  <c r="N110" i="12"/>
  <c r="Q110" i="12"/>
  <c r="H111" i="12"/>
  <c r="G112" i="12"/>
  <c r="H112" i="12"/>
  <c r="I112" i="12"/>
  <c r="J112" i="12"/>
  <c r="K112" i="12"/>
  <c r="L112" i="12"/>
  <c r="M112" i="12"/>
  <c r="N112" i="12"/>
  <c r="O112" i="12"/>
  <c r="P112" i="12"/>
  <c r="H122" i="12"/>
  <c r="I121" i="12"/>
  <c r="L116" i="12"/>
  <c r="O128" i="12"/>
  <c r="P128" i="12"/>
  <c r="B146" i="12"/>
  <c r="C116" i="12"/>
  <c r="D116" i="12"/>
  <c r="E116" i="12"/>
  <c r="G116" i="12"/>
  <c r="B117" i="12"/>
  <c r="C117" i="12"/>
  <c r="D117" i="12"/>
  <c r="E117" i="12"/>
  <c r="G117" i="12"/>
  <c r="H117" i="12"/>
  <c r="I117" i="12"/>
  <c r="J147" i="12"/>
  <c r="K117" i="12"/>
  <c r="L117" i="12"/>
  <c r="M117" i="12"/>
  <c r="N117" i="12"/>
  <c r="C118" i="12"/>
  <c r="D118" i="12"/>
  <c r="E118" i="12"/>
  <c r="G118" i="12"/>
  <c r="H118" i="12"/>
  <c r="I118" i="12"/>
  <c r="M118" i="12"/>
  <c r="E119" i="12"/>
  <c r="G119" i="12"/>
  <c r="P119" i="12"/>
  <c r="C120" i="12"/>
  <c r="D120" i="12"/>
  <c r="E120" i="12"/>
  <c r="F120" i="12"/>
  <c r="G120" i="12"/>
  <c r="H120" i="12"/>
  <c r="I120" i="12"/>
  <c r="K120" i="12"/>
  <c r="L120" i="12"/>
  <c r="B151" i="12"/>
  <c r="C121" i="12"/>
  <c r="D121" i="12"/>
  <c r="E121" i="12"/>
  <c r="G121" i="12"/>
  <c r="D122" i="12"/>
  <c r="E122" i="12"/>
  <c r="G122" i="12"/>
  <c r="Q122" i="12"/>
  <c r="C123" i="12"/>
  <c r="D123" i="12"/>
  <c r="E123" i="12"/>
  <c r="G123" i="12"/>
  <c r="H123" i="12"/>
  <c r="I123" i="12"/>
  <c r="J123" i="12"/>
  <c r="K123" i="12"/>
  <c r="L123" i="12"/>
  <c r="M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J125" i="12"/>
  <c r="K125" i="12"/>
  <c r="L125" i="12"/>
  <c r="M125" i="12"/>
  <c r="N125" i="12"/>
  <c r="C126" i="12"/>
  <c r="D126" i="12"/>
  <c r="E126" i="12"/>
  <c r="G126" i="12"/>
  <c r="H126" i="12"/>
  <c r="I126" i="12"/>
  <c r="J126" i="12"/>
  <c r="K126" i="12"/>
  <c r="L126" i="12"/>
  <c r="M126" i="12"/>
  <c r="N126" i="12"/>
  <c r="O126" i="12"/>
  <c r="P126" i="12"/>
  <c r="B127" i="12"/>
  <c r="C127" i="12"/>
  <c r="D127" i="12"/>
  <c r="E127" i="12"/>
  <c r="F127" i="12"/>
  <c r="C128" i="12"/>
  <c r="D128" i="12"/>
  <c r="F128" i="12"/>
  <c r="I128" i="12"/>
  <c r="J128" i="12"/>
  <c r="L128" i="12"/>
  <c r="B129" i="12"/>
  <c r="C129" i="12"/>
  <c r="D129" i="12"/>
  <c r="F129" i="12"/>
  <c r="H129" i="12"/>
  <c r="I129" i="12"/>
  <c r="K129" i="12"/>
  <c r="L129" i="12"/>
  <c r="G99" i="12"/>
  <c r="H99" i="12"/>
  <c r="I99" i="12"/>
  <c r="M99" i="12"/>
  <c r="N99" i="12"/>
  <c r="O99" i="12"/>
  <c r="H100" i="12"/>
  <c r="I100" i="12"/>
  <c r="J100" i="12"/>
  <c r="K100" i="12"/>
  <c r="O100" i="12"/>
  <c r="Q101" i="12"/>
  <c r="H102" i="12"/>
  <c r="I102" i="12"/>
  <c r="N102" i="12"/>
  <c r="O102" i="12"/>
  <c r="P102" i="12"/>
  <c r="Q102" i="12"/>
  <c r="L103" i="12"/>
  <c r="M103" i="12"/>
  <c r="N103" i="12"/>
  <c r="O103" i="12"/>
  <c r="P103" i="12"/>
  <c r="G104" i="12"/>
  <c r="O104" i="12"/>
  <c r="P104" i="12"/>
  <c r="Q104" i="12"/>
  <c r="M105" i="12"/>
  <c r="N105" i="12"/>
  <c r="O105" i="12"/>
  <c r="P105" i="12"/>
  <c r="Q105" i="12"/>
  <c r="G106" i="12"/>
  <c r="H106" i="12"/>
  <c r="J107" i="12"/>
  <c r="K107" i="12"/>
  <c r="N107" i="12"/>
  <c r="O107" i="12"/>
  <c r="Q107" i="12"/>
  <c r="H108" i="12"/>
  <c r="I108" i="12"/>
  <c r="J108" i="12"/>
  <c r="K108" i="12"/>
  <c r="L108" i="12"/>
  <c r="N108" i="12"/>
  <c r="P108" i="12"/>
  <c r="Q108" i="12"/>
  <c r="I109" i="12"/>
  <c r="H110" i="12"/>
  <c r="O110" i="12"/>
  <c r="P110" i="12"/>
  <c r="B111" i="12"/>
  <c r="G111" i="12"/>
  <c r="I111" i="12"/>
  <c r="J111" i="12"/>
  <c r="K111" i="12"/>
  <c r="L111" i="12"/>
  <c r="M111" i="12"/>
  <c r="O111" i="12"/>
  <c r="P111" i="12"/>
  <c r="Q112" i="12"/>
  <c r="K116" i="12"/>
  <c r="J118" i="12"/>
  <c r="K118" i="12"/>
  <c r="L118" i="12"/>
  <c r="C119" i="12"/>
  <c r="F119" i="12"/>
  <c r="I119" i="12"/>
  <c r="J119" i="12"/>
  <c r="K119" i="12"/>
  <c r="L119" i="12"/>
  <c r="M119" i="12"/>
  <c r="J121" i="12"/>
  <c r="K121" i="12"/>
  <c r="L121" i="12"/>
  <c r="M121" i="12"/>
  <c r="N121" i="12"/>
  <c r="O121" i="12"/>
  <c r="B122" i="12"/>
  <c r="C122" i="12"/>
  <c r="N123" i="12"/>
  <c r="D124" i="12"/>
  <c r="B125" i="12"/>
  <c r="C125" i="12"/>
  <c r="D125" i="12"/>
  <c r="E125" i="12"/>
  <c r="F125" i="12"/>
  <c r="G125" i="12"/>
  <c r="H125" i="12"/>
  <c r="I125" i="12"/>
  <c r="G127" i="12"/>
  <c r="B128" i="12"/>
  <c r="E128" i="12"/>
  <c r="G128" i="12"/>
  <c r="H128" i="12"/>
  <c r="K128" i="12"/>
  <c r="M128" i="12"/>
  <c r="N128" i="12"/>
  <c r="N134" i="12"/>
  <c r="J135" i="12"/>
  <c r="N135" i="12"/>
  <c r="B137" i="12"/>
  <c r="J137" i="12"/>
  <c r="N137" i="12"/>
  <c r="J138" i="12"/>
  <c r="B143" i="12"/>
  <c r="J143" i="12"/>
  <c r="B147" i="12"/>
  <c r="K134" i="12"/>
  <c r="L105" i="11"/>
  <c r="N111" i="11"/>
  <c r="O134" i="12"/>
  <c r="P111" i="11"/>
  <c r="Q134" i="12"/>
  <c r="B138" i="12"/>
  <c r="D139" i="13"/>
  <c r="F103" i="11"/>
  <c r="G103" i="11"/>
  <c r="H139" i="13"/>
  <c r="I103" i="11"/>
  <c r="J103" i="11"/>
  <c r="K103" i="11"/>
  <c r="M103" i="11"/>
  <c r="P139" i="13"/>
  <c r="Q139" i="12"/>
  <c r="B104" i="11"/>
  <c r="E104" i="11"/>
  <c r="F104" i="11"/>
  <c r="H140" i="13"/>
  <c r="L140" i="13"/>
  <c r="P140" i="13"/>
  <c r="Q140" i="12"/>
  <c r="D141" i="13"/>
  <c r="E105" i="11"/>
  <c r="F105" i="11"/>
  <c r="H141" i="13"/>
  <c r="J141" i="12"/>
  <c r="K141" i="12"/>
  <c r="L141" i="13"/>
  <c r="O141" i="12"/>
  <c r="Q141" i="12"/>
  <c r="C142" i="12"/>
  <c r="D106" i="11"/>
  <c r="E106" i="11"/>
  <c r="F106" i="11"/>
  <c r="G106" i="11"/>
  <c r="H142" i="13"/>
  <c r="I106" i="11"/>
  <c r="L142" i="13"/>
  <c r="P142" i="13"/>
  <c r="D107" i="11"/>
  <c r="E107" i="11"/>
  <c r="F107" i="11"/>
  <c r="K107" i="11"/>
  <c r="L107" i="11"/>
  <c r="M107" i="11"/>
  <c r="N107" i="11"/>
  <c r="O107" i="11"/>
  <c r="P107" i="11"/>
  <c r="Q107" i="11"/>
  <c r="B108" i="11"/>
  <c r="C108" i="11"/>
  <c r="D108" i="11"/>
  <c r="E108" i="11"/>
  <c r="F108" i="11"/>
  <c r="G108" i="11"/>
  <c r="B109" i="11"/>
  <c r="C143" i="12"/>
  <c r="E109" i="11"/>
  <c r="J109" i="11"/>
  <c r="M109" i="11"/>
  <c r="N109" i="11"/>
  <c r="O109" i="11"/>
  <c r="P143" i="13"/>
  <c r="Q109" i="11"/>
  <c r="C110" i="11"/>
  <c r="D110" i="11"/>
  <c r="E110" i="11"/>
  <c r="J110" i="11"/>
  <c r="K110" i="11"/>
  <c r="N110" i="11"/>
  <c r="Q110" i="11"/>
  <c r="C111" i="11"/>
  <c r="F111" i="11"/>
  <c r="I111" i="11"/>
  <c r="B112" i="11"/>
  <c r="C112" i="11"/>
  <c r="D112" i="11"/>
  <c r="H112" i="11"/>
  <c r="K112" i="11"/>
  <c r="L112" i="11"/>
  <c r="O112" i="11"/>
  <c r="P112" i="11"/>
  <c r="Q112" i="11"/>
  <c r="H117" i="11"/>
  <c r="I145" i="12"/>
  <c r="K145" i="12"/>
  <c r="M145" i="12"/>
  <c r="J116" i="11"/>
  <c r="K116" i="11"/>
  <c r="L116" i="11"/>
  <c r="N116" i="11"/>
  <c r="P116" i="11"/>
  <c r="Q146" i="12"/>
  <c r="C147" i="12"/>
  <c r="E117" i="11"/>
  <c r="K117" i="11"/>
  <c r="L117" i="11"/>
  <c r="M117" i="11"/>
  <c r="N117" i="11"/>
  <c r="Q117" i="11"/>
  <c r="B118" i="11"/>
  <c r="C118" i="11"/>
  <c r="D118" i="11"/>
  <c r="E118" i="11"/>
  <c r="F118" i="11"/>
  <c r="H118" i="11"/>
  <c r="K148" i="12"/>
  <c r="D119" i="11"/>
  <c r="F119" i="11"/>
  <c r="I119" i="11"/>
  <c r="J119" i="11"/>
  <c r="L119" i="11"/>
  <c r="M119" i="11"/>
  <c r="N119" i="11"/>
  <c r="O119" i="11"/>
  <c r="P119" i="11"/>
  <c r="Q119" i="11"/>
  <c r="H150" i="13"/>
  <c r="L150" i="13"/>
  <c r="N120" i="11"/>
  <c r="O150" i="12"/>
  <c r="Q150" i="12"/>
  <c r="H151" i="13"/>
  <c r="I121" i="11"/>
  <c r="J121" i="11"/>
  <c r="N121" i="11"/>
  <c r="P151" i="13"/>
  <c r="Q151" i="12"/>
  <c r="B122" i="11"/>
  <c r="C152" i="12"/>
  <c r="G152" i="12"/>
  <c r="I122" i="11"/>
  <c r="J122" i="11"/>
  <c r="K122" i="11"/>
  <c r="L122" i="11"/>
  <c r="M122" i="11"/>
  <c r="N122" i="11"/>
  <c r="Q152" i="11"/>
  <c r="H153" i="13"/>
  <c r="K153" i="12"/>
  <c r="L153" i="13"/>
  <c r="O153" i="12"/>
  <c r="P153" i="13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J125" i="11"/>
  <c r="K125" i="11"/>
  <c r="L125" i="11"/>
  <c r="M125" i="11"/>
  <c r="F126" i="11"/>
  <c r="J126" i="11"/>
  <c r="P154" i="13"/>
  <c r="B127" i="11"/>
  <c r="C127" i="11"/>
  <c r="D127" i="11"/>
  <c r="F127" i="11"/>
  <c r="G127" i="11"/>
  <c r="I127" i="11"/>
  <c r="J127" i="11"/>
  <c r="K127" i="11"/>
  <c r="L127" i="11"/>
  <c r="N127" i="11"/>
  <c r="O127" i="11"/>
  <c r="J128" i="11"/>
  <c r="K128" i="11"/>
  <c r="G129" i="11"/>
  <c r="H129" i="11"/>
  <c r="I129" i="11"/>
  <c r="K129" i="11"/>
  <c r="L129" i="11"/>
  <c r="M129" i="11"/>
  <c r="O129" i="11"/>
  <c r="Q129" i="11"/>
  <c r="P99" i="11"/>
  <c r="Q99" i="11"/>
  <c r="B100" i="11"/>
  <c r="C100" i="11"/>
  <c r="L100" i="11"/>
  <c r="M100" i="11"/>
  <c r="N100" i="11"/>
  <c r="O100" i="11"/>
  <c r="P100" i="11"/>
  <c r="Q100" i="11"/>
  <c r="B101" i="11"/>
  <c r="C101" i="11"/>
  <c r="D101" i="11"/>
  <c r="E101" i="11"/>
  <c r="F101" i="11"/>
  <c r="G101" i="11"/>
  <c r="H101" i="11"/>
  <c r="I101" i="11"/>
  <c r="M101" i="11"/>
  <c r="N101" i="11"/>
  <c r="O101" i="11"/>
  <c r="I102" i="11"/>
  <c r="K102" i="11"/>
  <c r="L102" i="11"/>
  <c r="N102" i="11"/>
  <c r="O102" i="11"/>
  <c r="P102" i="11"/>
  <c r="Q102" i="11"/>
  <c r="B103" i="11"/>
  <c r="C103" i="11"/>
  <c r="D103" i="11"/>
  <c r="E103" i="11"/>
  <c r="Q103" i="11"/>
  <c r="I104" i="11"/>
  <c r="J104" i="11"/>
  <c r="K104" i="11"/>
  <c r="L104" i="11"/>
  <c r="M104" i="11"/>
  <c r="N104" i="11"/>
  <c r="O104" i="11"/>
  <c r="P104" i="11"/>
  <c r="Q104" i="11"/>
  <c r="B105" i="11"/>
  <c r="C105" i="11"/>
  <c r="D105" i="11"/>
  <c r="K106" i="11"/>
  <c r="M106" i="11"/>
  <c r="N106" i="11"/>
  <c r="O106" i="11"/>
  <c r="P106" i="11"/>
  <c r="Q106" i="11"/>
  <c r="B107" i="11"/>
  <c r="C107" i="11"/>
  <c r="G107" i="11"/>
  <c r="I107" i="11"/>
  <c r="J107" i="11"/>
  <c r="H108" i="11"/>
  <c r="I108" i="11"/>
  <c r="J108" i="11"/>
  <c r="K108" i="11"/>
  <c r="L108" i="11"/>
  <c r="M108" i="11"/>
  <c r="N108" i="11"/>
  <c r="O108" i="11"/>
  <c r="P108" i="11"/>
  <c r="Q108" i="11"/>
  <c r="C109" i="11"/>
  <c r="F109" i="11"/>
  <c r="I109" i="11"/>
  <c r="B110" i="11"/>
  <c r="F110" i="11"/>
  <c r="G110" i="11"/>
  <c r="H110" i="11"/>
  <c r="I110" i="11"/>
  <c r="L110" i="11"/>
  <c r="M110" i="11"/>
  <c r="O110" i="11"/>
  <c r="P110" i="11"/>
  <c r="B111" i="11"/>
  <c r="E111" i="11"/>
  <c r="H111" i="11"/>
  <c r="J111" i="11"/>
  <c r="K111" i="11"/>
  <c r="L111" i="11"/>
  <c r="E112" i="11"/>
  <c r="F112" i="11"/>
  <c r="G112" i="11"/>
  <c r="M112" i="11"/>
  <c r="N112" i="11"/>
  <c r="E116" i="11"/>
  <c r="H116" i="11"/>
  <c r="I116" i="11"/>
  <c r="I117" i="11"/>
  <c r="J117" i="11"/>
  <c r="G118" i="11"/>
  <c r="I118" i="11"/>
  <c r="J118" i="11"/>
  <c r="K118" i="11"/>
  <c r="L118" i="11"/>
  <c r="N118" i="11"/>
  <c r="O118" i="11"/>
  <c r="C120" i="11"/>
  <c r="I120" i="11"/>
  <c r="J120" i="11"/>
  <c r="K120" i="11"/>
  <c r="O120" i="11"/>
  <c r="E121" i="11"/>
  <c r="H121" i="11"/>
  <c r="E122" i="11"/>
  <c r="H123" i="11"/>
  <c r="I123" i="11"/>
  <c r="J123" i="11"/>
  <c r="L123" i="11"/>
  <c r="M123" i="11"/>
  <c r="N123" i="11"/>
  <c r="O123" i="11"/>
  <c r="P124" i="11"/>
  <c r="D125" i="11"/>
  <c r="N125" i="11"/>
  <c r="O125" i="11"/>
  <c r="Q125" i="11"/>
  <c r="C126" i="11"/>
  <c r="E126" i="11"/>
  <c r="I126" i="11"/>
  <c r="L126" i="11"/>
  <c r="M126" i="11"/>
  <c r="N126" i="11"/>
  <c r="O126" i="11"/>
  <c r="E128" i="11"/>
  <c r="I128" i="11"/>
  <c r="L128" i="11"/>
  <c r="N128" i="11"/>
  <c r="O128" i="11"/>
  <c r="P128" i="11"/>
  <c r="Q128" i="11"/>
  <c r="B129" i="11"/>
  <c r="C129" i="11"/>
  <c r="D129" i="11"/>
  <c r="Q148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M29" i="6"/>
  <c r="Q29" i="6"/>
  <c r="E31" i="6"/>
  <c r="K31" i="6"/>
  <c r="D32" i="6"/>
  <c r="G32" i="6"/>
  <c r="I32" i="6"/>
  <c r="J32" i="6"/>
  <c r="K32" i="6"/>
  <c r="L32" i="6"/>
  <c r="M32" i="6"/>
  <c r="N32" i="6"/>
  <c r="O32" i="6"/>
  <c r="P32" i="6"/>
  <c r="Q32" i="6"/>
  <c r="I34" i="6"/>
  <c r="K34" i="6"/>
  <c r="M35" i="6"/>
  <c r="Q35" i="6"/>
  <c r="C36" i="6"/>
  <c r="I37" i="6"/>
  <c r="K37" i="6"/>
  <c r="Q38" i="6"/>
  <c r="I40" i="6"/>
  <c r="K40" i="6"/>
  <c r="M41" i="6"/>
  <c r="Q41" i="6"/>
  <c r="E43" i="6"/>
  <c r="I43" i="6"/>
  <c r="K43" i="6"/>
  <c r="M44" i="6"/>
  <c r="Q44" i="6"/>
  <c r="C45" i="6"/>
  <c r="I46" i="6"/>
  <c r="K46" i="6"/>
  <c r="M47" i="6"/>
  <c r="Q47" i="6"/>
  <c r="C48" i="6"/>
  <c r="E49" i="6"/>
  <c r="I49" i="6"/>
  <c r="K49" i="6"/>
  <c r="G52" i="6"/>
  <c r="H46" i="10"/>
  <c r="I52" i="6"/>
  <c r="J46" i="10"/>
  <c r="K52" i="6"/>
  <c r="L46" i="10"/>
  <c r="M46" i="10"/>
  <c r="P46" i="10"/>
  <c r="Q46" i="10"/>
  <c r="B66" i="10"/>
  <c r="B155" i="6" s="1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K37" i="9" s="1"/>
  <c r="L38" i="9"/>
  <c r="M38" i="9"/>
  <c r="N38" i="9"/>
  <c r="O38" i="9"/>
  <c r="P38" i="9"/>
  <c r="Q38" i="9"/>
  <c r="B54" i="10"/>
  <c r="B99" i="6" s="1"/>
  <c r="D54" i="10"/>
  <c r="F54" i="10"/>
  <c r="F99" i="6" s="1"/>
  <c r="H54" i="10"/>
  <c r="H99" i="6" s="1"/>
  <c r="J54" i="10"/>
  <c r="J99" i="6" s="1"/>
  <c r="H55" i="10"/>
  <c r="H100" i="6" s="1"/>
  <c r="J55" i="10"/>
  <c r="J100" i="6" s="1"/>
  <c r="L55" i="10"/>
  <c r="L100" i="6" s="1"/>
  <c r="N55" i="10"/>
  <c r="N100" i="6" s="1"/>
  <c r="P55" i="10"/>
  <c r="P100" i="6" s="1"/>
  <c r="G62" i="10"/>
  <c r="K62" i="10"/>
  <c r="K63" i="10"/>
  <c r="M63" i="10"/>
  <c r="O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L138" i="6" s="1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Q31" i="6"/>
  <c r="B32" i="6"/>
  <c r="C32" i="6"/>
  <c r="E32" i="6"/>
  <c r="F32" i="6"/>
  <c r="I36" i="6"/>
  <c r="E37" i="6"/>
  <c r="E38" i="6"/>
  <c r="I38" i="6"/>
  <c r="K38" i="6"/>
  <c r="M38" i="6"/>
  <c r="C40" i="6"/>
  <c r="E40" i="6"/>
  <c r="E45" i="6"/>
  <c r="I45" i="6"/>
  <c r="K45" i="6"/>
  <c r="M46" i="6"/>
  <c r="B52" i="6"/>
  <c r="C52" i="6"/>
  <c r="E52" i="6"/>
  <c r="F52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P60" i="6"/>
  <c r="C61" i="6"/>
  <c r="C134" i="6" s="1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J68" i="6"/>
  <c r="B69" i="6"/>
  <c r="C69" i="6"/>
  <c r="D69" i="6"/>
  <c r="E69" i="6"/>
  <c r="F69" i="6"/>
  <c r="F142" i="6" s="1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P143" i="6" s="1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2" i="6"/>
  <c r="G105" i="6"/>
  <c r="I105" i="6"/>
  <c r="C109" i="6"/>
  <c r="G109" i="6"/>
  <c r="C110" i="6"/>
  <c r="N110" i="6"/>
  <c r="P110" i="6"/>
  <c r="Q110" i="6"/>
  <c r="D112" i="6"/>
  <c r="F112" i="6"/>
  <c r="H112" i="6"/>
  <c r="J112" i="6"/>
  <c r="L112" i="6"/>
  <c r="N112" i="6"/>
  <c r="P112" i="6"/>
  <c r="B113" i="6"/>
  <c r="D113" i="6"/>
  <c r="F113" i="6"/>
  <c r="H113" i="6"/>
  <c r="L113" i="6"/>
  <c r="N113" i="6"/>
  <c r="P113" i="6"/>
  <c r="B114" i="6"/>
  <c r="D114" i="6"/>
  <c r="F114" i="6"/>
  <c r="J114" i="6"/>
  <c r="L114" i="6"/>
  <c r="N114" i="6"/>
  <c r="G116" i="6"/>
  <c r="I116" i="6"/>
  <c r="K116" i="6"/>
  <c r="O116" i="6"/>
  <c r="Q116" i="6"/>
  <c r="E117" i="6"/>
  <c r="I117" i="6"/>
  <c r="K117" i="6"/>
  <c r="M117" i="6"/>
  <c r="Q117" i="6"/>
  <c r="C118" i="6"/>
  <c r="E118" i="6"/>
  <c r="K118" i="6"/>
  <c r="M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D138" i="6"/>
  <c r="F148" i="6"/>
  <c r="I165" i="6"/>
  <c r="H167" i="6"/>
  <c r="J169" i="6"/>
  <c r="P169" i="6"/>
  <c r="G171" i="6"/>
  <c r="I171" i="6"/>
  <c r="Q171" i="6"/>
  <c r="E172" i="6"/>
  <c r="O172" i="6"/>
  <c r="Q172" i="6"/>
  <c r="K173" i="6"/>
  <c r="M173" i="6"/>
  <c r="F174" i="6"/>
  <c r="H174" i="6"/>
  <c r="L174" i="6"/>
  <c r="N174" i="6"/>
  <c r="H175" i="6"/>
  <c r="L175" i="6"/>
  <c r="F176" i="6"/>
  <c r="H176" i="6"/>
  <c r="J176" i="6"/>
  <c r="K176" i="6"/>
  <c r="O176" i="6"/>
  <c r="C177" i="6"/>
  <c r="D177" i="6"/>
  <c r="E177" i="6"/>
  <c r="G177" i="6"/>
  <c r="B178" i="6"/>
  <c r="H178" i="6"/>
  <c r="J178" i="6"/>
  <c r="L178" i="6"/>
  <c r="P178" i="6"/>
  <c r="B179" i="6"/>
  <c r="E179" i="6"/>
  <c r="M179" i="6"/>
  <c r="B50" i="4"/>
  <c r="B9" i="4"/>
  <c r="B59" i="4"/>
  <c r="B13" i="4"/>
  <c r="B26" i="4"/>
  <c r="B46" i="4"/>
  <c r="B24" i="4"/>
  <c r="B40" i="4"/>
  <c r="B18" i="4"/>
  <c r="B10" i="4"/>
  <c r="B34" i="4"/>
  <c r="B15" i="4"/>
  <c r="B49" i="4"/>
  <c r="B45" i="4"/>
  <c r="B31" i="4"/>
  <c r="B48" i="4"/>
  <c r="B29" i="4"/>
  <c r="B20" i="4"/>
  <c r="B38" i="4"/>
  <c r="B35" i="4"/>
  <c r="B36" i="4"/>
  <c r="B61" i="4"/>
  <c r="B4" i="4"/>
  <c r="B28" i="4"/>
  <c r="B55" i="4"/>
  <c r="B21" i="4"/>
  <c r="B51" i="4"/>
  <c r="B56" i="4"/>
  <c r="B58" i="4"/>
  <c r="B54" i="4"/>
  <c r="B33" i="4"/>
  <c r="B14" i="4"/>
  <c r="B6" i="4"/>
  <c r="B25" i="4"/>
  <c r="B44" i="4"/>
  <c r="B30" i="4"/>
  <c r="B5" i="4"/>
  <c r="B39" i="4"/>
  <c r="B16" i="4"/>
  <c r="B43" i="4"/>
  <c r="B60" i="4"/>
  <c r="B11" i="4"/>
  <c r="B8" i="4"/>
  <c r="B23" i="4"/>
  <c r="B41" i="4"/>
  <c r="B53" i="4"/>
  <c r="B19" i="4"/>
  <c r="D150" i="6" l="1"/>
  <c r="L148" i="6"/>
  <c r="P146" i="6"/>
  <c r="P114" i="6"/>
  <c r="P149" i="6"/>
  <c r="H148" i="6"/>
  <c r="L145" i="6"/>
  <c r="I118" i="6"/>
  <c r="L147" i="6"/>
  <c r="C140" i="6"/>
  <c r="B140" i="6"/>
  <c r="L136" i="6"/>
  <c r="M56" i="26"/>
  <c r="O139" i="6"/>
  <c r="G138" i="6"/>
  <c r="M56" i="6"/>
  <c r="L149" i="6"/>
  <c r="N150" i="6"/>
  <c r="B148" i="6"/>
  <c r="N147" i="6"/>
  <c r="B146" i="6"/>
  <c r="H145" i="6"/>
  <c r="B142" i="6"/>
  <c r="J144" i="6"/>
  <c r="P139" i="6"/>
  <c r="H138" i="6"/>
  <c r="K139" i="6"/>
  <c r="C138" i="6"/>
  <c r="J139" i="6"/>
  <c r="B138" i="6"/>
  <c r="D139" i="6"/>
  <c r="P140" i="6"/>
  <c r="H139" i="6"/>
  <c r="H140" i="6"/>
  <c r="P138" i="6"/>
  <c r="K110" i="6"/>
  <c r="I110" i="6"/>
  <c r="K136" i="6"/>
  <c r="I136" i="6"/>
  <c r="H136" i="6"/>
  <c r="G136" i="6"/>
  <c r="M102" i="6"/>
  <c r="M37" i="9"/>
  <c r="Q37" i="9"/>
  <c r="P37" i="9"/>
  <c r="N37" i="9"/>
  <c r="O46" i="10"/>
  <c r="J149" i="6"/>
  <c r="H32" i="6"/>
  <c r="F140" i="6"/>
  <c r="C136" i="6"/>
  <c r="O135" i="6"/>
  <c r="O151" i="12"/>
  <c r="O121" i="11"/>
  <c r="O146" i="12"/>
  <c r="O116" i="11"/>
  <c r="G145" i="12"/>
  <c r="G117" i="11"/>
  <c r="G122" i="11"/>
  <c r="G125" i="11"/>
  <c r="G120" i="11"/>
  <c r="G141" i="12"/>
  <c r="G105" i="11"/>
  <c r="G10" i="7"/>
  <c r="O139" i="12"/>
  <c r="O103" i="11"/>
  <c r="G138" i="12"/>
  <c r="O136" i="12"/>
  <c r="G99" i="11"/>
  <c r="F129" i="11"/>
  <c r="F120" i="11"/>
  <c r="F123" i="11"/>
  <c r="F138" i="12"/>
  <c r="F102" i="11"/>
  <c r="N136" i="12"/>
  <c r="F99" i="11"/>
  <c r="G123" i="11"/>
  <c r="G116" i="11"/>
  <c r="E145" i="12"/>
  <c r="E129" i="11"/>
  <c r="E125" i="11"/>
  <c r="E120" i="11"/>
  <c r="E123" i="11"/>
  <c r="E102" i="11"/>
  <c r="F116" i="11"/>
  <c r="L151" i="13"/>
  <c r="L121" i="11"/>
  <c r="L115" i="11" s="1"/>
  <c r="D122" i="11"/>
  <c r="D120" i="11"/>
  <c r="D116" i="11"/>
  <c r="L143" i="13"/>
  <c r="L109" i="11"/>
  <c r="K151" i="12"/>
  <c r="K121" i="11"/>
  <c r="C145" i="12"/>
  <c r="C117" i="11"/>
  <c r="C125" i="11"/>
  <c r="C115" i="11" s="1"/>
  <c r="C138" i="12"/>
  <c r="K136" i="12"/>
  <c r="K100" i="11"/>
  <c r="C135" i="12"/>
  <c r="Q128" i="12"/>
  <c r="Q121" i="12"/>
  <c r="B125" i="11"/>
  <c r="B117" i="11"/>
  <c r="B120" i="11"/>
  <c r="B115" i="11" s="1"/>
  <c r="B106" i="11"/>
  <c r="B142" i="12"/>
  <c r="B102" i="11"/>
  <c r="J136" i="12"/>
  <c r="J100" i="11"/>
  <c r="B135" i="12"/>
  <c r="B121" i="11"/>
  <c r="Q153" i="12"/>
  <c r="Q123" i="11"/>
  <c r="M101" i="12"/>
  <c r="O118" i="13"/>
  <c r="O148" i="13"/>
  <c r="O102" i="13"/>
  <c r="O50" i="9"/>
  <c r="G49" i="9"/>
  <c r="O135" i="13"/>
  <c r="O47" i="9"/>
  <c r="O99" i="13"/>
  <c r="Q48" i="6"/>
  <c r="I47" i="6"/>
  <c r="Q45" i="6"/>
  <c r="I41" i="6"/>
  <c r="L101" i="12"/>
  <c r="N102" i="13"/>
  <c r="F101" i="13"/>
  <c r="N135" i="13"/>
  <c r="N99" i="13"/>
  <c r="E99" i="11"/>
  <c r="C100" i="12"/>
  <c r="M102" i="13"/>
  <c r="E101" i="13"/>
  <c r="M135" i="13"/>
  <c r="M99" i="13"/>
  <c r="G35" i="6"/>
  <c r="P121" i="12"/>
  <c r="B139" i="12"/>
  <c r="B100" i="12"/>
  <c r="L102" i="13"/>
  <c r="D101" i="13"/>
  <c r="L99" i="13"/>
  <c r="F96" i="14"/>
  <c r="F157" i="6" s="1"/>
  <c r="K102" i="13"/>
  <c r="K50" i="9"/>
  <c r="C101" i="13"/>
  <c r="C49" i="9"/>
  <c r="C137" i="13"/>
  <c r="K47" i="9"/>
  <c r="K99" i="13"/>
  <c r="E96" i="14"/>
  <c r="E157" i="6" s="1"/>
  <c r="E47" i="6"/>
  <c r="M45" i="6"/>
  <c r="E41" i="6"/>
  <c r="J118" i="13"/>
  <c r="J148" i="13"/>
  <c r="J138" i="13"/>
  <c r="B101" i="13"/>
  <c r="J99" i="13"/>
  <c r="Q101" i="11"/>
  <c r="L105" i="12"/>
  <c r="L99" i="12"/>
  <c r="I138" i="13"/>
  <c r="Q100" i="13"/>
  <c r="I99" i="13"/>
  <c r="H120" i="11"/>
  <c r="H127" i="11"/>
  <c r="H119" i="11"/>
  <c r="P101" i="11"/>
  <c r="K105" i="12"/>
  <c r="M102" i="12"/>
  <c r="K99" i="12"/>
  <c r="F153" i="12"/>
  <c r="N118" i="12"/>
  <c r="K135" i="13"/>
  <c r="Q171" i="15"/>
  <c r="Q174" i="15"/>
  <c r="Q172" i="15"/>
  <c r="Q160" i="15"/>
  <c r="Q159" i="15"/>
  <c r="Q163" i="15"/>
  <c r="Q158" i="15" s="1"/>
  <c r="D148" i="6"/>
  <c r="L146" i="6"/>
  <c r="D145" i="6"/>
  <c r="L143" i="6"/>
  <c r="D142" i="6"/>
  <c r="D140" i="6"/>
  <c r="L135" i="6"/>
  <c r="J65" i="10"/>
  <c r="J154" i="6" s="1"/>
  <c r="O15" i="7"/>
  <c r="G136" i="12"/>
  <c r="J105" i="12"/>
  <c r="L102" i="12"/>
  <c r="J99" i="12"/>
  <c r="M120" i="12"/>
  <c r="J135" i="13"/>
  <c r="B117" i="13"/>
  <c r="H225" i="16"/>
  <c r="H163" i="15"/>
  <c r="P223" i="16"/>
  <c r="P161" i="15"/>
  <c r="P160" i="15"/>
  <c r="P163" i="15"/>
  <c r="H125" i="11"/>
  <c r="I100" i="11"/>
  <c r="F122" i="11"/>
  <c r="F121" i="11"/>
  <c r="N15" i="7"/>
  <c r="K102" i="12"/>
  <c r="Q116" i="13"/>
  <c r="H122" i="11"/>
  <c r="E127" i="11"/>
  <c r="E119" i="11"/>
  <c r="M15" i="7"/>
  <c r="E15" i="7"/>
  <c r="E100" i="11"/>
  <c r="M134" i="12"/>
  <c r="M107" i="12"/>
  <c r="J102" i="12"/>
  <c r="F147" i="13"/>
  <c r="H128" i="11"/>
  <c r="H115" i="11" s="1"/>
  <c r="L10" i="7"/>
  <c r="D100" i="11"/>
  <c r="O123" i="12"/>
  <c r="H121" i="12"/>
  <c r="H115" i="12" s="1"/>
  <c r="L107" i="12"/>
  <c r="B153" i="12"/>
  <c r="B150" i="12"/>
  <c r="E147" i="13"/>
  <c r="J102" i="13"/>
  <c r="E194" i="15"/>
  <c r="E197" i="15"/>
  <c r="K150" i="12"/>
  <c r="C149" i="12"/>
  <c r="K15" i="7"/>
  <c r="J117" i="12"/>
  <c r="Q127" i="12"/>
  <c r="Q119" i="12"/>
  <c r="D147" i="13"/>
  <c r="G137" i="13"/>
  <c r="D257" i="17"/>
  <c r="D212" i="15"/>
  <c r="D253" i="16"/>
  <c r="D204" i="15"/>
  <c r="L202" i="15"/>
  <c r="L251" i="16"/>
  <c r="L245" i="17"/>
  <c r="L189" i="15"/>
  <c r="B119" i="11"/>
  <c r="B116" i="11"/>
  <c r="J15" i="7"/>
  <c r="P127" i="12"/>
  <c r="P122" i="12"/>
  <c r="Q152" i="13"/>
  <c r="C147" i="13"/>
  <c r="F137" i="13"/>
  <c r="O140" i="6"/>
  <c r="G139" i="6"/>
  <c r="G53" i="6"/>
  <c r="F147" i="6"/>
  <c r="F144" i="6"/>
  <c r="N142" i="6"/>
  <c r="K60" i="10"/>
  <c r="C122" i="11"/>
  <c r="Q105" i="11"/>
  <c r="P103" i="11"/>
  <c r="L101" i="11"/>
  <c r="O99" i="11"/>
  <c r="Q154" i="12"/>
  <c r="I125" i="11"/>
  <c r="I115" i="11" s="1"/>
  <c r="Q148" i="12"/>
  <c r="Q124" i="11"/>
  <c r="Q15" i="7"/>
  <c r="I15" i="7"/>
  <c r="Q10" i="7"/>
  <c r="I10" i="7"/>
  <c r="N129" i="12"/>
  <c r="M104" i="12"/>
  <c r="O127" i="12"/>
  <c r="O122" i="12"/>
  <c r="G129" i="12"/>
  <c r="O109" i="12"/>
  <c r="E137" i="13"/>
  <c r="I196" i="15"/>
  <c r="I192" i="15"/>
  <c r="Q173" i="15"/>
  <c r="B257" i="17"/>
  <c r="B212" i="15"/>
  <c r="M52" i="6"/>
  <c r="P105" i="11"/>
  <c r="K101" i="11"/>
  <c r="N99" i="11"/>
  <c r="P10" i="7"/>
  <c r="H10" i="7"/>
  <c r="L104" i="12"/>
  <c r="K101" i="12"/>
  <c r="N127" i="12"/>
  <c r="F154" i="12"/>
  <c r="N152" i="12"/>
  <c r="N149" i="12"/>
  <c r="F148" i="12"/>
  <c r="N143" i="12"/>
  <c r="D137" i="13"/>
  <c r="E250" i="15"/>
  <c r="P205" i="15"/>
  <c r="I189" i="15"/>
  <c r="I187" i="15"/>
  <c r="I184" i="15"/>
  <c r="Q178" i="15"/>
  <c r="J52" i="6"/>
  <c r="L139" i="6"/>
  <c r="D135" i="6"/>
  <c r="Q121" i="11"/>
  <c r="O105" i="11"/>
  <c r="J101" i="11"/>
  <c r="M99" i="11"/>
  <c r="G128" i="11"/>
  <c r="G115" i="11" s="1"/>
  <c r="O154" i="12"/>
  <c r="G150" i="12"/>
  <c r="O148" i="12"/>
  <c r="G147" i="12"/>
  <c r="O10" i="7"/>
  <c r="N109" i="12"/>
  <c r="K104" i="12"/>
  <c r="J101" i="12"/>
  <c r="M127" i="12"/>
  <c r="M122" i="12"/>
  <c r="E129" i="12"/>
  <c r="P187" i="15"/>
  <c r="L140" i="6"/>
  <c r="P121" i="11"/>
  <c r="Q111" i="11"/>
  <c r="N105" i="11"/>
  <c r="N98" i="11" s="1"/>
  <c r="K99" i="11"/>
  <c r="F128" i="11"/>
  <c r="F125" i="11"/>
  <c r="F117" i="11"/>
  <c r="F115" i="11" s="1"/>
  <c r="N10" i="7"/>
  <c r="M109" i="12"/>
  <c r="N106" i="12"/>
  <c r="J104" i="12"/>
  <c r="Q100" i="12"/>
  <c r="L127" i="12"/>
  <c r="L122" i="12"/>
  <c r="D119" i="12"/>
  <c r="D115" i="12" s="1"/>
  <c r="L15" i="8"/>
  <c r="N101" i="13"/>
  <c r="I191" i="15"/>
  <c r="K140" i="6"/>
  <c r="C139" i="6"/>
  <c r="I134" i="6"/>
  <c r="J145" i="6"/>
  <c r="J142" i="6"/>
  <c r="M105" i="11"/>
  <c r="J99" i="11"/>
  <c r="M10" i="7"/>
  <c r="E10" i="7"/>
  <c r="M102" i="11"/>
  <c r="O116" i="12"/>
  <c r="L109" i="12"/>
  <c r="M106" i="12"/>
  <c r="P100" i="12"/>
  <c r="K127" i="12"/>
  <c r="K122" i="12"/>
  <c r="K109" i="12"/>
  <c r="K26" i="8"/>
  <c r="K103" i="12"/>
  <c r="M101" i="13"/>
  <c r="Q162" i="15"/>
  <c r="J140" i="6"/>
  <c r="B139" i="6"/>
  <c r="Q116" i="11"/>
  <c r="O111" i="11"/>
  <c r="P109" i="11"/>
  <c r="H103" i="11"/>
  <c r="D128" i="11"/>
  <c r="L154" i="13"/>
  <c r="D153" i="13"/>
  <c r="D150" i="13"/>
  <c r="D117" i="11"/>
  <c r="L99" i="11"/>
  <c r="N116" i="12"/>
  <c r="J109" i="12"/>
  <c r="L106" i="12"/>
  <c r="J127" i="12"/>
  <c r="J149" i="12"/>
  <c r="B148" i="12"/>
  <c r="J146" i="12"/>
  <c r="J15" i="8"/>
  <c r="B141" i="12"/>
  <c r="B140" i="12"/>
  <c r="L137" i="13"/>
  <c r="L101" i="13"/>
  <c r="P162" i="15"/>
  <c r="P158" i="15" s="1"/>
  <c r="M211" i="15"/>
  <c r="M201" i="15"/>
  <c r="M206" i="15"/>
  <c r="E196" i="15"/>
  <c r="E191" i="15"/>
  <c r="E189" i="15"/>
  <c r="E187" i="15"/>
  <c r="E184" i="15"/>
  <c r="E183" i="15" s="1"/>
  <c r="G134" i="6"/>
  <c r="K105" i="11"/>
  <c r="C128" i="11"/>
  <c r="K10" i="7"/>
  <c r="C10" i="7"/>
  <c r="K138" i="12"/>
  <c r="O119" i="12"/>
  <c r="M116" i="12"/>
  <c r="I127" i="12"/>
  <c r="Q125" i="12"/>
  <c r="I122" i="12"/>
  <c r="I115" i="12" s="1"/>
  <c r="Q117" i="12"/>
  <c r="I116" i="12"/>
  <c r="Q149" i="13"/>
  <c r="P118" i="13"/>
  <c r="C152" i="13"/>
  <c r="C122" i="13"/>
  <c r="K10" i="9"/>
  <c r="C48" i="9"/>
  <c r="E46" i="6"/>
  <c r="E34" i="6"/>
  <c r="E234" i="15"/>
  <c r="H160" i="15"/>
  <c r="H158" i="15" s="1"/>
  <c r="L256" i="17"/>
  <c r="L256" i="16"/>
  <c r="L203" i="15"/>
  <c r="L252" i="16"/>
  <c r="D202" i="15"/>
  <c r="D251" i="16"/>
  <c r="L201" i="15"/>
  <c r="L206" i="15"/>
  <c r="L200" i="15" s="1"/>
  <c r="E136" i="6"/>
  <c r="E134" i="6"/>
  <c r="M111" i="11"/>
  <c r="M98" i="11" s="1"/>
  <c r="D99" i="11"/>
  <c r="B128" i="11"/>
  <c r="J129" i="11"/>
  <c r="J106" i="11"/>
  <c r="J10" i="7"/>
  <c r="B99" i="11"/>
  <c r="N122" i="12"/>
  <c r="N119" i="12"/>
  <c r="H127" i="12"/>
  <c r="P125" i="12"/>
  <c r="H119" i="12"/>
  <c r="P117" i="12"/>
  <c r="H116" i="12"/>
  <c r="P15" i="8"/>
  <c r="N118" i="13"/>
  <c r="J137" i="13"/>
  <c r="D201" i="15"/>
  <c r="Q179" i="15"/>
  <c r="O138" i="6"/>
  <c r="N149" i="6"/>
  <c r="N143" i="6"/>
  <c r="C119" i="11"/>
  <c r="I99" i="11"/>
  <c r="O125" i="12"/>
  <c r="O117" i="12"/>
  <c r="G15" i="8"/>
  <c r="O26" i="8"/>
  <c r="O101" i="12"/>
  <c r="M118" i="13"/>
  <c r="Q102" i="13"/>
  <c r="I137" i="13"/>
  <c r="C46" i="6"/>
  <c r="C34" i="6"/>
  <c r="C212" i="16"/>
  <c r="C207" i="16"/>
  <c r="C213" i="16"/>
  <c r="C205" i="16"/>
  <c r="C210" i="16"/>
  <c r="K187" i="16"/>
  <c r="K196" i="16"/>
  <c r="K192" i="16"/>
  <c r="K191" i="16"/>
  <c r="F151" i="12"/>
  <c r="F149" i="12"/>
  <c r="N147" i="12"/>
  <c r="F146" i="12"/>
  <c r="N101" i="12"/>
  <c r="K118" i="13"/>
  <c r="P102" i="13"/>
  <c r="P135" i="13"/>
  <c r="P99" i="13"/>
  <c r="B212" i="16"/>
  <c r="B207" i="16"/>
  <c r="B204" i="16"/>
  <c r="B200" i="16" s="1"/>
  <c r="J187" i="16"/>
  <c r="J196" i="16"/>
  <c r="J188" i="16"/>
  <c r="J185" i="16"/>
  <c r="J191" i="16"/>
  <c r="J197" i="16"/>
  <c r="O201" i="17"/>
  <c r="O250" i="17"/>
  <c r="H241" i="21"/>
  <c r="H198" i="21"/>
  <c r="P239" i="21"/>
  <c r="P196" i="21"/>
  <c r="H238" i="21"/>
  <c r="H195" i="21"/>
  <c r="H235" i="21"/>
  <c r="H191" i="21"/>
  <c r="P179" i="21"/>
  <c r="P230" i="21"/>
  <c r="H178" i="21"/>
  <c r="H229" i="21"/>
  <c r="P176" i="21"/>
  <c r="P227" i="21"/>
  <c r="P160" i="21"/>
  <c r="P217" i="21"/>
  <c r="G173" i="17"/>
  <c r="H257" i="16"/>
  <c r="P169" i="16"/>
  <c r="P171" i="16"/>
  <c r="O169" i="16"/>
  <c r="O171" i="16"/>
  <c r="N169" i="16"/>
  <c r="N171" i="16"/>
  <c r="N167" i="16" s="1"/>
  <c r="O185" i="17"/>
  <c r="G191" i="16"/>
  <c r="C250" i="17"/>
  <c r="G184" i="16"/>
  <c r="B250" i="17"/>
  <c r="P178" i="15"/>
  <c r="K196" i="17"/>
  <c r="G191" i="15"/>
  <c r="E159" i="17"/>
  <c r="E221" i="17"/>
  <c r="F191" i="15"/>
  <c r="L251" i="17"/>
  <c r="L202" i="17"/>
  <c r="D201" i="17"/>
  <c r="D250" i="17"/>
  <c r="L186" i="17"/>
  <c r="L183" i="17" s="1"/>
  <c r="L242" i="17"/>
  <c r="D174" i="17"/>
  <c r="L232" i="17"/>
  <c r="L170" i="17"/>
  <c r="D162" i="17"/>
  <c r="D224" i="17"/>
  <c r="D159" i="17"/>
  <c r="D221" i="17"/>
  <c r="C253" i="17"/>
  <c r="C204" i="17"/>
  <c r="K186" i="17"/>
  <c r="K242" i="17"/>
  <c r="K232" i="17"/>
  <c r="K170" i="17"/>
  <c r="C162" i="17"/>
  <c r="C224" i="17"/>
  <c r="C159" i="17"/>
  <c r="C221" i="17"/>
  <c r="G230" i="17"/>
  <c r="B204" i="17"/>
  <c r="B253" i="17"/>
  <c r="J242" i="17"/>
  <c r="J186" i="17"/>
  <c r="J232" i="17"/>
  <c r="J170" i="17"/>
  <c r="Q111" i="12"/>
  <c r="Q106" i="12"/>
  <c r="I101" i="12"/>
  <c r="I98" i="12" s="1"/>
  <c r="Q99" i="12"/>
  <c r="H10" i="9"/>
  <c r="P100" i="13"/>
  <c r="H99" i="13"/>
  <c r="O90" i="14"/>
  <c r="C47" i="6"/>
  <c r="C41" i="6"/>
  <c r="C35" i="6"/>
  <c r="N92" i="14"/>
  <c r="G192" i="15"/>
  <c r="J177" i="15"/>
  <c r="L168" i="15"/>
  <c r="L167" i="15" s="1"/>
  <c r="C215" i="15"/>
  <c r="C213" i="15"/>
  <c r="C208" i="15"/>
  <c r="C205" i="15"/>
  <c r="C200" i="15" s="1"/>
  <c r="C202" i="15"/>
  <c r="K211" i="15"/>
  <c r="K192" i="15"/>
  <c r="K190" i="15"/>
  <c r="K188" i="15"/>
  <c r="C174" i="15"/>
  <c r="J251" i="17"/>
  <c r="G243" i="17"/>
  <c r="K189" i="17"/>
  <c r="D169" i="17"/>
  <c r="P106" i="12"/>
  <c r="H10" i="8"/>
  <c r="H101" i="12"/>
  <c r="P99" i="12"/>
  <c r="G10" i="9"/>
  <c r="G102" i="13"/>
  <c r="G50" i="9"/>
  <c r="O100" i="13"/>
  <c r="O48" i="9"/>
  <c r="G99" i="13"/>
  <c r="G47" i="9"/>
  <c r="F204" i="15"/>
  <c r="F202" i="15"/>
  <c r="L187" i="15"/>
  <c r="B213" i="15"/>
  <c r="B208" i="15"/>
  <c r="B191" i="15"/>
  <c r="P164" i="16"/>
  <c r="P158" i="16" s="1"/>
  <c r="J189" i="17"/>
  <c r="C169" i="17"/>
  <c r="P209" i="17"/>
  <c r="P205" i="17"/>
  <c r="P207" i="17"/>
  <c r="O108" i="12"/>
  <c r="G26" i="8"/>
  <c r="G101" i="12"/>
  <c r="F15" i="9"/>
  <c r="F10" i="9"/>
  <c r="F102" i="13"/>
  <c r="F99" i="13"/>
  <c r="Q49" i="6"/>
  <c r="Q34" i="6"/>
  <c r="Q206" i="15"/>
  <c r="D192" i="15"/>
  <c r="O172" i="15"/>
  <c r="H170" i="15"/>
  <c r="H167" i="15" s="1"/>
  <c r="Q212" i="15"/>
  <c r="Q204" i="15"/>
  <c r="I213" i="15"/>
  <c r="I197" i="15"/>
  <c r="I194" i="15"/>
  <c r="I185" i="15"/>
  <c r="Q176" i="15"/>
  <c r="Q169" i="15"/>
  <c r="Q167" i="15" s="1"/>
  <c r="O164" i="16"/>
  <c r="C215" i="16"/>
  <c r="C208" i="16"/>
  <c r="C202" i="16"/>
  <c r="K205" i="16"/>
  <c r="K208" i="16"/>
  <c r="K197" i="16"/>
  <c r="K194" i="16"/>
  <c r="K190" i="16"/>
  <c r="K185" i="16"/>
  <c r="C160" i="16"/>
  <c r="C163" i="16"/>
  <c r="C158" i="16" s="1"/>
  <c r="B169" i="17"/>
  <c r="G246" i="20"/>
  <c r="G210" i="19"/>
  <c r="G196" i="19"/>
  <c r="G203" i="19"/>
  <c r="G199" i="19"/>
  <c r="G234" i="21"/>
  <c r="G187" i="19"/>
  <c r="G232" i="21"/>
  <c r="G181" i="19"/>
  <c r="O215" i="20"/>
  <c r="O158" i="19"/>
  <c r="G166" i="19"/>
  <c r="G163" i="19"/>
  <c r="G168" i="19"/>
  <c r="G159" i="19"/>
  <c r="F15" i="8"/>
  <c r="N111" i="12"/>
  <c r="N142" i="12"/>
  <c r="N141" i="12"/>
  <c r="N140" i="12"/>
  <c r="N138" i="12"/>
  <c r="F101" i="12"/>
  <c r="Q117" i="13"/>
  <c r="E15" i="9"/>
  <c r="E10" i="9"/>
  <c r="E99" i="13"/>
  <c r="P206" i="15"/>
  <c r="B192" i="15"/>
  <c r="P204" i="15"/>
  <c r="P179" i="15"/>
  <c r="P176" i="15"/>
  <c r="P167" i="15" s="1"/>
  <c r="P172" i="15"/>
  <c r="H188" i="16"/>
  <c r="P159" i="16"/>
  <c r="B215" i="16"/>
  <c r="B208" i="16"/>
  <c r="B202" i="16"/>
  <c r="J208" i="16"/>
  <c r="J205" i="16"/>
  <c r="J200" i="16" s="1"/>
  <c r="J215" i="16"/>
  <c r="J194" i="16"/>
  <c r="J192" i="16"/>
  <c r="J190" i="16"/>
  <c r="E15" i="8"/>
  <c r="M108" i="12"/>
  <c r="M10" i="8"/>
  <c r="E10" i="8"/>
  <c r="E101" i="12"/>
  <c r="D15" i="9"/>
  <c r="L15" i="9"/>
  <c r="D10" i="9"/>
  <c r="D99" i="13"/>
  <c r="D209" i="15"/>
  <c r="O206" i="15"/>
  <c r="O200" i="15" s="1"/>
  <c r="F187" i="15"/>
  <c r="F170" i="15"/>
  <c r="O212" i="15"/>
  <c r="G197" i="15"/>
  <c r="G183" i="15" s="1"/>
  <c r="G194" i="15"/>
  <c r="O179" i="15"/>
  <c r="O176" i="15"/>
  <c r="O169" i="15"/>
  <c r="O167" i="15" s="1"/>
  <c r="Q176" i="16"/>
  <c r="O159" i="16"/>
  <c r="I197" i="16"/>
  <c r="I194" i="16"/>
  <c r="I192" i="16"/>
  <c r="I190" i="16"/>
  <c r="I188" i="16"/>
  <c r="I185" i="16"/>
  <c r="Q179" i="16"/>
  <c r="Q174" i="16"/>
  <c r="Q169" i="16"/>
  <c r="Q163" i="16"/>
  <c r="E246" i="20"/>
  <c r="E210" i="19"/>
  <c r="M241" i="20"/>
  <c r="M198" i="19"/>
  <c r="E209" i="19"/>
  <c r="E196" i="19"/>
  <c r="E201" i="19"/>
  <c r="E198" i="19"/>
  <c r="E203" i="19"/>
  <c r="E199" i="19"/>
  <c r="E232" i="20"/>
  <c r="E232" i="19"/>
  <c r="M231" i="20"/>
  <c r="M231" i="19"/>
  <c r="E158" i="19"/>
  <c r="E162" i="19"/>
  <c r="E163" i="19"/>
  <c r="E168" i="19"/>
  <c r="E159" i="19"/>
  <c r="L10" i="8"/>
  <c r="D10" i="8"/>
  <c r="C15" i="9"/>
  <c r="C10" i="9"/>
  <c r="C50" i="9"/>
  <c r="K100" i="13"/>
  <c r="K48" i="9"/>
  <c r="C99" i="13"/>
  <c r="C47" i="9"/>
  <c r="N206" i="15"/>
  <c r="B204" i="15"/>
  <c r="N201" i="15"/>
  <c r="F184" i="15"/>
  <c r="F194" i="15"/>
  <c r="G187" i="16"/>
  <c r="Q172" i="16"/>
  <c r="H197" i="16"/>
  <c r="H194" i="16"/>
  <c r="H192" i="16"/>
  <c r="H190" i="16"/>
  <c r="P189" i="16"/>
  <c r="P183" i="16" s="1"/>
  <c r="P188" i="16"/>
  <c r="P192" i="16"/>
  <c r="P185" i="16"/>
  <c r="P179" i="16"/>
  <c r="P174" i="16"/>
  <c r="P163" i="16"/>
  <c r="P160" i="16"/>
  <c r="D239" i="17"/>
  <c r="D175" i="17"/>
  <c r="C15" i="8"/>
  <c r="C26" i="8"/>
  <c r="K10" i="8"/>
  <c r="J26" i="9"/>
  <c r="J100" i="13"/>
  <c r="M40" i="6"/>
  <c r="M34" i="6"/>
  <c r="D170" i="15"/>
  <c r="E192" i="15"/>
  <c r="E185" i="15"/>
  <c r="E168" i="15"/>
  <c r="E167" i="15" s="1"/>
  <c r="E164" i="15"/>
  <c r="F187" i="16"/>
  <c r="P172" i="16"/>
  <c r="G197" i="16"/>
  <c r="G192" i="16"/>
  <c r="G190" i="16"/>
  <c r="G188" i="16"/>
  <c r="G185" i="16"/>
  <c r="O189" i="16"/>
  <c r="O192" i="16"/>
  <c r="O185" i="16"/>
  <c r="O179" i="16"/>
  <c r="O174" i="16"/>
  <c r="G167" i="16"/>
  <c r="O163" i="16"/>
  <c r="O160" i="16"/>
  <c r="O253" i="17"/>
  <c r="E224" i="17"/>
  <c r="J142" i="12"/>
  <c r="J140" i="12"/>
  <c r="J10" i="8"/>
  <c r="B102" i="12"/>
  <c r="Q15" i="9"/>
  <c r="N203" i="15"/>
  <c r="N200" i="15" s="1"/>
  <c r="D184" i="15"/>
  <c r="D194" i="15"/>
  <c r="O172" i="16"/>
  <c r="F205" i="16"/>
  <c r="F200" i="16" s="1"/>
  <c r="F202" i="16"/>
  <c r="F192" i="16"/>
  <c r="F190" i="16"/>
  <c r="F188" i="16"/>
  <c r="N192" i="16"/>
  <c r="N185" i="16"/>
  <c r="N179" i="16"/>
  <c r="N174" i="16"/>
  <c r="N172" i="16"/>
  <c r="N160" i="16"/>
  <c r="H15" i="9"/>
  <c r="C197" i="15"/>
  <c r="C183" i="15" s="1"/>
  <c r="C184" i="15"/>
  <c r="B172" i="15"/>
  <c r="C185" i="15"/>
  <c r="E202" i="16"/>
  <c r="E212" i="16"/>
  <c r="G15" i="9"/>
  <c r="G26" i="9"/>
  <c r="O49" i="9"/>
  <c r="G48" i="9"/>
  <c r="B197" i="15"/>
  <c r="C189" i="15"/>
  <c r="F186" i="15"/>
  <c r="J250" i="16"/>
  <c r="B249" i="16"/>
  <c r="B241" i="16"/>
  <c r="J236" i="16"/>
  <c r="B235" i="16"/>
  <c r="J234" i="16"/>
  <c r="B233" i="16"/>
  <c r="J231" i="16"/>
  <c r="B230" i="16"/>
  <c r="J225" i="16"/>
  <c r="B224" i="16"/>
  <c r="H198" i="16"/>
  <c r="L257" i="16"/>
  <c r="L255" i="16"/>
  <c r="L206" i="16"/>
  <c r="D202" i="16"/>
  <c r="D200" i="16" s="1"/>
  <c r="D206" i="16"/>
  <c r="D212" i="16"/>
  <c r="L247" i="16"/>
  <c r="D246" i="16"/>
  <c r="D244" i="16"/>
  <c r="L242" i="16"/>
  <c r="L187" i="16"/>
  <c r="L185" i="16"/>
  <c r="L183" i="16" s="1"/>
  <c r="L189" i="16"/>
  <c r="G233" i="17"/>
  <c r="P210" i="17"/>
  <c r="P206" i="17"/>
  <c r="P224" i="17"/>
  <c r="P162" i="17"/>
  <c r="J241" i="21"/>
  <c r="J198" i="21"/>
  <c r="J235" i="21"/>
  <c r="J191" i="21"/>
  <c r="B163" i="21"/>
  <c r="B220" i="21"/>
  <c r="B161" i="21"/>
  <c r="B218" i="21"/>
  <c r="J159" i="21"/>
  <c r="J216" i="21"/>
  <c r="B158" i="21"/>
  <c r="B215" i="21"/>
  <c r="D206" i="25"/>
  <c r="D166" i="25"/>
  <c r="D203" i="25"/>
  <c r="D163" i="25"/>
  <c r="D195" i="25"/>
  <c r="D147" i="25"/>
  <c r="L193" i="25"/>
  <c r="L145" i="25"/>
  <c r="I235" i="21"/>
  <c r="I191" i="21"/>
  <c r="Q160" i="21"/>
  <c r="Q217" i="21"/>
  <c r="C197" i="25"/>
  <c r="C149" i="25"/>
  <c r="K145" i="25"/>
  <c r="K193" i="25"/>
  <c r="K140" i="25"/>
  <c r="K189" i="25"/>
  <c r="H74" i="22"/>
  <c r="H169" i="24"/>
  <c r="M196" i="20"/>
  <c r="E171" i="23"/>
  <c r="O168" i="23"/>
  <c r="O208" i="23"/>
  <c r="F171" i="23"/>
  <c r="F209" i="24"/>
  <c r="N195" i="24"/>
  <c r="N147" i="23"/>
  <c r="P164" i="17"/>
  <c r="B237" i="21"/>
  <c r="J190" i="19"/>
  <c r="J177" i="19"/>
  <c r="E176" i="20"/>
  <c r="M168" i="20"/>
  <c r="M199" i="20"/>
  <c r="E190" i="20"/>
  <c r="E188" i="20"/>
  <c r="E184" i="20"/>
  <c r="E182" i="20"/>
  <c r="M162" i="20"/>
  <c r="M159" i="20"/>
  <c r="E211" i="23"/>
  <c r="E175" i="23"/>
  <c r="F242" i="17"/>
  <c r="F186" i="17"/>
  <c r="B81" i="18"/>
  <c r="B110" i="6" s="1"/>
  <c r="D221" i="20"/>
  <c r="D215" i="20"/>
  <c r="Q230" i="21"/>
  <c r="B210" i="21"/>
  <c r="K168" i="23"/>
  <c r="K208" i="23"/>
  <c r="D242" i="17"/>
  <c r="D186" i="17"/>
  <c r="D177" i="17"/>
  <c r="G202" i="19"/>
  <c r="G170" i="19"/>
  <c r="G167" i="19"/>
  <c r="M203" i="20"/>
  <c r="M172" i="21"/>
  <c r="J163" i="23"/>
  <c r="J157" i="23"/>
  <c r="J195" i="24"/>
  <c r="J147" i="23"/>
  <c r="C242" i="17"/>
  <c r="C186" i="17"/>
  <c r="C183" i="17" s="1"/>
  <c r="F202" i="19"/>
  <c r="F198" i="19"/>
  <c r="F195" i="19"/>
  <c r="K245" i="21"/>
  <c r="I167" i="23"/>
  <c r="I168" i="23"/>
  <c r="I166" i="23"/>
  <c r="I163" i="23"/>
  <c r="I149" i="23"/>
  <c r="I147" i="23"/>
  <c r="H157" i="24"/>
  <c r="P91" i="32"/>
  <c r="P88" i="32"/>
  <c r="P95" i="32"/>
  <c r="P105" i="32"/>
  <c r="P93" i="32"/>
  <c r="B242" i="17"/>
  <c r="B186" i="17"/>
  <c r="E202" i="19"/>
  <c r="E167" i="19"/>
  <c r="P160" i="20"/>
  <c r="P162" i="20"/>
  <c r="K243" i="21"/>
  <c r="G167" i="23"/>
  <c r="L226" i="20"/>
  <c r="O160" i="20"/>
  <c r="O162" i="20"/>
  <c r="O163" i="20"/>
  <c r="O157" i="20" s="1"/>
  <c r="E167" i="23"/>
  <c r="O75" i="18"/>
  <c r="O40" i="9"/>
  <c r="O37" i="9" s="1"/>
  <c r="E179" i="20"/>
  <c r="B203" i="21"/>
  <c r="B197" i="21"/>
  <c r="N162" i="24"/>
  <c r="N133" i="24"/>
  <c r="N129" i="24" s="1"/>
  <c r="N136" i="24"/>
  <c r="Q196" i="21"/>
  <c r="M246" i="21"/>
  <c r="M210" i="21"/>
  <c r="E196" i="21"/>
  <c r="E239" i="21"/>
  <c r="E230" i="21"/>
  <c r="E179" i="21"/>
  <c r="E176" i="21"/>
  <c r="E227" i="21"/>
  <c r="O164" i="15"/>
  <c r="E206" i="16"/>
  <c r="E204" i="16"/>
  <c r="E201" i="16"/>
  <c r="M198" i="16"/>
  <c r="M189" i="16"/>
  <c r="M184" i="16"/>
  <c r="J187" i="17"/>
  <c r="J168" i="17"/>
  <c r="F160" i="17"/>
  <c r="F196" i="17"/>
  <c r="F189" i="17"/>
  <c r="F243" i="17"/>
  <c r="F187" i="17"/>
  <c r="F183" i="17" s="1"/>
  <c r="F240" i="17"/>
  <c r="F184" i="17"/>
  <c r="I235" i="20"/>
  <c r="Q183" i="19"/>
  <c r="Q230" i="20"/>
  <c r="Q227" i="20"/>
  <c r="I226" i="20"/>
  <c r="I219" i="20"/>
  <c r="Q159" i="19"/>
  <c r="L246" i="20"/>
  <c r="D244" i="20"/>
  <c r="D242" i="20"/>
  <c r="D239" i="20"/>
  <c r="L230" i="20"/>
  <c r="D180" i="20"/>
  <c r="D219" i="20"/>
  <c r="Q227" i="21"/>
  <c r="L246" i="21"/>
  <c r="L210" i="21"/>
  <c r="L240" i="21"/>
  <c r="L197" i="21"/>
  <c r="L199" i="21"/>
  <c r="L207" i="21"/>
  <c r="D230" i="21"/>
  <c r="D179" i="21"/>
  <c r="D176" i="21"/>
  <c r="D227" i="21"/>
  <c r="C166" i="23"/>
  <c r="F209" i="25"/>
  <c r="F171" i="25"/>
  <c r="F165" i="25"/>
  <c r="F205" i="25"/>
  <c r="N197" i="25"/>
  <c r="N149" i="25"/>
  <c r="F186" i="25"/>
  <c r="F135" i="25"/>
  <c r="N182" i="25"/>
  <c r="N131" i="25"/>
  <c r="N232" i="16"/>
  <c r="F231" i="16"/>
  <c r="N229" i="16"/>
  <c r="F225" i="16"/>
  <c r="N223" i="16"/>
  <c r="F222" i="16"/>
  <c r="D204" i="16"/>
  <c r="D201" i="16"/>
  <c r="L198" i="16"/>
  <c r="L191" i="16"/>
  <c r="L245" i="16"/>
  <c r="L171" i="16"/>
  <c r="P252" i="17"/>
  <c r="E196" i="17"/>
  <c r="E183" i="17" s="1"/>
  <c r="E189" i="17"/>
  <c r="P180" i="19"/>
  <c r="I161" i="19"/>
  <c r="P210" i="19"/>
  <c r="H235" i="20"/>
  <c r="P183" i="19"/>
  <c r="P181" i="19"/>
  <c r="P230" i="20"/>
  <c r="P227" i="20"/>
  <c r="H177" i="19"/>
  <c r="H223" i="21"/>
  <c r="P222" i="21"/>
  <c r="P217" i="20"/>
  <c r="H216" i="20"/>
  <c r="Q209" i="20"/>
  <c r="P170" i="20"/>
  <c r="M161" i="20"/>
  <c r="K179" i="20"/>
  <c r="C178" i="20"/>
  <c r="K172" i="20"/>
  <c r="K157" i="20" s="1"/>
  <c r="K163" i="20"/>
  <c r="I241" i="21"/>
  <c r="B224" i="21"/>
  <c r="C207" i="21"/>
  <c r="C203" i="21"/>
  <c r="C201" i="21"/>
  <c r="C196" i="21"/>
  <c r="C239" i="21"/>
  <c r="K237" i="21"/>
  <c r="C176" i="21"/>
  <c r="C227" i="21"/>
  <c r="I174" i="23"/>
  <c r="M165" i="23"/>
  <c r="N131" i="24"/>
  <c r="M162" i="15"/>
  <c r="K215" i="16"/>
  <c r="K207" i="16"/>
  <c r="C206" i="16"/>
  <c r="C204" i="16"/>
  <c r="K202" i="16"/>
  <c r="C201" i="16"/>
  <c r="K198" i="16"/>
  <c r="K189" i="16"/>
  <c r="K184" i="16"/>
  <c r="K183" i="16" s="1"/>
  <c r="K171" i="16"/>
  <c r="K161" i="16"/>
  <c r="K158" i="16" s="1"/>
  <c r="O252" i="17"/>
  <c r="P223" i="17"/>
  <c r="L197" i="17"/>
  <c r="D196" i="17"/>
  <c r="L192" i="17"/>
  <c r="D189" i="17"/>
  <c r="L188" i="17"/>
  <c r="C75" i="18"/>
  <c r="H161" i="19"/>
  <c r="G207" i="19"/>
  <c r="G201" i="19"/>
  <c r="O207" i="19"/>
  <c r="O183" i="19"/>
  <c r="O181" i="19"/>
  <c r="O179" i="19"/>
  <c r="O217" i="20"/>
  <c r="G216" i="20"/>
  <c r="P209" i="20"/>
  <c r="P201" i="20"/>
  <c r="L190" i="20"/>
  <c r="G177" i="20"/>
  <c r="O170" i="20"/>
  <c r="Q166" i="20"/>
  <c r="J246" i="21"/>
  <c r="J210" i="21"/>
  <c r="B207" i="21"/>
  <c r="B201" i="21"/>
  <c r="J240" i="21"/>
  <c r="J197" i="21"/>
  <c r="J199" i="21"/>
  <c r="J207" i="21"/>
  <c r="B176" i="21"/>
  <c r="B227" i="21"/>
  <c r="J163" i="21"/>
  <c r="J220" i="21"/>
  <c r="K210" i="23"/>
  <c r="G174" i="23"/>
  <c r="K165" i="23"/>
  <c r="N192" i="25"/>
  <c r="L162" i="15"/>
  <c r="J207" i="16"/>
  <c r="B206" i="16"/>
  <c r="J202" i="16"/>
  <c r="B201" i="16"/>
  <c r="J198" i="16"/>
  <c r="J189" i="16"/>
  <c r="J184" i="16"/>
  <c r="J171" i="16"/>
  <c r="N252" i="17"/>
  <c r="I242" i="17"/>
  <c r="I232" i="17"/>
  <c r="O223" i="17"/>
  <c r="B160" i="17"/>
  <c r="K197" i="17"/>
  <c r="C196" i="17"/>
  <c r="K192" i="17"/>
  <c r="C189" i="17"/>
  <c r="K188" i="17"/>
  <c r="M235" i="19"/>
  <c r="G161" i="19"/>
  <c r="F207" i="19"/>
  <c r="F201" i="19"/>
  <c r="N183" i="19"/>
  <c r="N179" i="19"/>
  <c r="N176" i="19"/>
  <c r="O209" i="20"/>
  <c r="K190" i="20"/>
  <c r="P166" i="20"/>
  <c r="Q206" i="20"/>
  <c r="Q202" i="20"/>
  <c r="Q198" i="20"/>
  <c r="Q195" i="20"/>
  <c r="Q194" i="20" s="1"/>
  <c r="Q167" i="20"/>
  <c r="Q161" i="20"/>
  <c r="I240" i="21"/>
  <c r="I197" i="21"/>
  <c r="Q195" i="21"/>
  <c r="Q238" i="21"/>
  <c r="I206" i="21"/>
  <c r="I207" i="21"/>
  <c r="I215" i="16"/>
  <c r="I207" i="16"/>
  <c r="I202" i="16"/>
  <c r="I198" i="16"/>
  <c r="Q197" i="16"/>
  <c r="I196" i="16"/>
  <c r="Q194" i="16"/>
  <c r="Q192" i="16"/>
  <c r="I191" i="16"/>
  <c r="Q190" i="16"/>
  <c r="I189" i="16"/>
  <c r="Q188" i="16"/>
  <c r="I187" i="16"/>
  <c r="Q185" i="16"/>
  <c r="I184" i="16"/>
  <c r="Q180" i="16"/>
  <c r="Q167" i="16" s="1"/>
  <c r="Q164" i="16"/>
  <c r="M252" i="17"/>
  <c r="H242" i="17"/>
  <c r="Q235" i="17"/>
  <c r="G232" i="17"/>
  <c r="H170" i="17"/>
  <c r="J197" i="17"/>
  <c r="B196" i="17"/>
  <c r="J192" i="17"/>
  <c r="B189" i="17"/>
  <c r="B240" i="17"/>
  <c r="B184" i="17"/>
  <c r="B183" i="17" s="1"/>
  <c r="D201" i="19"/>
  <c r="L187" i="19"/>
  <c r="K180" i="19"/>
  <c r="E161" i="19"/>
  <c r="E235" i="20"/>
  <c r="M234" i="20"/>
  <c r="M183" i="19"/>
  <c r="M232" i="20"/>
  <c r="E229" i="20"/>
  <c r="E226" i="20"/>
  <c r="M222" i="20"/>
  <c r="M217" i="20"/>
  <c r="E216" i="20"/>
  <c r="Q200" i="20"/>
  <c r="K183" i="20"/>
  <c r="O166" i="20"/>
  <c r="H246" i="20"/>
  <c r="P245" i="20"/>
  <c r="P202" i="20"/>
  <c r="P243" i="20"/>
  <c r="P195" i="20"/>
  <c r="P167" i="20"/>
  <c r="P161" i="20"/>
  <c r="M177" i="21"/>
  <c r="H246" i="21"/>
  <c r="H210" i="21"/>
  <c r="H81" i="18"/>
  <c r="H110" i="6" s="1"/>
  <c r="H207" i="21"/>
  <c r="H194" i="21" s="1"/>
  <c r="H215" i="16"/>
  <c r="H213" i="16"/>
  <c r="H207" i="16"/>
  <c r="H202" i="16"/>
  <c r="H200" i="16" s="1"/>
  <c r="P215" i="16"/>
  <c r="P197" i="16"/>
  <c r="P190" i="16"/>
  <c r="H189" i="16"/>
  <c r="H183" i="16" s="1"/>
  <c r="H187" i="16"/>
  <c r="H184" i="16"/>
  <c r="P180" i="16"/>
  <c r="L252" i="17"/>
  <c r="G242" i="17"/>
  <c r="P235" i="17"/>
  <c r="I197" i="17"/>
  <c r="I192" i="17"/>
  <c r="I188" i="17"/>
  <c r="C201" i="19"/>
  <c r="K187" i="19"/>
  <c r="D207" i="19"/>
  <c r="D194" i="19" s="1"/>
  <c r="L183" i="19"/>
  <c r="D179" i="19"/>
  <c r="P200" i="20"/>
  <c r="I183" i="20"/>
  <c r="O206" i="20"/>
  <c r="O202" i="20"/>
  <c r="O200" i="20"/>
  <c r="O195" i="21"/>
  <c r="O194" i="21" s="1"/>
  <c r="O238" i="21"/>
  <c r="G172" i="23"/>
  <c r="E165" i="23"/>
  <c r="J144" i="23"/>
  <c r="I164" i="15"/>
  <c r="G215" i="16"/>
  <c r="G213" i="16"/>
  <c r="G207" i="16"/>
  <c r="G202" i="16"/>
  <c r="O201" i="16"/>
  <c r="O197" i="16"/>
  <c r="G189" i="16"/>
  <c r="O180" i="16"/>
  <c r="G163" i="16"/>
  <c r="K252" i="17"/>
  <c r="E242" i="17"/>
  <c r="F170" i="17"/>
  <c r="H197" i="17"/>
  <c r="H192" i="17"/>
  <c r="C196" i="19"/>
  <c r="K183" i="19"/>
  <c r="K181" i="19"/>
  <c r="O199" i="20"/>
  <c r="E160" i="21"/>
  <c r="F246" i="21"/>
  <c r="F210" i="21"/>
  <c r="F206" i="21"/>
  <c r="F207" i="21"/>
  <c r="F163" i="21"/>
  <c r="F220" i="21"/>
  <c r="F174" i="23"/>
  <c r="F173" i="23"/>
  <c r="F170" i="23"/>
  <c r="F169" i="23"/>
  <c r="F164" i="23"/>
  <c r="C195" i="25"/>
  <c r="F215" i="16"/>
  <c r="F213" i="16"/>
  <c r="N197" i="16"/>
  <c r="F189" i="16"/>
  <c r="E170" i="17"/>
  <c r="G197" i="17"/>
  <c r="G192" i="17"/>
  <c r="G188" i="17"/>
  <c r="G183" i="17" s="1"/>
  <c r="H164" i="17"/>
  <c r="H158" i="17" s="1"/>
  <c r="P163" i="17"/>
  <c r="O102" i="18"/>
  <c r="O165" i="6" s="1"/>
  <c r="D180" i="19"/>
  <c r="B209" i="19"/>
  <c r="B196" i="19"/>
  <c r="J183" i="19"/>
  <c r="B159" i="19"/>
  <c r="O207" i="20"/>
  <c r="E228" i="21"/>
  <c r="E177" i="21"/>
  <c r="E174" i="23"/>
  <c r="E173" i="23"/>
  <c r="E170" i="23"/>
  <c r="E169" i="23"/>
  <c r="E164" i="23"/>
  <c r="E162" i="23" s="1"/>
  <c r="M174" i="23"/>
  <c r="M170" i="23"/>
  <c r="M164" i="23"/>
  <c r="E159" i="23"/>
  <c r="E150" i="23"/>
  <c r="E145" i="23"/>
  <c r="E215" i="16"/>
  <c r="E213" i="16"/>
  <c r="E208" i="16"/>
  <c r="M211" i="16"/>
  <c r="M197" i="16"/>
  <c r="M192" i="16"/>
  <c r="D170" i="17"/>
  <c r="F206" i="17"/>
  <c r="F197" i="17"/>
  <c r="F192" i="17"/>
  <c r="F190" i="17"/>
  <c r="F188" i="17"/>
  <c r="E206" i="19"/>
  <c r="D187" i="19"/>
  <c r="C180" i="19"/>
  <c r="Q190" i="19"/>
  <c r="Q188" i="19"/>
  <c r="I183" i="19"/>
  <c r="Q182" i="19"/>
  <c r="Q166" i="19"/>
  <c r="I238" i="21"/>
  <c r="B200" i="21"/>
  <c r="L241" i="21"/>
  <c r="L198" i="21"/>
  <c r="L235" i="21"/>
  <c r="L191" i="21"/>
  <c r="D228" i="21"/>
  <c r="D177" i="21"/>
  <c r="D174" i="23"/>
  <c r="D173" i="23"/>
  <c r="D170" i="23"/>
  <c r="D169" i="23"/>
  <c r="D159" i="23"/>
  <c r="D145" i="23"/>
  <c r="D143" i="23" s="1"/>
  <c r="D215" i="16"/>
  <c r="D208" i="16"/>
  <c r="L210" i="16"/>
  <c r="L197" i="16"/>
  <c r="L194" i="16"/>
  <c r="L246" i="16"/>
  <c r="L235" i="16"/>
  <c r="C170" i="17"/>
  <c r="E206" i="17"/>
  <c r="E197" i="17"/>
  <c r="E192" i="17"/>
  <c r="E190" i="17"/>
  <c r="E188" i="17"/>
  <c r="N163" i="17"/>
  <c r="C233" i="19"/>
  <c r="L159" i="19"/>
  <c r="P188" i="19"/>
  <c r="P182" i="19"/>
  <c r="D183" i="20"/>
  <c r="J229" i="21"/>
  <c r="C197" i="21"/>
  <c r="C240" i="21"/>
  <c r="K235" i="21"/>
  <c r="K191" i="21"/>
  <c r="C233" i="21"/>
  <c r="C161" i="21"/>
  <c r="C218" i="21"/>
  <c r="K159" i="21"/>
  <c r="K216" i="21"/>
  <c r="C158" i="21"/>
  <c r="C215" i="21"/>
  <c r="C174" i="23"/>
  <c r="C173" i="23"/>
  <c r="C170" i="23"/>
  <c r="C169" i="23"/>
  <c r="C164" i="23"/>
  <c r="K174" i="23"/>
  <c r="K170" i="23"/>
  <c r="K164" i="23"/>
  <c r="C159" i="23"/>
  <c r="C150" i="23"/>
  <c r="Q159" i="28"/>
  <c r="K132" i="25"/>
  <c r="Q94" i="32"/>
  <c r="Q91" i="32"/>
  <c r="H153" i="28"/>
  <c r="K57" i="40"/>
  <c r="K67" i="40"/>
  <c r="K61" i="40"/>
  <c r="K55" i="40"/>
  <c r="K52" i="40"/>
  <c r="F73" i="41"/>
  <c r="F52" i="41"/>
  <c r="N65" i="41"/>
  <c r="N55" i="41"/>
  <c r="G86" i="44"/>
  <c r="G68" i="43"/>
  <c r="N138" i="24"/>
  <c r="N134" i="24"/>
  <c r="E140" i="27"/>
  <c r="E133" i="27" s="1"/>
  <c r="Q138" i="23"/>
  <c r="Q136" i="23"/>
  <c r="E158" i="29"/>
  <c r="E128" i="27"/>
  <c r="E125" i="27"/>
  <c r="M138" i="29"/>
  <c r="M100" i="27"/>
  <c r="C105" i="29"/>
  <c r="C95" i="29" s="1"/>
  <c r="L149" i="28"/>
  <c r="L113" i="27"/>
  <c r="D143" i="28"/>
  <c r="D109" i="27"/>
  <c r="D107" i="27" s="1"/>
  <c r="D118" i="27"/>
  <c r="D114" i="27"/>
  <c r="K153" i="29"/>
  <c r="K125" i="27"/>
  <c r="K123" i="27" s="1"/>
  <c r="C145" i="29"/>
  <c r="C127" i="29"/>
  <c r="B37" i="30"/>
  <c r="B174" i="6" s="1"/>
  <c r="B34" i="30"/>
  <c r="B35" i="30"/>
  <c r="N185" i="25"/>
  <c r="J168" i="24"/>
  <c r="J166" i="24"/>
  <c r="J162" i="24" s="1"/>
  <c r="J163" i="24"/>
  <c r="B170" i="24"/>
  <c r="B133" i="24"/>
  <c r="H78" i="22"/>
  <c r="H169" i="6" s="1"/>
  <c r="Q129" i="28"/>
  <c r="I172" i="24"/>
  <c r="I168" i="24"/>
  <c r="I166" i="24"/>
  <c r="I163" i="24"/>
  <c r="I147" i="24"/>
  <c r="H171" i="25"/>
  <c r="I138" i="29"/>
  <c r="I100" i="27"/>
  <c r="Q133" i="29"/>
  <c r="Q100" i="27"/>
  <c r="M155" i="29"/>
  <c r="C98" i="29"/>
  <c r="Q107" i="32"/>
  <c r="Q105" i="32"/>
  <c r="M86" i="33"/>
  <c r="M83" i="33" s="1"/>
  <c r="M115" i="33"/>
  <c r="M105" i="33"/>
  <c r="M88" i="33"/>
  <c r="M99" i="33"/>
  <c r="M94" i="33"/>
  <c r="H172" i="24"/>
  <c r="H168" i="24"/>
  <c r="H166" i="24"/>
  <c r="H162" i="24" s="1"/>
  <c r="H163" i="24"/>
  <c r="H147" i="24"/>
  <c r="G171" i="25"/>
  <c r="F78" i="22"/>
  <c r="F169" i="6" s="1"/>
  <c r="M74" i="26"/>
  <c r="M171" i="6" s="1"/>
  <c r="K155" i="29"/>
  <c r="E127" i="29"/>
  <c r="E157" i="29"/>
  <c r="E57" i="26"/>
  <c r="E102" i="29"/>
  <c r="O112" i="33"/>
  <c r="O94" i="31"/>
  <c r="O108" i="31"/>
  <c r="O85" i="31"/>
  <c r="O90" i="31"/>
  <c r="O106" i="31"/>
  <c r="O88" i="31"/>
  <c r="P107" i="32"/>
  <c r="P102" i="32"/>
  <c r="H211" i="25"/>
  <c r="E136" i="25"/>
  <c r="G153" i="29"/>
  <c r="G127" i="27"/>
  <c r="G128" i="27"/>
  <c r="O133" i="29"/>
  <c r="O99" i="27"/>
  <c r="O100" i="27"/>
  <c r="J155" i="29"/>
  <c r="N108" i="31"/>
  <c r="N103" i="31"/>
  <c r="N85" i="31"/>
  <c r="N90" i="31"/>
  <c r="N83" i="31" s="1"/>
  <c r="O107" i="32"/>
  <c r="O105" i="32"/>
  <c r="O102" i="32"/>
  <c r="C123" i="33"/>
  <c r="C108" i="33"/>
  <c r="K86" i="33"/>
  <c r="K115" i="33"/>
  <c r="C114" i="33"/>
  <c r="C85" i="33"/>
  <c r="K105" i="33"/>
  <c r="K88" i="33"/>
  <c r="K99" i="33"/>
  <c r="K83" i="33" s="1"/>
  <c r="K94" i="33"/>
  <c r="K66" i="40"/>
  <c r="N145" i="28"/>
  <c r="N109" i="27"/>
  <c r="M158" i="28"/>
  <c r="M128" i="28"/>
  <c r="M121" i="28"/>
  <c r="M112" i="28"/>
  <c r="M137" i="28"/>
  <c r="M99" i="28"/>
  <c r="E97" i="28"/>
  <c r="E104" i="28"/>
  <c r="K112" i="29"/>
  <c r="K116" i="29"/>
  <c r="M108" i="31"/>
  <c r="M103" i="31"/>
  <c r="M85" i="31"/>
  <c r="M90" i="31"/>
  <c r="M106" i="31"/>
  <c r="E153" i="29"/>
  <c r="E127" i="27"/>
  <c r="M133" i="29"/>
  <c r="M99" i="27"/>
  <c r="L121" i="28"/>
  <c r="L112" i="28"/>
  <c r="D97" i="28"/>
  <c r="D104" i="28"/>
  <c r="L103" i="31"/>
  <c r="L85" i="31"/>
  <c r="L106" i="31"/>
  <c r="O195" i="20"/>
  <c r="O167" i="20"/>
  <c r="O161" i="20"/>
  <c r="G166" i="21"/>
  <c r="H163" i="23"/>
  <c r="D147" i="24"/>
  <c r="B211" i="25"/>
  <c r="M189" i="25"/>
  <c r="H163" i="25"/>
  <c r="P149" i="25"/>
  <c r="D146" i="25"/>
  <c r="K74" i="26"/>
  <c r="K171" i="6" s="1"/>
  <c r="K56" i="26"/>
  <c r="M75" i="26"/>
  <c r="M172" i="6" s="1"/>
  <c r="E74" i="26"/>
  <c r="E171" i="6" s="1"/>
  <c r="E124" i="27"/>
  <c r="C115" i="27"/>
  <c r="L129" i="27"/>
  <c r="L159" i="28"/>
  <c r="L127" i="27"/>
  <c r="K113" i="28"/>
  <c r="K112" i="28"/>
  <c r="K137" i="28"/>
  <c r="K99" i="28"/>
  <c r="Q128" i="29"/>
  <c r="Q59" i="26"/>
  <c r="Q56" i="26" s="1"/>
  <c r="I112" i="29"/>
  <c r="I116" i="29"/>
  <c r="D34" i="30"/>
  <c r="O102" i="31"/>
  <c r="K112" i="33"/>
  <c r="K85" i="31"/>
  <c r="K90" i="31"/>
  <c r="K106" i="31"/>
  <c r="D99" i="32"/>
  <c r="D105" i="32"/>
  <c r="E108" i="33"/>
  <c r="N206" i="20"/>
  <c r="N202" i="20"/>
  <c r="N200" i="20"/>
  <c r="F183" i="20"/>
  <c r="N177" i="20"/>
  <c r="N170" i="20"/>
  <c r="N167" i="20"/>
  <c r="N164" i="20"/>
  <c r="N158" i="20"/>
  <c r="M185" i="23"/>
  <c r="G168" i="23"/>
  <c r="G166" i="23"/>
  <c r="G163" i="23"/>
  <c r="G149" i="23"/>
  <c r="J167" i="24"/>
  <c r="B157" i="24"/>
  <c r="C147" i="24"/>
  <c r="L203" i="25"/>
  <c r="E163" i="25"/>
  <c r="O149" i="25"/>
  <c r="C146" i="25"/>
  <c r="F131" i="25"/>
  <c r="I56" i="26"/>
  <c r="B115" i="27"/>
  <c r="K129" i="27"/>
  <c r="K127" i="27"/>
  <c r="K124" i="27"/>
  <c r="C113" i="27"/>
  <c r="E109" i="28"/>
  <c r="J113" i="28"/>
  <c r="J114" i="28"/>
  <c r="J112" i="28"/>
  <c r="B97" i="28"/>
  <c r="B70" i="26"/>
  <c r="H146" i="29"/>
  <c r="H110" i="29"/>
  <c r="C34" i="30"/>
  <c r="N102" i="31"/>
  <c r="O95" i="31"/>
  <c r="N91" i="31"/>
  <c r="M206" i="20"/>
  <c r="M202" i="20"/>
  <c r="M200" i="20"/>
  <c r="M195" i="20"/>
  <c r="M194" i="20" s="1"/>
  <c r="E210" i="20"/>
  <c r="M188" i="20"/>
  <c r="M184" i="20"/>
  <c r="M182" i="20"/>
  <c r="M175" i="20" s="1"/>
  <c r="M180" i="20"/>
  <c r="M177" i="20"/>
  <c r="M167" i="20"/>
  <c r="M158" i="20"/>
  <c r="M199" i="21"/>
  <c r="O131" i="23"/>
  <c r="N174" i="23"/>
  <c r="N173" i="23"/>
  <c r="F210" i="25"/>
  <c r="N169" i="23"/>
  <c r="F208" i="25"/>
  <c r="F206" i="24"/>
  <c r="N204" i="24"/>
  <c r="F203" i="24"/>
  <c r="N159" i="23"/>
  <c r="F197" i="24"/>
  <c r="N193" i="24"/>
  <c r="F192" i="24"/>
  <c r="N189" i="24"/>
  <c r="F131" i="23"/>
  <c r="N180" i="24"/>
  <c r="J173" i="24"/>
  <c r="J170" i="24"/>
  <c r="B147" i="24"/>
  <c r="B134" i="24"/>
  <c r="B131" i="24"/>
  <c r="J132" i="24"/>
  <c r="P145" i="25"/>
  <c r="E131" i="25"/>
  <c r="P77" i="22"/>
  <c r="P168" i="6" s="1"/>
  <c r="G56" i="26"/>
  <c r="Q99" i="28"/>
  <c r="I128" i="28"/>
  <c r="Q127" i="28"/>
  <c r="I113" i="28"/>
  <c r="I114" i="28"/>
  <c r="I112" i="28"/>
  <c r="I139" i="28"/>
  <c r="I101" i="28"/>
  <c r="I137" i="28"/>
  <c r="I99" i="28"/>
  <c r="M134" i="29"/>
  <c r="M101" i="29"/>
  <c r="O128" i="29"/>
  <c r="O123" i="29" s="1"/>
  <c r="O59" i="26"/>
  <c r="O118" i="6" s="1"/>
  <c r="G146" i="29"/>
  <c r="G110" i="29"/>
  <c r="G116" i="29"/>
  <c r="G113" i="29"/>
  <c r="M102" i="31"/>
  <c r="M95" i="31"/>
  <c r="M91" i="31"/>
  <c r="M83" i="31" s="1"/>
  <c r="N84" i="31"/>
  <c r="Q116" i="32"/>
  <c r="Q87" i="31"/>
  <c r="L202" i="20"/>
  <c r="L243" i="20"/>
  <c r="L188" i="20"/>
  <c r="L184" i="20"/>
  <c r="L182" i="20"/>
  <c r="L180" i="20"/>
  <c r="D230" i="20"/>
  <c r="D176" i="20"/>
  <c r="L167" i="20"/>
  <c r="L161" i="20"/>
  <c r="D217" i="20"/>
  <c r="O239" i="21"/>
  <c r="M182" i="23"/>
  <c r="M173" i="23"/>
  <c r="M169" i="23"/>
  <c r="M159" i="23"/>
  <c r="M148" i="23"/>
  <c r="I174" i="24"/>
  <c r="I173" i="24"/>
  <c r="I170" i="24"/>
  <c r="I169" i="24"/>
  <c r="I167" i="24"/>
  <c r="I164" i="24"/>
  <c r="I150" i="24"/>
  <c r="Q139" i="24"/>
  <c r="Q129" i="24" s="1"/>
  <c r="Q135" i="24"/>
  <c r="Q133" i="24"/>
  <c r="Q130" i="24"/>
  <c r="E160" i="25"/>
  <c r="C135" i="25"/>
  <c r="C131" i="25"/>
  <c r="C57" i="26"/>
  <c r="I127" i="27"/>
  <c r="I124" i="27"/>
  <c r="Q104" i="28"/>
  <c r="P99" i="28"/>
  <c r="H158" i="28"/>
  <c r="H128" i="28"/>
  <c r="H113" i="28"/>
  <c r="H112" i="28"/>
  <c r="L134" i="29"/>
  <c r="K101" i="29"/>
  <c r="N126" i="29"/>
  <c r="N156" i="29"/>
  <c r="N120" i="29"/>
  <c r="B123" i="31"/>
  <c r="O105" i="31"/>
  <c r="L102" i="31"/>
  <c r="L95" i="31"/>
  <c r="L91" i="31"/>
  <c r="M84" i="31"/>
  <c r="H90" i="31"/>
  <c r="H99" i="31"/>
  <c r="H95" i="31"/>
  <c r="M97" i="33"/>
  <c r="M93" i="33"/>
  <c r="K206" i="20"/>
  <c r="K200" i="20"/>
  <c r="K188" i="20"/>
  <c r="C187" i="20"/>
  <c r="K184" i="20"/>
  <c r="C183" i="20"/>
  <c r="K182" i="20"/>
  <c r="C179" i="20"/>
  <c r="K177" i="20"/>
  <c r="C176" i="20"/>
  <c r="K158" i="20"/>
  <c r="C206" i="21"/>
  <c r="C200" i="21"/>
  <c r="L173" i="23"/>
  <c r="L169" i="23"/>
  <c r="L159" i="23"/>
  <c r="D147" i="23"/>
  <c r="H174" i="24"/>
  <c r="H173" i="24"/>
  <c r="H170" i="24"/>
  <c r="H167" i="24"/>
  <c r="H164" i="24"/>
  <c r="P170" i="24"/>
  <c r="H150" i="24"/>
  <c r="H145" i="24"/>
  <c r="P152" i="24"/>
  <c r="P139" i="24"/>
  <c r="P130" i="24"/>
  <c r="F203" i="25"/>
  <c r="L149" i="25"/>
  <c r="B135" i="25"/>
  <c r="N77" i="22"/>
  <c r="N168" i="6" s="1"/>
  <c r="H129" i="27"/>
  <c r="H127" i="27"/>
  <c r="M113" i="28"/>
  <c r="P104" i="28"/>
  <c r="G155" i="28"/>
  <c r="G125" i="28"/>
  <c r="E136" i="29"/>
  <c r="K134" i="29"/>
  <c r="I101" i="29"/>
  <c r="M126" i="29"/>
  <c r="M156" i="29"/>
  <c r="M120" i="29"/>
  <c r="E146" i="29"/>
  <c r="E110" i="29"/>
  <c r="K102" i="31"/>
  <c r="K91" i="31"/>
  <c r="L84" i="31"/>
  <c r="O107" i="31"/>
  <c r="O100" i="31"/>
  <c r="O99" i="31"/>
  <c r="O87" i="31"/>
  <c r="O84" i="31"/>
  <c r="J190" i="20"/>
  <c r="J188" i="20"/>
  <c r="J184" i="20"/>
  <c r="B183" i="20"/>
  <c r="J182" i="20"/>
  <c r="J172" i="20"/>
  <c r="J167" i="20"/>
  <c r="J166" i="20"/>
  <c r="J163" i="20"/>
  <c r="J161" i="20"/>
  <c r="K173" i="23"/>
  <c r="K169" i="23"/>
  <c r="C168" i="23"/>
  <c r="C163" i="23"/>
  <c r="K159" i="23"/>
  <c r="K148" i="23"/>
  <c r="G174" i="24"/>
  <c r="G173" i="24"/>
  <c r="G170" i="24"/>
  <c r="G162" i="24" s="1"/>
  <c r="G169" i="24"/>
  <c r="G167" i="24"/>
  <c r="G159" i="24"/>
  <c r="G150" i="24"/>
  <c r="G148" i="24"/>
  <c r="G145" i="24"/>
  <c r="O139" i="24"/>
  <c r="O135" i="24"/>
  <c r="O133" i="24"/>
  <c r="O130" i="24"/>
  <c r="M157" i="25"/>
  <c r="Q104" i="27"/>
  <c r="I124" i="28"/>
  <c r="L113" i="28"/>
  <c r="P102" i="28"/>
  <c r="D99" i="28"/>
  <c r="N72" i="26"/>
  <c r="N128" i="28"/>
  <c r="D136" i="29"/>
  <c r="L120" i="29"/>
  <c r="N87" i="31"/>
  <c r="K84" i="31"/>
  <c r="N105" i="31"/>
  <c r="N99" i="31"/>
  <c r="N93" i="31"/>
  <c r="F99" i="31"/>
  <c r="F97" i="31"/>
  <c r="D89" i="32"/>
  <c r="K90" i="33"/>
  <c r="K97" i="33"/>
  <c r="K93" i="33"/>
  <c r="I206" i="20"/>
  <c r="Q203" i="20"/>
  <c r="I202" i="20"/>
  <c r="Q201" i="20"/>
  <c r="I200" i="20"/>
  <c r="Q199" i="20"/>
  <c r="Q196" i="20"/>
  <c r="I195" i="20"/>
  <c r="I190" i="20"/>
  <c r="I188" i="20"/>
  <c r="I184" i="20"/>
  <c r="I182" i="20"/>
  <c r="I177" i="20"/>
  <c r="I172" i="20"/>
  <c r="I166" i="20"/>
  <c r="I163" i="20"/>
  <c r="I158" i="20"/>
  <c r="I157" i="20" s="1"/>
  <c r="I203" i="21"/>
  <c r="J173" i="23"/>
  <c r="J170" i="23"/>
  <c r="J169" i="23"/>
  <c r="J159" i="23"/>
  <c r="J148" i="23"/>
  <c r="F174" i="24"/>
  <c r="F173" i="24"/>
  <c r="F170" i="24"/>
  <c r="F167" i="24"/>
  <c r="F159" i="24"/>
  <c r="F150" i="24"/>
  <c r="F145" i="24"/>
  <c r="N146" i="24"/>
  <c r="N139" i="24"/>
  <c r="N135" i="24"/>
  <c r="N130" i="24"/>
  <c r="F138" i="24"/>
  <c r="L58" i="22"/>
  <c r="L111" i="6" s="1"/>
  <c r="O104" i="27"/>
  <c r="H124" i="28"/>
  <c r="E155" i="28"/>
  <c r="E125" i="28"/>
  <c r="M120" i="28"/>
  <c r="E151" i="28"/>
  <c r="M115" i="28"/>
  <c r="E99" i="28"/>
  <c r="M135" i="28"/>
  <c r="E134" i="28"/>
  <c r="M137" i="29"/>
  <c r="K120" i="29"/>
  <c r="K113" i="29"/>
  <c r="C146" i="29"/>
  <c r="C110" i="29"/>
  <c r="C114" i="29"/>
  <c r="C113" i="29"/>
  <c r="M94" i="31"/>
  <c r="M87" i="31"/>
  <c r="M105" i="31"/>
  <c r="E122" i="33"/>
  <c r="E104" i="31"/>
  <c r="M99" i="31"/>
  <c r="M93" i="31"/>
  <c r="M116" i="32"/>
  <c r="M113" i="32"/>
  <c r="E99" i="31"/>
  <c r="E97" i="31"/>
  <c r="H243" i="20"/>
  <c r="H190" i="20"/>
  <c r="H188" i="20"/>
  <c r="H184" i="20"/>
  <c r="H182" i="20"/>
  <c r="H177" i="20"/>
  <c r="H172" i="20"/>
  <c r="H166" i="20"/>
  <c r="H163" i="20"/>
  <c r="H161" i="20"/>
  <c r="P159" i="20"/>
  <c r="H158" i="20"/>
  <c r="H203" i="21"/>
  <c r="I173" i="23"/>
  <c r="I170" i="23"/>
  <c r="I169" i="23"/>
  <c r="Q167" i="23"/>
  <c r="I159" i="23"/>
  <c r="Q139" i="23"/>
  <c r="Q133" i="23"/>
  <c r="Q130" i="23"/>
  <c r="E174" i="24"/>
  <c r="E167" i="24"/>
  <c r="E158" i="24"/>
  <c r="E150" i="24"/>
  <c r="E145" i="24"/>
  <c r="M139" i="24"/>
  <c r="D209" i="25"/>
  <c r="N193" i="25"/>
  <c r="I149" i="25"/>
  <c r="C127" i="28"/>
  <c r="E96" i="28"/>
  <c r="D155" i="28"/>
  <c r="L128" i="28"/>
  <c r="L120" i="28"/>
  <c r="L115" i="28"/>
  <c r="L111" i="28"/>
  <c r="L137" i="29"/>
  <c r="J120" i="29"/>
  <c r="L94" i="31"/>
  <c r="L87" i="31"/>
  <c r="L105" i="31"/>
  <c r="L100" i="31"/>
  <c r="L99" i="31"/>
  <c r="D99" i="31"/>
  <c r="D97" i="31"/>
  <c r="D93" i="31"/>
  <c r="E102" i="32"/>
  <c r="Q123" i="33"/>
  <c r="Q108" i="33"/>
  <c r="O201" i="20"/>
  <c r="G190" i="20"/>
  <c r="G188" i="20"/>
  <c r="G184" i="20"/>
  <c r="G182" i="20"/>
  <c r="G180" i="20"/>
  <c r="G172" i="20"/>
  <c r="G166" i="20"/>
  <c r="G163" i="20"/>
  <c r="O159" i="20"/>
  <c r="G158" i="20"/>
  <c r="G157" i="20" s="1"/>
  <c r="G203" i="21"/>
  <c r="G169" i="21"/>
  <c r="H173" i="23"/>
  <c r="H170" i="23"/>
  <c r="H169" i="23"/>
  <c r="P135" i="23"/>
  <c r="P133" i="23"/>
  <c r="P130" i="23"/>
  <c r="D158" i="24"/>
  <c r="D150" i="24"/>
  <c r="D145" i="24"/>
  <c r="L146" i="24"/>
  <c r="M193" i="25"/>
  <c r="H149" i="25"/>
  <c r="E102" i="28"/>
  <c r="D96" i="28"/>
  <c r="K120" i="28"/>
  <c r="K115" i="28"/>
  <c r="C134" i="28"/>
  <c r="C159" i="29"/>
  <c r="K137" i="29"/>
  <c r="M113" i="29"/>
  <c r="I120" i="29"/>
  <c r="I113" i="29"/>
  <c r="Q98" i="29"/>
  <c r="Q136" i="29"/>
  <c r="K94" i="31"/>
  <c r="K87" i="31"/>
  <c r="K107" i="31"/>
  <c r="K105" i="31"/>
  <c r="K99" i="31"/>
  <c r="K120" i="33"/>
  <c r="K97" i="31"/>
  <c r="D102" i="32"/>
  <c r="F190" i="20"/>
  <c r="F188" i="20"/>
  <c r="F182" i="20"/>
  <c r="N162" i="20"/>
  <c r="G191" i="21"/>
  <c r="F203" i="21"/>
  <c r="G173" i="23"/>
  <c r="G170" i="23"/>
  <c r="G169" i="23"/>
  <c r="O133" i="23"/>
  <c r="O130" i="23"/>
  <c r="C158" i="24"/>
  <c r="C150" i="24"/>
  <c r="C145" i="24"/>
  <c r="M206" i="25"/>
  <c r="F149" i="25"/>
  <c r="Q126" i="28"/>
  <c r="D102" i="28"/>
  <c r="B96" i="28"/>
  <c r="J120" i="28"/>
  <c r="J115" i="28"/>
  <c r="B101" i="28"/>
  <c r="B95" i="28" s="1"/>
  <c r="Q157" i="29"/>
  <c r="P135" i="29"/>
  <c r="H113" i="29"/>
  <c r="K108" i="31"/>
  <c r="O97" i="31"/>
  <c r="J97" i="31"/>
  <c r="B115" i="31"/>
  <c r="B86" i="31"/>
  <c r="B99" i="31"/>
  <c r="B97" i="31"/>
  <c r="B93" i="31"/>
  <c r="B102" i="31"/>
  <c r="C54" i="37"/>
  <c r="C75" i="37"/>
  <c r="E67" i="40"/>
  <c r="E82" i="40"/>
  <c r="M57" i="40"/>
  <c r="M36" i="38"/>
  <c r="M64" i="40"/>
  <c r="O74" i="41"/>
  <c r="O53" i="41"/>
  <c r="O59" i="41"/>
  <c r="O57" i="41"/>
  <c r="K35" i="50"/>
  <c r="K34" i="50"/>
  <c r="G74" i="37"/>
  <c r="M52" i="40"/>
  <c r="E84" i="44"/>
  <c r="E94" i="32"/>
  <c r="E90" i="32"/>
  <c r="L52" i="40"/>
  <c r="I57" i="40"/>
  <c r="I67" i="40"/>
  <c r="I36" i="38"/>
  <c r="I61" i="40"/>
  <c r="L53" i="41"/>
  <c r="L74" i="41"/>
  <c r="M64" i="43"/>
  <c r="M82" i="44"/>
  <c r="E63" i="43"/>
  <c r="E81" i="44"/>
  <c r="D90" i="32"/>
  <c r="H57" i="40"/>
  <c r="H67" i="40"/>
  <c r="K53" i="41"/>
  <c r="K74" i="41"/>
  <c r="B67" i="45"/>
  <c r="B72" i="45"/>
  <c r="B73" i="45"/>
  <c r="M58" i="40"/>
  <c r="I52" i="40"/>
  <c r="G57" i="40"/>
  <c r="G54" i="40"/>
  <c r="G67" i="40"/>
  <c r="I53" i="41"/>
  <c r="I74" i="41"/>
  <c r="Q99" i="32"/>
  <c r="Q97" i="32"/>
  <c r="I84" i="33"/>
  <c r="M100" i="33"/>
  <c r="M89" i="33"/>
  <c r="K73" i="37"/>
  <c r="C37" i="38"/>
  <c r="C176" i="6" s="1"/>
  <c r="C35" i="38"/>
  <c r="L64" i="39"/>
  <c r="L63" i="39"/>
  <c r="L60" i="39"/>
  <c r="M63" i="40"/>
  <c r="M60" i="40"/>
  <c r="M54" i="40"/>
  <c r="M51" i="40"/>
  <c r="E54" i="40"/>
  <c r="E64" i="40"/>
  <c r="E36" i="38"/>
  <c r="H74" i="41"/>
  <c r="H53" i="41"/>
  <c r="H55" i="41"/>
  <c r="H56" i="41"/>
  <c r="P99" i="32"/>
  <c r="P97" i="32"/>
  <c r="L105" i="33"/>
  <c r="L100" i="33"/>
  <c r="L99" i="33"/>
  <c r="L97" i="33"/>
  <c r="L93" i="33"/>
  <c r="L89" i="33"/>
  <c r="B37" i="38"/>
  <c r="B176" i="6" s="1"/>
  <c r="B34" i="38"/>
  <c r="K64" i="39"/>
  <c r="K63" i="39"/>
  <c r="K60" i="39"/>
  <c r="L63" i="40"/>
  <c r="L60" i="40"/>
  <c r="L56" i="40"/>
  <c r="L54" i="40"/>
  <c r="L51" i="40"/>
  <c r="O63" i="41"/>
  <c r="O60" i="41"/>
  <c r="O56" i="41"/>
  <c r="G74" i="41"/>
  <c r="G53" i="41"/>
  <c r="O99" i="32"/>
  <c r="O97" i="32"/>
  <c r="O93" i="32"/>
  <c r="K100" i="33"/>
  <c r="K89" i="33"/>
  <c r="J64" i="39"/>
  <c r="J63" i="39"/>
  <c r="M56" i="40"/>
  <c r="K64" i="40"/>
  <c r="K63" i="40"/>
  <c r="K60" i="40"/>
  <c r="K56" i="40"/>
  <c r="K54" i="40"/>
  <c r="K51" i="40"/>
  <c r="C55" i="40"/>
  <c r="C64" i="40"/>
  <c r="C36" i="38"/>
  <c r="N66" i="41"/>
  <c r="N81" i="41"/>
  <c r="N63" i="41"/>
  <c r="N60" i="41"/>
  <c r="N56" i="41"/>
  <c r="F74" i="41"/>
  <c r="F53" i="41"/>
  <c r="F65" i="41"/>
  <c r="O55" i="41"/>
  <c r="M56" i="41"/>
  <c r="E53" i="41"/>
  <c r="E74" i="41"/>
  <c r="M51" i="41"/>
  <c r="M72" i="41"/>
  <c r="O51" i="37"/>
  <c r="O72" i="37"/>
  <c r="I64" i="40"/>
  <c r="I63" i="40"/>
  <c r="I60" i="40"/>
  <c r="I56" i="40"/>
  <c r="I54" i="40"/>
  <c r="I51" i="40"/>
  <c r="L60" i="41"/>
  <c r="L56" i="41"/>
  <c r="B81" i="37"/>
  <c r="N66" i="37"/>
  <c r="N81" i="37"/>
  <c r="M55" i="40"/>
  <c r="H60" i="40"/>
  <c r="H56" i="40"/>
  <c r="H54" i="40"/>
  <c r="H51" i="40"/>
  <c r="K56" i="41"/>
  <c r="G129" i="27"/>
  <c r="G124" i="27"/>
  <c r="O101" i="27"/>
  <c r="O96" i="27"/>
  <c r="G120" i="28"/>
  <c r="G115" i="28"/>
  <c r="O148" i="28"/>
  <c r="H120" i="29"/>
  <c r="I120" i="33"/>
  <c r="I105" i="32"/>
  <c r="F99" i="32"/>
  <c r="I84" i="32"/>
  <c r="K97" i="32"/>
  <c r="G105" i="33"/>
  <c r="G99" i="33"/>
  <c r="G89" i="33"/>
  <c r="I61" i="36"/>
  <c r="I76" i="37"/>
  <c r="N51" i="37"/>
  <c r="L55" i="40"/>
  <c r="G64" i="40"/>
  <c r="J60" i="41"/>
  <c r="J56" i="41"/>
  <c r="I75" i="26"/>
  <c r="I172" i="6" s="1"/>
  <c r="N127" i="28"/>
  <c r="F120" i="28"/>
  <c r="F115" i="28"/>
  <c r="F111" i="28"/>
  <c r="N109" i="28"/>
  <c r="F108" i="28"/>
  <c r="F100" i="28"/>
  <c r="M37" i="30"/>
  <c r="M174" i="6" s="1"/>
  <c r="H97" i="31"/>
  <c r="Q114" i="32"/>
  <c r="F105" i="32"/>
  <c r="J100" i="32"/>
  <c r="J99" i="32"/>
  <c r="J87" i="32"/>
  <c r="F105" i="33"/>
  <c r="F99" i="33"/>
  <c r="F97" i="33"/>
  <c r="F93" i="33"/>
  <c r="F89" i="33"/>
  <c r="Q56" i="35"/>
  <c r="Q57" i="35"/>
  <c r="E129" i="27"/>
  <c r="M158" i="29"/>
  <c r="M151" i="29"/>
  <c r="E118" i="27"/>
  <c r="E150" i="29"/>
  <c r="E114" i="27"/>
  <c r="E148" i="29"/>
  <c r="E109" i="27"/>
  <c r="M143" i="29"/>
  <c r="M101" i="27"/>
  <c r="M96" i="27"/>
  <c r="E101" i="27"/>
  <c r="E120" i="28"/>
  <c r="M118" i="28"/>
  <c r="E115" i="28"/>
  <c r="M114" i="28"/>
  <c r="M148" i="28"/>
  <c r="E138" i="28"/>
  <c r="F120" i="29"/>
  <c r="N114" i="29"/>
  <c r="N34" i="30"/>
  <c r="I97" i="31"/>
  <c r="O103" i="31"/>
  <c r="O91" i="31"/>
  <c r="N108" i="32"/>
  <c r="I99" i="32"/>
  <c r="Q95" i="32"/>
  <c r="Q88" i="32"/>
  <c r="I87" i="32"/>
  <c r="M106" i="33"/>
  <c r="E105" i="33"/>
  <c r="E99" i="33"/>
  <c r="E97" i="33"/>
  <c r="M90" i="33"/>
  <c r="I57" i="36"/>
  <c r="L51" i="37"/>
  <c r="K51" i="37"/>
  <c r="K72" i="37"/>
  <c r="L61" i="40"/>
  <c r="I55" i="40"/>
  <c r="D74" i="41"/>
  <c r="G75" i="26"/>
  <c r="G172" i="6" s="1"/>
  <c r="D129" i="27"/>
  <c r="L128" i="27"/>
  <c r="L125" i="27"/>
  <c r="D124" i="27"/>
  <c r="L151" i="28"/>
  <c r="D148" i="28"/>
  <c r="L146" i="28"/>
  <c r="D133" i="28"/>
  <c r="D120" i="28"/>
  <c r="L118" i="28"/>
  <c r="L116" i="28"/>
  <c r="D115" i="28"/>
  <c r="L114" i="28"/>
  <c r="D111" i="28"/>
  <c r="L109" i="28"/>
  <c r="D108" i="28"/>
  <c r="D100" i="28"/>
  <c r="M116" i="29"/>
  <c r="M114" i="29"/>
  <c r="E100" i="29"/>
  <c r="N106" i="31"/>
  <c r="F102" i="31"/>
  <c r="N95" i="31"/>
  <c r="N94" i="31"/>
  <c r="N88" i="31"/>
  <c r="P103" i="32"/>
  <c r="H100" i="32"/>
  <c r="H87" i="32"/>
  <c r="P85" i="32"/>
  <c r="L106" i="33"/>
  <c r="D105" i="33"/>
  <c r="D97" i="33"/>
  <c r="L94" i="33"/>
  <c r="L90" i="33"/>
  <c r="L88" i="33"/>
  <c r="O58" i="35"/>
  <c r="O64" i="35"/>
  <c r="J64" i="36"/>
  <c r="G60" i="40"/>
  <c r="H55" i="40"/>
  <c r="C74" i="41"/>
  <c r="C129" i="27"/>
  <c r="C123" i="27" s="1"/>
  <c r="C118" i="27"/>
  <c r="K143" i="29"/>
  <c r="K101" i="27"/>
  <c r="C101" i="27"/>
  <c r="K118" i="28"/>
  <c r="C115" i="28"/>
  <c r="K114" i="28"/>
  <c r="C147" i="28"/>
  <c r="L114" i="29"/>
  <c r="E102" i="31"/>
  <c r="N91" i="32"/>
  <c r="G102" i="32"/>
  <c r="G100" i="32"/>
  <c r="O95" i="32"/>
  <c r="O88" i="32"/>
  <c r="G87" i="32"/>
  <c r="O85" i="32"/>
  <c r="K106" i="33"/>
  <c r="C105" i="33"/>
  <c r="C99" i="33"/>
  <c r="C97" i="33"/>
  <c r="C93" i="33"/>
  <c r="I66" i="36"/>
  <c r="I64" i="36"/>
  <c r="I60" i="36"/>
  <c r="I56" i="36"/>
  <c r="I54" i="36"/>
  <c r="C60" i="40"/>
  <c r="G55" i="40"/>
  <c r="L37" i="42"/>
  <c r="L177" i="6" s="1"/>
  <c r="J151" i="28"/>
  <c r="B118" i="27"/>
  <c r="B150" i="28"/>
  <c r="B148" i="28"/>
  <c r="B145" i="28"/>
  <c r="B133" i="28"/>
  <c r="J129" i="28"/>
  <c r="J118" i="28"/>
  <c r="B115" i="28"/>
  <c r="B113" i="28"/>
  <c r="B108" i="28"/>
  <c r="K114" i="29"/>
  <c r="C100" i="29"/>
  <c r="K102" i="29"/>
  <c r="Q108" i="31"/>
  <c r="L108" i="31"/>
  <c r="D102" i="31"/>
  <c r="L90" i="31"/>
  <c r="L83" i="31" s="1"/>
  <c r="L88" i="31"/>
  <c r="D84" i="31"/>
  <c r="F100" i="32"/>
  <c r="F93" i="32"/>
  <c r="F87" i="32"/>
  <c r="N85" i="32"/>
  <c r="J106" i="33"/>
  <c r="B105" i="33"/>
  <c r="B99" i="33"/>
  <c r="B97" i="33"/>
  <c r="J94" i="33"/>
  <c r="B93" i="33"/>
  <c r="J90" i="33"/>
  <c r="J88" i="33"/>
  <c r="M58" i="35"/>
  <c r="H64" i="36"/>
  <c r="H60" i="36"/>
  <c r="I158" i="29"/>
  <c r="Q120" i="27"/>
  <c r="Q149" i="29"/>
  <c r="Q111" i="27"/>
  <c r="I143" i="29"/>
  <c r="Q138" i="29"/>
  <c r="I118" i="28"/>
  <c r="Q146" i="28"/>
  <c r="I141" i="28"/>
  <c r="I136" i="28"/>
  <c r="J114" i="29"/>
  <c r="B102" i="29"/>
  <c r="B100" i="29"/>
  <c r="P37" i="30"/>
  <c r="P174" i="6" s="1"/>
  <c r="C102" i="31"/>
  <c r="C99" i="31"/>
  <c r="K95" i="31"/>
  <c r="E87" i="32"/>
  <c r="M85" i="32"/>
  <c r="I106" i="33"/>
  <c r="I88" i="33"/>
  <c r="G64" i="36"/>
  <c r="G54" i="36"/>
  <c r="G63" i="37"/>
  <c r="G60" i="37"/>
  <c r="G56" i="37"/>
  <c r="G54" i="37"/>
  <c r="G75" i="37"/>
  <c r="H60" i="41"/>
  <c r="H128" i="27"/>
  <c r="P153" i="28"/>
  <c r="P120" i="27"/>
  <c r="H151" i="28"/>
  <c r="P147" i="28"/>
  <c r="P144" i="28"/>
  <c r="P104" i="27"/>
  <c r="P128" i="28"/>
  <c r="P125" i="28"/>
  <c r="H118" i="28"/>
  <c r="H116" i="28"/>
  <c r="H109" i="28"/>
  <c r="I114" i="29"/>
  <c r="I102" i="29"/>
  <c r="O37" i="30"/>
  <c r="O174" i="6" s="1"/>
  <c r="J108" i="31"/>
  <c r="B100" i="31"/>
  <c r="L108" i="32"/>
  <c r="D100" i="32"/>
  <c r="D87" i="32"/>
  <c r="L85" i="32"/>
  <c r="D84" i="32"/>
  <c r="N120" i="33"/>
  <c r="O108" i="33"/>
  <c r="H106" i="33"/>
  <c r="H94" i="33"/>
  <c r="H90" i="33"/>
  <c r="H88" i="33"/>
  <c r="Q63" i="35"/>
  <c r="F64" i="36"/>
  <c r="O66" i="37"/>
  <c r="F63" i="37"/>
  <c r="G77" i="51"/>
  <c r="G100" i="51"/>
  <c r="O90" i="51"/>
  <c r="O81" i="51"/>
  <c r="O153" i="29"/>
  <c r="O108" i="27"/>
  <c r="G143" i="29"/>
  <c r="G129" i="28"/>
  <c r="O158" i="28"/>
  <c r="G150" i="28"/>
  <c r="G145" i="28"/>
  <c r="O121" i="28"/>
  <c r="O137" i="28"/>
  <c r="H116" i="29"/>
  <c r="H112" i="29"/>
  <c r="I108" i="31"/>
  <c r="Q122" i="32"/>
  <c r="Q115" i="32"/>
  <c r="C100" i="32"/>
  <c r="C87" i="32"/>
  <c r="C84" i="32"/>
  <c r="M108" i="33"/>
  <c r="G106" i="33"/>
  <c r="E66" i="36"/>
  <c r="E64" i="36"/>
  <c r="E54" i="36"/>
  <c r="L66" i="37"/>
  <c r="E55" i="37"/>
  <c r="E63" i="37"/>
  <c r="E60" i="37"/>
  <c r="E56" i="37"/>
  <c r="E54" i="37"/>
  <c r="E75" i="37"/>
  <c r="N149" i="28"/>
  <c r="F146" i="28"/>
  <c r="F143" i="28"/>
  <c r="N104" i="27"/>
  <c r="N125" i="28"/>
  <c r="N121" i="28"/>
  <c r="H108" i="31"/>
  <c r="H106" i="31"/>
  <c r="H94" i="31"/>
  <c r="J108" i="32"/>
  <c r="J103" i="32"/>
  <c r="J85" i="32"/>
  <c r="B84" i="32"/>
  <c r="K108" i="33"/>
  <c r="F88" i="33"/>
  <c r="Q66" i="35"/>
  <c r="Q64" i="35"/>
  <c r="Q54" i="35"/>
  <c r="D55" i="37"/>
  <c r="D63" i="37"/>
  <c r="D60" i="37"/>
  <c r="D56" i="37"/>
  <c r="D54" i="37"/>
  <c r="D75" i="37"/>
  <c r="G37" i="38"/>
  <c r="G176" i="6" s="1"/>
  <c r="E67" i="39"/>
  <c r="E61" i="39"/>
  <c r="E58" i="39"/>
  <c r="E57" i="39"/>
  <c r="O65" i="41"/>
  <c r="B73" i="44"/>
  <c r="C73" i="45"/>
  <c r="J37" i="50"/>
  <c r="J179" i="6" s="1"/>
  <c r="M87" i="51"/>
  <c r="M81" i="51"/>
  <c r="M76" i="51"/>
  <c r="C68" i="44"/>
  <c r="H37" i="42"/>
  <c r="H177" i="6" s="1"/>
  <c r="B68" i="44"/>
  <c r="N67" i="44"/>
  <c r="C68" i="45"/>
  <c r="L70" i="49"/>
  <c r="H64" i="49"/>
  <c r="E88" i="52"/>
  <c r="C66" i="44"/>
  <c r="I53" i="47"/>
  <c r="I75" i="48"/>
  <c r="Q74" i="48"/>
  <c r="I68" i="48"/>
  <c r="K70" i="49"/>
  <c r="B66" i="44"/>
  <c r="C72" i="44"/>
  <c r="D73" i="45"/>
  <c r="D72" i="45"/>
  <c r="D68" i="45"/>
  <c r="D37" i="46"/>
  <c r="D178" i="6" s="1"/>
  <c r="J62" i="47"/>
  <c r="L56" i="49"/>
  <c r="Q80" i="51"/>
  <c r="Q89" i="51"/>
  <c r="Q81" i="51"/>
  <c r="Q76" i="51"/>
  <c r="E89" i="52"/>
  <c r="E81" i="52"/>
  <c r="B72" i="44"/>
  <c r="C72" i="45"/>
  <c r="I59" i="47"/>
  <c r="I57" i="47"/>
  <c r="I55" i="47"/>
  <c r="O62" i="48"/>
  <c r="O59" i="48"/>
  <c r="O52" i="48"/>
  <c r="D55" i="49"/>
  <c r="P89" i="51"/>
  <c r="P87" i="51"/>
  <c r="P81" i="51"/>
  <c r="E87" i="52"/>
  <c r="D89" i="52"/>
  <c r="D87" i="52"/>
  <c r="D81" i="52"/>
  <c r="B68" i="45"/>
  <c r="I62" i="47"/>
  <c r="H62" i="47"/>
  <c r="N62" i="48"/>
  <c r="C55" i="49"/>
  <c r="O89" i="51"/>
  <c r="O87" i="51"/>
  <c r="C89" i="52"/>
  <c r="C87" i="52"/>
  <c r="C81" i="52"/>
  <c r="C80" i="52"/>
  <c r="I61" i="47"/>
  <c r="I77" i="48"/>
  <c r="B87" i="52"/>
  <c r="B81" i="52"/>
  <c r="D34" i="46"/>
  <c r="I52" i="47"/>
  <c r="E77" i="48"/>
  <c r="P58" i="49"/>
  <c r="O89" i="45"/>
  <c r="M35" i="50"/>
  <c r="L81" i="51"/>
  <c r="P64" i="35"/>
  <c r="D64" i="36"/>
  <c r="G64" i="39"/>
  <c r="G63" i="39"/>
  <c r="G60" i="39"/>
  <c r="G66" i="40"/>
  <c r="G63" i="40"/>
  <c r="G56" i="40"/>
  <c r="G51" i="40"/>
  <c r="I60" i="41"/>
  <c r="E35" i="42"/>
  <c r="C68" i="43"/>
  <c r="F52" i="47"/>
  <c r="D62" i="47"/>
  <c r="E76" i="48"/>
  <c r="O69" i="49"/>
  <c r="L58" i="49"/>
  <c r="K54" i="49"/>
  <c r="K87" i="51"/>
  <c r="K81" i="51"/>
  <c r="E85" i="52"/>
  <c r="Q87" i="53"/>
  <c r="Q78" i="53"/>
  <c r="O54" i="35"/>
  <c r="O51" i="35"/>
  <c r="C66" i="36"/>
  <c r="C64" i="36"/>
  <c r="C63" i="36"/>
  <c r="C60" i="36"/>
  <c r="C56" i="36"/>
  <c r="C54" i="36"/>
  <c r="K52" i="36"/>
  <c r="C51" i="36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I37" i="42"/>
  <c r="I177" i="6" s="1"/>
  <c r="D35" i="42"/>
  <c r="K67" i="43"/>
  <c r="P63" i="43"/>
  <c r="L76" i="44"/>
  <c r="M71" i="45"/>
  <c r="E75" i="48"/>
  <c r="Q73" i="48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M50" i="40" s="1"/>
  <c r="E81" i="40"/>
  <c r="M65" i="40"/>
  <c r="M61" i="40"/>
  <c r="E60" i="40"/>
  <c r="E56" i="40"/>
  <c r="E51" i="40"/>
  <c r="C36" i="42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B35" i="42"/>
  <c r="C67" i="43"/>
  <c r="N73" i="43"/>
  <c r="C70" i="44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C66" i="43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E81" i="39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L89" i="43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Q88" i="5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67" i="35"/>
  <c r="I66" i="35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P61" i="49"/>
  <c r="P51" i="49" s="1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P72" i="52" s="1"/>
  <c r="H90" i="52"/>
  <c r="J87" i="53"/>
  <c r="J80" i="53"/>
  <c r="P57" i="35"/>
  <c r="G61" i="39"/>
  <c r="G58" i="39"/>
  <c r="G57" i="39"/>
  <c r="G65" i="40"/>
  <c r="G61" i="40"/>
  <c r="G58" i="40"/>
  <c r="I55" i="41"/>
  <c r="Q85" i="44"/>
  <c r="I66" i="43"/>
  <c r="Q69" i="48"/>
  <c r="M61" i="49"/>
  <c r="N60" i="49"/>
  <c r="G104" i="51"/>
  <c r="C87" i="51"/>
  <c r="C78" i="51"/>
  <c r="O89" i="52"/>
  <c r="O87" i="52"/>
  <c r="O81" i="52"/>
  <c r="O80" i="52"/>
  <c r="I87" i="53"/>
  <c r="Q77" i="53"/>
  <c r="O67" i="35"/>
  <c r="O65" i="35"/>
  <c r="O61" i="35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L87" i="43"/>
  <c r="P90" i="44"/>
  <c r="P85" i="44"/>
  <c r="C60" i="47"/>
  <c r="I60" i="48"/>
  <c r="I73" i="48"/>
  <c r="I70" i="48"/>
  <c r="M60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F51" i="6" s="1"/>
  <c r="C60" i="10"/>
  <c r="E59" i="10"/>
  <c r="E46" i="10"/>
  <c r="L51" i="6"/>
  <c r="D46" i="10"/>
  <c r="O47" i="6"/>
  <c r="O38" i="6"/>
  <c r="K29" i="6"/>
  <c r="K127" i="6" s="1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M131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N167" i="15" s="1"/>
  <c r="J229" i="16"/>
  <c r="J168" i="15"/>
  <c r="J170" i="15"/>
  <c r="J172" i="15"/>
  <c r="J174" i="15"/>
  <c r="J180" i="15"/>
  <c r="J176" i="15"/>
  <c r="J178" i="15"/>
  <c r="J167" i="15" s="1"/>
  <c r="B226" i="16"/>
  <c r="B164" i="15"/>
  <c r="Q60" i="10"/>
  <c r="P120" i="11"/>
  <c r="P115" i="11" s="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H183" i="15" s="1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Q115" i="12" s="1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0" i="15" s="1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200" i="15" s="1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83" i="17" s="1"/>
  <c r="P178" i="17"/>
  <c r="P175" i="17"/>
  <c r="P172" i="17"/>
  <c r="P167" i="17" s="1"/>
  <c r="B224" i="17"/>
  <c r="B162" i="17"/>
  <c r="D220" i="16"/>
  <c r="D159" i="15"/>
  <c r="D158" i="15" s="1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G158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183" i="16" s="1"/>
  <c r="D239" i="16"/>
  <c r="D187" i="16"/>
  <c r="D185" i="16"/>
  <c r="D190" i="16"/>
  <c r="D197" i="16"/>
  <c r="D171" i="16"/>
  <c r="D168" i="16"/>
  <c r="K250" i="17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J158" i="15" s="1"/>
  <c r="N222" i="16"/>
  <c r="N160" i="15"/>
  <c r="B221" i="16"/>
  <c r="B159" i="15"/>
  <c r="B158" i="15" s="1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00" i="16" s="1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O158" i="15" s="1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B167" i="15" s="1"/>
  <c r="N227" i="16"/>
  <c r="F224" i="16"/>
  <c r="J222" i="16"/>
  <c r="N220" i="16"/>
  <c r="N162" i="15"/>
  <c r="B188" i="16"/>
  <c r="D177" i="16"/>
  <c r="D172" i="16"/>
  <c r="D167" i="16" s="1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B200" i="15" s="1"/>
  <c r="D162" i="15"/>
  <c r="D160" i="15"/>
  <c r="C175" i="15"/>
  <c r="K220" i="17"/>
  <c r="K162" i="15"/>
  <c r="B191" i="16"/>
  <c r="B184" i="16"/>
  <c r="D174" i="16"/>
  <c r="C233" i="17"/>
  <c r="N240" i="17"/>
  <c r="N184" i="17"/>
  <c r="N183" i="17" s="1"/>
  <c r="B76" i="14"/>
  <c r="B74" i="14" s="1"/>
  <c r="B72" i="14" s="1"/>
  <c r="Q94" i="18"/>
  <c r="H87" i="14"/>
  <c r="L85" i="14"/>
  <c r="C187" i="15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D216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P200" i="16" s="1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B176" i="16"/>
  <c r="K211" i="16"/>
  <c r="G240" i="17"/>
  <c r="Q243" i="17"/>
  <c r="Q187" i="17"/>
  <c r="Q183" i="17" s="1"/>
  <c r="I169" i="17"/>
  <c r="I231" i="17"/>
  <c r="O163" i="17"/>
  <c r="G160" i="17"/>
  <c r="G158" i="17" s="1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Q194" i="19" s="1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L167" i="16" s="1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J167" i="16" s="1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5" i="19" s="1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H194" i="19" s="1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G194" i="19" s="1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M162" i="23" s="1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194" i="23"/>
  <c r="O146" i="23"/>
  <c r="O143" i="23" s="1"/>
  <c r="C193" i="23"/>
  <c r="C145" i="23"/>
  <c r="G150" i="23"/>
  <c r="G156" i="23"/>
  <c r="G152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194" i="21" s="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E158" i="16" s="1"/>
  <c r="N190" i="17"/>
  <c r="J185" i="17"/>
  <c r="H227" i="17"/>
  <c r="H220" i="17"/>
  <c r="J81" i="18"/>
  <c r="J110" i="6" s="1"/>
  <c r="N136" i="6"/>
  <c r="B135" i="6"/>
  <c r="Q218" i="19"/>
  <c r="C198" i="19"/>
  <c r="Q169" i="19"/>
  <c r="P172" i="20"/>
  <c r="B208" i="20"/>
  <c r="F204" i="20"/>
  <c r="J202" i="20"/>
  <c r="Q197" i="21"/>
  <c r="Q194" i="21" s="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F162" i="24" s="1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P157" i="20" s="1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N143" i="23" s="1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129" i="24" s="1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H143" i="24" s="1"/>
  <c r="L155" i="24"/>
  <c r="H151" i="24"/>
  <c r="H148" i="24"/>
  <c r="P144" i="24"/>
  <c r="P143" i="24" s="1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B194" i="21" s="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C175" i="20" s="1"/>
  <c r="P244" i="20"/>
  <c r="F201" i="21"/>
  <c r="P195" i="21"/>
  <c r="P194" i="21" s="1"/>
  <c r="Q163" i="23"/>
  <c r="J149" i="23"/>
  <c r="Q172" i="23"/>
  <c r="D173" i="24"/>
  <c r="D162" i="24" s="1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D143" i="24" s="1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E169" i="25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I95" i="27" s="1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P107" i="29" s="1"/>
  <c r="G133" i="29"/>
  <c r="G102" i="27"/>
  <c r="G99" i="27"/>
  <c r="G96" i="27"/>
  <c r="G95" i="27" s="1"/>
  <c r="J144" i="28"/>
  <c r="J108" i="27"/>
  <c r="C159" i="28"/>
  <c r="C129" i="28"/>
  <c r="O157" i="28"/>
  <c r="O127" i="28"/>
  <c r="C156" i="28"/>
  <c r="C126" i="28"/>
  <c r="C123" i="28" s="1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M107" i="28" s="1"/>
  <c r="Q145" i="28"/>
  <c r="Q109" i="28"/>
  <c r="E144" i="28"/>
  <c r="E108" i="28"/>
  <c r="E107" i="28" s="1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O123" i="28" s="1"/>
  <c r="C154" i="28"/>
  <c r="C124" i="28"/>
  <c r="C151" i="28"/>
  <c r="O150" i="28"/>
  <c r="O116" i="28"/>
  <c r="K147" i="28"/>
  <c r="K111" i="28"/>
  <c r="O145" i="28"/>
  <c r="O109" i="28"/>
  <c r="O107" i="28" s="1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C95" i="27" s="1"/>
  <c r="P125" i="27"/>
  <c r="P150" i="28"/>
  <c r="L147" i="28"/>
  <c r="P145" i="28"/>
  <c r="D144" i="28"/>
  <c r="D108" i="27"/>
  <c r="D103" i="27"/>
  <c r="I98" i="28"/>
  <c r="I95" i="28" s="1"/>
  <c r="I157" i="28"/>
  <c r="I127" i="28"/>
  <c r="M155" i="28"/>
  <c r="M125" i="28"/>
  <c r="M123" i="28" s="1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G123" i="28" s="1"/>
  <c r="K155" i="28"/>
  <c r="K125" i="28"/>
  <c r="K150" i="28"/>
  <c r="K116" i="28"/>
  <c r="G147" i="28"/>
  <c r="G111" i="28"/>
  <c r="K145" i="28"/>
  <c r="K109" i="28"/>
  <c r="K107" i="28" s="1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2" i="24" s="1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H107" i="27" s="1"/>
  <c r="P143" i="28"/>
  <c r="P112" i="27"/>
  <c r="P115" i="27"/>
  <c r="P110" i="27"/>
  <c r="P107" i="27" s="1"/>
  <c r="P113" i="27"/>
  <c r="E100" i="28"/>
  <c r="Q158" i="28"/>
  <c r="Q128" i="28"/>
  <c r="Q123" i="28" s="1"/>
  <c r="E157" i="28"/>
  <c r="E127" i="28"/>
  <c r="I155" i="28"/>
  <c r="I125" i="28"/>
  <c r="I123" i="28" s="1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K194" i="21" s="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K129" i="24" s="1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123" i="29" s="1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5" i="28" s="1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83" i="32" s="1"/>
  <c r="M94" i="32"/>
  <c r="M101" i="32"/>
  <c r="M108" i="32"/>
  <c r="M63" i="35"/>
  <c r="M50" i="35" s="1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F83" i="31" s="1"/>
  <c r="P98" i="32"/>
  <c r="N95" i="32"/>
  <c r="N99" i="32"/>
  <c r="B98" i="32"/>
  <c r="J36" i="30"/>
  <c r="J106" i="32"/>
  <c r="J94" i="32"/>
  <c r="J101" i="32"/>
  <c r="J83" i="32" s="1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83" i="32" s="1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0" i="37" s="1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M107" i="29" s="1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E83" i="32" s="1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3" i="27" s="1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B83" i="32" s="1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F62" i="45" s="1"/>
  <c r="M53" i="41"/>
  <c r="M74" i="41"/>
  <c r="Q51" i="41"/>
  <c r="Q72" i="41"/>
  <c r="O34" i="42"/>
  <c r="O37" i="42"/>
  <c r="O177" i="6" s="1"/>
  <c r="M84" i="45"/>
  <c r="M66" i="45"/>
  <c r="M62" i="45" s="1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N50" i="41" s="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2" i="44" s="1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62" i="44" s="1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0" i="37" s="1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51" i="49" s="1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D50" i="40" s="1"/>
  <c r="F82" i="41"/>
  <c r="B52" i="41"/>
  <c r="F57" i="41"/>
  <c r="N59" i="41"/>
  <c r="N57" i="41"/>
  <c r="N35" i="42"/>
  <c r="G64" i="43"/>
  <c r="H88" i="44"/>
  <c r="P70" i="44"/>
  <c r="H71" i="44"/>
  <c r="H89" i="44"/>
  <c r="H67" i="44"/>
  <c r="H62" i="44" s="1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2" i="44" s="1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N50" i="40" s="1"/>
  <c r="B51" i="40"/>
  <c r="C82" i="41"/>
  <c r="P66" i="41"/>
  <c r="P81" i="41"/>
  <c r="I35" i="42"/>
  <c r="H87" i="44"/>
  <c r="P74" i="44"/>
  <c r="N70" i="44"/>
  <c r="K66" i="44"/>
  <c r="F67" i="44"/>
  <c r="B65" i="44"/>
  <c r="B63" i="44"/>
  <c r="B62" i="44" s="1"/>
  <c r="C34" i="46"/>
  <c r="K91" i="51"/>
  <c r="K106" i="51"/>
  <c r="K79" i="51"/>
  <c r="K102" i="51"/>
  <c r="C99" i="51"/>
  <c r="C76" i="51"/>
  <c r="K85" i="51"/>
  <c r="K82" i="51"/>
  <c r="K83" i="51"/>
  <c r="K73" i="51"/>
  <c r="K77" i="51"/>
  <c r="K72" i="51" s="1"/>
  <c r="M35" i="34"/>
  <c r="P58" i="35"/>
  <c r="H63" i="36"/>
  <c r="L61" i="36"/>
  <c r="D58" i="36"/>
  <c r="P57" i="36"/>
  <c r="L54" i="39"/>
  <c r="Q63" i="39"/>
  <c r="I60" i="39"/>
  <c r="M58" i="39"/>
  <c r="C53" i="40"/>
  <c r="Q55" i="40"/>
  <c r="Q50" i="40" s="1"/>
  <c r="Q53" i="40"/>
  <c r="Q60" i="40"/>
  <c r="Q51" i="40"/>
  <c r="Q58" i="40"/>
  <c r="Q65" i="40"/>
  <c r="B82" i="41"/>
  <c r="N51" i="41"/>
  <c r="O66" i="41"/>
  <c r="O50" i="41" s="1"/>
  <c r="O81" i="41"/>
  <c r="K34" i="42"/>
  <c r="G73" i="43"/>
  <c r="M86" i="44"/>
  <c r="O74" i="44"/>
  <c r="L70" i="44"/>
  <c r="J66" i="44"/>
  <c r="F63" i="44"/>
  <c r="F62" i="44" s="1"/>
  <c r="E73" i="44"/>
  <c r="E71" i="44"/>
  <c r="I68" i="44"/>
  <c r="E67" i="44"/>
  <c r="E62" i="44" s="1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M50" i="36" s="1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D62" i="45" s="1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62" i="44" s="1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M72" i="51" s="1"/>
  <c r="Q78" i="51"/>
  <c r="M77" i="51"/>
  <c r="Q98" i="52"/>
  <c r="E74" i="51"/>
  <c r="E72" i="51" s="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Q72" i="51" s="1"/>
  <c r="M75" i="51"/>
  <c r="B82" i="52"/>
  <c r="D90" i="52"/>
  <c r="D86" i="52"/>
  <c r="N66" i="40"/>
  <c r="N60" i="40"/>
  <c r="B59" i="40"/>
  <c r="B57" i="40"/>
  <c r="B50" i="40" s="1"/>
  <c r="N55" i="40"/>
  <c r="B54" i="40"/>
  <c r="D73" i="43"/>
  <c r="P72" i="43"/>
  <c r="H65" i="43"/>
  <c r="L63" i="43"/>
  <c r="N34" i="46"/>
  <c r="L59" i="48"/>
  <c r="D56" i="48"/>
  <c r="D51" i="48" s="1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M62" i="44" s="1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O51" i="48" s="1"/>
  <c r="C61" i="48"/>
  <c r="C59" i="48"/>
  <c r="O70" i="48"/>
  <c r="C52" i="48"/>
  <c r="J34" i="50"/>
  <c r="I90" i="51"/>
  <c r="M88" i="51"/>
  <c r="Q86" i="51"/>
  <c r="M82" i="51"/>
  <c r="M80" i="51"/>
  <c r="M73" i="51"/>
  <c r="H83" i="52"/>
  <c r="H72" i="52" s="1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I51" i="48" s="1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C33" i="6"/>
  <c r="B10" i="7"/>
  <c r="Q98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98" i="12"/>
  <c r="N63" i="10"/>
  <c r="N145" i="12"/>
  <c r="F63" i="10"/>
  <c r="F145" i="12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M115" i="11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B115" i="12"/>
  <c r="J63" i="10"/>
  <c r="J145" i="12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Q200" i="16"/>
  <c r="M200" i="16"/>
  <c r="I200" i="16"/>
  <c r="M167" i="16"/>
  <c r="I167" i="16"/>
  <c r="E167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O115" i="11"/>
  <c r="K115" i="11"/>
  <c r="O98" i="11"/>
  <c r="K98" i="11"/>
  <c r="L115" i="12"/>
  <c r="P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M200" i="15"/>
  <c r="I200" i="15"/>
  <c r="E200" i="15"/>
  <c r="Q183" i="15"/>
  <c r="M183" i="15"/>
  <c r="I167" i="15"/>
  <c r="M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J115" i="11"/>
  <c r="J98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K115" i="12"/>
  <c r="G115" i="12"/>
  <c r="C115" i="12"/>
  <c r="O98" i="12"/>
  <c r="K98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D183" i="15"/>
  <c r="D167" i="15"/>
  <c r="L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L158" i="16"/>
  <c r="H158" i="16"/>
  <c r="D158" i="16"/>
  <c r="D227" i="17"/>
  <c r="K96" i="18"/>
  <c r="O90" i="18"/>
  <c r="O242" i="19"/>
  <c r="C231" i="19"/>
  <c r="G223" i="19"/>
  <c r="G215" i="19"/>
  <c r="I194" i="19"/>
  <c r="D175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64" i="10" s="1"/>
  <c r="L153" i="6" s="1"/>
  <c r="D53" i="10"/>
  <c r="O50" i="10"/>
  <c r="K50" i="10"/>
  <c r="G50" i="10"/>
  <c r="C50" i="10"/>
  <c r="O51" i="6"/>
  <c r="O128" i="6" s="1"/>
  <c r="K51" i="6"/>
  <c r="K128" i="6" s="1"/>
  <c r="G51" i="6"/>
  <c r="G128" i="6" s="1"/>
  <c r="C51" i="6"/>
  <c r="C57" i="10"/>
  <c r="D115" i="11"/>
  <c r="L98" i="11"/>
  <c r="D98" i="11"/>
  <c r="M115" i="12"/>
  <c r="E115" i="12"/>
  <c r="Q98" i="12"/>
  <c r="M98" i="12"/>
  <c r="E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80" i="14"/>
  <c r="J200" i="15"/>
  <c r="F200" i="15"/>
  <c r="N183" i="15"/>
  <c r="B183" i="15"/>
  <c r="F167" i="15"/>
  <c r="N158" i="15"/>
  <c r="F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H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I172" i="19"/>
  <c r="E172" i="19"/>
  <c r="O194" i="20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Q162" i="24"/>
  <c r="M143" i="24"/>
  <c r="E143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130" i="6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K200" i="15"/>
  <c r="O183" i="15"/>
  <c r="K183" i="15"/>
  <c r="K167" i="15"/>
  <c r="G167" i="15"/>
  <c r="K158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N183" i="16"/>
  <c r="F167" i="16"/>
  <c r="J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H181" i="17"/>
  <c r="K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222" i="21"/>
  <c r="K222" i="21"/>
  <c r="G165" i="21"/>
  <c r="C222" i="21"/>
  <c r="O221" i="21"/>
  <c r="K164" i="21"/>
  <c r="G221" i="21"/>
  <c r="C164" i="21"/>
  <c r="O219" i="21"/>
  <c r="K219" i="21"/>
  <c r="G162" i="21"/>
  <c r="C219" i="21"/>
  <c r="C68" i="22"/>
  <c r="C191" i="23"/>
  <c r="J143" i="23"/>
  <c r="M129" i="23"/>
  <c r="P203" i="24"/>
  <c r="P200" i="17"/>
  <c r="M183" i="17"/>
  <c r="I183" i="17"/>
  <c r="Q158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K175" i="19"/>
  <c r="G175" i="20"/>
  <c r="K100" i="18"/>
  <c r="K163" i="6" s="1"/>
  <c r="P58" i="22"/>
  <c r="P111" i="6" s="1"/>
  <c r="D58" i="22"/>
  <c r="D111" i="6" s="1"/>
  <c r="D76" i="22"/>
  <c r="D167" i="6" s="1"/>
  <c r="O202" i="23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L129" i="23" s="1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L194" i="19"/>
  <c r="P175" i="19"/>
  <c r="L175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I194" i="20"/>
  <c r="E175" i="20"/>
  <c r="E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Q71" i="26"/>
  <c r="Q143" i="28"/>
  <c r="Q70" i="26"/>
  <c r="Q133" i="28"/>
  <c r="E194" i="21"/>
  <c r="N55" i="22"/>
  <c r="J55" i="22"/>
  <c r="F55" i="22"/>
  <c r="B55" i="22"/>
  <c r="N50" i="22"/>
  <c r="N64" i="6" s="1"/>
  <c r="N137" i="6" s="1"/>
  <c r="J50" i="22"/>
  <c r="F50" i="22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L123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M123" i="29"/>
  <c r="E123" i="29"/>
  <c r="K83" i="31"/>
  <c r="M121" i="32"/>
  <c r="M60" i="22"/>
  <c r="M148" i="25"/>
  <c r="M160" i="25"/>
  <c r="M191" i="25"/>
  <c r="M200" i="25"/>
  <c r="M154" i="25"/>
  <c r="E60" i="22"/>
  <c r="E152" i="25"/>
  <c r="E157" i="25"/>
  <c r="J107" i="27"/>
  <c r="D83" i="32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E187" i="25"/>
  <c r="M59" i="22"/>
  <c r="M112" i="6" s="1"/>
  <c r="M134" i="25"/>
  <c r="M137" i="25"/>
  <c r="M139" i="25"/>
  <c r="M136" i="25"/>
  <c r="M138" i="25"/>
  <c r="M141" i="25"/>
  <c r="M180" i="25"/>
  <c r="Q123" i="27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K107" i="29"/>
  <c r="E107" i="29"/>
  <c r="Q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Q50" i="36"/>
  <c r="F83" i="32"/>
  <c r="O83" i="33"/>
  <c r="G83" i="33"/>
  <c r="K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I107" i="27" s="1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F123" i="28"/>
  <c r="B123" i="28"/>
  <c r="N107" i="28"/>
  <c r="J107" i="28"/>
  <c r="F107" i="28"/>
  <c r="B107" i="28"/>
  <c r="N95" i="28"/>
  <c r="J95" i="28"/>
  <c r="F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83" i="33" s="1"/>
  <c r="P113" i="33"/>
  <c r="L84" i="33"/>
  <c r="L83" i="33" s="1"/>
  <c r="L113" i="33"/>
  <c r="H84" i="33"/>
  <c r="H113" i="33"/>
  <c r="D84" i="33"/>
  <c r="D83" i="33" s="1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L123" i="28"/>
  <c r="H123" i="28"/>
  <c r="D123" i="28"/>
  <c r="P107" i="28"/>
  <c r="H107" i="28"/>
  <c r="D107" i="28"/>
  <c r="L95" i="28"/>
  <c r="H95" i="28"/>
  <c r="D95" i="28"/>
  <c r="C107" i="29"/>
  <c r="K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M95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J50" i="40"/>
  <c r="F50" i="40"/>
  <c r="Q123" i="29"/>
  <c r="I123" i="29"/>
  <c r="Q107" i="29"/>
  <c r="G107" i="29"/>
  <c r="Q95" i="29"/>
  <c r="I95" i="29"/>
  <c r="P112" i="32"/>
  <c r="L112" i="32"/>
  <c r="H112" i="32"/>
  <c r="D112" i="32"/>
  <c r="Q83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H62" i="45"/>
  <c r="M51" i="47"/>
  <c r="L51" i="48"/>
  <c r="P50" i="40"/>
  <c r="L50" i="40"/>
  <c r="H50" i="40"/>
  <c r="K50" i="41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I51" i="47"/>
  <c r="H51" i="49"/>
  <c r="M80" i="39"/>
  <c r="M79" i="39"/>
  <c r="M78" i="39"/>
  <c r="Q81" i="40"/>
  <c r="E50" i="40"/>
  <c r="J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J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51" i="48" s="1"/>
  <c r="E69" i="48"/>
  <c r="M51" i="49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I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72" i="51" s="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J72" i="51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D103" i="6"/>
  <c r="D104" i="6"/>
  <c r="N51" i="6"/>
  <c r="N58" i="10"/>
  <c r="N64" i="10"/>
  <c r="N153" i="6" s="1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99" i="18"/>
  <c r="C162" i="6" s="1"/>
  <c r="C107" i="6"/>
  <c r="L103" i="6"/>
  <c r="L104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100" i="14"/>
  <c r="D161" i="6" s="1"/>
  <c r="L98" i="14"/>
  <c r="L159" i="6" s="1"/>
  <c r="D98" i="14"/>
  <c r="D159" i="6" s="1"/>
  <c r="D97" i="14"/>
  <c r="D158" i="6" s="1"/>
  <c r="H111" i="6"/>
  <c r="Q42" i="6"/>
  <c r="I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E123" i="28"/>
  <c r="K95" i="28"/>
  <c r="G95" i="28"/>
  <c r="C95" i="28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I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B123" i="29" s="1"/>
  <c r="N128" i="29"/>
  <c r="J128" i="29"/>
  <c r="F128" i="29"/>
  <c r="F123" i="29" s="1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O83" i="32"/>
  <c r="C83" i="32"/>
  <c r="B122" i="33"/>
  <c r="N112" i="33"/>
  <c r="K42" i="6"/>
  <c r="G42" i="6"/>
  <c r="C42" i="6"/>
  <c r="O39" i="6"/>
  <c r="K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00" i="17" s="1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K123" i="28"/>
  <c r="M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L56" i="26" s="1"/>
  <c r="L115" i="6" s="1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G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L143" i="24"/>
  <c r="P129" i="24"/>
  <c r="H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K50" i="37"/>
  <c r="G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G160" i="25"/>
  <c r="C160" i="25"/>
  <c r="O200" i="25"/>
  <c r="K200" i="25"/>
  <c r="G200" i="25"/>
  <c r="C200" i="25"/>
  <c r="O199" i="25"/>
  <c r="K199" i="25"/>
  <c r="G199" i="25"/>
  <c r="C199" i="25"/>
  <c r="O198" i="25"/>
  <c r="K198" i="25"/>
  <c r="G150" i="25"/>
  <c r="G198" i="25"/>
  <c r="C198" i="25"/>
  <c r="O196" i="25"/>
  <c r="K196" i="25"/>
  <c r="G196" i="25"/>
  <c r="C196" i="25"/>
  <c r="O137" i="25"/>
  <c r="K141" i="25"/>
  <c r="G138" i="25"/>
  <c r="C141" i="25"/>
  <c r="O188" i="25"/>
  <c r="K188" i="25"/>
  <c r="G188" i="25"/>
  <c r="C188" i="25"/>
  <c r="C138" i="25"/>
  <c r="K137" i="25"/>
  <c r="C137" i="25"/>
  <c r="O187" i="25"/>
  <c r="K136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G123" i="27"/>
  <c r="O107" i="27"/>
  <c r="K107" i="27"/>
  <c r="G107" i="27"/>
  <c r="O95" i="27"/>
  <c r="K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Q51" i="47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I129" i="23" l="1"/>
  <c r="Q175" i="20"/>
  <c r="I162" i="23"/>
  <c r="J194" i="21"/>
  <c r="E200" i="16"/>
  <c r="G183" i="16"/>
  <c r="F183" i="15"/>
  <c r="J98" i="12"/>
  <c r="J88" i="18"/>
  <c r="H75" i="22"/>
  <c r="P183" i="15"/>
  <c r="Q115" i="11"/>
  <c r="E33" i="6"/>
  <c r="L80" i="43"/>
  <c r="E51" i="47"/>
  <c r="C50" i="36"/>
  <c r="H123" i="27"/>
  <c r="I50" i="36"/>
  <c r="L50" i="37"/>
  <c r="H83" i="31"/>
  <c r="I50" i="40"/>
  <c r="B83" i="31"/>
  <c r="L107" i="28"/>
  <c r="I175" i="20"/>
  <c r="O83" i="31"/>
  <c r="I123" i="27"/>
  <c r="I162" i="24"/>
  <c r="L175" i="20"/>
  <c r="B143" i="24"/>
  <c r="M157" i="20"/>
  <c r="C107" i="27"/>
  <c r="P95" i="28"/>
  <c r="I143" i="24"/>
  <c r="Q143" i="24"/>
  <c r="L194" i="21"/>
  <c r="B143" i="23"/>
  <c r="D95" i="29"/>
  <c r="I71" i="39"/>
  <c r="P194" i="20"/>
  <c r="F183" i="16"/>
  <c r="I183" i="16"/>
  <c r="O157" i="19"/>
  <c r="N115" i="12"/>
  <c r="I183" i="15"/>
  <c r="P98" i="11"/>
  <c r="L98" i="12"/>
  <c r="B102" i="18"/>
  <c r="B165" i="6" s="1"/>
  <c r="G72" i="51"/>
  <c r="E76" i="22"/>
  <c r="E167" i="6" s="1"/>
  <c r="P75" i="22"/>
  <c r="P166" i="6" s="1"/>
  <c r="D107" i="29"/>
  <c r="M194" i="19"/>
  <c r="M194" i="21"/>
  <c r="L183" i="15"/>
  <c r="O115" i="12"/>
  <c r="G98" i="11"/>
  <c r="B98" i="12"/>
  <c r="H98" i="11"/>
  <c r="P115" i="12"/>
  <c r="D200" i="15"/>
  <c r="E143" i="25"/>
  <c r="H143" i="23"/>
  <c r="D130" i="6"/>
  <c r="G51" i="47"/>
  <c r="C83" i="31"/>
  <c r="O129" i="24"/>
  <c r="E143" i="23"/>
  <c r="K143" i="23"/>
  <c r="I143" i="23"/>
  <c r="C194" i="19"/>
  <c r="C162" i="24"/>
  <c r="E129" i="23"/>
  <c r="E194" i="20"/>
  <c r="P194" i="19"/>
  <c r="K200" i="16"/>
  <c r="N158" i="16"/>
  <c r="E157" i="19"/>
  <c r="F50" i="41"/>
  <c r="J62" i="45"/>
  <c r="N83" i="32"/>
  <c r="P83" i="32"/>
  <c r="G83" i="32"/>
  <c r="I83" i="31"/>
  <c r="H83" i="32"/>
  <c r="L83" i="32"/>
  <c r="E83" i="33"/>
  <c r="Q95" i="27"/>
  <c r="K83" i="32"/>
  <c r="B194" i="19"/>
  <c r="I194" i="21"/>
  <c r="L129" i="24"/>
  <c r="K175" i="20"/>
  <c r="Q157" i="20"/>
  <c r="F143" i="23"/>
  <c r="B162" i="24"/>
  <c r="L157" i="20"/>
  <c r="P157" i="19"/>
  <c r="C175" i="19"/>
  <c r="L157" i="19"/>
  <c r="G157" i="19"/>
  <c r="D175" i="19"/>
  <c r="C194" i="20"/>
  <c r="O175" i="20"/>
  <c r="J115" i="12"/>
  <c r="O158" i="17"/>
  <c r="B183" i="16"/>
  <c r="C98" i="11"/>
  <c r="H157" i="20"/>
  <c r="O56" i="26"/>
  <c r="C200" i="16"/>
  <c r="I51" i="49"/>
  <c r="N50" i="37"/>
  <c r="P129" i="23"/>
  <c r="I62" i="44"/>
  <c r="E72" i="52"/>
  <c r="C51" i="48"/>
  <c r="L50" i="41"/>
  <c r="B50" i="41"/>
  <c r="H50" i="41"/>
  <c r="O62" i="44"/>
  <c r="K143" i="24"/>
  <c r="G83" i="31"/>
  <c r="N143" i="24"/>
  <c r="M143" i="23"/>
  <c r="M158" i="16"/>
  <c r="D167" i="17"/>
  <c r="B167" i="16"/>
  <c r="C167" i="15"/>
  <c r="G50" i="40"/>
  <c r="O143" i="24"/>
  <c r="K157" i="19"/>
  <c r="P167" i="16"/>
  <c r="J183" i="16"/>
  <c r="F175" i="19"/>
  <c r="J123" i="29"/>
  <c r="P56" i="26"/>
  <c r="P115" i="6" s="1"/>
  <c r="G157" i="21"/>
  <c r="B157" i="19"/>
  <c r="Q95" i="28"/>
  <c r="L143" i="23"/>
  <c r="J157" i="19"/>
  <c r="L200" i="16"/>
  <c r="C162" i="23"/>
  <c r="M51" i="48"/>
  <c r="L158" i="17"/>
  <c r="M42" i="6"/>
  <c r="I62" i="43"/>
  <c r="N83" i="33"/>
  <c r="H83" i="33"/>
  <c r="D157" i="19"/>
  <c r="G98" i="12"/>
  <c r="B158" i="17"/>
  <c r="M226" i="19"/>
  <c r="M167" i="15"/>
  <c r="F200" i="17"/>
  <c r="Q107" i="28"/>
  <c r="N158" i="17"/>
  <c r="D30" i="6"/>
  <c r="E62" i="43"/>
  <c r="E50" i="36"/>
  <c r="M115" i="6"/>
  <c r="G51" i="48"/>
  <c r="G50" i="41"/>
  <c r="M95" i="27"/>
  <c r="Q183" i="16"/>
  <c r="K51" i="48"/>
  <c r="L95" i="29"/>
  <c r="K33" i="6"/>
  <c r="P51" i="48"/>
  <c r="N62" i="45"/>
  <c r="D50" i="36"/>
  <c r="D72" i="14"/>
  <c r="D101" i="6" s="1"/>
  <c r="D72" i="52"/>
  <c r="I129" i="24"/>
  <c r="E200" i="17"/>
  <c r="F75" i="22"/>
  <c r="F166" i="6" s="1"/>
  <c r="E129" i="24"/>
  <c r="K153" i="27"/>
  <c r="O167" i="16"/>
  <c r="H72" i="53"/>
  <c r="M72" i="53"/>
  <c r="F72" i="52"/>
  <c r="J72" i="52"/>
  <c r="C72" i="51"/>
  <c r="O51" i="49"/>
  <c r="G51" i="49"/>
  <c r="Q51" i="49"/>
  <c r="J51" i="47"/>
  <c r="I33" i="6"/>
  <c r="P62" i="45"/>
  <c r="G62" i="45"/>
  <c r="L62" i="45"/>
  <c r="P62" i="44"/>
  <c r="K62" i="43"/>
  <c r="C62" i="43"/>
  <c r="O62" i="43"/>
  <c r="E50" i="41"/>
  <c r="Q50" i="41"/>
  <c r="I50" i="41"/>
  <c r="M50" i="41"/>
  <c r="P50" i="41"/>
  <c r="K50" i="40"/>
  <c r="Q50" i="37"/>
  <c r="O50" i="36"/>
  <c r="L50" i="36"/>
  <c r="K50" i="36"/>
  <c r="G50" i="36"/>
  <c r="B50" i="35"/>
  <c r="Q50" i="35"/>
  <c r="C83" i="33"/>
  <c r="F83" i="33"/>
  <c r="J83" i="31"/>
  <c r="P123" i="29"/>
  <c r="B107" i="29"/>
  <c r="I107" i="29"/>
  <c r="J123" i="28"/>
  <c r="M123" i="27"/>
  <c r="Q107" i="27"/>
  <c r="L107" i="27"/>
  <c r="M107" i="27"/>
  <c r="Q143" i="27"/>
  <c r="E95" i="27"/>
  <c r="B107" i="27"/>
  <c r="Q129" i="25"/>
  <c r="B75" i="22"/>
  <c r="B166" i="6" s="1"/>
  <c r="M76" i="22"/>
  <c r="M167" i="6" s="1"/>
  <c r="G143" i="24"/>
  <c r="C129" i="24"/>
  <c r="C143" i="24"/>
  <c r="J129" i="24"/>
  <c r="F129" i="24"/>
  <c r="M129" i="24"/>
  <c r="B129" i="24"/>
  <c r="G129" i="24"/>
  <c r="D129" i="23"/>
  <c r="J162" i="23"/>
  <c r="O129" i="23"/>
  <c r="M26" i="7"/>
  <c r="M5" i="7" s="1"/>
  <c r="O191" i="23"/>
  <c r="J39" i="6"/>
  <c r="F194" i="21"/>
  <c r="G194" i="20"/>
  <c r="K194" i="20"/>
  <c r="B157" i="20"/>
  <c r="N157" i="20"/>
  <c r="J157" i="20"/>
  <c r="H157" i="19"/>
  <c r="Q157" i="19"/>
  <c r="M157" i="19"/>
  <c r="O175" i="19"/>
  <c r="F157" i="19"/>
  <c r="E194" i="19"/>
  <c r="F194" i="19"/>
  <c r="F158" i="17"/>
  <c r="C200" i="17"/>
  <c r="J183" i="17"/>
  <c r="D183" i="17"/>
  <c r="M183" i="16"/>
  <c r="O158" i="16"/>
  <c r="Q158" i="16"/>
  <c r="O183" i="16"/>
  <c r="J183" i="15"/>
  <c r="C158" i="15"/>
  <c r="B39" i="6"/>
  <c r="F39" i="6"/>
  <c r="C98" i="12"/>
  <c r="F98" i="12"/>
  <c r="F115" i="12"/>
  <c r="D98" i="12"/>
  <c r="E26" i="7"/>
  <c r="E5" i="7" s="1"/>
  <c r="G141" i="25"/>
  <c r="O115" i="6"/>
  <c r="K15" i="9"/>
  <c r="E123" i="27"/>
  <c r="I26" i="9"/>
  <c r="L26" i="9"/>
  <c r="D15" i="7"/>
  <c r="E50" i="37"/>
  <c r="G5" i="9"/>
  <c r="G53" i="9" s="1"/>
  <c r="Q115" i="6"/>
  <c r="P10" i="8"/>
  <c r="Q10" i="8"/>
  <c r="E26" i="9"/>
  <c r="E5" i="9" s="1"/>
  <c r="L26" i="8"/>
  <c r="L5" i="8" s="1"/>
  <c r="G10" i="8"/>
  <c r="G5" i="8" s="1"/>
  <c r="C158" i="25"/>
  <c r="N72" i="52"/>
  <c r="I115" i="6"/>
  <c r="O10" i="9"/>
  <c r="M26" i="9"/>
  <c r="P26" i="9"/>
  <c r="N10" i="8"/>
  <c r="M15" i="8"/>
  <c r="C15" i="7"/>
  <c r="G15" i="7"/>
  <c r="M175" i="21"/>
  <c r="K115" i="6"/>
  <c r="C148" i="25"/>
  <c r="K167" i="17"/>
  <c r="J143" i="24"/>
  <c r="H26" i="8"/>
  <c r="I26" i="8"/>
  <c r="N26" i="8"/>
  <c r="I15" i="9"/>
  <c r="O10" i="8"/>
  <c r="F26" i="8"/>
  <c r="H15" i="7"/>
  <c r="G99" i="18"/>
  <c r="G162" i="6" s="1"/>
  <c r="L62" i="44"/>
  <c r="B62" i="45"/>
  <c r="C56" i="26"/>
  <c r="C115" i="6" s="1"/>
  <c r="C116" i="6"/>
  <c r="M15" i="9"/>
  <c r="P15" i="9"/>
  <c r="P26" i="8"/>
  <c r="L15" i="7"/>
  <c r="M72" i="52"/>
  <c r="F62" i="43"/>
  <c r="L10" i="9"/>
  <c r="O15" i="8"/>
  <c r="C150" i="25"/>
  <c r="G143" i="23"/>
  <c r="N194" i="19"/>
  <c r="I15" i="8"/>
  <c r="N15" i="8"/>
  <c r="D26" i="8"/>
  <c r="O162" i="21"/>
  <c r="O173" i="21"/>
  <c r="O62" i="45"/>
  <c r="D26" i="9"/>
  <c r="D5" i="9" s="1"/>
  <c r="D52" i="9" s="1"/>
  <c r="E26" i="8"/>
  <c r="C10" i="8"/>
  <c r="C5" i="8" s="1"/>
  <c r="N10" i="9"/>
  <c r="E175" i="19"/>
  <c r="K62" i="45"/>
  <c r="K138" i="25"/>
  <c r="K150" i="25"/>
  <c r="Q167" i="17"/>
  <c r="F56" i="26"/>
  <c r="F115" i="6" s="1"/>
  <c r="L98" i="6"/>
  <c r="B72" i="52"/>
  <c r="C175" i="21"/>
  <c r="N26" i="9"/>
  <c r="O26" i="9"/>
  <c r="C26" i="9"/>
  <c r="C5" i="9" s="1"/>
  <c r="N51" i="49"/>
  <c r="O138" i="25"/>
  <c r="D101" i="18"/>
  <c r="D164" i="6" s="1"/>
  <c r="F50" i="37"/>
  <c r="F95" i="27"/>
  <c r="D95" i="27"/>
  <c r="M175" i="19"/>
  <c r="B175" i="19"/>
  <c r="G162" i="23"/>
  <c r="Q76" i="26"/>
  <c r="Q173" i="6" s="1"/>
  <c r="Q118" i="6"/>
  <c r="H15" i="8"/>
  <c r="D206" i="17"/>
  <c r="D200" i="17" s="1"/>
  <c r="J10" i="9"/>
  <c r="F26" i="9"/>
  <c r="Q26" i="8"/>
  <c r="O151" i="25"/>
  <c r="J56" i="26"/>
  <c r="N51" i="47"/>
  <c r="O164" i="21"/>
  <c r="G94" i="18"/>
  <c r="Q62" i="44"/>
  <c r="N131" i="6"/>
  <c r="I10" i="9"/>
  <c r="Q26" i="9"/>
  <c r="Q50" i="39"/>
  <c r="P129" i="25"/>
  <c r="C152" i="25"/>
  <c r="M58" i="22"/>
  <c r="M75" i="22" s="1"/>
  <c r="M166" i="6" s="1"/>
  <c r="H95" i="27"/>
  <c r="J33" i="6"/>
  <c r="G194" i="21"/>
  <c r="G115" i="6"/>
  <c r="E56" i="26"/>
  <c r="E73" i="26" s="1"/>
  <c r="E170" i="6" s="1"/>
  <c r="E116" i="6"/>
  <c r="J15" i="9"/>
  <c r="Q15" i="8"/>
  <c r="J51" i="49"/>
  <c r="G139" i="25"/>
  <c r="N56" i="26"/>
  <c r="N115" i="6" s="1"/>
  <c r="E129" i="25"/>
  <c r="E71" i="39"/>
  <c r="G129" i="23"/>
  <c r="M153" i="27"/>
  <c r="D15" i="8"/>
  <c r="N15" i="9"/>
  <c r="O15" i="9"/>
  <c r="C154" i="25"/>
  <c r="K99" i="18"/>
  <c r="K162" i="6" s="1"/>
  <c r="L95" i="27"/>
  <c r="D80" i="43"/>
  <c r="I10" i="8"/>
  <c r="K15" i="8"/>
  <c r="K5" i="8" s="1"/>
  <c r="P15" i="7"/>
  <c r="K139" i="25"/>
  <c r="K129" i="25" s="1"/>
  <c r="P128" i="6"/>
  <c r="J194" i="20"/>
  <c r="P10" i="9"/>
  <c r="K26" i="9"/>
  <c r="F10" i="8"/>
  <c r="D56" i="26"/>
  <c r="D115" i="6" s="1"/>
  <c r="B50" i="37"/>
  <c r="P95" i="27"/>
  <c r="B129" i="23"/>
  <c r="O165" i="21"/>
  <c r="I157" i="19"/>
  <c r="N175" i="19"/>
  <c r="C129" i="23"/>
  <c r="O200" i="16"/>
  <c r="F15" i="7"/>
  <c r="B62" i="43"/>
  <c r="O139" i="25"/>
  <c r="C173" i="25"/>
  <c r="C157" i="19"/>
  <c r="B56" i="26"/>
  <c r="B115" i="6" s="1"/>
  <c r="D205" i="17"/>
  <c r="Q10" i="9"/>
  <c r="D10" i="7"/>
  <c r="D50" i="35"/>
  <c r="C176" i="25"/>
  <c r="H56" i="26"/>
  <c r="H115" i="6" s="1"/>
  <c r="Q143" i="25"/>
  <c r="B51" i="47"/>
  <c r="J175" i="20"/>
  <c r="H175" i="20"/>
  <c r="C183" i="16"/>
  <c r="D207" i="17"/>
  <c r="H26" i="9"/>
  <c r="H5" i="9" s="1"/>
  <c r="J26" i="8"/>
  <c r="J5" i="8" s="1"/>
  <c r="M10" i="9"/>
  <c r="F10" i="7"/>
  <c r="M26" i="8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103" i="6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C129" i="25" l="1"/>
  <c r="C143" i="25"/>
  <c r="N50" i="6"/>
  <c r="K5" i="9"/>
  <c r="F5" i="8"/>
  <c r="F41" i="8" s="1"/>
  <c r="B73" i="26"/>
  <c r="B170" i="6" s="1"/>
  <c r="O143" i="25"/>
  <c r="O129" i="25"/>
  <c r="O162" i="25"/>
  <c r="G129" i="25"/>
  <c r="M5" i="8"/>
  <c r="M45" i="8" s="1"/>
  <c r="O157" i="21"/>
  <c r="G52" i="9"/>
  <c r="O5" i="8"/>
  <c r="O46" i="8" s="1"/>
  <c r="N95" i="14"/>
  <c r="O26" i="7"/>
  <c r="O5" i="7" s="1"/>
  <c r="M5" i="9"/>
  <c r="M51" i="9" s="1"/>
  <c r="H5" i="8"/>
  <c r="H43" i="8" s="1"/>
  <c r="B5" i="8"/>
  <c r="B41" i="8" s="1"/>
  <c r="K26" i="7"/>
  <c r="K5" i="7" s="1"/>
  <c r="K46" i="7" s="1"/>
  <c r="C26" i="7"/>
  <c r="C5" i="7" s="1"/>
  <c r="C41" i="7" s="1"/>
  <c r="G51" i="9"/>
  <c r="J5" i="9"/>
  <c r="J52" i="9" s="1"/>
  <c r="F5" i="9"/>
  <c r="N5" i="9"/>
  <c r="N51" i="9" s="1"/>
  <c r="L5" i="9"/>
  <c r="I5" i="9"/>
  <c r="I52" i="9" s="1"/>
  <c r="Q5" i="9"/>
  <c r="Q51" i="9" s="1"/>
  <c r="P5" i="9"/>
  <c r="P53" i="9" s="1"/>
  <c r="O5" i="9"/>
  <c r="O52" i="9" s="1"/>
  <c r="D5" i="8"/>
  <c r="D47" i="8" s="1"/>
  <c r="I5" i="8"/>
  <c r="P5" i="8"/>
  <c r="N5" i="8"/>
  <c r="N45" i="8" s="1"/>
  <c r="J41" i="8"/>
  <c r="J42" i="8"/>
  <c r="J44" i="8"/>
  <c r="J46" i="8"/>
  <c r="K41" i="8"/>
  <c r="K44" i="8"/>
  <c r="K43" i="8"/>
  <c r="K46" i="8"/>
  <c r="K45" i="8"/>
  <c r="K47" i="8"/>
  <c r="K42" i="8"/>
  <c r="G47" i="8"/>
  <c r="G43" i="8"/>
  <c r="G45" i="8"/>
  <c r="G46" i="8"/>
  <c r="G44" i="8"/>
  <c r="G42" i="8"/>
  <c r="G41" i="8"/>
  <c r="C45" i="8"/>
  <c r="C47" i="8"/>
  <c r="C44" i="8"/>
  <c r="C43" i="8"/>
  <c r="K52" i="9"/>
  <c r="K51" i="9"/>
  <c r="K53" i="9"/>
  <c r="C52" i="9"/>
  <c r="C53" i="9"/>
  <c r="C51" i="9"/>
  <c r="G162" i="25"/>
  <c r="J115" i="6"/>
  <c r="J73" i="26"/>
  <c r="J170" i="6" s="1"/>
  <c r="E115" i="6"/>
  <c r="Q5" i="8"/>
  <c r="I26" i="7"/>
  <c r="I5" i="7" s="1"/>
  <c r="E162" i="25"/>
  <c r="E5" i="8"/>
  <c r="F73" i="26"/>
  <c r="F170" i="6" s="1"/>
  <c r="Q26" i="7"/>
  <c r="Q5" i="7" s="1"/>
  <c r="K143" i="25"/>
  <c r="C162" i="25"/>
  <c r="F101" i="6"/>
  <c r="F26" i="7"/>
  <c r="F5" i="7" s="1"/>
  <c r="D95" i="14"/>
  <c r="D156" i="6" s="1"/>
  <c r="F103" i="6"/>
  <c r="J95" i="14"/>
  <c r="J156" i="6" s="1"/>
  <c r="F95" i="14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K50" i="6"/>
  <c r="N166" i="6"/>
  <c r="M50" i="6"/>
  <c r="O101" i="18"/>
  <c r="O164" i="6" s="1"/>
  <c r="O109" i="6"/>
  <c r="J50" i="6"/>
  <c r="F44" i="8"/>
  <c r="P50" i="6"/>
  <c r="J47" i="8"/>
  <c r="O78" i="18"/>
  <c r="O100" i="18"/>
  <c r="O163" i="6" s="1"/>
  <c r="O108" i="6"/>
  <c r="Q141" i="6"/>
  <c r="Q50" i="6"/>
  <c r="O175" i="21"/>
  <c r="G50" i="6"/>
  <c r="M45" i="7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F156" i="6"/>
  <c r="I98" i="6"/>
  <c r="I64" i="10"/>
  <c r="I153" i="6" s="1"/>
  <c r="K98" i="6"/>
  <c r="K64" i="10"/>
  <c r="K153" i="6" s="1"/>
  <c r="F47" i="8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K97" i="14"/>
  <c r="K158" i="6" s="1"/>
  <c r="K103" i="6"/>
  <c r="K72" i="14"/>
  <c r="J45" i="8"/>
  <c r="L47" i="8"/>
  <c r="Q97" i="14"/>
  <c r="Q158" i="6" s="1"/>
  <c r="Q103" i="6"/>
  <c r="Q72" i="14"/>
  <c r="B107" i="6"/>
  <c r="B97" i="6" s="1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D51" i="9"/>
  <c r="N99" i="18"/>
  <c r="C78" i="22"/>
  <c r="C169" i="6" s="1"/>
  <c r="C114" i="6"/>
  <c r="E51" i="9"/>
  <c r="L50" i="6"/>
  <c r="H52" i="9"/>
  <c r="C97" i="14"/>
  <c r="C158" i="6" s="1"/>
  <c r="C103" i="6"/>
  <c r="C72" i="14"/>
  <c r="F10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E52" i="9"/>
  <c r="F46" i="8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M47" i="7"/>
  <c r="B5" i="9"/>
  <c r="B52" i="9" s="1"/>
  <c r="J43" i="8"/>
  <c r="D53" i="9"/>
  <c r="J107" i="6"/>
  <c r="G40" i="8" l="1"/>
  <c r="F97" i="6"/>
  <c r="F42" i="8"/>
  <c r="F43" i="8"/>
  <c r="M46" i="8"/>
  <c r="M42" i="8"/>
  <c r="M47" i="8"/>
  <c r="M44" i="8"/>
  <c r="C46" i="9"/>
  <c r="M41" i="8"/>
  <c r="M43" i="8"/>
  <c r="G46" i="9"/>
  <c r="O41" i="8"/>
  <c r="O40" i="8" s="1"/>
  <c r="O47" i="8"/>
  <c r="O44" i="8"/>
  <c r="O42" i="8"/>
  <c r="O45" i="8"/>
  <c r="O43" i="8"/>
  <c r="O43" i="7"/>
  <c r="O42" i="7"/>
  <c r="O44" i="7"/>
  <c r="N53" i="9"/>
  <c r="B42" i="8"/>
  <c r="H41" i="8"/>
  <c r="H45" i="8"/>
  <c r="B44" i="8"/>
  <c r="H46" i="8"/>
  <c r="H42" i="8"/>
  <c r="B43" i="8"/>
  <c r="B47" i="8"/>
  <c r="D43" i="8"/>
  <c r="H47" i="8"/>
  <c r="O46" i="7"/>
  <c r="O45" i="7"/>
  <c r="O47" i="7"/>
  <c r="K45" i="7"/>
  <c r="K47" i="7"/>
  <c r="K43" i="7"/>
  <c r="O41" i="7"/>
  <c r="K42" i="7"/>
  <c r="C44" i="7"/>
  <c r="I51" i="9"/>
  <c r="M53" i="9"/>
  <c r="M52" i="9"/>
  <c r="I53" i="9"/>
  <c r="I46" i="9" s="1"/>
  <c r="H44" i="8"/>
  <c r="N42" i="8"/>
  <c r="N43" i="8"/>
  <c r="B46" i="8"/>
  <c r="B45" i="8"/>
  <c r="N41" i="8"/>
  <c r="C46" i="7"/>
  <c r="K44" i="7"/>
  <c r="C45" i="7"/>
  <c r="C47" i="7"/>
  <c r="K41" i="7"/>
  <c r="C42" i="7"/>
  <c r="C43" i="7"/>
  <c r="J53" i="9"/>
  <c r="K40" i="8"/>
  <c r="D41" i="8"/>
  <c r="D42" i="8"/>
  <c r="D46" i="8"/>
  <c r="N46" i="8"/>
  <c r="K46" i="9"/>
  <c r="N52" i="9"/>
  <c r="J51" i="9"/>
  <c r="Q53" i="9"/>
  <c r="Q52" i="9"/>
  <c r="Q46" i="9" s="1"/>
  <c r="O51" i="9"/>
  <c r="O53" i="9"/>
  <c r="F51" i="9"/>
  <c r="F52" i="9"/>
  <c r="F53" i="9"/>
  <c r="N44" i="8"/>
  <c r="N47" i="8"/>
  <c r="D44" i="8"/>
  <c r="D45" i="8"/>
  <c r="N47" i="7"/>
  <c r="F47" i="7"/>
  <c r="Q43" i="8"/>
  <c r="Q42" i="8"/>
  <c r="Q41" i="8"/>
  <c r="Q44" i="8"/>
  <c r="Q45" i="8"/>
  <c r="Q46" i="8"/>
  <c r="C40" i="8"/>
  <c r="E42" i="8"/>
  <c r="E44" i="8"/>
  <c r="E41" i="8"/>
  <c r="E46" i="8"/>
  <c r="E43" i="8"/>
  <c r="E45" i="8"/>
  <c r="E47" i="8"/>
  <c r="J97" i="6"/>
  <c r="Q47" i="8"/>
  <c r="L47" i="7"/>
  <c r="B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L40" i="8"/>
  <c r="E75" i="22"/>
  <c r="E166" i="6" s="1"/>
  <c r="E111" i="6"/>
  <c r="M42" i="7"/>
  <c r="J40" i="8"/>
  <c r="M46" i="7"/>
  <c r="L156" i="6"/>
  <c r="F40" i="8"/>
  <c r="E47" i="7"/>
  <c r="D46" i="9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M40" i="8" l="1"/>
  <c r="F152" i="6"/>
  <c r="J152" i="6"/>
  <c r="B40" i="8"/>
  <c r="O40" i="7"/>
  <c r="E97" i="6"/>
  <c r="H40" i="8"/>
  <c r="N46" i="9"/>
  <c r="O97" i="6"/>
  <c r="M46" i="9"/>
  <c r="K40" i="7"/>
  <c r="J46" i="9"/>
  <c r="D40" i="8"/>
  <c r="N40" i="8"/>
  <c r="C40" i="7"/>
  <c r="L152" i="6"/>
  <c r="F46" i="9"/>
  <c r="O46" i="9"/>
  <c r="C97" i="6"/>
  <c r="C152" i="6" s="1"/>
  <c r="K97" i="6"/>
  <c r="K152" i="6" s="1"/>
  <c r="Q40" i="8"/>
  <c r="E40" i="8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O152" i="6"/>
  <c r="Q152" i="6"/>
  <c r="I152" i="6"/>
  <c r="B46" i="9"/>
  <c r="M152" i="6"/>
  <c r="J40" i="7"/>
  <c r="H40" i="7"/>
  <c r="P46" i="9"/>
  <c r="D40" i="7"/>
  <c r="P40" i="8"/>
  <c r="L46" i="9"/>
  <c r="F40" i="7"/>
  <c r="P40" i="7"/>
  <c r="L40" i="7"/>
  <c r="E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<sst xmlns="http://schemas.openxmlformats.org/spreadsheetml/2006/main" count="5361" uniqueCount="397">
  <si>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</si>
  <si>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</si>
  <si>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</si>
  <si>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</si>
  <si>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</si>
  <si>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</si>
  <si>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</si>
  <si>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</si>
  <si>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</si>
  <si>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</si>
  <si>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</si>
  <si>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</si>
  <si>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</si>
  <si>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</si>
  <si>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</si>
  <si>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</si>
  <si>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</si>
  <si>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</si>
  <si>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</si>
  <si>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</si>
  <si>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</si>
  <si>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</si>
  <si>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</si>
  <si>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</si>
  <si>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</si>
  <si>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</si>
  <si>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</si>
  <si>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</si>
  <si>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</si>
  <si>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</si>
  <si>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</si>
  <si>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</si>
  <si>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</si>
  <si>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</si>
  <si>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</si>
  <si>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</si>
  <si>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</si>
  <si>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</si>
  <si>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</si>
  <si>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</si>
  <si>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</si>
  <si>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</si>
  <si>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</si>
  <si>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</si>
  <si>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</si>
  <si>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</si>
  <si>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</si>
  <si>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</si>
  <si>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</si>
  <si>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</si>
  <si>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</si>
  <si>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</si>
  <si>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</si>
  <si>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</si>
  <si>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</si>
  <si>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</si>
  <si>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</si>
  <si>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</si>
  <si>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</si>
  <si>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</si>
  <si>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</si>
  <si>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</si>
  <si>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</si>
  <si>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</si>
  <si>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</si>
  <si>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</si>
  <si>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</si>
  <si>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</si>
  <si>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</si>
  <si>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</si>
  <si>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</si>
  <si>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</si>
  <si>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</si>
  <si>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</si>
  <si>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</si>
  <si>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</si>
  <si>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</si>
  <si>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</si>
  <si>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</si>
  <si>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</si>
  <si>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</si>
  <si>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</si>
  <si>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</si>
  <si>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</si>
  <si>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</si>
  <si>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</si>
  <si>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</si>
  <si>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</si>
  <si>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</si>
  <si>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</si>
  <si>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</si>
  <si>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</si>
  <si>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</si>
  <si>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</si>
  <si>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</si>
  <si>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</si>
  <si>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</si>
  <si>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</si>
  <si>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</si>
  <si>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</si>
  <si>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</si>
  <si>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</si>
  <si>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</si>
  <si>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</si>
  <si>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</si>
  <si>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</si>
  <si>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</si>
  <si>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</si>
  <si>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</si>
  <si>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</si>
  <si>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</si>
  <si>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</si>
  <si>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</si>
  <si>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</si>
  <si>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</si>
  <si>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</si>
  <si>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</si>
  <si>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</si>
  <si>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</si>
  <si>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</si>
  <si>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</si>
  <si>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</si>
  <si>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</si>
  <si>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</si>
  <si>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</si>
  <si>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</si>
  <si>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</si>
  <si>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</si>
  <si>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</si>
  <si>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</si>
  <si>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</si>
  <si>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</si>
  <si>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</si>
  <si>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</si>
  <si>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</si>
  <si>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</si>
  <si>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</si>
  <si>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</si>
  <si>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</si>
  <si>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</si>
  <si>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</si>
  <si>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</si>
  <si>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</si>
  <si>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</si>
  <si>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</si>
  <si>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</si>
  <si>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</si>
  <si>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</si>
  <si>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</si>
  <si>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</si>
  <si>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</si>
  <si>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</si>
  <si>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</si>
  <si>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</si>
  <si>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</si>
  <si>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</si>
  <si>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</si>
  <si>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</si>
  <si>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</si>
  <si>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</si>
  <si>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</si>
  <si>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</si>
  <si>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</si>
  <si>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</si>
  <si>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</si>
  <si>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</si>
  <si>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</si>
  <si>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</si>
  <si>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</si>
  <si>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</si>
  <si>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</si>
  <si>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</si>
  <si>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</si>
  <si>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</si>
  <si>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</si>
  <si>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</si>
  <si>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</si>
  <si>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</si>
  <si>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</si>
  <si>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</si>
  <si>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</si>
  <si>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</si>
  <si>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</si>
  <si>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</si>
  <si>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</si>
  <si>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</si>
  <si>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</si>
  <si>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</si>
  <si>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</si>
  <si>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</si>
  <si>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</si>
  <si>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</si>
  <si>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</si>
  <si>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</si>
  <si>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</si>
  <si>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</si>
  <si>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</si>
  <si>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</si>
  <si>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</si>
  <si>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</si>
  <si>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</si>
  <si>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</si>
  <si>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</si>
  <si>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</si>
  <si>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</si>
  <si>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</si>
  <si>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</si>
  <si>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</si>
  <si>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</si>
  <si>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</si>
  <si>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</si>
  <si>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</si>
  <si>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</si>
  <si>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</si>
  <si>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</si>
  <si>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</si>
  <si>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</si>
  <si>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</si>
  <si>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</si>
  <si>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</si>
  <si>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</si>
  <si>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</si>
  <si>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</si>
  <si>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</si>
  <si>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</si>
  <si>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</si>
  <si>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</si>
  <si>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</si>
  <si>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</si>
  <si>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</si>
  <si>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</si>
  <si>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</si>
  <si>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</si>
  <si>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</si>
  <si>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</si>
  <si>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</si>
  <si>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</si>
  <si>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</si>
  <si>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</si>
  <si>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</si>
  <si>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</si>
  <si>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</si>
  <si>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</si>
  <si>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</si>
  <si>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</si>
  <si>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</si>
  <si>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</si>
  <si>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</si>
  <si>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</si>
  <si>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</si>
  <si>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</si>
  <si>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</si>
  <si>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</si>
  <si>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</si>
  <si>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</si>
  <si>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</si>
  <si>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</si>
  <si>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</si>
  <si>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</si>
  <si>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</si>
  <si>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</si>
  <si>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</si>
  <si>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</si>
  <si>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</si>
  <si>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</si>
  <si>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</si>
  <si>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</si>
  <si>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</si>
  <si>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</si>
  <si>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</si>
  <si>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</si>
  <si>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</si>
  <si>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</si>
  <si>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</si>
  <si>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</si>
  <si>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</si>
  <si>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</si>
  <si>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</si>
  <si>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</si>
  <si>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</si>
  <si>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</si>
  <si>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</si>
  <si>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</si>
  <si>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</si>
  <si>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</si>
  <si>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</si>
  <si>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</si>
  <si>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</si>
  <si>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</si>
  <si>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</si>
  <si>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</si>
  <si>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</si>
  <si>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</si>
  <si>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</si>
  <si>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</si>
  <si>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</si>
  <si>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</si>
  <si>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</si>
  <si>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</si>
  <si>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</si>
  <si>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</si>
  <si>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</si>
  <si>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</si>
  <si>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</si>
  <si>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</si>
  <si>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</si>
  <si>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</si>
  <si>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</si>
  <si>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</si>
  <si>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</si>
  <si>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</si>
  <si>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</si>
  <si>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</si>
  <si>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</si>
  <si>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</si>
  <si>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</si>
  <si>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</si>
  <si>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</si>
  <si>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</si>
  <si>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</si>
  <si>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</si>
  <si>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</si>
  <si>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</si>
  <si>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</si>
  <si>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</si>
  <si>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</si>
  <si>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</si>
  <si>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</si>
  <si>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</si>
  <si>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</si>
  <si>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</si>
  <si>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</si>
  <si>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</si>
  <si>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</si>
  <si>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</si>
  <si>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</si>
  <si>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</si>
  <si>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</si>
  <si>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</si>
  <si>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</si>
  <si>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</si>
  <si>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</si>
  <si>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</si>
  <si>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</si>
  <si>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</si>
  <si>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</si>
  <si>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</si>
  <si>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</si>
  <si>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</si>
  <si>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LU</t>
  </si>
  <si>
    <t>Luxembourg</t>
  </si>
  <si>
    <t>LU: Other Industrial Sectors</t>
  </si>
  <si>
    <t>LU: Other Industrial Sectors / final energy consumption</t>
  </si>
  <si>
    <t>LU: Other Industrial Sectors / useful energy demand</t>
  </si>
  <si>
    <t>LU: Other Industrial Sectors / CO2 emissions</t>
  </si>
  <si>
    <t>LU: Iron and steel</t>
  </si>
  <si>
    <t>LU: Iron and steel / final energy consumption</t>
  </si>
  <si>
    <t>LU: Iron and steel / useful energy demand</t>
  </si>
  <si>
    <t>LU: Iron and steel / CO2 emissions</t>
  </si>
  <si>
    <t>LU: Non Ferrous Metals</t>
  </si>
  <si>
    <t>LU: Non Ferrous Metals / final energy consumption</t>
  </si>
  <si>
    <t>LU: Non Ferrous Metals / useful energy demand</t>
  </si>
  <si>
    <t>LU: Non Ferrous Metals / CO2 emissions</t>
  </si>
  <si>
    <t>LU: Chemicals Industry</t>
  </si>
  <si>
    <t>LU: Chemicals Industry / final energy consumption</t>
  </si>
  <si>
    <t>LU: Chemicals Industry / useful energy demand</t>
  </si>
  <si>
    <t>LU: Chemicals Industry / CO2 emissions</t>
  </si>
  <si>
    <t>LU: Non-metallic mineral products</t>
  </si>
  <si>
    <t>LU: Non-metallic mineral products / final energy consumption</t>
  </si>
  <si>
    <t>LU: Non-metallic mineral products / useful energy demand</t>
  </si>
  <si>
    <t>LU: Non-metallic mineral products / CO2 emissions</t>
  </si>
  <si>
    <t>LU: Pulp, paper and printing</t>
  </si>
  <si>
    <t>LU: Pulp, paper and printing / final energy consumption</t>
  </si>
  <si>
    <t>LU: Pulp, paper and printing / useful energy demand</t>
  </si>
  <si>
    <t>LU: Pulp, paper and printing / CO2 emissions</t>
  </si>
  <si>
    <t>LU: Food, beverages and tobacco</t>
  </si>
  <si>
    <t>LU: Food, beverages and tobacco / final energy consumption</t>
  </si>
  <si>
    <t>LU: Food, beverages and tobacco / useful energy demand</t>
  </si>
  <si>
    <t>LU: Food, beverages and tobacco / CO2 emissions</t>
  </si>
  <si>
    <t>LU: Transport Equipment</t>
  </si>
  <si>
    <t>LU: Transport Equipment / final energy consumption</t>
  </si>
  <si>
    <t>LU: Transport Equipment / useful energy demand</t>
  </si>
  <si>
    <t>LU: Transport Equipment / CO2 emissions</t>
  </si>
  <si>
    <t>LU: Machinery Equipment</t>
  </si>
  <si>
    <t>LU: Machinery Equipment / final energy consumption</t>
  </si>
  <si>
    <t>LU: Machinery Equipment / useful energy demand</t>
  </si>
  <si>
    <t>LU: Machinery Equipment / CO2 emissions</t>
  </si>
  <si>
    <t>LU: Textiles and leather</t>
  </si>
  <si>
    <t>LU: Textiles and leather / final energy consumption</t>
  </si>
  <si>
    <t>LU: Textiles and leather / useful energy demand</t>
  </si>
  <si>
    <t>LU: Textiles and leather / CO2 emissions</t>
  </si>
  <si>
    <t>LU: Wood and wood products</t>
  </si>
  <si>
    <t>LU: Wood and wood products / final energy consumption</t>
  </si>
  <si>
    <t>LU: Wood and wood products / useful energy demand</t>
  </si>
  <si>
    <t>LU: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</si>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</sst>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43297.738159722219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6">
        <v>0</v>
      </c>
      <c r="H51" s="176">
        <v>0</v>
      </c>
      <c r="I51" s="176">
        <v>0</v>
      </c>
      <c r="J51" s="176">
        <v>0</v>
      </c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506.97820641648127</v>
      </c>
      <c r="C53" s="96">
        <v>614.01300652366797</v>
      </c>
      <c r="D53" s="96">
        <v>578.93119343489354</v>
      </c>
      <c r="E53" s="96">
        <v>528.71129708591309</v>
      </c>
      <c r="F53" s="96">
        <v>571.73782197011144</v>
      </c>
      <c r="G53" s="96">
        <v>538.1911606725929</v>
      </c>
      <c r="H53" s="96">
        <v>664.00004416966817</v>
      </c>
      <c r="I53" s="96">
        <v>650.93617925932415</v>
      </c>
      <c r="J53" s="96">
        <v>598.86999982794828</v>
      </c>
      <c r="K53" s="96">
        <v>467.90504543516596</v>
      </c>
      <c r="L53" s="96">
        <v>525.62551011638902</v>
      </c>
      <c r="M53" s="96">
        <v>467.10486063707316</v>
      </c>
      <c r="N53" s="96">
        <v>405.55978857995621</v>
      </c>
      <c r="O53" s="96">
        <v>383.90451849935789</v>
      </c>
      <c r="P53" s="96">
        <v>382.99387729367248</v>
      </c>
      <c r="Q53" s="96">
        <v>411.63833859729607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0.79035429342678531</v>
      </c>
      <c r="C58" s="158">
        <v>0.82776584079215876</v>
      </c>
      <c r="D58" s="158">
        <v>0.8412636361457082</v>
      </c>
      <c r="E58" s="158">
        <v>0.76847068325649648</v>
      </c>
      <c r="F58" s="158">
        <v>0.91331692307983214</v>
      </c>
      <c r="G58" s="158">
        <v>0.80608725607360587</v>
      </c>
      <c r="H58" s="158">
        <v>1.0169489118233108</v>
      </c>
      <c r="I58" s="158">
        <v>0.97186749392163452</v>
      </c>
      <c r="J58" s="158">
        <v>0.93897910963461428</v>
      </c>
      <c r="K58" s="158">
        <v>0.77543422495121095</v>
      </c>
      <c r="L58" s="158">
        <v>0.92522460821618924</v>
      </c>
      <c r="M58" s="158">
        <v>0.80642070157439916</v>
      </c>
      <c r="N58" s="158">
        <v>0.37824646033621212</v>
      </c>
      <c r="O58" s="158">
        <v>0.66344504490154632</v>
      </c>
      <c r="P58" s="158">
        <v>0.33960640418668814</v>
      </c>
      <c r="Q58" s="158">
        <v>0.34722439197297333</v>
      </c>
    </row>
    <row r="59" spans="1:17" x14ac:dyDescent="0.25">
      <c r="A59" s="92" t="s">
        <v>125</v>
      </c>
      <c r="B59" s="91">
        <v>0.37008058858088333</v>
      </c>
      <c r="C59" s="91">
        <v>0.38759841265528572</v>
      </c>
      <c r="D59" s="91">
        <v>0.3939187073516397</v>
      </c>
      <c r="E59" s="91">
        <v>0.35983366590398985</v>
      </c>
      <c r="F59" s="91">
        <v>0.42765740284496406</v>
      </c>
      <c r="G59" s="91">
        <v>0.37744749241740411</v>
      </c>
      <c r="H59" s="91">
        <v>0.47618271321394834</v>
      </c>
      <c r="I59" s="91">
        <v>0.45507349952349524</v>
      </c>
      <c r="J59" s="91">
        <v>0.43967363048293789</v>
      </c>
      <c r="K59" s="91">
        <v>0.36309431955061444</v>
      </c>
      <c r="L59" s="91">
        <v>0.43323313408416819</v>
      </c>
      <c r="M59" s="91">
        <v>0.37760362708791773</v>
      </c>
      <c r="N59" s="91">
        <v>0</v>
      </c>
      <c r="O59" s="91">
        <v>0.3106557840581648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0.42027370484590193</v>
      </c>
      <c r="C60" s="91">
        <v>0.44016742813687304</v>
      </c>
      <c r="D60" s="91">
        <v>0.44734492879406845</v>
      </c>
      <c r="E60" s="91">
        <v>0.40863701735250668</v>
      </c>
      <c r="F60" s="91">
        <v>0.48565952023486814</v>
      </c>
      <c r="G60" s="91">
        <v>0.42863976365620182</v>
      </c>
      <c r="H60" s="91">
        <v>0.54076619860936237</v>
      </c>
      <c r="I60" s="91">
        <v>0.51679399439813922</v>
      </c>
      <c r="J60" s="91">
        <v>0.49930547915167645</v>
      </c>
      <c r="K60" s="91">
        <v>0.41233990540059656</v>
      </c>
      <c r="L60" s="91">
        <v>0.49199147413202104</v>
      </c>
      <c r="M60" s="91">
        <v>0.42881707448648143</v>
      </c>
      <c r="N60" s="91">
        <v>0.37824646033621212</v>
      </c>
      <c r="O60" s="91">
        <v>0.35278926084338152</v>
      </c>
      <c r="P60" s="91">
        <v>0.33960640418668814</v>
      </c>
      <c r="Q60" s="91">
        <v>0.34722439197297333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230.20610321347266</v>
      </c>
      <c r="C63" s="155">
        <v>325.57973286864387</v>
      </c>
      <c r="D63" s="155">
        <v>283.37989699588093</v>
      </c>
      <c r="E63" s="155">
        <v>261.16365853878051</v>
      </c>
      <c r="F63" s="155">
        <v>256.51924403395935</v>
      </c>
      <c r="G63" s="155">
        <v>261.05560478728847</v>
      </c>
      <c r="H63" s="155">
        <v>290.50420892495777</v>
      </c>
      <c r="I63" s="155">
        <v>312.12786798258293</v>
      </c>
      <c r="J63" s="155">
        <v>278.11836765151224</v>
      </c>
      <c r="K63" s="155">
        <v>204.72893694595865</v>
      </c>
      <c r="L63" s="155">
        <v>214.89885433565544</v>
      </c>
      <c r="M63" s="155">
        <v>178.19269396896522</v>
      </c>
      <c r="N63" s="155">
        <v>166.25373178941331</v>
      </c>
      <c r="O63" s="155">
        <v>159.07393859917724</v>
      </c>
      <c r="P63" s="155">
        <v>157.74928242161818</v>
      </c>
      <c r="Q63" s="155">
        <v>154.42883191427691</v>
      </c>
    </row>
    <row r="64" spans="1:17" x14ac:dyDescent="0.25">
      <c r="A64" s="84" t="s">
        <v>33</v>
      </c>
      <c r="B64" s="153">
        <v>105.49397293182157</v>
      </c>
      <c r="C64" s="153">
        <v>149.28442410440209</v>
      </c>
      <c r="D64" s="153">
        <v>125.80584779494704</v>
      </c>
      <c r="E64" s="153">
        <v>95.985763810703048</v>
      </c>
      <c r="F64" s="153">
        <v>101.77945385969849</v>
      </c>
      <c r="G64" s="153">
        <v>82.95138553706424</v>
      </c>
      <c r="H64" s="153">
        <v>105.10920409444267</v>
      </c>
      <c r="I64" s="153">
        <v>132.82802785612975</v>
      </c>
      <c r="J64" s="153">
        <v>110.06685273239134</v>
      </c>
      <c r="K64" s="153">
        <v>68.547311589773145</v>
      </c>
      <c r="L64" s="153">
        <v>67.53144266569123</v>
      </c>
      <c r="M64" s="153">
        <v>42.647460080018725</v>
      </c>
      <c r="N64" s="153">
        <v>32.735007482428642</v>
      </c>
      <c r="O64" s="153">
        <v>32.761771803162837</v>
      </c>
      <c r="P64" s="153">
        <v>30.345239085536459</v>
      </c>
      <c r="Q64" s="153">
        <v>30.322709658015004</v>
      </c>
    </row>
    <row r="65" spans="1:17" x14ac:dyDescent="0.25">
      <c r="A65" s="84" t="s">
        <v>29</v>
      </c>
      <c r="B65" s="153">
        <v>6.1890735564725796</v>
      </c>
      <c r="C65" s="153">
        <v>6.1818985414800016</v>
      </c>
      <c r="D65" s="153">
        <v>6.140807946504002</v>
      </c>
      <c r="E65" s="153">
        <v>3.2281393605119995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118.52305672517852</v>
      </c>
      <c r="C66" s="153">
        <v>170.11341022276181</v>
      </c>
      <c r="D66" s="153">
        <v>151.43324125442984</v>
      </c>
      <c r="E66" s="153">
        <v>161.94975536756544</v>
      </c>
      <c r="F66" s="153">
        <v>154.73979017426086</v>
      </c>
      <c r="G66" s="153">
        <v>178.10421925022425</v>
      </c>
      <c r="H66" s="153">
        <v>185.39500483051512</v>
      </c>
      <c r="I66" s="153">
        <v>179.29984012645318</v>
      </c>
      <c r="J66" s="153">
        <v>168.0515149191209</v>
      </c>
      <c r="K66" s="153">
        <v>136.18162535618552</v>
      </c>
      <c r="L66" s="153">
        <v>147.36741166996421</v>
      </c>
      <c r="M66" s="153">
        <v>135.54523388894648</v>
      </c>
      <c r="N66" s="153">
        <v>133.51872430698467</v>
      </c>
      <c r="O66" s="153">
        <v>126.3121667960144</v>
      </c>
      <c r="P66" s="153">
        <v>127.40404333608171</v>
      </c>
      <c r="Q66" s="153">
        <v>124.10612225626191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175.69469947000712</v>
      </c>
      <c r="C70" s="155">
        <v>184.52216477267882</v>
      </c>
      <c r="D70" s="155">
        <v>186.65503714296966</v>
      </c>
      <c r="E70" s="155">
        <v>166.38909571356004</v>
      </c>
      <c r="F70" s="155">
        <v>199.03427770816259</v>
      </c>
      <c r="G70" s="155">
        <v>174.4771795671127</v>
      </c>
      <c r="H70" s="155">
        <v>219.70420873432417</v>
      </c>
      <c r="I70" s="155">
        <v>210.03400108059896</v>
      </c>
      <c r="J70" s="155">
        <v>202.21232236314307</v>
      </c>
      <c r="K70" s="155">
        <v>167.12429023879369</v>
      </c>
      <c r="L70" s="155">
        <v>200.02342083053236</v>
      </c>
      <c r="M70" s="155">
        <v>173.76544338535362</v>
      </c>
      <c r="N70" s="155">
        <v>152.69248392218068</v>
      </c>
      <c r="O70" s="155">
        <v>143.09333843567109</v>
      </c>
      <c r="P70" s="155">
        <v>137.09406656456954</v>
      </c>
      <c r="Q70" s="155">
        <v>140.16933520434156</v>
      </c>
    </row>
    <row r="71" spans="1:17" x14ac:dyDescent="0.25">
      <c r="A71" s="152" t="s">
        <v>123</v>
      </c>
      <c r="B71" s="151">
        <v>175.69469947000712</v>
      </c>
      <c r="C71" s="151">
        <v>184.52216477267882</v>
      </c>
      <c r="D71" s="151">
        <v>186.65503714296966</v>
      </c>
      <c r="E71" s="151">
        <v>166.38909571356004</v>
      </c>
      <c r="F71" s="151">
        <v>199.03427770816259</v>
      </c>
      <c r="G71" s="151">
        <v>174.4771795671127</v>
      </c>
      <c r="H71" s="151">
        <v>219.70420873432417</v>
      </c>
      <c r="I71" s="151">
        <v>210.03400108059896</v>
      </c>
      <c r="J71" s="151">
        <v>202.21232236314307</v>
      </c>
      <c r="K71" s="151">
        <v>167.12429023879369</v>
      </c>
      <c r="L71" s="151">
        <v>200.02342083053236</v>
      </c>
      <c r="M71" s="151">
        <v>173.76544338535362</v>
      </c>
      <c r="N71" s="151">
        <v>152.69248392218068</v>
      </c>
      <c r="O71" s="151">
        <v>143.09333843567109</v>
      </c>
      <c r="P71" s="151">
        <v>137.09406656456954</v>
      </c>
      <c r="Q71" s="151">
        <v>140.16933520434156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18.085890403672597</v>
      </c>
      <c r="C73" s="153">
        <v>20.472791193894523</v>
      </c>
      <c r="D73" s="153">
        <v>18.182024535575593</v>
      </c>
      <c r="E73" s="153">
        <v>4.279640030424452</v>
      </c>
      <c r="F73" s="153">
        <v>8.9306355852272681</v>
      </c>
      <c r="G73" s="153">
        <v>4.3194043799041717</v>
      </c>
      <c r="H73" s="153">
        <v>4.2093000795156366</v>
      </c>
      <c r="I73" s="153">
        <v>4.2303193664610861</v>
      </c>
      <c r="J73" s="153">
        <v>1.947802694302192</v>
      </c>
      <c r="K73" s="153">
        <v>2.0037692090829595</v>
      </c>
      <c r="L73" s="153">
        <v>4.2357998110821775</v>
      </c>
      <c r="M73" s="153">
        <v>1.9725031003362568</v>
      </c>
      <c r="N73" s="153">
        <v>0</v>
      </c>
      <c r="O73" s="153">
        <v>2.0300147275349523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157.60880906633452</v>
      </c>
      <c r="C75" s="153">
        <v>164.0493735787843</v>
      </c>
      <c r="D75" s="153">
        <v>168.47301260739408</v>
      </c>
      <c r="E75" s="153">
        <v>162.10945568313559</v>
      </c>
      <c r="F75" s="153">
        <v>190.10364212293533</v>
      </c>
      <c r="G75" s="153">
        <v>170.15777518720853</v>
      </c>
      <c r="H75" s="153">
        <v>215.49490865480854</v>
      </c>
      <c r="I75" s="153">
        <v>205.80368171413787</v>
      </c>
      <c r="J75" s="153">
        <v>200.26451966884088</v>
      </c>
      <c r="K75" s="153">
        <v>165.12052102971074</v>
      </c>
      <c r="L75" s="153">
        <v>195.78762101945017</v>
      </c>
      <c r="M75" s="153">
        <v>171.79294028501735</v>
      </c>
      <c r="N75" s="153">
        <v>152.69248392218068</v>
      </c>
      <c r="O75" s="153">
        <v>141.06332370813612</v>
      </c>
      <c r="P75" s="153">
        <v>137.09406656456954</v>
      </c>
      <c r="Q75" s="153">
        <v>140.16933520434156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76.518000727179384</v>
      </c>
      <c r="C77" s="155">
        <v>80.759405936593737</v>
      </c>
      <c r="D77" s="155">
        <v>81.366029043380365</v>
      </c>
      <c r="E77" s="155">
        <v>72.311473169689293</v>
      </c>
      <c r="F77" s="155">
        <v>86.350445661862636</v>
      </c>
      <c r="G77" s="155">
        <v>75.463473862341942</v>
      </c>
      <c r="H77" s="155">
        <v>95.198260358083544</v>
      </c>
      <c r="I77" s="155">
        <v>91.568841645358191</v>
      </c>
      <c r="J77" s="155">
        <v>87.853796546970614</v>
      </c>
      <c r="K77" s="155">
        <v>72.140886738232112</v>
      </c>
      <c r="L77" s="155">
        <v>86.059749045578869</v>
      </c>
      <c r="M77" s="155">
        <v>74.385601589071584</v>
      </c>
      <c r="N77" s="155">
        <v>65.227782533417482</v>
      </c>
      <c r="O77" s="155">
        <v>61.130207263825824</v>
      </c>
      <c r="P77" s="155">
        <v>58.540425040323612</v>
      </c>
      <c r="Q77" s="155">
        <v>59.836887704989493</v>
      </c>
    </row>
    <row r="78" spans="1:17" x14ac:dyDescent="0.25">
      <c r="A78" s="152" t="s">
        <v>121</v>
      </c>
      <c r="B78" s="151">
        <v>51.913230730895037</v>
      </c>
      <c r="C78" s="151">
        <v>54.651071117246957</v>
      </c>
      <c r="D78" s="151">
        <v>55.263868562756109</v>
      </c>
      <c r="E78" s="151">
        <v>49.25818344402068</v>
      </c>
      <c r="F78" s="151">
        <v>59.030772645267518</v>
      </c>
      <c r="G78" s="151">
        <v>51.80877165865278</v>
      </c>
      <c r="H78" s="151">
        <v>65.320215769703907</v>
      </c>
      <c r="I78" s="151">
        <v>62.49035286686064</v>
      </c>
      <c r="J78" s="151">
        <v>60.275295328149831</v>
      </c>
      <c r="K78" s="151">
        <v>49.945102222537479</v>
      </c>
      <c r="L78" s="151">
        <v>59.916810966082167</v>
      </c>
      <c r="M78" s="151">
        <v>52.156320623462157</v>
      </c>
      <c r="N78" s="151">
        <v>45.901530636354266</v>
      </c>
      <c r="O78" s="151">
        <v>43.098100720281749</v>
      </c>
      <c r="P78" s="151">
        <v>41.340534847136674</v>
      </c>
      <c r="Q78" s="151">
        <v>42.332882109211347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5.512492867706416</v>
      </c>
      <c r="C80" s="153">
        <v>6.2424367054969379</v>
      </c>
      <c r="D80" s="153">
        <v>5.5541424519246805</v>
      </c>
      <c r="E80" s="153">
        <v>1.3104801564134256</v>
      </c>
      <c r="F80" s="153">
        <v>2.737848941812608</v>
      </c>
      <c r="G80" s="153">
        <v>1.3267007502789825</v>
      </c>
      <c r="H80" s="153">
        <v>1.294760072746715</v>
      </c>
      <c r="I80" s="153">
        <v>1.3021219478129131</v>
      </c>
      <c r="J80" s="153">
        <v>0.60088701196966476</v>
      </c>
      <c r="K80" s="153">
        <v>0.6196993433906226</v>
      </c>
      <c r="L80" s="153">
        <v>1.3126306464589494</v>
      </c>
      <c r="M80" s="153">
        <v>0.61270441912286311</v>
      </c>
      <c r="N80" s="153">
        <v>0</v>
      </c>
      <c r="O80" s="153">
        <v>0.63268021233625193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46.400737863188624</v>
      </c>
      <c r="C81" s="153">
        <v>48.408634411750022</v>
      </c>
      <c r="D81" s="153">
        <v>49.709726110831426</v>
      </c>
      <c r="E81" s="153">
        <v>47.947703287607254</v>
      </c>
      <c r="F81" s="153">
        <v>56.29292370345491</v>
      </c>
      <c r="G81" s="153">
        <v>50.4820709083738</v>
      </c>
      <c r="H81" s="153">
        <v>64.025455696957195</v>
      </c>
      <c r="I81" s="153">
        <v>61.188230919047726</v>
      </c>
      <c r="J81" s="153">
        <v>59.674408316180163</v>
      </c>
      <c r="K81" s="153">
        <v>49.325402879146857</v>
      </c>
      <c r="L81" s="153">
        <v>58.604180319623218</v>
      </c>
      <c r="M81" s="153">
        <v>51.543616204339294</v>
      </c>
      <c r="N81" s="153">
        <v>45.901530636354266</v>
      </c>
      <c r="O81" s="153">
        <v>42.465420507945495</v>
      </c>
      <c r="P81" s="153">
        <v>41.340534847136674</v>
      </c>
      <c r="Q81" s="153">
        <v>42.332882109211347</v>
      </c>
    </row>
    <row r="82" spans="1:17" x14ac:dyDescent="0.25">
      <c r="A82" s="152" t="s">
        <v>120</v>
      </c>
      <c r="B82" s="151">
        <v>24.60476999628434</v>
      </c>
      <c r="C82" s="151">
        <v>26.108334819346773</v>
      </c>
      <c r="D82" s="151">
        <v>26.102160480624249</v>
      </c>
      <c r="E82" s="151">
        <v>23.053289725668616</v>
      </c>
      <c r="F82" s="151">
        <v>27.319673016595125</v>
      </c>
      <c r="G82" s="151">
        <v>23.654702203689169</v>
      </c>
      <c r="H82" s="151">
        <v>29.878044588379638</v>
      </c>
      <c r="I82" s="151">
        <v>29.078488778497551</v>
      </c>
      <c r="J82" s="151">
        <v>27.578501218820783</v>
      </c>
      <c r="K82" s="151">
        <v>22.19578451569463</v>
      </c>
      <c r="L82" s="151">
        <v>26.142938079496698</v>
      </c>
      <c r="M82" s="151">
        <v>22.229280965609426</v>
      </c>
      <c r="N82" s="151">
        <v>19.326251897063212</v>
      </c>
      <c r="O82" s="151">
        <v>18.032106543544071</v>
      </c>
      <c r="P82" s="151">
        <v>17.199890193186935</v>
      </c>
      <c r="Q82" s="151">
        <v>17.50400559577815</v>
      </c>
    </row>
    <row r="83" spans="1:17" x14ac:dyDescent="0.25">
      <c r="A83" s="150" t="s">
        <v>33</v>
      </c>
      <c r="B83" s="87">
        <v>5.737327757904966</v>
      </c>
      <c r="C83" s="87">
        <v>6.9674219476348789</v>
      </c>
      <c r="D83" s="87">
        <v>6.3150175227249186</v>
      </c>
      <c r="E83" s="87">
        <v>4.6648713035879092</v>
      </c>
      <c r="F83" s="87">
        <v>5.3939753322735173</v>
      </c>
      <c r="G83" s="87">
        <v>4.0196656673826459</v>
      </c>
      <c r="H83" s="87">
        <v>5.4470237614733081</v>
      </c>
      <c r="I83" s="87">
        <v>6.5954225368079173</v>
      </c>
      <c r="J83" s="87">
        <v>5.6052203076086542</v>
      </c>
      <c r="K83" s="87">
        <v>3.6004633702268469</v>
      </c>
      <c r="L83" s="87">
        <v>3.710808659187665</v>
      </c>
      <c r="M83" s="87">
        <v>2.3412533719681528</v>
      </c>
      <c r="N83" s="87">
        <v>1.7322014668045682</v>
      </c>
      <c r="O83" s="87">
        <v>1.7077610212647947</v>
      </c>
      <c r="P83" s="87">
        <v>1.5509609144635368</v>
      </c>
      <c r="Q83" s="87">
        <v>1.5736823894306351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1.3035335497977962</v>
      </c>
      <c r="C86" s="87">
        <v>1.264946614640972</v>
      </c>
      <c r="D86" s="87">
        <v>1.2112466682487879</v>
      </c>
      <c r="E86" s="87">
        <v>0.2891654749975841</v>
      </c>
      <c r="F86" s="87">
        <v>0.64105562283149276</v>
      </c>
      <c r="G86" s="87">
        <v>0.29188985230296705</v>
      </c>
      <c r="H86" s="87">
        <v>0.30991125152428889</v>
      </c>
      <c r="I86" s="87">
        <v>0.2973031428665367</v>
      </c>
      <c r="J86" s="87">
        <v>0.15218419029766336</v>
      </c>
      <c r="K86" s="87">
        <v>0.15686990451142499</v>
      </c>
      <c r="L86" s="87">
        <v>0.32868850680466266</v>
      </c>
      <c r="M86" s="87">
        <v>0.16265192755542487</v>
      </c>
      <c r="N86" s="87">
        <v>0</v>
      </c>
      <c r="O86" s="87">
        <v>0.15499077703684586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17.563908688581577</v>
      </c>
      <c r="C89" s="87">
        <v>17.875966257070921</v>
      </c>
      <c r="D89" s="87">
        <v>18.575896289650544</v>
      </c>
      <c r="E89" s="87">
        <v>18.099252947083123</v>
      </c>
      <c r="F89" s="87">
        <v>21.284642061490114</v>
      </c>
      <c r="G89" s="87">
        <v>19.343146684003557</v>
      </c>
      <c r="H89" s="87">
        <v>24.121109575382039</v>
      </c>
      <c r="I89" s="87">
        <v>22.185763098823095</v>
      </c>
      <c r="J89" s="87">
        <v>21.821096720914465</v>
      </c>
      <c r="K89" s="87">
        <v>18.438451240956358</v>
      </c>
      <c r="L89" s="87">
        <v>22.103440913504372</v>
      </c>
      <c r="M89" s="87">
        <v>19.725375666085849</v>
      </c>
      <c r="N89" s="87">
        <v>17.594050430258644</v>
      </c>
      <c r="O89" s="87">
        <v>16.16935474524243</v>
      </c>
      <c r="P89" s="87">
        <v>15.648929278723397</v>
      </c>
      <c r="Q89" s="87">
        <v>15.930323206347515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23.76904871239535</v>
      </c>
      <c r="C94" s="176">
        <v>22.323937104959317</v>
      </c>
      <c r="D94" s="176">
        <v>26.688966616516897</v>
      </c>
      <c r="E94" s="176">
        <v>28.078598980626733</v>
      </c>
      <c r="F94" s="176">
        <v>28.920537643047059</v>
      </c>
      <c r="G94" s="176">
        <v>26.388815199776133</v>
      </c>
      <c r="H94" s="176">
        <v>57.576417240479323</v>
      </c>
      <c r="I94" s="176">
        <v>36.233601056862526</v>
      </c>
      <c r="J94" s="176">
        <v>29.746534156687783</v>
      </c>
      <c r="K94" s="176">
        <v>23.135497287230301</v>
      </c>
      <c r="L94" s="176">
        <v>23.71826129640607</v>
      </c>
      <c r="M94" s="176">
        <v>39.954700992108336</v>
      </c>
      <c r="N94" s="176">
        <v>21.007543874608473</v>
      </c>
      <c r="O94" s="176">
        <v>19.943589155782192</v>
      </c>
      <c r="P94" s="176">
        <v>29.270496862974422</v>
      </c>
      <c r="Q94" s="176">
        <v>56.856059381715134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0</v>
      </c>
      <c r="C103" s="145">
        <f t="shared" si="5"/>
        <v>0</v>
      </c>
      <c r="D103" s="145">
        <f t="shared" si="5"/>
        <v>0</v>
      </c>
      <c r="E103" s="145">
        <f t="shared" si="5"/>
        <v>0</v>
      </c>
      <c r="F103" s="145">
        <f t="shared" si="5"/>
        <v>0</v>
      </c>
      <c r="G103" s="145">
        <f t="shared" si="5"/>
        <v>0</v>
      </c>
      <c r="H103" s="145">
        <f t="shared" si="5"/>
        <v>0</v>
      </c>
      <c r="I103" s="145">
        <f t="shared" si="5"/>
        <v>0</v>
      </c>
      <c r="J103" s="145">
        <f t="shared" si="5"/>
        <v>0</v>
      </c>
      <c r="K103" s="145">
        <f t="shared" si="5"/>
        <v>0</v>
      </c>
      <c r="L103" s="145">
        <f t="shared" si="5"/>
        <v>0</v>
      </c>
      <c r="M103" s="145">
        <f t="shared" si="5"/>
        <v>0</v>
      </c>
      <c r="N103" s="145">
        <f t="shared" si="5"/>
        <v>0</v>
      </c>
      <c r="O103" s="145">
        <f t="shared" si="5"/>
        <v>0</v>
      </c>
      <c r="P103" s="145">
        <f t="shared" si="5"/>
        <v>0</v>
      </c>
      <c r="Q103" s="145">
        <f t="shared" si="5"/>
        <v>0</v>
      </c>
    </row>
    <row r="104" spans="1:17" x14ac:dyDescent="0.25">
      <c r="A104" s="175" t="s">
        <v>117</v>
      </c>
      <c r="B104" s="174">
        <f t="shared" ref="B104:Q104" si="6">IF(B$15=0,0,B$15/B$5)</f>
        <v>0</v>
      </c>
      <c r="C104" s="174">
        <f t="shared" si="6"/>
        <v>0</v>
      </c>
      <c r="D104" s="174">
        <f t="shared" si="6"/>
        <v>0</v>
      </c>
      <c r="E104" s="174">
        <f t="shared" si="6"/>
        <v>0</v>
      </c>
      <c r="F104" s="174">
        <f t="shared" si="6"/>
        <v>0</v>
      </c>
      <c r="G104" s="174">
        <f t="shared" si="6"/>
        <v>0</v>
      </c>
      <c r="H104" s="174">
        <f t="shared" si="6"/>
        <v>0</v>
      </c>
      <c r="I104" s="174">
        <f t="shared" si="6"/>
        <v>0</v>
      </c>
      <c r="J104" s="174">
        <f t="shared" si="6"/>
        <v>0</v>
      </c>
      <c r="K104" s="174">
        <f t="shared" si="6"/>
        <v>0</v>
      </c>
      <c r="L104" s="174">
        <f t="shared" si="6"/>
        <v>0</v>
      </c>
      <c r="M104" s="174">
        <f t="shared" si="6"/>
        <v>0</v>
      </c>
      <c r="N104" s="174">
        <f t="shared" si="6"/>
        <v>0</v>
      </c>
      <c r="O104" s="174">
        <f t="shared" si="6"/>
        <v>0</v>
      </c>
      <c r="P104" s="174">
        <f t="shared" si="6"/>
        <v>0</v>
      </c>
      <c r="Q104" s="174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</v>
      </c>
      <c r="C113" s="171">
        <f t="shared" si="15"/>
        <v>0</v>
      </c>
      <c r="D113" s="171">
        <f t="shared" si="15"/>
        <v>0</v>
      </c>
      <c r="E113" s="171">
        <f t="shared" si="15"/>
        <v>0</v>
      </c>
      <c r="F113" s="171">
        <f t="shared" si="15"/>
        <v>0</v>
      </c>
      <c r="G113" s="171">
        <f t="shared" si="15"/>
        <v>0</v>
      </c>
      <c r="H113" s="171">
        <f t="shared" si="15"/>
        <v>0</v>
      </c>
      <c r="I113" s="171">
        <f t="shared" si="15"/>
        <v>0</v>
      </c>
      <c r="J113" s="171">
        <f t="shared" si="15"/>
        <v>0</v>
      </c>
      <c r="K113" s="171">
        <f t="shared" si="15"/>
        <v>0</v>
      </c>
      <c r="L113" s="171">
        <f t="shared" si="15"/>
        <v>0</v>
      </c>
      <c r="M113" s="171">
        <f t="shared" si="15"/>
        <v>0</v>
      </c>
      <c r="N113" s="171">
        <f t="shared" si="15"/>
        <v>0</v>
      </c>
      <c r="O113" s="171">
        <f t="shared" si="15"/>
        <v>0</v>
      </c>
      <c r="P113" s="171">
        <f t="shared" si="15"/>
        <v>0</v>
      </c>
      <c r="Q113" s="171">
        <f t="shared" si="15"/>
        <v>0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0.99999999999999989</v>
      </c>
      <c r="D115" s="77">
        <f t="shared" si="16"/>
        <v>1</v>
      </c>
      <c r="E115" s="77">
        <f t="shared" si="16"/>
        <v>0.99999999999999989</v>
      </c>
      <c r="F115" s="77">
        <f t="shared" si="16"/>
        <v>1</v>
      </c>
      <c r="G115" s="77">
        <f t="shared" si="16"/>
        <v>1</v>
      </c>
      <c r="H115" s="77">
        <f t="shared" si="16"/>
        <v>1</v>
      </c>
      <c r="I115" s="77">
        <f t="shared" si="16"/>
        <v>1.0000000000000002</v>
      </c>
      <c r="J115" s="77">
        <f t="shared" si="16"/>
        <v>1</v>
      </c>
      <c r="K115" s="77">
        <f t="shared" si="16"/>
        <v>1</v>
      </c>
      <c r="L115" s="77">
        <f t="shared" si="16"/>
        <v>0.99999999999999989</v>
      </c>
      <c r="M115" s="77">
        <f t="shared" si="16"/>
        <v>1</v>
      </c>
      <c r="N115" s="77">
        <f t="shared" si="16"/>
        <v>0.99999999999999989</v>
      </c>
      <c r="O115" s="77">
        <f t="shared" si="16"/>
        <v>1</v>
      </c>
      <c r="P115" s="77">
        <f t="shared" si="16"/>
        <v>0.99999999999999978</v>
      </c>
      <c r="Q115" s="77">
        <f t="shared" si="16"/>
        <v>0.99999999999999989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1.5589512200402385E-3</v>
      </c>
      <c r="C120" s="145">
        <f t="shared" si="21"/>
        <v>1.3481242774948472E-3</v>
      </c>
      <c r="D120" s="145">
        <f t="shared" si="21"/>
        <v>1.453132333661887E-3</v>
      </c>
      <c r="E120" s="145">
        <f t="shared" si="21"/>
        <v>1.4534788408949461E-3</v>
      </c>
      <c r="F120" s="145">
        <f t="shared" si="21"/>
        <v>1.5974400992621008E-3</v>
      </c>
      <c r="G120" s="145">
        <f t="shared" si="21"/>
        <v>1.4977712660055873E-3</v>
      </c>
      <c r="H120" s="145">
        <f t="shared" si="21"/>
        <v>1.5315494641193964E-3</v>
      </c>
      <c r="I120" s="145">
        <f t="shared" si="21"/>
        <v>1.4930303843726832E-3</v>
      </c>
      <c r="J120" s="145">
        <f t="shared" si="21"/>
        <v>1.5679180955873182E-3</v>
      </c>
      <c r="K120" s="145">
        <f t="shared" si="21"/>
        <v>1.6572469831566648E-3</v>
      </c>
      <c r="L120" s="145">
        <f t="shared" si="21"/>
        <v>1.7602353584614209E-3</v>
      </c>
      <c r="M120" s="145">
        <f t="shared" si="21"/>
        <v>1.7264232713711033E-3</v>
      </c>
      <c r="N120" s="145">
        <f t="shared" si="21"/>
        <v>9.3265277028726124E-4</v>
      </c>
      <c r="O120" s="145">
        <f t="shared" si="21"/>
        <v>1.7281511754404005E-3</v>
      </c>
      <c r="P120" s="145">
        <f t="shared" si="21"/>
        <v>8.8671496940480939E-4</v>
      </c>
      <c r="Q120" s="145">
        <f t="shared" si="21"/>
        <v>8.4351810658885539E-4</v>
      </c>
    </row>
    <row r="121" spans="1:17" x14ac:dyDescent="0.25">
      <c r="A121" s="175" t="s">
        <v>115</v>
      </c>
      <c r="B121" s="174">
        <f t="shared" ref="B121:Q121" si="22">IF(B$63=0,0,B$63/B$53)</f>
        <v>0.45407494898184825</v>
      </c>
      <c r="C121" s="174">
        <f t="shared" si="22"/>
        <v>0.53024891884939895</v>
      </c>
      <c r="D121" s="174">
        <f t="shared" si="22"/>
        <v>0.48948804315507966</v>
      </c>
      <c r="E121" s="174">
        <f t="shared" si="22"/>
        <v>0.49396269755957695</v>
      </c>
      <c r="F121" s="174">
        <f t="shared" si="22"/>
        <v>0.44866586427680716</v>
      </c>
      <c r="G121" s="174">
        <f t="shared" si="22"/>
        <v>0.4850611155728381</v>
      </c>
      <c r="H121" s="174">
        <f t="shared" si="22"/>
        <v>0.43750630963923082</v>
      </c>
      <c r="I121" s="174">
        <f t="shared" si="22"/>
        <v>0.47950609895080887</v>
      </c>
      <c r="J121" s="174">
        <f t="shared" si="22"/>
        <v>0.46440524275955375</v>
      </c>
      <c r="K121" s="174">
        <f t="shared" si="22"/>
        <v>0.43754376864125177</v>
      </c>
      <c r="L121" s="174">
        <f t="shared" si="22"/>
        <v>0.40884403477310394</v>
      </c>
      <c r="M121" s="174">
        <f t="shared" si="22"/>
        <v>0.3814832792061561</v>
      </c>
      <c r="N121" s="174">
        <f t="shared" si="22"/>
        <v>0.40993642977165212</v>
      </c>
      <c r="O121" s="174">
        <f t="shared" si="22"/>
        <v>0.41435807846435468</v>
      </c>
      <c r="P121" s="174">
        <f t="shared" si="22"/>
        <v>0.41188460644935848</v>
      </c>
      <c r="Q121" s="174">
        <f t="shared" si="22"/>
        <v>0.37515658148002085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0.34655276547661773</v>
      </c>
      <c r="C123" s="143">
        <f t="shared" si="24"/>
        <v>0.30051833236787656</v>
      </c>
      <c r="D123" s="143">
        <f t="shared" si="24"/>
        <v>0.32241316284153693</v>
      </c>
      <c r="E123" s="143">
        <f t="shared" si="24"/>
        <v>0.31470690456330952</v>
      </c>
      <c r="F123" s="143">
        <f t="shared" si="24"/>
        <v>0.3481215866082189</v>
      </c>
      <c r="G123" s="143">
        <f t="shared" si="24"/>
        <v>0.32419183427142051</v>
      </c>
      <c r="H123" s="143">
        <f t="shared" si="24"/>
        <v>0.33087981042089265</v>
      </c>
      <c r="I123" s="143">
        <f t="shared" si="24"/>
        <v>0.32266450655667772</v>
      </c>
      <c r="J123" s="143">
        <f t="shared" si="24"/>
        <v>0.33765645702946789</v>
      </c>
      <c r="K123" s="143">
        <f t="shared" si="24"/>
        <v>0.35717565319981326</v>
      </c>
      <c r="L123" s="143">
        <f t="shared" si="24"/>
        <v>0.38054359421452216</v>
      </c>
      <c r="M123" s="143">
        <f t="shared" si="24"/>
        <v>0.37200521345112764</v>
      </c>
      <c r="N123" s="143">
        <f t="shared" si="24"/>
        <v>0.37649808541626983</v>
      </c>
      <c r="O123" s="143">
        <f t="shared" si="24"/>
        <v>0.37273158178759602</v>
      </c>
      <c r="P123" s="143">
        <f t="shared" si="24"/>
        <v>0.35795367678801926</v>
      </c>
      <c r="Q123" s="143">
        <f t="shared" si="24"/>
        <v>0.34051574418938801</v>
      </c>
    </row>
    <row r="124" spans="1:17" x14ac:dyDescent="0.25">
      <c r="A124" s="142" t="s">
        <v>123</v>
      </c>
      <c r="B124" s="141">
        <f t="shared" ref="B124:Q124" si="25">IF(B$71=0,0,B$71/B$53)</f>
        <v>0.34655276547661773</v>
      </c>
      <c r="C124" s="141">
        <f t="shared" si="25"/>
        <v>0.30051833236787656</v>
      </c>
      <c r="D124" s="141">
        <f t="shared" si="25"/>
        <v>0.32241316284153693</v>
      </c>
      <c r="E124" s="141">
        <f t="shared" si="25"/>
        <v>0.31470690456330952</v>
      </c>
      <c r="F124" s="141">
        <f t="shared" si="25"/>
        <v>0.3481215866082189</v>
      </c>
      <c r="G124" s="141">
        <f t="shared" si="25"/>
        <v>0.32419183427142051</v>
      </c>
      <c r="H124" s="141">
        <f t="shared" si="25"/>
        <v>0.33087981042089265</v>
      </c>
      <c r="I124" s="141">
        <f t="shared" si="25"/>
        <v>0.32266450655667772</v>
      </c>
      <c r="J124" s="141">
        <f t="shared" si="25"/>
        <v>0.33765645702946789</v>
      </c>
      <c r="K124" s="141">
        <f t="shared" si="25"/>
        <v>0.35717565319981326</v>
      </c>
      <c r="L124" s="141">
        <f t="shared" si="25"/>
        <v>0.38054359421452216</v>
      </c>
      <c r="M124" s="141">
        <f t="shared" si="25"/>
        <v>0.37200521345112764</v>
      </c>
      <c r="N124" s="141">
        <f t="shared" si="25"/>
        <v>0.37649808541626983</v>
      </c>
      <c r="O124" s="141">
        <f t="shared" si="25"/>
        <v>0.37273158178759602</v>
      </c>
      <c r="P124" s="141">
        <f t="shared" si="25"/>
        <v>0.35795367678801926</v>
      </c>
      <c r="Q124" s="141">
        <f t="shared" si="25"/>
        <v>0.34051574418938801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0.15092956612087591</v>
      </c>
      <c r="C126" s="143">
        <f t="shared" si="27"/>
        <v>0.13152719092031279</v>
      </c>
      <c r="D126" s="143">
        <f t="shared" si="27"/>
        <v>0.14054524953237085</v>
      </c>
      <c r="E126" s="143">
        <f t="shared" si="27"/>
        <v>0.13676929842098498</v>
      </c>
      <c r="F126" s="143">
        <f t="shared" si="27"/>
        <v>0.15103154338174388</v>
      </c>
      <c r="G126" s="143">
        <f t="shared" si="27"/>
        <v>0.14021685857499605</v>
      </c>
      <c r="H126" s="143">
        <f t="shared" si="27"/>
        <v>0.14337086449614464</v>
      </c>
      <c r="I126" s="143">
        <f t="shared" si="27"/>
        <v>0.14067253374908573</v>
      </c>
      <c r="J126" s="143">
        <f t="shared" si="27"/>
        <v>0.14669927792711351</v>
      </c>
      <c r="K126" s="143">
        <f t="shared" si="27"/>
        <v>0.15417847582972499</v>
      </c>
      <c r="L126" s="143">
        <f t="shared" si="27"/>
        <v>0.16372825783612119</v>
      </c>
      <c r="M126" s="143">
        <f t="shared" si="27"/>
        <v>0.15924818570206878</v>
      </c>
      <c r="N126" s="143">
        <f t="shared" si="27"/>
        <v>0.16083394944505897</v>
      </c>
      <c r="O126" s="143">
        <f t="shared" si="27"/>
        <v>0.15923284128766529</v>
      </c>
      <c r="P126" s="143">
        <f t="shared" si="27"/>
        <v>0.15284950624794433</v>
      </c>
      <c r="Q126" s="143">
        <f t="shared" si="27"/>
        <v>0.14536276652191926</v>
      </c>
    </row>
    <row r="127" spans="1:17" x14ac:dyDescent="0.25">
      <c r="A127" s="142" t="s">
        <v>121</v>
      </c>
      <c r="B127" s="141">
        <f t="shared" ref="B127:Q127" si="28">IF(B$78=0,0,B$78/B$53)</f>
        <v>0.10239736161015263</v>
      </c>
      <c r="C127" s="141">
        <f t="shared" si="28"/>
        <v>8.900637370316089E-2</v>
      </c>
      <c r="D127" s="141">
        <f t="shared" si="28"/>
        <v>9.5458439948392704E-2</v>
      </c>
      <c r="E127" s="141">
        <f t="shared" si="28"/>
        <v>9.3166504509201845E-2</v>
      </c>
      <c r="F127" s="141">
        <f t="shared" si="28"/>
        <v>0.10324797551762012</v>
      </c>
      <c r="G127" s="141">
        <f t="shared" si="28"/>
        <v>9.6264627597944713E-2</v>
      </c>
      <c r="H127" s="141">
        <f t="shared" si="28"/>
        <v>9.8373812386393464E-2</v>
      </c>
      <c r="I127" s="141">
        <f t="shared" si="28"/>
        <v>9.6000736874029755E-2</v>
      </c>
      <c r="J127" s="141">
        <f t="shared" si="28"/>
        <v>0.10064838002482435</v>
      </c>
      <c r="K127" s="141">
        <f t="shared" si="28"/>
        <v>0.1067419612372143</v>
      </c>
      <c r="L127" s="141">
        <f t="shared" si="28"/>
        <v>0.11399144412305029</v>
      </c>
      <c r="M127" s="141">
        <f t="shared" si="28"/>
        <v>0.11165869811829275</v>
      </c>
      <c r="N127" s="141">
        <f t="shared" si="28"/>
        <v>0.11318067502963196</v>
      </c>
      <c r="O127" s="141">
        <f t="shared" si="28"/>
        <v>0.11226255134674544</v>
      </c>
      <c r="P127" s="141">
        <f t="shared" si="28"/>
        <v>0.10794045883777283</v>
      </c>
      <c r="Q127" s="141">
        <f t="shared" si="28"/>
        <v>0.10283998874707687</v>
      </c>
    </row>
    <row r="128" spans="1:17" x14ac:dyDescent="0.25">
      <c r="A128" s="142" t="s">
        <v>120</v>
      </c>
      <c r="B128" s="141">
        <f t="shared" ref="B128:Q128" si="29">IF(B$82=0,0,B$82/B$53)</f>
        <v>4.8532204510723258E-2</v>
      </c>
      <c r="C128" s="141">
        <f t="shared" si="29"/>
        <v>4.2520817217151882E-2</v>
      </c>
      <c r="D128" s="141">
        <f t="shared" si="29"/>
        <v>4.5086809583978121E-2</v>
      </c>
      <c r="E128" s="141">
        <f t="shared" si="29"/>
        <v>4.3602793911783136E-2</v>
      </c>
      <c r="F128" s="141">
        <f t="shared" si="29"/>
        <v>4.7783567864123758E-2</v>
      </c>
      <c r="G128" s="141">
        <f t="shared" si="29"/>
        <v>4.3952230977051372E-2</v>
      </c>
      <c r="H128" s="141">
        <f t="shared" si="29"/>
        <v>4.4997052109751169E-2</v>
      </c>
      <c r="I128" s="141">
        <f t="shared" si="29"/>
        <v>4.4671796875055972E-2</v>
      </c>
      <c r="J128" s="141">
        <f t="shared" si="29"/>
        <v>4.6050897902289174E-2</v>
      </c>
      <c r="K128" s="141">
        <f t="shared" si="29"/>
        <v>4.7436514592510692E-2</v>
      </c>
      <c r="L128" s="141">
        <f t="shared" si="29"/>
        <v>4.9736813713070885E-2</v>
      </c>
      <c r="M128" s="141">
        <f t="shared" si="29"/>
        <v>4.7589487583776034E-2</v>
      </c>
      <c r="N128" s="141">
        <f t="shared" si="29"/>
        <v>4.7653274415427008E-2</v>
      </c>
      <c r="O128" s="141">
        <f t="shared" si="29"/>
        <v>4.6970289940919854E-2</v>
      </c>
      <c r="P128" s="141">
        <f t="shared" si="29"/>
        <v>4.4909047410171481E-2</v>
      </c>
      <c r="Q128" s="141">
        <f t="shared" si="29"/>
        <v>4.2522777774842396E-2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4.6883768200617952E-2</v>
      </c>
      <c r="C130" s="171">
        <f t="shared" si="31"/>
        <v>3.6357433584916755E-2</v>
      </c>
      <c r="D130" s="171">
        <f t="shared" si="31"/>
        <v>4.6100412137350708E-2</v>
      </c>
      <c r="E130" s="171">
        <f t="shared" si="31"/>
        <v>5.3107620615233594E-2</v>
      </c>
      <c r="F130" s="171">
        <f t="shared" si="31"/>
        <v>5.0583565633968028E-2</v>
      </c>
      <c r="G130" s="171">
        <f t="shared" si="31"/>
        <v>4.903242031473961E-2</v>
      </c>
      <c r="H130" s="171">
        <f t="shared" si="31"/>
        <v>8.671146597961242E-2</v>
      </c>
      <c r="I130" s="171">
        <f t="shared" si="31"/>
        <v>5.5663830359055137E-2</v>
      </c>
      <c r="J130" s="171">
        <f t="shared" si="31"/>
        <v>4.9671104188277561E-2</v>
      </c>
      <c r="K130" s="171">
        <f t="shared" si="31"/>
        <v>4.9444855346053349E-2</v>
      </c>
      <c r="L130" s="171">
        <f t="shared" si="31"/>
        <v>4.5123877817791119E-2</v>
      </c>
      <c r="M130" s="171">
        <f t="shared" si="31"/>
        <v>8.5536898369276387E-2</v>
      </c>
      <c r="N130" s="171">
        <f t="shared" si="31"/>
        <v>5.1798882596731682E-2</v>
      </c>
      <c r="O130" s="171">
        <f t="shared" si="31"/>
        <v>5.1949347284943583E-2</v>
      </c>
      <c r="P130" s="171">
        <f t="shared" si="31"/>
        <v>7.6425495545273059E-2</v>
      </c>
      <c r="Q130" s="171">
        <f t="shared" si="31"/>
        <v>0.13812138970208301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0</v>
      </c>
      <c r="C134" s="133">
        <f>IF(C$5=0,0,(C$5-C$51)/ISI_fec!C$5)</f>
        <v>0</v>
      </c>
      <c r="D134" s="133">
        <f>IF(D$5=0,0,(D$5-D$51)/ISI_fec!D$5)</f>
        <v>0</v>
      </c>
      <c r="E134" s="133">
        <f>IF(E$5=0,0,(E$5-E$51)/ISI_fec!E$5)</f>
        <v>0</v>
      </c>
      <c r="F134" s="133">
        <f>IF(F$5=0,0,(F$5-F$51)/ISI_fec!F$5)</f>
        <v>0</v>
      </c>
      <c r="G134" s="133">
        <f>IF(G$5=0,0,(G$5-G$51)/ISI_fec!G$5)</f>
        <v>0</v>
      </c>
      <c r="H134" s="133">
        <f>IF(H$5=0,0,(H$5-H$51)/ISI_fec!H$5)</f>
        <v>0</v>
      </c>
      <c r="I134" s="133">
        <f>IF(I$5=0,0,(I$5-I$51)/ISI_fec!I$5)</f>
        <v>0</v>
      </c>
      <c r="J134" s="133">
        <f>IF(J$5=0,0,(J$5-J$51)/ISI_fec!J$5)</f>
        <v>0</v>
      </c>
      <c r="K134" s="133">
        <f>IF(K$5=0,0,(K$5-K$51)/ISI_fec!K$5)</f>
        <v>0</v>
      </c>
      <c r="L134" s="133">
        <f>IF(L$5=0,0,(L$5-L$51)/ISI_fec!L$5)</f>
        <v>0</v>
      </c>
      <c r="M134" s="133">
        <f>IF(M$5=0,0,(M$5-M$51)/ISI_fec!M$5)</f>
        <v>0</v>
      </c>
      <c r="N134" s="133">
        <f>IF(N$5=0,0,(N$5-N$51)/ISI_fec!N$5)</f>
        <v>0</v>
      </c>
      <c r="O134" s="133">
        <f>IF(O$5=0,0,(O$5-O$51)/ISI_fec!O$5)</f>
        <v>0</v>
      </c>
      <c r="P134" s="133">
        <f>IF(P$5=0,0,(P$5-P$51)/ISI_fec!P$5)</f>
        <v>0</v>
      </c>
      <c r="Q134" s="133">
        <f>IF(Q$5=0,0,(Q$5-Q$51)/ISI_fec!Q$5)</f>
        <v>0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0</v>
      </c>
      <c r="C139" s="128">
        <f>IF(C$10=0,0,C$10/ISI_fec!C$10)</f>
        <v>0</v>
      </c>
      <c r="D139" s="128">
        <f>IF(D$10=0,0,D$10/ISI_fec!D$10)</f>
        <v>0</v>
      </c>
      <c r="E139" s="128">
        <f>IF(E$10=0,0,E$10/ISI_fec!E$10)</f>
        <v>0</v>
      </c>
      <c r="F139" s="128">
        <f>IF(F$10=0,0,F$10/ISI_fec!F$10)</f>
        <v>0</v>
      </c>
      <c r="G139" s="128">
        <f>IF(G$10=0,0,G$10/ISI_fec!G$10)</f>
        <v>0</v>
      </c>
      <c r="H139" s="128">
        <f>IF(H$10=0,0,H$10/ISI_fec!H$10)</f>
        <v>0</v>
      </c>
      <c r="I139" s="128">
        <f>IF(I$10=0,0,I$10/ISI_fec!I$10)</f>
        <v>0</v>
      </c>
      <c r="J139" s="128">
        <f>IF(J$10=0,0,J$10/ISI_fec!J$10)</f>
        <v>0</v>
      </c>
      <c r="K139" s="128">
        <f>IF(K$10=0,0,K$10/ISI_fec!K$10)</f>
        <v>0</v>
      </c>
      <c r="L139" s="128">
        <f>IF(L$10=0,0,L$10/ISI_fec!L$10)</f>
        <v>0</v>
      </c>
      <c r="M139" s="128">
        <f>IF(M$10=0,0,M$10/ISI_fec!M$10)</f>
        <v>0</v>
      </c>
      <c r="N139" s="128">
        <f>IF(N$10=0,0,N$10/ISI_fec!N$10)</f>
        <v>0</v>
      </c>
      <c r="O139" s="128">
        <f>IF(O$10=0,0,O$10/ISI_fec!O$10)</f>
        <v>0</v>
      </c>
      <c r="P139" s="128">
        <f>IF(P$10=0,0,P$10/ISI_fec!P$10)</f>
        <v>0</v>
      </c>
      <c r="Q139" s="128">
        <f>IF(Q$10=0,0,Q$10/ISI_fec!Q$10)</f>
        <v>0</v>
      </c>
    </row>
    <row r="140" spans="1:17" x14ac:dyDescent="0.25">
      <c r="A140" s="127" t="s">
        <v>117</v>
      </c>
      <c r="B140" s="126">
        <f>IF(B$15=0,0,B$15/ISI_fec!B$15)</f>
        <v>0</v>
      </c>
      <c r="C140" s="126">
        <f>IF(C$15=0,0,C$15/ISI_fec!C$15)</f>
        <v>0</v>
      </c>
      <c r="D140" s="126">
        <f>IF(D$15=0,0,D$15/ISI_fec!D$15)</f>
        <v>0</v>
      </c>
      <c r="E140" s="126">
        <f>IF(E$15=0,0,E$15/ISI_fec!E$15)</f>
        <v>0</v>
      </c>
      <c r="F140" s="126">
        <f>IF(F$15=0,0,F$15/ISI_fec!F$15)</f>
        <v>0</v>
      </c>
      <c r="G140" s="126">
        <f>IF(G$15=0,0,G$15/ISI_fec!G$15)</f>
        <v>0</v>
      </c>
      <c r="H140" s="126">
        <f>IF(H$15=0,0,H$15/ISI_fec!H$15)</f>
        <v>0</v>
      </c>
      <c r="I140" s="126">
        <f>IF(I$15=0,0,I$15/ISI_fec!I$15)</f>
        <v>0</v>
      </c>
      <c r="J140" s="126">
        <f>IF(J$15=0,0,J$15/ISI_fec!J$15)</f>
        <v>0</v>
      </c>
      <c r="K140" s="126">
        <f>IF(K$15=0,0,K$15/ISI_fec!K$15)</f>
        <v>0</v>
      </c>
      <c r="L140" s="126">
        <f>IF(L$15=0,0,L$15/ISI_fec!L$15)</f>
        <v>0</v>
      </c>
      <c r="M140" s="126">
        <f>IF(M$15=0,0,M$15/ISI_fec!M$15)</f>
        <v>0</v>
      </c>
      <c r="N140" s="126">
        <f>IF(N$15=0,0,N$15/ISI_fec!N$15)</f>
        <v>0</v>
      </c>
      <c r="O140" s="126">
        <f>IF(O$15=0,0,O$15/ISI_fec!O$15)</f>
        <v>0</v>
      </c>
      <c r="P140" s="126">
        <f>IF(P$15=0,0,P$15/ISI_fec!P$15)</f>
        <v>0</v>
      </c>
      <c r="Q140" s="126">
        <f>IF(Q$15=0,0,Q$15/ISI_fec!Q$15)</f>
        <v>0</v>
      </c>
    </row>
    <row r="141" spans="1:17" x14ac:dyDescent="0.25">
      <c r="A141" s="127" t="s">
        <v>116</v>
      </c>
      <c r="B141" s="126">
        <f>IF(B$21=0,0,B$21/ISI_fec!B$21)</f>
        <v>0</v>
      </c>
      <c r="C141" s="126">
        <f>IF(C$21=0,0,C$21/ISI_fec!C$21)</f>
        <v>0</v>
      </c>
      <c r="D141" s="126">
        <f>IF(D$21=0,0,D$21/ISI_fec!D$21)</f>
        <v>0</v>
      </c>
      <c r="E141" s="126">
        <f>IF(E$21=0,0,E$21/ISI_fec!E$21)</f>
        <v>0</v>
      </c>
      <c r="F141" s="126">
        <f>IF(F$21=0,0,F$21/ISI_fec!F$21)</f>
        <v>0</v>
      </c>
      <c r="G141" s="126">
        <f>IF(G$21=0,0,G$21/ISI_fec!G$21)</f>
        <v>0</v>
      </c>
      <c r="H141" s="126">
        <f>IF(H$21=0,0,H$21/ISI_fec!H$21)</f>
        <v>0</v>
      </c>
      <c r="I141" s="126">
        <f>IF(I$21=0,0,I$21/ISI_fec!I$21)</f>
        <v>0</v>
      </c>
      <c r="J141" s="126">
        <f>IF(J$21=0,0,J$21/ISI_fec!J$21)</f>
        <v>0</v>
      </c>
      <c r="K141" s="126">
        <f>IF(K$21=0,0,K$21/ISI_fec!K$21)</f>
        <v>0</v>
      </c>
      <c r="L141" s="126">
        <f>IF(L$21=0,0,L$21/ISI_fec!L$21)</f>
        <v>0</v>
      </c>
      <c r="M141" s="126">
        <f>IF(M$21=0,0,M$21/ISI_fec!M$21)</f>
        <v>0</v>
      </c>
      <c r="N141" s="126">
        <f>IF(N$21=0,0,N$21/ISI_fec!N$21)</f>
        <v>0</v>
      </c>
      <c r="O141" s="126">
        <f>IF(O$21=0,0,O$21/ISI_fec!O$21)</f>
        <v>0</v>
      </c>
      <c r="P141" s="126">
        <f>IF(P$21=0,0,P$21/ISI_fec!P$21)</f>
        <v>0</v>
      </c>
      <c r="Q141" s="126">
        <f>IF(Q$21=0,0,Q$21/ISI_fec!Q$21)</f>
        <v>0</v>
      </c>
    </row>
    <row r="142" spans="1:17" x14ac:dyDescent="0.25">
      <c r="A142" s="127" t="s">
        <v>113</v>
      </c>
      <c r="B142" s="126">
        <f>IF(B$27=0,0,B$27/ISI_fec!B$27)</f>
        <v>0</v>
      </c>
      <c r="C142" s="126">
        <f>IF(C$27=0,0,C$27/ISI_fec!C$27)</f>
        <v>0</v>
      </c>
      <c r="D142" s="126">
        <f>IF(D$27=0,0,D$27/ISI_fec!D$27)</f>
        <v>0</v>
      </c>
      <c r="E142" s="126">
        <f>IF(E$27=0,0,E$27/ISI_fec!E$27)</f>
        <v>0</v>
      </c>
      <c r="F142" s="126">
        <f>IF(F$27=0,0,F$27/ISI_fec!F$27)</f>
        <v>0</v>
      </c>
      <c r="G142" s="126">
        <f>IF(G$27=0,0,G$27/ISI_fec!G$27)</f>
        <v>0</v>
      </c>
      <c r="H142" s="126">
        <f>IF(H$27=0,0,H$27/ISI_fec!H$27)</f>
        <v>0</v>
      </c>
      <c r="I142" s="126">
        <f>IF(I$27=0,0,I$27/ISI_fec!I$27)</f>
        <v>0</v>
      </c>
      <c r="J142" s="126">
        <f>IF(J$27=0,0,J$27/ISI_fec!J$27)</f>
        <v>0</v>
      </c>
      <c r="K142" s="126">
        <f>IF(K$27=0,0,K$27/ISI_fec!K$27)</f>
        <v>0</v>
      </c>
      <c r="L142" s="126">
        <f>IF(L$27=0,0,L$27/ISI_fec!L$27)</f>
        <v>0</v>
      </c>
      <c r="M142" s="126">
        <f>IF(M$27=0,0,M$27/ISI_fec!M$27)</f>
        <v>0</v>
      </c>
      <c r="N142" s="126">
        <f>IF(N$27=0,0,N$27/ISI_fec!N$27)</f>
        <v>0</v>
      </c>
      <c r="O142" s="126">
        <f>IF(O$27=0,0,O$27/ISI_fec!O$27)</f>
        <v>0</v>
      </c>
      <c r="P142" s="126">
        <f>IF(P$27=0,0,P$27/ISI_fec!P$27)</f>
        <v>0</v>
      </c>
      <c r="Q142" s="126">
        <f>IF(Q$27=0,0,Q$27/ISI_fec!Q$27)</f>
        <v>0</v>
      </c>
    </row>
    <row r="143" spans="1:17" x14ac:dyDescent="0.25">
      <c r="A143" s="72" t="s">
        <v>112</v>
      </c>
      <c r="B143" s="125">
        <f>IF(B$34=0,0,B$34/ISI_fec!B$34)</f>
        <v>0</v>
      </c>
      <c r="C143" s="125">
        <f>IF(C$34=0,0,C$34/ISI_fec!C$34)</f>
        <v>0</v>
      </c>
      <c r="D143" s="125">
        <f>IF(D$34=0,0,D$34/ISI_fec!D$34)</f>
        <v>0</v>
      </c>
      <c r="E143" s="125">
        <f>IF(E$34=0,0,E$34/ISI_fec!E$34)</f>
        <v>0</v>
      </c>
      <c r="F143" s="125">
        <f>IF(F$34=0,0,F$34/ISI_fec!F$34)</f>
        <v>0</v>
      </c>
      <c r="G143" s="125">
        <f>IF(G$34=0,0,G$34/ISI_fec!G$34)</f>
        <v>0</v>
      </c>
      <c r="H143" s="125">
        <f>IF(H$34=0,0,H$34/ISI_fec!H$34)</f>
        <v>0</v>
      </c>
      <c r="I143" s="125">
        <f>IF(I$34=0,0,I$34/ISI_fec!I$34)</f>
        <v>0</v>
      </c>
      <c r="J143" s="125">
        <f>IF(J$34=0,0,J$34/ISI_fec!J$34)</f>
        <v>0</v>
      </c>
      <c r="K143" s="125">
        <f>IF(K$34=0,0,K$34/ISI_fec!K$34)</f>
        <v>0</v>
      </c>
      <c r="L143" s="125">
        <f>IF(L$34=0,0,L$34/ISI_fec!L$34)</f>
        <v>0</v>
      </c>
      <c r="M143" s="125">
        <f>IF(M$34=0,0,M$34/ISI_fec!M$34)</f>
        <v>0</v>
      </c>
      <c r="N143" s="125">
        <f>IF(N$34=0,0,N$34/ISI_fec!N$34)</f>
        <v>0</v>
      </c>
      <c r="O143" s="125">
        <f>IF(O$34=0,0,O$34/ISI_fec!O$34)</f>
        <v>0</v>
      </c>
      <c r="P143" s="125">
        <f>IF(P$34=0,0,P$34/ISI_fec!P$34)</f>
        <v>0</v>
      </c>
      <c r="Q143" s="125">
        <f>IF(Q$34=0,0,Q$34/ISI_fec!Q$34)</f>
        <v>0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1.4190829720677685</v>
      </c>
      <c r="C145" s="133">
        <f>IF(C$53=0,0,(C$53-C$94)/ISI_fec!C$53)</f>
        <v>1.6591303019227326</v>
      </c>
      <c r="D145" s="133">
        <f>IF(D$53=0,0,(D$53-D$94)/ISI_fec!D$53)</f>
        <v>1.5236736046778125</v>
      </c>
      <c r="E145" s="133">
        <f>IF(E$53=0,0,(E$53-E$94)/ISI_fec!E$53)</f>
        <v>1.5121203453960108</v>
      </c>
      <c r="F145" s="133">
        <f>IF(F$53=0,0,(F$53-F$94)/ISI_fec!F$53)</f>
        <v>1.379515588733915</v>
      </c>
      <c r="G145" s="133">
        <f>IF(G$53=0,0,(G$53-G$94)/ISI_fec!G$53)</f>
        <v>1.4737189432425282</v>
      </c>
      <c r="H145" s="133">
        <f>IF(H$53=0,0,(H$53-H$94)/ISI_fec!H$53)</f>
        <v>1.3841126151978103</v>
      </c>
      <c r="I145" s="133">
        <f>IF(I$53=0,0,(I$53-I$94)/ISI_fec!I$53)</f>
        <v>1.4680891449090356</v>
      </c>
      <c r="J145" s="133">
        <f>IF(J$53=0,0,(J$53-J$94)/ISI_fec!J$53)</f>
        <v>1.406840983840536</v>
      </c>
      <c r="K145" s="133">
        <f>IF(K$53=0,0,(K$53-K$94)/ISI_fec!K$53)</f>
        <v>1.3313263535923887</v>
      </c>
      <c r="L145" s="133">
        <f>IF(L$53=0,0,(L$53-L$94)/ISI_fec!L$53)</f>
        <v>1.2591304947826523</v>
      </c>
      <c r="M145" s="133">
        <f>IF(M$53=0,0,(M$53-M$94)/ISI_fec!M$53)</f>
        <v>1.2294570294075375</v>
      </c>
      <c r="N145" s="133">
        <f>IF(N$53=0,0,(N$53-N$94)/ISI_fec!N$53)</f>
        <v>1.2548312599950935</v>
      </c>
      <c r="O145" s="133">
        <f>IF(O$53=0,0,(O$53-O$94)/ISI_fec!O$53)</f>
        <v>1.2733396418785325</v>
      </c>
      <c r="P145" s="133">
        <f>IF(P$53=0,0,(P$53-P$94)/ISI_fec!P$53)</f>
        <v>1.285561170322683</v>
      </c>
      <c r="Q145" s="133">
        <f>IF(Q$53=0,0,(Q$53-Q$94)/ISI_fec!Q$53)</f>
        <v>1.2611203807246578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1.3251222000000002</v>
      </c>
      <c r="D150" s="128">
        <f>IF(D$58=0,0,D$58/ISI_fec!D$58)</f>
        <v>1.3251222000000002</v>
      </c>
      <c r="E150" s="128">
        <f>IF(E$58=0,0,E$58/ISI_fec!E$58)</f>
        <v>1.3251222</v>
      </c>
      <c r="F150" s="128">
        <f>IF(F$58=0,0,F$58/ISI_fec!F$58)</f>
        <v>1.3251222000000002</v>
      </c>
      <c r="G150" s="128">
        <f>IF(G$58=0,0,G$58/ISI_fec!G$58)</f>
        <v>1.3251222</v>
      </c>
      <c r="H150" s="128">
        <f>IF(H$58=0,0,H$58/ISI_fec!H$58)</f>
        <v>1.3251222000000002</v>
      </c>
      <c r="I150" s="128">
        <f>IF(I$58=0,0,I$58/ISI_fec!I$58)</f>
        <v>1.3251222000000005</v>
      </c>
      <c r="J150" s="128">
        <f>IF(J$58=0,0,J$58/ISI_fec!J$58)</f>
        <v>1.3251222</v>
      </c>
      <c r="K150" s="128">
        <f>IF(K$58=0,0,K$58/ISI_fec!K$58)</f>
        <v>1.3251222</v>
      </c>
      <c r="L150" s="128">
        <f>IF(L$58=0,0,L$58/ISI_fec!L$58)</f>
        <v>1.3251222</v>
      </c>
      <c r="M150" s="128">
        <f>IF(M$58=0,0,M$58/ISI_fec!M$58)</f>
        <v>1.3251222</v>
      </c>
      <c r="N150" s="128">
        <f>IF(N$58=0,0,N$58/ISI_fec!N$58)</f>
        <v>0.70463844000000009</v>
      </c>
      <c r="O150" s="128">
        <f>IF(O$58=0,0,O$58/ISI_fec!O$58)</f>
        <v>1.3251222</v>
      </c>
      <c r="P150" s="128">
        <f>IF(P$58=0,0,P$58/ISI_fec!P$58)</f>
        <v>0.70463843999999998</v>
      </c>
      <c r="Q150" s="128">
        <f>IF(Q$58=0,0,Q$58/ISI_fec!Q$58)</f>
        <v>0.70463843999999998</v>
      </c>
    </row>
    <row r="151" spans="1:17" x14ac:dyDescent="0.25">
      <c r="A151" s="127" t="s">
        <v>115</v>
      </c>
      <c r="B151" s="126">
        <f>IF(B$63=0,0,B$63/ISI_fec!B$63)</f>
        <v>2.8318515409957596</v>
      </c>
      <c r="C151" s="126">
        <f>IF(C$63=0,0,C$63/ISI_fec!C$63)</f>
        <v>2.9191618816499192</v>
      </c>
      <c r="D151" s="126">
        <f>IF(D$63=0,0,D$63/ISI_fec!D$63)</f>
        <v>2.8630372606811596</v>
      </c>
      <c r="E151" s="126">
        <f>IF(E$63=0,0,E$63/ISI_fec!E$63)</f>
        <v>2.7809208408966906</v>
      </c>
      <c r="F151" s="126">
        <f>IF(F$63=0,0,F$63/ISI_fec!F$63)</f>
        <v>2.7402095475969972</v>
      </c>
      <c r="G151" s="126">
        <f>IF(G$63=0,0,G$63/ISI_fec!G$63)</f>
        <v>2.7038292164529376</v>
      </c>
      <c r="H151" s="126">
        <f>IF(H$63=0,0,H$63/ISI_fec!H$63)</f>
        <v>2.720238088422184</v>
      </c>
      <c r="I151" s="126">
        <f>IF(I$63=0,0,I$63/ISI_fec!I$63)</f>
        <v>2.8342670538104535</v>
      </c>
      <c r="J151" s="126">
        <f>IF(J$63=0,0,J$63/ISI_fec!J$63)</f>
        <v>2.773480819485401</v>
      </c>
      <c r="K151" s="126">
        <f>IF(K$63=0,0,K$63/ISI_fec!K$63)</f>
        <v>2.6611578173045807</v>
      </c>
      <c r="L151" s="126">
        <f>IF(L$63=0,0,L$63/ISI_fec!L$63)</f>
        <v>2.5941074862615126</v>
      </c>
      <c r="M151" s="126">
        <f>IF(M$63=0,0,M$63/ISI_fec!M$63)</f>
        <v>2.4998425731854934</v>
      </c>
      <c r="N151" s="126">
        <f>IF(N$63=0,0,N$63/ISI_fec!N$63)</f>
        <v>2.4827611864238848</v>
      </c>
      <c r="O151" s="126">
        <f>IF(O$63=0,0,O$63/ISI_fec!O$63)</f>
        <v>2.4930578569598594</v>
      </c>
      <c r="P151" s="126">
        <f>IF(P$63=0,0,P$63/ISI_fec!P$63)</f>
        <v>2.4960033341634649</v>
      </c>
      <c r="Q151" s="126">
        <f>IF(Q$63=0,0,Q$63/ISI_fec!Q$63)</f>
        <v>2.4866687447625764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2.1404811244617168</v>
      </c>
      <c r="C153" s="126">
        <f>IF(C$70=0,0,C$70/ISI_fec!C$70)</f>
        <v>2.1464244180626908</v>
      </c>
      <c r="D153" s="126">
        <f>IF(D$70=0,0,D$70/ISI_fec!D$70)</f>
        <v>2.1363979739140273</v>
      </c>
      <c r="E153" s="126">
        <f>IF(E$70=0,0,E$70/ISI_fec!E$70)</f>
        <v>2.0848370540453423</v>
      </c>
      <c r="F153" s="126">
        <f>IF(F$70=0,0,F$70/ISI_fec!F$70)</f>
        <v>2.0983645084240945</v>
      </c>
      <c r="G153" s="126">
        <f>IF(G$70=0,0,G$70/ISI_fec!G$70)</f>
        <v>2.0841603856180528</v>
      </c>
      <c r="H153" s="126">
        <f>IF(H$70=0,0,H$70/ISI_fec!H$70)</f>
        <v>2.0802417118468277</v>
      </c>
      <c r="I153" s="126">
        <f>IF(I$70=0,0,I$70/ISI_fec!I$70)</f>
        <v>2.0809282635418485</v>
      </c>
      <c r="J153" s="126">
        <f>IF(J$70=0,0,J$70/ISI_fec!J$70)</f>
        <v>2.0736060274337635</v>
      </c>
      <c r="K153" s="126">
        <f>IF(K$70=0,0,K$70/ISI_fec!K$70)</f>
        <v>2.0752440164279724</v>
      </c>
      <c r="L153" s="126">
        <f>IF(L$70=0,0,L$70/ISI_fec!L$70)</f>
        <v>2.0816525122905261</v>
      </c>
      <c r="M153" s="126">
        <f>IF(M$70=0,0,M$70/ISI_fec!M$70)</f>
        <v>2.0748003121366438</v>
      </c>
      <c r="N153" s="126">
        <f>IF(N$70=0,0,N$70/ISI_fec!N$70)</f>
        <v>2.0669394240000001</v>
      </c>
      <c r="O153" s="126">
        <f>IF(O$70=0,0,O$70/ISI_fec!O$70)</f>
        <v>2.076772962524005</v>
      </c>
      <c r="P153" s="126">
        <f>IF(P$70=0,0,P$70/ISI_fec!P$70)</f>
        <v>2.0669394240000001</v>
      </c>
      <c r="Q153" s="126">
        <f>IF(Q$70=0,0,Q$70/ISI_fec!Q$70)</f>
        <v>2.0669394240000001</v>
      </c>
    </row>
    <row r="154" spans="1:17" x14ac:dyDescent="0.25">
      <c r="A154" s="72" t="s">
        <v>112</v>
      </c>
      <c r="B154" s="125">
        <f>IF(B$77=0,0,B$77/ISI_fec!B$77)</f>
        <v>2.228690426000786</v>
      </c>
      <c r="C154" s="125">
        <f>IF(C$77=0,0,C$77/ISI_fec!C$77)</f>
        <v>2.2459162901669161</v>
      </c>
      <c r="D154" s="125">
        <f>IF(D$77=0,0,D$77/ISI_fec!D$77)</f>
        <v>2.226480801393059</v>
      </c>
      <c r="E154" s="125">
        <f>IF(E$77=0,0,E$77/ISI_fec!E$77)</f>
        <v>2.16614664972745</v>
      </c>
      <c r="F154" s="125">
        <f>IF(F$77=0,0,F$77/ISI_fec!F$77)</f>
        <v>2.1764616971099491</v>
      </c>
      <c r="G154" s="125">
        <f>IF(G$77=0,0,G$77/ISI_fec!G$77)</f>
        <v>2.1550764862502696</v>
      </c>
      <c r="H154" s="125">
        <f>IF(H$77=0,0,H$77/ISI_fec!H$77)</f>
        <v>2.1549531181270738</v>
      </c>
      <c r="I154" s="125">
        <f>IF(I$77=0,0,I$77/ISI_fec!I$77)</f>
        <v>2.1689453725085563</v>
      </c>
      <c r="J154" s="125">
        <f>IF(J$77=0,0,J$77/ISI_fec!J$77)</f>
        <v>2.1538356143032726</v>
      </c>
      <c r="K154" s="125">
        <f>IF(K$77=0,0,K$77/ISI_fec!K$77)</f>
        <v>2.1416300945634466</v>
      </c>
      <c r="L154" s="125">
        <f>IF(L$77=0,0,L$77/ISI_fec!L$77)</f>
        <v>2.141217825563039</v>
      </c>
      <c r="M154" s="125">
        <f>IF(M$77=0,0,M$77/ISI_fec!M$77)</f>
        <v>2.1234163731795301</v>
      </c>
      <c r="N154" s="125">
        <f>IF(N$77=0,0,N$77/ISI_fec!N$77)</f>
        <v>2.1109409934578749</v>
      </c>
      <c r="O154" s="125">
        <f>IF(O$77=0,0,O$77/ISI_fec!O$77)</f>
        <v>2.121088862479954</v>
      </c>
      <c r="P154" s="125">
        <f>IF(P$77=0,0,P$77/ISI_fec!P$77)</f>
        <v>2.1100772330169026</v>
      </c>
      <c r="Q154" s="125">
        <f>IF(Q$77=0,0,Q$77/ISI_fec!Q$77)</f>
        <v>2.1094883055332336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0</v>
      </c>
      <c r="C3" s="46">
        <f t="shared" ref="C3:Q3" si="0">SUM(C4:C8)</f>
        <v>0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0</v>
      </c>
      <c r="M3" s="46">
        <f t="shared" si="0"/>
        <v>0</v>
      </c>
      <c r="N3" s="46">
        <f t="shared" si="0"/>
        <v>0</v>
      </c>
      <c r="O3" s="46">
        <f t="shared" si="0"/>
        <v>0</v>
      </c>
      <c r="P3" s="46">
        <f t="shared" si="0"/>
        <v>0</v>
      </c>
      <c r="Q3" s="46">
        <f t="shared" si="0"/>
        <v>0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0</v>
      </c>
      <c r="C5" s="189">
        <f t="shared" ref="C5:Q5" si="1">SUM(C6:C7)</f>
        <v>0</v>
      </c>
      <c r="D5" s="189">
        <f t="shared" si="1"/>
        <v>0</v>
      </c>
      <c r="E5" s="189">
        <f t="shared" si="1"/>
        <v>0</v>
      </c>
      <c r="F5" s="189">
        <f t="shared" si="1"/>
        <v>0</v>
      </c>
      <c r="G5" s="189">
        <f t="shared" si="1"/>
        <v>0</v>
      </c>
      <c r="H5" s="189">
        <f t="shared" si="1"/>
        <v>0</v>
      </c>
      <c r="I5" s="189">
        <f t="shared" si="1"/>
        <v>0</v>
      </c>
      <c r="J5" s="189">
        <f t="shared" si="1"/>
        <v>0</v>
      </c>
      <c r="K5" s="189">
        <f t="shared" si="1"/>
        <v>0</v>
      </c>
      <c r="L5" s="189">
        <f t="shared" si="1"/>
        <v>0</v>
      </c>
      <c r="M5" s="189">
        <f t="shared" si="1"/>
        <v>0</v>
      </c>
      <c r="N5" s="189">
        <f t="shared" si="1"/>
        <v>0</v>
      </c>
      <c r="O5" s="189">
        <f t="shared" si="1"/>
        <v>0</v>
      </c>
      <c r="P5" s="189">
        <f t="shared" si="1"/>
        <v>0</v>
      </c>
      <c r="Q5" s="189">
        <f t="shared" si="1"/>
        <v>0</v>
      </c>
    </row>
    <row r="6" spans="1:17" x14ac:dyDescent="0.25">
      <c r="A6" s="179" t="s">
        <v>43</v>
      </c>
      <c r="B6" s="189">
        <v>0</v>
      </c>
      <c r="C6" s="189">
        <v>0</v>
      </c>
      <c r="D6" s="189">
        <v>0</v>
      </c>
      <c r="E6" s="189">
        <v>0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0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v>0</v>
      </c>
      <c r="I7" s="189">
        <v>0</v>
      </c>
      <c r="J7" s="189">
        <v>0</v>
      </c>
      <c r="K7" s="189">
        <v>0</v>
      </c>
      <c r="L7" s="189">
        <v>0</v>
      </c>
      <c r="M7" s="189">
        <v>0</v>
      </c>
      <c r="N7" s="189">
        <v>0</v>
      </c>
      <c r="O7" s="189">
        <v>0</v>
      </c>
      <c r="P7" s="189">
        <v>0</v>
      </c>
      <c r="Q7" s="189">
        <v>0</v>
      </c>
    </row>
    <row r="8" spans="1:17" x14ac:dyDescent="0.25">
      <c r="A8" s="108" t="s">
        <v>42</v>
      </c>
      <c r="B8" s="118">
        <v>0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0</v>
      </c>
      <c r="C12" s="189">
        <f t="shared" ref="C12:Q12" si="2">SUM(C13:C14)</f>
        <v>0</v>
      </c>
      <c r="D12" s="189">
        <f t="shared" si="2"/>
        <v>0</v>
      </c>
      <c r="E12" s="189">
        <f t="shared" si="2"/>
        <v>0</v>
      </c>
      <c r="F12" s="189">
        <f t="shared" si="2"/>
        <v>0</v>
      </c>
      <c r="G12" s="189">
        <f t="shared" si="2"/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0</v>
      </c>
      <c r="Q12" s="189">
        <f t="shared" si="2"/>
        <v>0</v>
      </c>
    </row>
    <row r="13" spans="1:17" x14ac:dyDescent="0.25">
      <c r="A13" s="179" t="s">
        <v>43</v>
      </c>
      <c r="B13" s="189">
        <v>0</v>
      </c>
      <c r="C13" s="189">
        <v>0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0</v>
      </c>
      <c r="C14" s="189">
        <v>0</v>
      </c>
      <c r="D14" s="189">
        <v>0</v>
      </c>
      <c r="E14" s="189">
        <v>0</v>
      </c>
      <c r="F14" s="189">
        <v>0</v>
      </c>
      <c r="G14" s="189">
        <v>0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</row>
    <row r="15" spans="1:17" x14ac:dyDescent="0.25">
      <c r="A15" s="108" t="s">
        <v>139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0</v>
      </c>
      <c r="C19" s="189">
        <f t="shared" ref="C19" si="4">SUM(C20:C21)</f>
        <v>0</v>
      </c>
      <c r="D19" s="189">
        <f t="shared" ref="D19" si="5">SUM(D20:D21)</f>
        <v>0</v>
      </c>
      <c r="E19" s="189">
        <f t="shared" ref="E19" si="6">SUM(E20:E21)</f>
        <v>0</v>
      </c>
      <c r="F19" s="189">
        <f t="shared" ref="F19" si="7">SUM(F20:F21)</f>
        <v>0</v>
      </c>
      <c r="G19" s="189">
        <f t="shared" ref="G19" si="8">SUM(G20:G21)</f>
        <v>0</v>
      </c>
      <c r="H19" s="189">
        <f t="shared" ref="H19" si="9">SUM(H20:H21)</f>
        <v>0</v>
      </c>
      <c r="I19" s="189">
        <f t="shared" ref="I19" si="10">SUM(I20:I21)</f>
        <v>0</v>
      </c>
      <c r="J19" s="189">
        <f t="shared" ref="J19" si="11">SUM(J20:J21)</f>
        <v>0</v>
      </c>
      <c r="K19" s="189">
        <f t="shared" ref="K19" si="12">SUM(K20:K21)</f>
        <v>0</v>
      </c>
      <c r="L19" s="189">
        <f t="shared" ref="L19" si="13">SUM(L20:L21)</f>
        <v>0</v>
      </c>
      <c r="M19" s="189">
        <f t="shared" ref="M19" si="14">SUM(M20:M21)</f>
        <v>0</v>
      </c>
      <c r="N19" s="189">
        <f t="shared" ref="N19" si="15">SUM(N20:N21)</f>
        <v>0</v>
      </c>
      <c r="O19" s="189">
        <f t="shared" ref="O19" si="16">SUM(O20:O21)</f>
        <v>0</v>
      </c>
      <c r="P19" s="189">
        <f t="shared" ref="P19" si="17">SUM(P20:P21)</f>
        <v>0</v>
      </c>
      <c r="Q19" s="189">
        <f t="shared" ref="Q19" si="18">SUM(Q20:Q21)</f>
        <v>0</v>
      </c>
    </row>
    <row r="20" spans="1:17" x14ac:dyDescent="0.25">
      <c r="A20" s="179" t="s">
        <v>43</v>
      </c>
      <c r="B20" s="189">
        <v>0</v>
      </c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79" t="s">
        <v>344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0</v>
      </c>
      <c r="I21" s="189">
        <v>0</v>
      </c>
      <c r="J21" s="189">
        <v>0</v>
      </c>
      <c r="K21" s="189">
        <v>0</v>
      </c>
      <c r="L21" s="189">
        <v>0</v>
      </c>
      <c r="M21" s="189">
        <v>0</v>
      </c>
      <c r="N21" s="189">
        <v>0</v>
      </c>
      <c r="O21" s="189">
        <v>0</v>
      </c>
      <c r="P21" s="189">
        <v>0</v>
      </c>
      <c r="Q21" s="189">
        <v>0</v>
      </c>
    </row>
    <row r="22" spans="1:17" x14ac:dyDescent="0.25">
      <c r="A22" s="108" t="s">
        <v>139</v>
      </c>
      <c r="B22" s="118">
        <v>0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0</v>
      </c>
      <c r="G25" s="189">
        <f t="shared" ref="G25" si="23">SUM(G26:G27)</f>
        <v>0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0</v>
      </c>
      <c r="E31" s="189">
        <f t="shared" si="35"/>
        <v>0</v>
      </c>
      <c r="F31" s="189">
        <f t="shared" si="35"/>
        <v>0</v>
      </c>
      <c r="G31" s="189">
        <f t="shared" si="35"/>
        <v>0</v>
      </c>
      <c r="H31" s="189">
        <f t="shared" si="35"/>
        <v>0</v>
      </c>
      <c r="I31" s="189">
        <f t="shared" si="35"/>
        <v>0</v>
      </c>
      <c r="J31" s="189">
        <f t="shared" si="35"/>
        <v>0</v>
      </c>
      <c r="K31" s="189">
        <f t="shared" si="35"/>
        <v>0</v>
      </c>
      <c r="L31" s="189">
        <f t="shared" si="35"/>
        <v>0</v>
      </c>
      <c r="M31" s="189">
        <f t="shared" si="35"/>
        <v>0</v>
      </c>
      <c r="N31" s="189">
        <f t="shared" si="35"/>
        <v>0</v>
      </c>
      <c r="O31" s="189">
        <f t="shared" si="35"/>
        <v>0</v>
      </c>
      <c r="P31" s="189">
        <f t="shared" si="35"/>
        <v>0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0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0</v>
      </c>
      <c r="F33" s="189">
        <f t="shared" si="37"/>
        <v>0</v>
      </c>
      <c r="G33" s="189">
        <f t="shared" si="37"/>
        <v>0</v>
      </c>
      <c r="H33" s="189">
        <f t="shared" si="37"/>
        <v>0</v>
      </c>
      <c r="I33" s="189">
        <f t="shared" si="37"/>
        <v>0</v>
      </c>
      <c r="J33" s="189">
        <f t="shared" si="37"/>
        <v>0</v>
      </c>
      <c r="K33" s="189">
        <f t="shared" si="37"/>
        <v>0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0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0</v>
      </c>
      <c r="F34" s="118">
        <f t="shared" si="38"/>
        <v>0</v>
      </c>
      <c r="G34" s="118">
        <f t="shared" si="38"/>
        <v>0</v>
      </c>
      <c r="H34" s="118">
        <f t="shared" si="38"/>
        <v>0</v>
      </c>
      <c r="I34" s="118">
        <f t="shared" si="38"/>
        <v>0</v>
      </c>
      <c r="J34" s="118">
        <f t="shared" si="38"/>
        <v>0</v>
      </c>
      <c r="K34" s="118">
        <f t="shared" si="38"/>
        <v>0</v>
      </c>
      <c r="L34" s="118">
        <f t="shared" si="38"/>
        <v>0</v>
      </c>
      <c r="M34" s="118">
        <f t="shared" si="38"/>
        <v>0</v>
      </c>
      <c r="N34" s="118">
        <f t="shared" si="38"/>
        <v>0</v>
      </c>
      <c r="O34" s="118">
        <f t="shared" si="38"/>
        <v>0</v>
      </c>
      <c r="P34" s="118">
        <f t="shared" si="38"/>
        <v>0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0</v>
      </c>
      <c r="C37" s="189">
        <f t="shared" ref="C37:Q37" si="40">SUM(C38:C39)</f>
        <v>0</v>
      </c>
      <c r="D37" s="189">
        <f t="shared" si="40"/>
        <v>0</v>
      </c>
      <c r="E37" s="189">
        <f t="shared" si="40"/>
        <v>0</v>
      </c>
      <c r="F37" s="189">
        <f t="shared" si="40"/>
        <v>0</v>
      </c>
      <c r="G37" s="189">
        <f t="shared" si="40"/>
        <v>0</v>
      </c>
      <c r="H37" s="189">
        <f t="shared" si="40"/>
        <v>0</v>
      </c>
      <c r="I37" s="189">
        <f t="shared" si="40"/>
        <v>0</v>
      </c>
      <c r="J37" s="189">
        <f t="shared" si="40"/>
        <v>0</v>
      </c>
      <c r="K37" s="189">
        <f t="shared" si="40"/>
        <v>0</v>
      </c>
      <c r="L37" s="189">
        <f t="shared" si="40"/>
        <v>0</v>
      </c>
      <c r="M37" s="189">
        <f t="shared" si="40"/>
        <v>0</v>
      </c>
      <c r="N37" s="189">
        <f t="shared" si="40"/>
        <v>0</v>
      </c>
      <c r="O37" s="189">
        <f t="shared" si="40"/>
        <v>0</v>
      </c>
      <c r="P37" s="189">
        <f t="shared" si="40"/>
        <v>0</v>
      </c>
      <c r="Q37" s="189">
        <f t="shared" si="40"/>
        <v>0</v>
      </c>
    </row>
    <row r="38" spans="1:17" x14ac:dyDescent="0.25">
      <c r="A38" s="179" t="s">
        <v>43</v>
      </c>
      <c r="B38" s="189">
        <f t="shared" ref="B38:Q38" si="41">B20-B13</f>
        <v>0</v>
      </c>
      <c r="C38" s="189">
        <f t="shared" si="41"/>
        <v>0</v>
      </c>
      <c r="D38" s="189">
        <f t="shared" si="41"/>
        <v>0</v>
      </c>
      <c r="E38" s="189">
        <f t="shared" si="41"/>
        <v>0</v>
      </c>
      <c r="F38" s="189">
        <f t="shared" si="41"/>
        <v>0</v>
      </c>
      <c r="G38" s="189">
        <f t="shared" si="41"/>
        <v>0</v>
      </c>
      <c r="H38" s="189">
        <f t="shared" si="41"/>
        <v>0</v>
      </c>
      <c r="I38" s="189">
        <f t="shared" si="41"/>
        <v>0</v>
      </c>
      <c r="J38" s="189">
        <f t="shared" si="41"/>
        <v>0</v>
      </c>
      <c r="K38" s="189">
        <f t="shared" si="41"/>
        <v>0</v>
      </c>
      <c r="L38" s="189">
        <f t="shared" si="41"/>
        <v>0</v>
      </c>
      <c r="M38" s="189">
        <f t="shared" si="41"/>
        <v>0</v>
      </c>
      <c r="N38" s="189">
        <f t="shared" si="41"/>
        <v>0</v>
      </c>
      <c r="O38" s="189">
        <f t="shared" si="41"/>
        <v>0</v>
      </c>
      <c r="P38" s="189">
        <f t="shared" si="41"/>
        <v>0</v>
      </c>
      <c r="Q38" s="189">
        <f t="shared" si="41"/>
        <v>0</v>
      </c>
    </row>
    <row r="39" spans="1:17" x14ac:dyDescent="0.25">
      <c r="A39" s="179" t="s">
        <v>344</v>
      </c>
      <c r="B39" s="189">
        <f t="shared" ref="B39:Q39" si="42">B21-B14</f>
        <v>0</v>
      </c>
      <c r="C39" s="189">
        <f t="shared" si="42"/>
        <v>0</v>
      </c>
      <c r="D39" s="189">
        <f t="shared" si="42"/>
        <v>0</v>
      </c>
      <c r="E39" s="189">
        <f t="shared" si="42"/>
        <v>0</v>
      </c>
      <c r="F39" s="189">
        <f t="shared" si="42"/>
        <v>0</v>
      </c>
      <c r="G39" s="189">
        <f t="shared" si="42"/>
        <v>0</v>
      </c>
      <c r="H39" s="189">
        <f t="shared" si="42"/>
        <v>0</v>
      </c>
      <c r="I39" s="189">
        <f t="shared" si="42"/>
        <v>0</v>
      </c>
      <c r="J39" s="189">
        <f t="shared" si="42"/>
        <v>0</v>
      </c>
      <c r="K39" s="189">
        <f t="shared" si="42"/>
        <v>0</v>
      </c>
      <c r="L39" s="189">
        <f t="shared" si="42"/>
        <v>0</v>
      </c>
      <c r="M39" s="189">
        <f t="shared" si="42"/>
        <v>0</v>
      </c>
      <c r="N39" s="189">
        <f t="shared" si="42"/>
        <v>0</v>
      </c>
      <c r="O39" s="189">
        <f t="shared" si="42"/>
        <v>0</v>
      </c>
      <c r="P39" s="189">
        <f t="shared" si="42"/>
        <v>0</v>
      </c>
      <c r="Q39" s="189">
        <f t="shared" si="42"/>
        <v>0</v>
      </c>
    </row>
    <row r="40" spans="1:17" x14ac:dyDescent="0.25">
      <c r="A40" s="108" t="s">
        <v>139</v>
      </c>
      <c r="B40" s="118">
        <f t="shared" ref="B40:Q40" si="43">B22-B15</f>
        <v>0</v>
      </c>
      <c r="C40" s="118">
        <f t="shared" si="43"/>
        <v>0</v>
      </c>
      <c r="D40" s="118">
        <f t="shared" si="43"/>
        <v>0</v>
      </c>
      <c r="E40" s="118">
        <f t="shared" si="43"/>
        <v>0</v>
      </c>
      <c r="F40" s="118">
        <f t="shared" si="43"/>
        <v>0</v>
      </c>
      <c r="G40" s="118">
        <f t="shared" si="43"/>
        <v>0</v>
      </c>
      <c r="H40" s="118">
        <f t="shared" si="43"/>
        <v>0</v>
      </c>
      <c r="I40" s="118">
        <f t="shared" si="43"/>
        <v>0</v>
      </c>
      <c r="J40" s="118">
        <f t="shared" si="43"/>
        <v>0</v>
      </c>
      <c r="K40" s="118">
        <f t="shared" si="43"/>
        <v>0</v>
      </c>
      <c r="L40" s="118">
        <f t="shared" si="43"/>
        <v>0</v>
      </c>
      <c r="M40" s="118">
        <f t="shared" si="43"/>
        <v>0</v>
      </c>
      <c r="N40" s="118">
        <f t="shared" si="43"/>
        <v>0</v>
      </c>
      <c r="O40" s="118">
        <f t="shared" si="43"/>
        <v>0</v>
      </c>
      <c r="P40" s="118">
        <f t="shared" si="43"/>
        <v>0</v>
      </c>
      <c r="Q40" s="118">
        <f t="shared" si="43"/>
        <v>0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</row>
    <row r="44" spans="1:17" x14ac:dyDescent="0.25">
      <c r="A44" s="55" t="s">
        <v>33</v>
      </c>
      <c r="B44" s="54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</row>
    <row r="45" spans="1:17" x14ac:dyDescent="0.25">
      <c r="A45" s="52" t="s">
        <v>32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76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</row>
    <row r="52" spans="1:17" x14ac:dyDescent="0.25">
      <c r="A52" s="53" t="s">
        <v>66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</row>
    <row r="62" spans="1:17" x14ac:dyDescent="0.25">
      <c r="A62" s="191" t="s">
        <v>105</v>
      </c>
      <c r="B62" s="190">
        <f>SUM(B63:B64,B67)</f>
        <v>0</v>
      </c>
      <c r="C62" s="190">
        <f t="shared" ref="C62:Q62" si="44">SUM(C63:C64,C67)</f>
        <v>0</v>
      </c>
      <c r="D62" s="190">
        <f t="shared" si="44"/>
        <v>0</v>
      </c>
      <c r="E62" s="190">
        <f t="shared" si="44"/>
        <v>0</v>
      </c>
      <c r="F62" s="190">
        <f t="shared" si="44"/>
        <v>0</v>
      </c>
      <c r="G62" s="190">
        <f t="shared" si="44"/>
        <v>0</v>
      </c>
      <c r="H62" s="190">
        <f t="shared" si="44"/>
        <v>0</v>
      </c>
      <c r="I62" s="190">
        <f t="shared" si="44"/>
        <v>0</v>
      </c>
      <c r="J62" s="190">
        <f t="shared" si="44"/>
        <v>0</v>
      </c>
      <c r="K62" s="190">
        <f t="shared" si="44"/>
        <v>0</v>
      </c>
      <c r="L62" s="190">
        <f t="shared" si="44"/>
        <v>0</v>
      </c>
      <c r="M62" s="190">
        <f t="shared" si="44"/>
        <v>0</v>
      </c>
      <c r="N62" s="190">
        <f t="shared" si="44"/>
        <v>0</v>
      </c>
      <c r="O62" s="190">
        <f t="shared" si="44"/>
        <v>0</v>
      </c>
      <c r="P62" s="190">
        <f t="shared" si="44"/>
        <v>0</v>
      </c>
      <c r="Q62" s="190">
        <f t="shared" si="44"/>
        <v>0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0</v>
      </c>
      <c r="C64" s="189">
        <f t="shared" ref="C64:Q64" si="45">SUM(C65:C66)</f>
        <v>0</v>
      </c>
      <c r="D64" s="189">
        <f t="shared" si="45"/>
        <v>0</v>
      </c>
      <c r="E64" s="189">
        <f t="shared" si="45"/>
        <v>0</v>
      </c>
      <c r="F64" s="189">
        <f t="shared" si="45"/>
        <v>0</v>
      </c>
      <c r="G64" s="189">
        <f t="shared" si="45"/>
        <v>0</v>
      </c>
      <c r="H64" s="189">
        <f t="shared" si="45"/>
        <v>0</v>
      </c>
      <c r="I64" s="189">
        <f t="shared" si="45"/>
        <v>0</v>
      </c>
      <c r="J64" s="189">
        <f t="shared" si="45"/>
        <v>0</v>
      </c>
      <c r="K64" s="189">
        <f t="shared" si="45"/>
        <v>0</v>
      </c>
      <c r="L64" s="189">
        <f t="shared" si="45"/>
        <v>0</v>
      </c>
      <c r="M64" s="189">
        <f t="shared" si="45"/>
        <v>0</v>
      </c>
      <c r="N64" s="189">
        <f t="shared" si="45"/>
        <v>0</v>
      </c>
      <c r="O64" s="189">
        <f t="shared" si="45"/>
        <v>0</v>
      </c>
      <c r="P64" s="189">
        <f t="shared" si="45"/>
        <v>0</v>
      </c>
      <c r="Q64" s="189">
        <f t="shared" si="45"/>
        <v>0</v>
      </c>
    </row>
    <row r="65" spans="1:17" x14ac:dyDescent="0.25">
      <c r="A65" s="102" t="s">
        <v>43</v>
      </c>
      <c r="B65" s="189">
        <v>0</v>
      </c>
      <c r="C65" s="189">
        <v>0</v>
      </c>
      <c r="D65" s="189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0</v>
      </c>
      <c r="C66" s="189">
        <v>0</v>
      </c>
      <c r="D66" s="189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</row>
    <row r="67" spans="1:17" x14ac:dyDescent="0.25">
      <c r="A67" s="119" t="s">
        <v>42</v>
      </c>
      <c r="B67" s="118">
        <v>0</v>
      </c>
      <c r="C67" s="118">
        <v>0</v>
      </c>
      <c r="D67" s="118">
        <v>0</v>
      </c>
      <c r="E67" s="118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0</v>
      </c>
      <c r="C69" s="70">
        <f t="shared" si="46"/>
        <v>0</v>
      </c>
      <c r="D69" s="70">
        <f t="shared" si="46"/>
        <v>0</v>
      </c>
      <c r="E69" s="70">
        <f t="shared" si="46"/>
        <v>0</v>
      </c>
      <c r="F69" s="70">
        <f t="shared" si="46"/>
        <v>0</v>
      </c>
      <c r="G69" s="70">
        <f t="shared" si="46"/>
        <v>0</v>
      </c>
      <c r="H69" s="70">
        <f t="shared" si="46"/>
        <v>0</v>
      </c>
      <c r="I69" s="70">
        <f t="shared" si="46"/>
        <v>0</v>
      </c>
      <c r="J69" s="70">
        <f t="shared" si="46"/>
        <v>0</v>
      </c>
      <c r="K69" s="70">
        <f t="shared" si="46"/>
        <v>0</v>
      </c>
      <c r="L69" s="70">
        <f t="shared" si="46"/>
        <v>0</v>
      </c>
      <c r="M69" s="70">
        <f t="shared" si="46"/>
        <v>0</v>
      </c>
      <c r="N69" s="70">
        <f t="shared" si="46"/>
        <v>0</v>
      </c>
      <c r="O69" s="70">
        <f t="shared" si="46"/>
        <v>0</v>
      </c>
      <c r="P69" s="70">
        <f t="shared" si="46"/>
        <v>0</v>
      </c>
      <c r="Q69" s="70">
        <f t="shared" si="46"/>
        <v>0</v>
      </c>
    </row>
    <row r="70" spans="1:17" x14ac:dyDescent="0.25">
      <c r="A70" s="55" t="s">
        <v>343</v>
      </c>
      <c r="B70" s="54">
        <v>0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</row>
    <row r="71" spans="1:17" x14ac:dyDescent="0.25">
      <c r="A71" s="52" t="s">
        <v>106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</row>
    <row r="72" spans="1:17" x14ac:dyDescent="0.25">
      <c r="A72" s="50" t="s">
        <v>105</v>
      </c>
      <c r="B72" s="38">
        <f t="shared" ref="B72:Q72" si="47">SUM(B73:B74,B77)</f>
        <v>0</v>
      </c>
      <c r="C72" s="38">
        <f t="shared" si="47"/>
        <v>0</v>
      </c>
      <c r="D72" s="38">
        <f t="shared" si="47"/>
        <v>0</v>
      </c>
      <c r="E72" s="38">
        <f t="shared" si="47"/>
        <v>0</v>
      </c>
      <c r="F72" s="38">
        <f t="shared" si="47"/>
        <v>0</v>
      </c>
      <c r="G72" s="38">
        <f t="shared" si="47"/>
        <v>0</v>
      </c>
      <c r="H72" s="38">
        <f t="shared" si="47"/>
        <v>0</v>
      </c>
      <c r="I72" s="38">
        <f t="shared" si="47"/>
        <v>0</v>
      </c>
      <c r="J72" s="38">
        <f t="shared" si="47"/>
        <v>0</v>
      </c>
      <c r="K72" s="38">
        <f t="shared" si="47"/>
        <v>0</v>
      </c>
      <c r="L72" s="38">
        <f t="shared" si="47"/>
        <v>0</v>
      </c>
      <c r="M72" s="38">
        <f t="shared" si="47"/>
        <v>0</v>
      </c>
      <c r="N72" s="38">
        <f t="shared" si="47"/>
        <v>0</v>
      </c>
      <c r="O72" s="38">
        <f t="shared" si="47"/>
        <v>0</v>
      </c>
      <c r="P72" s="38">
        <f t="shared" si="47"/>
        <v>0</v>
      </c>
      <c r="Q72" s="38">
        <f t="shared" si="47"/>
        <v>0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0</v>
      </c>
      <c r="C74" s="189">
        <f t="shared" ref="C74:Q74" si="48">SUM(C75:C76)</f>
        <v>0</v>
      </c>
      <c r="D74" s="189">
        <f t="shared" si="48"/>
        <v>0</v>
      </c>
      <c r="E74" s="189">
        <f t="shared" si="48"/>
        <v>0</v>
      </c>
      <c r="F74" s="189">
        <f t="shared" si="48"/>
        <v>0</v>
      </c>
      <c r="G74" s="189">
        <f t="shared" si="48"/>
        <v>0</v>
      </c>
      <c r="H74" s="189">
        <f t="shared" si="48"/>
        <v>0</v>
      </c>
      <c r="I74" s="189">
        <f t="shared" si="48"/>
        <v>0</v>
      </c>
      <c r="J74" s="189">
        <f t="shared" si="48"/>
        <v>0</v>
      </c>
      <c r="K74" s="189">
        <f t="shared" si="48"/>
        <v>0</v>
      </c>
      <c r="L74" s="189">
        <f t="shared" si="48"/>
        <v>0</v>
      </c>
      <c r="M74" s="189">
        <f t="shared" si="48"/>
        <v>0</v>
      </c>
      <c r="N74" s="189">
        <f t="shared" si="48"/>
        <v>0</v>
      </c>
      <c r="O74" s="189">
        <f t="shared" si="48"/>
        <v>0</v>
      </c>
      <c r="P74" s="189">
        <f t="shared" si="48"/>
        <v>0</v>
      </c>
      <c r="Q74" s="189">
        <f t="shared" si="48"/>
        <v>0</v>
      </c>
    </row>
    <row r="75" spans="1:17" x14ac:dyDescent="0.25">
      <c r="A75" s="102" t="s">
        <v>43</v>
      </c>
      <c r="B75" s="189">
        <f>NFM_emi!B$33</f>
        <v>0</v>
      </c>
      <c r="C75" s="189">
        <f>NFM_emi!C$33</f>
        <v>0</v>
      </c>
      <c r="D75" s="189">
        <f>NFM_emi!D$33</f>
        <v>0</v>
      </c>
      <c r="E75" s="189">
        <f>NFM_emi!E$33</f>
        <v>0</v>
      </c>
      <c r="F75" s="189">
        <f>NFM_emi!F$33</f>
        <v>0</v>
      </c>
      <c r="G75" s="189">
        <f>NFM_emi!G$33</f>
        <v>0</v>
      </c>
      <c r="H75" s="189">
        <f>NFM_emi!H$33</f>
        <v>0</v>
      </c>
      <c r="I75" s="189">
        <f>NFM_emi!I$33</f>
        <v>0</v>
      </c>
      <c r="J75" s="189">
        <f>NFM_emi!J$33</f>
        <v>0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0</v>
      </c>
      <c r="C76" s="189">
        <f>NFM_emi!C$70</f>
        <v>0</v>
      </c>
      <c r="D76" s="189">
        <f>NFM_emi!D$70</f>
        <v>0</v>
      </c>
      <c r="E76" s="189">
        <f>NFM_emi!E$70</f>
        <v>0</v>
      </c>
      <c r="F76" s="189">
        <f>NFM_emi!F$70</f>
        <v>0</v>
      </c>
      <c r="G76" s="189">
        <f>NFM_emi!G$70</f>
        <v>0</v>
      </c>
      <c r="H76" s="189">
        <f>NFM_emi!H$70</f>
        <v>0</v>
      </c>
      <c r="I76" s="189">
        <f>NFM_emi!I$70</f>
        <v>0</v>
      </c>
      <c r="J76" s="189">
        <f>NFM_emi!J$70</f>
        <v>0</v>
      </c>
      <c r="K76" s="189">
        <f>NFM_emi!K$70</f>
        <v>0</v>
      </c>
      <c r="L76" s="189">
        <f>NFM_emi!L$70</f>
        <v>0</v>
      </c>
      <c r="M76" s="189">
        <f>NFM_emi!M$70</f>
        <v>0</v>
      </c>
      <c r="N76" s="189">
        <f>NFM_emi!N$70</f>
        <v>0</v>
      </c>
      <c r="O76" s="189">
        <f>NFM_emi!O$70</f>
        <v>0</v>
      </c>
      <c r="P76" s="189">
        <f>NFM_emi!P$70</f>
        <v>0</v>
      </c>
      <c r="Q76" s="189">
        <f>NFM_emi!Q$70</f>
        <v>0</v>
      </c>
    </row>
    <row r="77" spans="1:17" x14ac:dyDescent="0.25">
      <c r="A77" s="119" t="s">
        <v>42</v>
      </c>
      <c r="B77" s="118">
        <f>NFM_emi!B$112</f>
        <v>0</v>
      </c>
      <c r="C77" s="118">
        <f>NFM_emi!C$112</f>
        <v>0</v>
      </c>
      <c r="D77" s="118">
        <f>NFM_emi!D$112</f>
        <v>0</v>
      </c>
      <c r="E77" s="118">
        <f>NFM_emi!E$112</f>
        <v>0</v>
      </c>
      <c r="F77" s="118">
        <f>NFM_emi!F$112</f>
        <v>0</v>
      </c>
      <c r="G77" s="118">
        <f>NFM_emi!G$112</f>
        <v>0</v>
      </c>
      <c r="H77" s="118">
        <f>NFM_emi!H$112</f>
        <v>0</v>
      </c>
      <c r="I77" s="118">
        <f>NFM_emi!I$112</f>
        <v>0</v>
      </c>
      <c r="J77" s="118">
        <f>NFM_emi!J$112</f>
        <v>0</v>
      </c>
      <c r="K77" s="118">
        <f>NFM_emi!K$112</f>
        <v>0</v>
      </c>
      <c r="L77" s="118">
        <f>NFM_emi!L$112</f>
        <v>0</v>
      </c>
      <c r="M77" s="118">
        <f>NFM_emi!M$112</f>
        <v>0</v>
      </c>
      <c r="N77" s="118">
        <f>NFM_emi!N$112</f>
        <v>0</v>
      </c>
      <c r="O77" s="118">
        <f>NFM_emi!O$112</f>
        <v>0</v>
      </c>
      <c r="P77" s="118">
        <f>NFM_emi!P$112</f>
        <v>0</v>
      </c>
      <c r="Q77" s="118">
        <f>NFM_emi!Q$112</f>
        <v>0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 t="str">
        <f t="shared" ref="B81:Q81" si="50">IF(B$5=0,"",B$5/B$12*1000)</f>
        <v/>
      </c>
      <c r="C81" s="186" t="str">
        <f t="shared" si="50"/>
        <v/>
      </c>
      <c r="D81" s="186" t="str">
        <f t="shared" si="50"/>
        <v/>
      </c>
      <c r="E81" s="186" t="str">
        <f t="shared" si="50"/>
        <v/>
      </c>
      <c r="F81" s="186" t="str">
        <f t="shared" si="50"/>
        <v/>
      </c>
      <c r="G81" s="186" t="str">
        <f t="shared" si="50"/>
        <v/>
      </c>
      <c r="H81" s="186" t="str">
        <f t="shared" si="50"/>
        <v/>
      </c>
      <c r="I81" s="186" t="str">
        <f t="shared" si="50"/>
        <v/>
      </c>
      <c r="J81" s="186" t="str">
        <f t="shared" si="50"/>
        <v/>
      </c>
      <c r="K81" s="186" t="str">
        <f t="shared" si="50"/>
        <v/>
      </c>
      <c r="L81" s="186" t="str">
        <f t="shared" si="50"/>
        <v/>
      </c>
      <c r="M81" s="186" t="str">
        <f t="shared" si="50"/>
        <v/>
      </c>
      <c r="N81" s="186" t="str">
        <f t="shared" si="50"/>
        <v/>
      </c>
      <c r="O81" s="186" t="str">
        <f t="shared" si="50"/>
        <v/>
      </c>
      <c r="P81" s="186" t="str">
        <f t="shared" si="50"/>
        <v/>
      </c>
      <c r="Q81" s="186" t="str">
        <f t="shared" si="50"/>
        <v/>
      </c>
    </row>
    <row r="82" spans="1:17" x14ac:dyDescent="0.25">
      <c r="A82" s="108" t="s">
        <v>42</v>
      </c>
      <c r="B82" s="185" t="str">
        <f t="shared" ref="B82:Q82" si="51">IF(B$8=0,"",B$8/B$15*1000)</f>
        <v/>
      </c>
      <c r="C82" s="185" t="str">
        <f t="shared" si="51"/>
        <v/>
      </c>
      <c r="D82" s="185" t="str">
        <f t="shared" si="51"/>
        <v/>
      </c>
      <c r="E82" s="185" t="str">
        <f t="shared" si="51"/>
        <v/>
      </c>
      <c r="F82" s="185" t="str">
        <f t="shared" si="51"/>
        <v/>
      </c>
      <c r="G82" s="185" t="str">
        <f t="shared" si="51"/>
        <v/>
      </c>
      <c r="H82" s="185" t="str">
        <f t="shared" si="51"/>
        <v/>
      </c>
      <c r="I82" s="185" t="str">
        <f t="shared" si="51"/>
        <v/>
      </c>
      <c r="J82" s="185" t="str">
        <f t="shared" si="51"/>
        <v/>
      </c>
      <c r="K82" s="185" t="str">
        <f t="shared" si="51"/>
        <v/>
      </c>
      <c r="L82" s="185" t="str">
        <f t="shared" si="51"/>
        <v/>
      </c>
      <c r="M82" s="185" t="str">
        <f t="shared" si="51"/>
        <v/>
      </c>
      <c r="N82" s="185" t="str">
        <f t="shared" si="51"/>
        <v/>
      </c>
      <c r="O82" s="185" t="str">
        <f t="shared" si="51"/>
        <v/>
      </c>
      <c r="P82" s="185" t="str">
        <f t="shared" si="51"/>
        <v/>
      </c>
      <c r="Q82" s="185" t="str">
        <f t="shared" si="51"/>
        <v/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 t="str">
        <f t="shared" ref="B85:Q85" si="53">IF(B$64=0,"",B$64/B$12)</f>
        <v/>
      </c>
      <c r="C85" s="182" t="str">
        <f t="shared" si="53"/>
        <v/>
      </c>
      <c r="D85" s="182" t="str">
        <f t="shared" si="53"/>
        <v/>
      </c>
      <c r="E85" s="182" t="str">
        <f t="shared" si="53"/>
        <v/>
      </c>
      <c r="F85" s="182" t="str">
        <f t="shared" si="53"/>
        <v/>
      </c>
      <c r="G85" s="182" t="str">
        <f t="shared" si="53"/>
        <v/>
      </c>
      <c r="H85" s="182" t="str">
        <f t="shared" si="53"/>
        <v/>
      </c>
      <c r="I85" s="182" t="str">
        <f t="shared" si="53"/>
        <v/>
      </c>
      <c r="J85" s="182" t="str">
        <f t="shared" si="53"/>
        <v/>
      </c>
      <c r="K85" s="182" t="str">
        <f t="shared" si="53"/>
        <v/>
      </c>
      <c r="L85" s="182" t="str">
        <f t="shared" si="53"/>
        <v/>
      </c>
      <c r="M85" s="182" t="str">
        <f t="shared" si="53"/>
        <v/>
      </c>
      <c r="N85" s="182" t="str">
        <f t="shared" si="53"/>
        <v/>
      </c>
      <c r="O85" s="182" t="str">
        <f t="shared" si="53"/>
        <v/>
      </c>
      <c r="P85" s="182" t="str">
        <f t="shared" si="53"/>
        <v/>
      </c>
      <c r="Q85" s="182" t="str">
        <f t="shared" si="53"/>
        <v/>
      </c>
    </row>
    <row r="86" spans="1:17" x14ac:dyDescent="0.25">
      <c r="A86" s="179" t="s">
        <v>43</v>
      </c>
      <c r="B86" s="182" t="str">
        <f t="shared" ref="B86:Q86" si="54">IF(B$65=0,"",B$65/B$13)</f>
        <v/>
      </c>
      <c r="C86" s="182" t="str">
        <f t="shared" si="54"/>
        <v/>
      </c>
      <c r="D86" s="182" t="str">
        <f t="shared" si="54"/>
        <v/>
      </c>
      <c r="E86" s="182" t="str">
        <f t="shared" si="54"/>
        <v/>
      </c>
      <c r="F86" s="182" t="str">
        <f t="shared" si="54"/>
        <v/>
      </c>
      <c r="G86" s="182" t="str">
        <f t="shared" si="54"/>
        <v/>
      </c>
      <c r="H86" s="182" t="str">
        <f t="shared" si="54"/>
        <v/>
      </c>
      <c r="I86" s="182" t="str">
        <f t="shared" si="54"/>
        <v/>
      </c>
      <c r="J86" s="182" t="str">
        <f t="shared" si="54"/>
        <v/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 t="str">
        <f t="shared" ref="B87:Q87" si="55">IF(B$66=0,"",B$66/B$14)</f>
        <v/>
      </c>
      <c r="C87" s="182" t="str">
        <f t="shared" si="55"/>
        <v/>
      </c>
      <c r="D87" s="182" t="str">
        <f t="shared" si="55"/>
        <v/>
      </c>
      <c r="E87" s="182" t="str">
        <f t="shared" si="55"/>
        <v/>
      </c>
      <c r="F87" s="182" t="str">
        <f t="shared" si="55"/>
        <v/>
      </c>
      <c r="G87" s="182" t="str">
        <f t="shared" si="55"/>
        <v/>
      </c>
      <c r="H87" s="182" t="str">
        <f t="shared" si="55"/>
        <v/>
      </c>
      <c r="I87" s="182" t="str">
        <f t="shared" si="55"/>
        <v/>
      </c>
      <c r="J87" s="182" t="str">
        <f t="shared" si="55"/>
        <v/>
      </c>
      <c r="K87" s="182" t="str">
        <f t="shared" si="55"/>
        <v/>
      </c>
      <c r="L87" s="182" t="str">
        <f t="shared" si="55"/>
        <v/>
      </c>
      <c r="M87" s="182" t="str">
        <f t="shared" si="55"/>
        <v/>
      </c>
      <c r="N87" s="182" t="str">
        <f t="shared" si="55"/>
        <v/>
      </c>
      <c r="O87" s="182" t="str">
        <f t="shared" si="55"/>
        <v/>
      </c>
      <c r="P87" s="182" t="str">
        <f t="shared" si="55"/>
        <v/>
      </c>
      <c r="Q87" s="182" t="str">
        <f t="shared" si="55"/>
        <v/>
      </c>
    </row>
    <row r="88" spans="1:17" x14ac:dyDescent="0.25">
      <c r="A88" s="108" t="s">
        <v>42</v>
      </c>
      <c r="B88" s="112" t="str">
        <f t="shared" ref="B88:Q88" si="56">IF(B$67=0,"",B$67/B$15)</f>
        <v/>
      </c>
      <c r="C88" s="112" t="str">
        <f t="shared" si="56"/>
        <v/>
      </c>
      <c r="D88" s="112" t="str">
        <f t="shared" si="56"/>
        <v/>
      </c>
      <c r="E88" s="112" t="str">
        <f t="shared" si="56"/>
        <v/>
      </c>
      <c r="F88" s="112" t="str">
        <f t="shared" si="56"/>
        <v/>
      </c>
      <c r="G88" s="112" t="str">
        <f t="shared" si="56"/>
        <v/>
      </c>
      <c r="H88" s="112" t="str">
        <f t="shared" si="56"/>
        <v/>
      </c>
      <c r="I88" s="112" t="str">
        <f t="shared" si="56"/>
        <v/>
      </c>
      <c r="J88" s="112" t="str">
        <f t="shared" si="56"/>
        <v/>
      </c>
      <c r="K88" s="112" t="str">
        <f t="shared" si="56"/>
        <v/>
      </c>
      <c r="L88" s="112" t="str">
        <f t="shared" si="56"/>
        <v/>
      </c>
      <c r="M88" s="112" t="str">
        <f t="shared" si="56"/>
        <v/>
      </c>
      <c r="N88" s="112" t="str">
        <f t="shared" si="56"/>
        <v/>
      </c>
      <c r="O88" s="112" t="str">
        <f t="shared" si="56"/>
        <v/>
      </c>
      <c r="P88" s="112" t="str">
        <f t="shared" si="56"/>
        <v/>
      </c>
      <c r="Q88" s="112" t="str">
        <f t="shared" si="56"/>
        <v/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 t="str">
        <f>IF(SUM(NFM_ued!B$33,NFM_ued!B$70)=0,"",SUM(NFM_ued!B$33,NFM_ued!B$70)/B$12)</f>
        <v/>
      </c>
      <c r="C91" s="182" t="str">
        <f>IF(SUM(NFM_ued!C$33,NFM_ued!C$70)=0,"",SUM(NFM_ued!C$33,NFM_ued!C$70)/C$12)</f>
        <v/>
      </c>
      <c r="D91" s="182" t="str">
        <f>IF(SUM(NFM_ued!D$33,NFM_ued!D$70)=0,"",SUM(NFM_ued!D$33,NFM_ued!D$70)/D$12)</f>
        <v/>
      </c>
      <c r="E91" s="182" t="str">
        <f>IF(SUM(NFM_ued!E$33,NFM_ued!E$70)=0,"",SUM(NFM_ued!E$33,NFM_ued!E$70)/E$12)</f>
        <v/>
      </c>
      <c r="F91" s="182" t="str">
        <f>IF(SUM(NFM_ued!F$33,NFM_ued!F$70)=0,"",SUM(NFM_ued!F$33,NFM_ued!F$70)/F$12)</f>
        <v/>
      </c>
      <c r="G91" s="182" t="str">
        <f>IF(SUM(NFM_ued!G$33,NFM_ued!G$70)=0,"",SUM(NFM_ued!G$33,NFM_ued!G$70)/G$12)</f>
        <v/>
      </c>
      <c r="H91" s="182" t="str">
        <f>IF(SUM(NFM_ued!H$33,NFM_ued!H$70)=0,"",SUM(NFM_ued!H$33,NFM_ued!H$70)/H$12)</f>
        <v/>
      </c>
      <c r="I91" s="182" t="str">
        <f>IF(SUM(NFM_ued!I$33,NFM_ued!I$70)=0,"",SUM(NFM_ued!I$33,NFM_ued!I$70)/I$12)</f>
        <v/>
      </c>
      <c r="J91" s="182" t="str">
        <f>IF(SUM(NFM_ued!J$33,NFM_ued!J$70)=0,"",SUM(NFM_ued!J$33,NFM_ued!J$70)/J$12)</f>
        <v/>
      </c>
      <c r="K91" s="182" t="str">
        <f>IF(SUM(NFM_ued!K$33,NFM_ued!K$70)=0,"",SUM(NFM_ued!K$33,NFM_ued!K$70)/K$12)</f>
        <v/>
      </c>
      <c r="L91" s="182" t="str">
        <f>IF(SUM(NFM_ued!L$33,NFM_ued!L$70)=0,"",SUM(NFM_ued!L$33,NFM_ued!L$70)/L$12)</f>
        <v/>
      </c>
      <c r="M91" s="182" t="str">
        <f>IF(SUM(NFM_ued!M$33,NFM_ued!M$70)=0,"",SUM(NFM_ued!M$33,NFM_ued!M$70)/M$12)</f>
        <v/>
      </c>
      <c r="N91" s="182" t="str">
        <f>IF(SUM(NFM_ued!N$33,NFM_ued!N$70)=0,"",SUM(NFM_ued!N$33,NFM_ued!N$70)/N$12)</f>
        <v/>
      </c>
      <c r="O91" s="182" t="str">
        <f>IF(SUM(NFM_ued!O$33,NFM_ued!O$70)=0,"",SUM(NFM_ued!O$33,NFM_ued!O$70)/O$12)</f>
        <v/>
      </c>
      <c r="P91" s="182" t="str">
        <f>IF(SUM(NFM_ued!P$33,NFM_ued!P$70)=0,"",SUM(NFM_ued!P$33,NFM_ued!P$70)/P$12)</f>
        <v/>
      </c>
      <c r="Q91" s="182" t="str">
        <f>IF(SUM(NFM_ued!Q$33,NFM_ued!Q$70)=0,"",SUM(NFM_ued!Q$33,NFM_ued!Q$70)/Q$12)</f>
        <v/>
      </c>
    </row>
    <row r="92" spans="1:17" x14ac:dyDescent="0.25">
      <c r="A92" s="179" t="s">
        <v>43</v>
      </c>
      <c r="B92" s="182" t="str">
        <f>IF(NFM_ued!B$33=0,"",NFM_ued!B$33/B$13)</f>
        <v/>
      </c>
      <c r="C92" s="182" t="str">
        <f>IF(NFM_ued!C$33=0,"",NFM_ued!C$33/C$13)</f>
        <v/>
      </c>
      <c r="D92" s="182" t="str">
        <f>IF(NFM_ued!D$33=0,"",NFM_ued!D$33/D$13)</f>
        <v/>
      </c>
      <c r="E92" s="182" t="str">
        <f>IF(NFM_ued!E$33=0,"",NFM_ued!E$33/E$13)</f>
        <v/>
      </c>
      <c r="F92" s="182" t="str">
        <f>IF(NFM_ued!F$33=0,"",NFM_ued!F$33/F$13)</f>
        <v/>
      </c>
      <c r="G92" s="182" t="str">
        <f>IF(NFM_ued!G$33=0,"",NFM_ued!G$33/G$13)</f>
        <v/>
      </c>
      <c r="H92" s="182" t="str">
        <f>IF(NFM_ued!H$33=0,"",NFM_ued!H$33/H$13)</f>
        <v/>
      </c>
      <c r="I92" s="182" t="str">
        <f>IF(NFM_ued!I$33=0,"",NFM_ued!I$33/I$13)</f>
        <v/>
      </c>
      <c r="J92" s="182" t="str">
        <f>IF(NFM_ued!J$33=0,"",NFM_ued!J$33/J$13)</f>
        <v/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 t="str">
        <f>IF(NFM_ued!B$70=0,"",NFM_ued!B$70/B$14)</f>
        <v/>
      </c>
      <c r="C93" s="182" t="str">
        <f>IF(NFM_ued!C$70=0,"",NFM_ued!C$70/C$14)</f>
        <v/>
      </c>
      <c r="D93" s="182" t="str">
        <f>IF(NFM_ued!D$70=0,"",NFM_ued!D$70/D$14)</f>
        <v/>
      </c>
      <c r="E93" s="182" t="str">
        <f>IF(NFM_ued!E$70=0,"",NFM_ued!E$70/E$14)</f>
        <v/>
      </c>
      <c r="F93" s="182" t="str">
        <f>IF(NFM_ued!F$70=0,"",NFM_ued!F$70/F$14)</f>
        <v/>
      </c>
      <c r="G93" s="182" t="str">
        <f>IF(NFM_ued!G$70=0,"",NFM_ued!G$70/G$14)</f>
        <v/>
      </c>
      <c r="H93" s="182" t="str">
        <f>IF(NFM_ued!H$70=0,"",NFM_ued!H$70/H$14)</f>
        <v/>
      </c>
      <c r="I93" s="182" t="str">
        <f>IF(NFM_ued!I$70=0,"",NFM_ued!I$70/I$14)</f>
        <v/>
      </c>
      <c r="J93" s="182" t="str">
        <f>IF(NFM_ued!J$70=0,"",NFM_ued!J$70/J$14)</f>
        <v/>
      </c>
      <c r="K93" s="182" t="str">
        <f>IF(NFM_ued!K$70=0,"",NFM_ued!K$70/K$14)</f>
        <v/>
      </c>
      <c r="L93" s="182" t="str">
        <f>IF(NFM_ued!L$70=0,"",NFM_ued!L$70/L$14)</f>
        <v/>
      </c>
      <c r="M93" s="182" t="str">
        <f>IF(NFM_ued!M$70=0,"",NFM_ued!M$70/M$14)</f>
        <v/>
      </c>
      <c r="N93" s="182" t="str">
        <f>IF(NFM_ued!N$70=0,"",NFM_ued!N$70/N$14)</f>
        <v/>
      </c>
      <c r="O93" s="182" t="str">
        <f>IF(NFM_ued!O$70=0,"",NFM_ued!O$70/O$14)</f>
        <v/>
      </c>
      <c r="P93" s="182" t="str">
        <f>IF(NFM_ued!P$70=0,"",NFM_ued!P$70/P$14)</f>
        <v/>
      </c>
      <c r="Q93" s="182" t="str">
        <f>IF(NFM_ued!Q$70=0,"",NFM_ued!Q$70/Q$14)</f>
        <v/>
      </c>
    </row>
    <row r="94" spans="1:17" x14ac:dyDescent="0.25">
      <c r="A94" s="108" t="s">
        <v>42</v>
      </c>
      <c r="B94" s="112" t="str">
        <f>IF(NFM_ued!B$112=0,"",NFM_ued!B$112/B$15)</f>
        <v/>
      </c>
      <c r="C94" s="112" t="str">
        <f>IF(NFM_ued!C$112=0,"",NFM_ued!C$112/C$15)</f>
        <v/>
      </c>
      <c r="D94" s="112" t="str">
        <f>IF(NFM_ued!D$112=0,"",NFM_ued!D$112/D$15)</f>
        <v/>
      </c>
      <c r="E94" s="112" t="str">
        <f>IF(NFM_ued!E$112=0,"",NFM_ued!E$112/E$15)</f>
        <v/>
      </c>
      <c r="F94" s="112" t="str">
        <f>IF(NFM_ued!F$112=0,"",NFM_ued!F$112/F$15)</f>
        <v/>
      </c>
      <c r="G94" s="112" t="str">
        <f>IF(NFM_ued!G$112=0,"",NFM_ued!G$112/G$15)</f>
        <v/>
      </c>
      <c r="H94" s="112" t="str">
        <f>IF(NFM_ued!H$112=0,"",NFM_ued!H$112/H$15)</f>
        <v/>
      </c>
      <c r="I94" s="112" t="str">
        <f>IF(NFM_ued!I$112=0,"",NFM_ued!I$112/I$15)</f>
        <v/>
      </c>
      <c r="J94" s="112" t="str">
        <f>IF(NFM_ued!J$112=0,"",NFM_ued!J$112/J$15)</f>
        <v/>
      </c>
      <c r="K94" s="112" t="str">
        <f>IF(NFM_ued!K$112=0,"",NFM_ued!K$112/K$15)</f>
        <v/>
      </c>
      <c r="L94" s="112" t="str">
        <f>IF(NFM_ued!L$112=0,"",NFM_ued!L$112/L$15)</f>
        <v/>
      </c>
      <c r="M94" s="112" t="str">
        <f>IF(NFM_ued!M$112=0,"",NFM_ued!M$112/M$15)</f>
        <v/>
      </c>
      <c r="N94" s="112" t="str">
        <f>IF(NFM_ued!N$112=0,"",NFM_ued!N$112/N$15)</f>
        <v/>
      </c>
      <c r="O94" s="112" t="str">
        <f>IF(NFM_ued!O$112=0,"",NFM_ued!O$112/O$15)</f>
        <v/>
      </c>
      <c r="P94" s="112" t="str">
        <f>IF(NFM_ued!P$112=0,"",NFM_ued!P$112/P$15)</f>
        <v/>
      </c>
      <c r="Q94" s="112" t="str">
        <f>IF(NFM_ued!Q$112=0,"",NFM_ued!Q$112/Q$15)</f>
        <v/>
      </c>
    </row>
    <row r="95" spans="1:17" x14ac:dyDescent="0.25">
      <c r="A95" s="39" t="s">
        <v>60</v>
      </c>
      <c r="B95" s="181" t="str">
        <f t="shared" ref="B95:Q95" si="57">IF(B$62=0,"",B$72/B$62)</f>
        <v/>
      </c>
      <c r="C95" s="181" t="str">
        <f t="shared" si="57"/>
        <v/>
      </c>
      <c r="D95" s="181" t="str">
        <f t="shared" si="57"/>
        <v/>
      </c>
      <c r="E95" s="181" t="str">
        <f t="shared" si="57"/>
        <v/>
      </c>
      <c r="F95" s="181" t="str">
        <f t="shared" si="57"/>
        <v/>
      </c>
      <c r="G95" s="181" t="str">
        <f t="shared" si="57"/>
        <v/>
      </c>
      <c r="H95" s="181" t="str">
        <f t="shared" si="57"/>
        <v/>
      </c>
      <c r="I95" s="181" t="str">
        <f t="shared" si="57"/>
        <v/>
      </c>
      <c r="J95" s="181" t="str">
        <f t="shared" si="57"/>
        <v/>
      </c>
      <c r="K95" s="181" t="str">
        <f t="shared" si="57"/>
        <v/>
      </c>
      <c r="L95" s="181" t="str">
        <f t="shared" si="57"/>
        <v/>
      </c>
      <c r="M95" s="181" t="str">
        <f t="shared" si="57"/>
        <v/>
      </c>
      <c r="N95" s="181" t="str">
        <f t="shared" si="57"/>
        <v/>
      </c>
      <c r="O95" s="181" t="str">
        <f t="shared" si="57"/>
        <v/>
      </c>
      <c r="P95" s="181" t="str">
        <f t="shared" si="57"/>
        <v/>
      </c>
      <c r="Q95" s="181" t="str">
        <f t="shared" si="57"/>
        <v/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 t="str">
        <f t="shared" ref="B97:Q97" si="59">IF(B$64=0,"",B$74/B$64)</f>
        <v/>
      </c>
      <c r="C97" s="178" t="str">
        <f t="shared" si="59"/>
        <v/>
      </c>
      <c r="D97" s="178" t="str">
        <f t="shared" si="59"/>
        <v/>
      </c>
      <c r="E97" s="178" t="str">
        <f t="shared" si="59"/>
        <v/>
      </c>
      <c r="F97" s="178" t="str">
        <f t="shared" si="59"/>
        <v/>
      </c>
      <c r="G97" s="178" t="str">
        <f t="shared" si="59"/>
        <v/>
      </c>
      <c r="H97" s="178" t="str">
        <f t="shared" si="59"/>
        <v/>
      </c>
      <c r="I97" s="178" t="str">
        <f t="shared" si="59"/>
        <v/>
      </c>
      <c r="J97" s="178" t="str">
        <f t="shared" si="59"/>
        <v/>
      </c>
      <c r="K97" s="178" t="str">
        <f t="shared" si="59"/>
        <v/>
      </c>
      <c r="L97" s="178" t="str">
        <f t="shared" si="59"/>
        <v/>
      </c>
      <c r="M97" s="178" t="str">
        <f t="shared" si="59"/>
        <v/>
      </c>
      <c r="N97" s="178" t="str">
        <f t="shared" si="59"/>
        <v/>
      </c>
      <c r="O97" s="178" t="str">
        <f t="shared" si="59"/>
        <v/>
      </c>
      <c r="P97" s="178" t="str">
        <f t="shared" si="59"/>
        <v/>
      </c>
      <c r="Q97" s="178" t="str">
        <f t="shared" si="59"/>
        <v/>
      </c>
    </row>
    <row r="98" spans="1:17" x14ac:dyDescent="0.25">
      <c r="A98" s="179" t="s">
        <v>43</v>
      </c>
      <c r="B98" s="178" t="str">
        <f t="shared" ref="B98:Q98" si="60">IF(B$65=0,"",B$75/B$65)</f>
        <v/>
      </c>
      <c r="C98" s="178" t="str">
        <f t="shared" si="60"/>
        <v/>
      </c>
      <c r="D98" s="178" t="str">
        <f t="shared" si="60"/>
        <v/>
      </c>
      <c r="E98" s="178" t="str">
        <f t="shared" si="60"/>
        <v/>
      </c>
      <c r="F98" s="178" t="str">
        <f t="shared" si="60"/>
        <v/>
      </c>
      <c r="G98" s="178" t="str">
        <f t="shared" si="60"/>
        <v/>
      </c>
      <c r="H98" s="178" t="str">
        <f t="shared" si="60"/>
        <v/>
      </c>
      <c r="I98" s="178" t="str">
        <f t="shared" si="60"/>
        <v/>
      </c>
      <c r="J98" s="178" t="str">
        <f t="shared" si="60"/>
        <v/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 t="str">
        <f t="shared" ref="B99:Q99" si="61">IF(B$66=0,"",B$76/B$66)</f>
        <v/>
      </c>
      <c r="C99" s="178" t="str">
        <f t="shared" si="61"/>
        <v/>
      </c>
      <c r="D99" s="178" t="str">
        <f t="shared" si="61"/>
        <v/>
      </c>
      <c r="E99" s="178" t="str">
        <f t="shared" si="61"/>
        <v/>
      </c>
      <c r="F99" s="178" t="str">
        <f t="shared" si="61"/>
        <v/>
      </c>
      <c r="G99" s="178" t="str">
        <f t="shared" si="61"/>
        <v/>
      </c>
      <c r="H99" s="178" t="str">
        <f t="shared" si="61"/>
        <v/>
      </c>
      <c r="I99" s="178" t="str">
        <f t="shared" si="61"/>
        <v/>
      </c>
      <c r="J99" s="178" t="str">
        <f t="shared" si="61"/>
        <v/>
      </c>
      <c r="K99" s="178" t="str">
        <f t="shared" si="61"/>
        <v/>
      </c>
      <c r="L99" s="178" t="str">
        <f t="shared" si="61"/>
        <v/>
      </c>
      <c r="M99" s="178" t="str">
        <f t="shared" si="61"/>
        <v/>
      </c>
      <c r="N99" s="178" t="str">
        <f t="shared" si="61"/>
        <v/>
      </c>
      <c r="O99" s="178" t="str">
        <f t="shared" si="61"/>
        <v/>
      </c>
      <c r="P99" s="178" t="str">
        <f t="shared" si="61"/>
        <v/>
      </c>
      <c r="Q99" s="178" t="str">
        <f t="shared" si="61"/>
        <v/>
      </c>
    </row>
    <row r="100" spans="1:17" x14ac:dyDescent="0.25">
      <c r="A100" s="108" t="s">
        <v>42</v>
      </c>
      <c r="B100" s="107" t="str">
        <f t="shared" ref="B100:Q100" si="62">IF(B$67=0,"",B$77/B$67)</f>
        <v/>
      </c>
      <c r="C100" s="107" t="str">
        <f t="shared" si="62"/>
        <v/>
      </c>
      <c r="D100" s="107" t="str">
        <f t="shared" si="62"/>
        <v/>
      </c>
      <c r="E100" s="107" t="str">
        <f t="shared" si="62"/>
        <v/>
      </c>
      <c r="F100" s="107" t="str">
        <f t="shared" si="62"/>
        <v/>
      </c>
      <c r="G100" s="107" t="str">
        <f t="shared" si="62"/>
        <v/>
      </c>
      <c r="H100" s="107" t="str">
        <f t="shared" si="62"/>
        <v/>
      </c>
      <c r="I100" s="107" t="str">
        <f t="shared" si="62"/>
        <v/>
      </c>
      <c r="J100" s="107" t="str">
        <f t="shared" si="62"/>
        <v/>
      </c>
      <c r="K100" s="107" t="str">
        <f t="shared" si="62"/>
        <v/>
      </c>
      <c r="L100" s="107" t="str">
        <f t="shared" si="62"/>
        <v/>
      </c>
      <c r="M100" s="107" t="str">
        <f t="shared" si="62"/>
        <v/>
      </c>
      <c r="N100" s="107" t="str">
        <f t="shared" si="62"/>
        <v/>
      </c>
      <c r="O100" s="107" t="str">
        <f t="shared" si="62"/>
        <v/>
      </c>
      <c r="P100" s="107" t="str">
        <f t="shared" si="62"/>
        <v/>
      </c>
      <c r="Q100" s="107" t="str">
        <f t="shared" si="62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0</v>
      </c>
      <c r="E117" s="158">
        <v>0</v>
      </c>
      <c r="F117" s="158">
        <v>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</v>
      </c>
      <c r="C122" s="206">
        <v>0</v>
      </c>
      <c r="D122" s="206">
        <v>0</v>
      </c>
      <c r="E122" s="206">
        <v>0</v>
      </c>
      <c r="F122" s="206">
        <v>0</v>
      </c>
      <c r="G122" s="206">
        <v>0</v>
      </c>
      <c r="H122" s="206">
        <v>0</v>
      </c>
      <c r="I122" s="206">
        <v>0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</v>
      </c>
      <c r="C123" s="151">
        <v>0</v>
      </c>
      <c r="D123" s="151">
        <v>0</v>
      </c>
      <c r="E123" s="151">
        <v>0</v>
      </c>
      <c r="F123" s="151">
        <v>0</v>
      </c>
      <c r="G123" s="151">
        <v>0</v>
      </c>
      <c r="H123" s="151">
        <v>0</v>
      </c>
      <c r="I123" s="151">
        <v>0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</v>
      </c>
      <c r="C130" s="206">
        <v>0</v>
      </c>
      <c r="D130" s="206">
        <v>0</v>
      </c>
      <c r="E130" s="206">
        <v>0</v>
      </c>
      <c r="F130" s="206">
        <v>0</v>
      </c>
      <c r="G130" s="206">
        <v>0</v>
      </c>
      <c r="H130" s="206">
        <v>0</v>
      </c>
      <c r="I130" s="206">
        <v>0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</v>
      </c>
      <c r="C137" s="204">
        <v>0</v>
      </c>
      <c r="D137" s="204">
        <v>0</v>
      </c>
      <c r="E137" s="204">
        <v>0</v>
      </c>
      <c r="F137" s="204">
        <v>0</v>
      </c>
      <c r="G137" s="204">
        <v>0</v>
      </c>
      <c r="H137" s="204">
        <v>0</v>
      </c>
      <c r="I137" s="204">
        <v>0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</v>
      </c>
      <c r="E141" s="153">
        <v>0</v>
      </c>
      <c r="F141" s="153">
        <v>0</v>
      </c>
      <c r="G141" s="153">
        <v>0</v>
      </c>
      <c r="H141" s="153">
        <v>0</v>
      </c>
      <c r="I141" s="153">
        <v>0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</v>
      </c>
      <c r="C142" s="151">
        <v>0</v>
      </c>
      <c r="D142" s="151">
        <v>0</v>
      </c>
      <c r="E142" s="151">
        <v>0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</v>
      </c>
      <c r="C200" s="77">
        <f t="shared" si="38"/>
        <v>0</v>
      </c>
      <c r="D200" s="77">
        <f t="shared" si="38"/>
        <v>0</v>
      </c>
      <c r="E200" s="77">
        <f t="shared" si="38"/>
        <v>0</v>
      </c>
      <c r="F200" s="77">
        <f t="shared" si="38"/>
        <v>0</v>
      </c>
      <c r="G200" s="77">
        <f t="shared" si="38"/>
        <v>0</v>
      </c>
      <c r="H200" s="77">
        <f t="shared" si="38"/>
        <v>0</v>
      </c>
      <c r="I200" s="77">
        <f t="shared" si="38"/>
        <v>0</v>
      </c>
      <c r="J200" s="77">
        <f t="shared" si="38"/>
        <v>0</v>
      </c>
      <c r="K200" s="77">
        <f t="shared" si="38"/>
        <v>0</v>
      </c>
      <c r="L200" s="77">
        <f t="shared" si="38"/>
        <v>0</v>
      </c>
      <c r="M200" s="77">
        <f t="shared" si="38"/>
        <v>0</v>
      </c>
      <c r="N200" s="77">
        <f t="shared" si="38"/>
        <v>0</v>
      </c>
      <c r="O200" s="77">
        <f t="shared" si="38"/>
        <v>0</v>
      </c>
      <c r="P200" s="77">
        <f t="shared" si="38"/>
        <v>0</v>
      </c>
      <c r="Q200" s="77">
        <f t="shared" si="38"/>
        <v>0</v>
      </c>
    </row>
    <row r="201" spans="1:17" x14ac:dyDescent="0.25">
      <c r="A201" s="132" t="s">
        <v>83</v>
      </c>
      <c r="B201" s="203">
        <f t="shared" ref="B201:Q201" si="39">IF(B$113=0,0,B$113/B$112)</f>
        <v>0</v>
      </c>
      <c r="C201" s="203">
        <f t="shared" si="39"/>
        <v>0</v>
      </c>
      <c r="D201" s="203">
        <f t="shared" si="39"/>
        <v>0</v>
      </c>
      <c r="E201" s="203">
        <f t="shared" si="39"/>
        <v>0</v>
      </c>
      <c r="F201" s="203">
        <f t="shared" si="39"/>
        <v>0</v>
      </c>
      <c r="G201" s="203">
        <f t="shared" si="39"/>
        <v>0</v>
      </c>
      <c r="H201" s="203">
        <f t="shared" si="39"/>
        <v>0</v>
      </c>
      <c r="I201" s="203">
        <f t="shared" si="39"/>
        <v>0</v>
      </c>
      <c r="J201" s="203">
        <f t="shared" si="39"/>
        <v>0</v>
      </c>
      <c r="K201" s="203">
        <f t="shared" si="39"/>
        <v>0</v>
      </c>
      <c r="L201" s="203">
        <f t="shared" si="39"/>
        <v>0</v>
      </c>
      <c r="M201" s="203">
        <f t="shared" si="39"/>
        <v>0</v>
      </c>
      <c r="N201" s="203">
        <f t="shared" si="39"/>
        <v>0</v>
      </c>
      <c r="O201" s="203">
        <f t="shared" si="39"/>
        <v>0</v>
      </c>
      <c r="P201" s="203">
        <f t="shared" si="39"/>
        <v>0</v>
      </c>
      <c r="Q201" s="203">
        <f t="shared" si="39"/>
        <v>0</v>
      </c>
    </row>
    <row r="202" spans="1:17" x14ac:dyDescent="0.25">
      <c r="A202" s="76" t="s">
        <v>82</v>
      </c>
      <c r="B202" s="202">
        <f t="shared" ref="B202:Q202" si="40">IF(B$114=0,0,B$114/B$112)</f>
        <v>0</v>
      </c>
      <c r="C202" s="202">
        <f t="shared" si="40"/>
        <v>0</v>
      </c>
      <c r="D202" s="202">
        <f t="shared" si="40"/>
        <v>0</v>
      </c>
      <c r="E202" s="202">
        <f t="shared" si="40"/>
        <v>0</v>
      </c>
      <c r="F202" s="202">
        <f t="shared" si="40"/>
        <v>0</v>
      </c>
      <c r="G202" s="202">
        <f t="shared" si="40"/>
        <v>0</v>
      </c>
      <c r="H202" s="202">
        <f t="shared" si="40"/>
        <v>0</v>
      </c>
      <c r="I202" s="202">
        <f t="shared" si="40"/>
        <v>0</v>
      </c>
      <c r="J202" s="202">
        <f t="shared" si="40"/>
        <v>0</v>
      </c>
      <c r="K202" s="202">
        <f t="shared" si="40"/>
        <v>0</v>
      </c>
      <c r="L202" s="202">
        <f t="shared" si="40"/>
        <v>0</v>
      </c>
      <c r="M202" s="202">
        <f t="shared" si="40"/>
        <v>0</v>
      </c>
      <c r="N202" s="202">
        <f t="shared" si="40"/>
        <v>0</v>
      </c>
      <c r="O202" s="202">
        <f t="shared" si="40"/>
        <v>0</v>
      </c>
      <c r="P202" s="202">
        <f t="shared" si="40"/>
        <v>0</v>
      </c>
      <c r="Q202" s="202">
        <f t="shared" si="40"/>
        <v>0</v>
      </c>
    </row>
    <row r="203" spans="1:17" x14ac:dyDescent="0.25">
      <c r="A203" s="76" t="s">
        <v>81</v>
      </c>
      <c r="B203" s="202">
        <f t="shared" ref="B203:Q203" si="41">IF(B$115=0,0,B$115/B$112)</f>
        <v>0</v>
      </c>
      <c r="C203" s="202">
        <f t="shared" si="41"/>
        <v>0</v>
      </c>
      <c r="D203" s="202">
        <f t="shared" si="41"/>
        <v>0</v>
      </c>
      <c r="E203" s="202">
        <f t="shared" si="41"/>
        <v>0</v>
      </c>
      <c r="F203" s="202">
        <f t="shared" si="41"/>
        <v>0</v>
      </c>
      <c r="G203" s="202">
        <f t="shared" si="41"/>
        <v>0</v>
      </c>
      <c r="H203" s="202">
        <f t="shared" si="41"/>
        <v>0</v>
      </c>
      <c r="I203" s="202">
        <f t="shared" si="41"/>
        <v>0</v>
      </c>
      <c r="J203" s="202">
        <f t="shared" si="41"/>
        <v>0</v>
      </c>
      <c r="K203" s="202">
        <f t="shared" si="41"/>
        <v>0</v>
      </c>
      <c r="L203" s="202">
        <f t="shared" si="41"/>
        <v>0</v>
      </c>
      <c r="M203" s="202">
        <f t="shared" si="41"/>
        <v>0</v>
      </c>
      <c r="N203" s="202">
        <f t="shared" si="41"/>
        <v>0</v>
      </c>
      <c r="O203" s="202">
        <f t="shared" si="41"/>
        <v>0</v>
      </c>
      <c r="P203" s="202">
        <f t="shared" si="41"/>
        <v>0</v>
      </c>
      <c r="Q203" s="202">
        <f t="shared" si="41"/>
        <v>0</v>
      </c>
    </row>
    <row r="204" spans="1:17" x14ac:dyDescent="0.25">
      <c r="A204" s="76" t="s">
        <v>80</v>
      </c>
      <c r="B204" s="202">
        <f t="shared" ref="B204:Q204" si="42">IF(B$116=0,0,B$116/B$112)</f>
        <v>0</v>
      </c>
      <c r="C204" s="202">
        <f t="shared" si="42"/>
        <v>0</v>
      </c>
      <c r="D204" s="202">
        <f t="shared" si="42"/>
        <v>0</v>
      </c>
      <c r="E204" s="202">
        <f t="shared" si="42"/>
        <v>0</v>
      </c>
      <c r="F204" s="202">
        <f t="shared" si="42"/>
        <v>0</v>
      </c>
      <c r="G204" s="202">
        <f t="shared" si="42"/>
        <v>0</v>
      </c>
      <c r="H204" s="202">
        <f t="shared" si="42"/>
        <v>0</v>
      </c>
      <c r="I204" s="202">
        <f t="shared" si="42"/>
        <v>0</v>
      </c>
      <c r="J204" s="202">
        <f t="shared" si="42"/>
        <v>0</v>
      </c>
      <c r="K204" s="202">
        <f t="shared" si="42"/>
        <v>0</v>
      </c>
      <c r="L204" s="202">
        <f t="shared" si="42"/>
        <v>0</v>
      </c>
      <c r="M204" s="202">
        <f t="shared" si="42"/>
        <v>0</v>
      </c>
      <c r="N204" s="202">
        <f t="shared" si="42"/>
        <v>0</v>
      </c>
      <c r="O204" s="202">
        <f t="shared" si="42"/>
        <v>0</v>
      </c>
      <c r="P204" s="202">
        <f t="shared" si="42"/>
        <v>0</v>
      </c>
      <c r="Q204" s="202">
        <f t="shared" si="42"/>
        <v>0</v>
      </c>
    </row>
    <row r="205" spans="1:17" x14ac:dyDescent="0.25">
      <c r="A205" s="129" t="s">
        <v>79</v>
      </c>
      <c r="B205" s="201">
        <f t="shared" ref="B205:Q205" si="43">IF(B$117=0,0,B$117/B$112)</f>
        <v>0</v>
      </c>
      <c r="C205" s="201">
        <f t="shared" si="43"/>
        <v>0</v>
      </c>
      <c r="D205" s="201">
        <f t="shared" si="43"/>
        <v>0</v>
      </c>
      <c r="E205" s="201">
        <f t="shared" si="43"/>
        <v>0</v>
      </c>
      <c r="F205" s="201">
        <f t="shared" si="43"/>
        <v>0</v>
      </c>
      <c r="G205" s="201">
        <f t="shared" si="43"/>
        <v>0</v>
      </c>
      <c r="H205" s="201">
        <f t="shared" si="43"/>
        <v>0</v>
      </c>
      <c r="I205" s="201">
        <f t="shared" si="43"/>
        <v>0</v>
      </c>
      <c r="J205" s="201">
        <f t="shared" si="43"/>
        <v>0</v>
      </c>
      <c r="K205" s="201">
        <f t="shared" si="43"/>
        <v>0</v>
      </c>
      <c r="L205" s="201">
        <f t="shared" si="43"/>
        <v>0</v>
      </c>
      <c r="M205" s="201">
        <f t="shared" si="43"/>
        <v>0</v>
      </c>
      <c r="N205" s="201">
        <f t="shared" si="43"/>
        <v>0</v>
      </c>
      <c r="O205" s="201">
        <f t="shared" si="43"/>
        <v>0</v>
      </c>
      <c r="P205" s="201">
        <f t="shared" si="43"/>
        <v>0</v>
      </c>
      <c r="Q205" s="201">
        <f t="shared" si="43"/>
        <v>0</v>
      </c>
    </row>
    <row r="206" spans="1:17" x14ac:dyDescent="0.25">
      <c r="A206" s="127" t="s">
        <v>146</v>
      </c>
      <c r="B206" s="200">
        <f t="shared" ref="B206:Q206" si="44">IF(B$122=0,0,B$122/B$112)</f>
        <v>0</v>
      </c>
      <c r="C206" s="200">
        <f t="shared" si="44"/>
        <v>0</v>
      </c>
      <c r="D206" s="200">
        <f t="shared" si="44"/>
        <v>0</v>
      </c>
      <c r="E206" s="200">
        <f t="shared" si="44"/>
        <v>0</v>
      </c>
      <c r="F206" s="200">
        <f t="shared" si="44"/>
        <v>0</v>
      </c>
      <c r="G206" s="200">
        <f t="shared" si="44"/>
        <v>0</v>
      </c>
      <c r="H206" s="200">
        <f t="shared" si="44"/>
        <v>0</v>
      </c>
      <c r="I206" s="200">
        <f t="shared" si="44"/>
        <v>0</v>
      </c>
      <c r="J206" s="200">
        <f t="shared" si="44"/>
        <v>0</v>
      </c>
      <c r="K206" s="200">
        <f t="shared" si="44"/>
        <v>0</v>
      </c>
      <c r="L206" s="200">
        <f t="shared" si="44"/>
        <v>0</v>
      </c>
      <c r="M206" s="200">
        <f t="shared" si="44"/>
        <v>0</v>
      </c>
      <c r="N206" s="200">
        <f t="shared" si="44"/>
        <v>0</v>
      </c>
      <c r="O206" s="200">
        <f t="shared" si="44"/>
        <v>0</v>
      </c>
      <c r="P206" s="200">
        <f t="shared" si="44"/>
        <v>0</v>
      </c>
      <c r="Q206" s="200">
        <f t="shared" si="44"/>
        <v>0</v>
      </c>
    </row>
    <row r="207" spans="1:17" x14ac:dyDescent="0.25">
      <c r="A207" s="142" t="s">
        <v>159</v>
      </c>
      <c r="B207" s="199">
        <f t="shared" ref="B207:Q207" si="45">IF(B$123=0,0,B$123/B$112)</f>
        <v>0</v>
      </c>
      <c r="C207" s="199">
        <f t="shared" si="45"/>
        <v>0</v>
      </c>
      <c r="D207" s="199">
        <f t="shared" si="45"/>
        <v>0</v>
      </c>
      <c r="E207" s="199">
        <f t="shared" si="45"/>
        <v>0</v>
      </c>
      <c r="F207" s="199">
        <f t="shared" si="45"/>
        <v>0</v>
      </c>
      <c r="G207" s="199">
        <f t="shared" si="45"/>
        <v>0</v>
      </c>
      <c r="H207" s="199">
        <f t="shared" si="45"/>
        <v>0</v>
      </c>
      <c r="I207" s="199">
        <f t="shared" si="45"/>
        <v>0</v>
      </c>
      <c r="J207" s="199">
        <f t="shared" si="45"/>
        <v>0</v>
      </c>
      <c r="K207" s="199">
        <f t="shared" si="45"/>
        <v>0</v>
      </c>
      <c r="L207" s="199">
        <f t="shared" si="45"/>
        <v>0</v>
      </c>
      <c r="M207" s="199">
        <f t="shared" si="45"/>
        <v>0</v>
      </c>
      <c r="N207" s="199">
        <f t="shared" si="45"/>
        <v>0</v>
      </c>
      <c r="O207" s="199">
        <f t="shared" si="45"/>
        <v>0</v>
      </c>
      <c r="P207" s="199">
        <f t="shared" si="45"/>
        <v>0</v>
      </c>
      <c r="Q207" s="199">
        <f t="shared" si="45"/>
        <v>0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</v>
      </c>
      <c r="C209" s="200">
        <f t="shared" si="47"/>
        <v>0</v>
      </c>
      <c r="D209" s="200">
        <f t="shared" si="47"/>
        <v>0</v>
      </c>
      <c r="E209" s="200">
        <f t="shared" si="47"/>
        <v>0</v>
      </c>
      <c r="F209" s="200">
        <f t="shared" si="47"/>
        <v>0</v>
      </c>
      <c r="G209" s="200">
        <f t="shared" si="47"/>
        <v>0</v>
      </c>
      <c r="H209" s="200">
        <f t="shared" si="47"/>
        <v>0</v>
      </c>
      <c r="I209" s="200">
        <f t="shared" si="47"/>
        <v>0</v>
      </c>
      <c r="J209" s="200">
        <f t="shared" si="47"/>
        <v>0</v>
      </c>
      <c r="K209" s="200">
        <f t="shared" si="47"/>
        <v>0</v>
      </c>
      <c r="L209" s="200">
        <f t="shared" si="47"/>
        <v>0</v>
      </c>
      <c r="M209" s="200">
        <f t="shared" si="47"/>
        <v>0</v>
      </c>
      <c r="N209" s="200">
        <f t="shared" si="47"/>
        <v>0</v>
      </c>
      <c r="O209" s="200">
        <f t="shared" si="47"/>
        <v>0</v>
      </c>
      <c r="P209" s="200">
        <f t="shared" si="47"/>
        <v>0</v>
      </c>
      <c r="Q209" s="200">
        <f t="shared" si="47"/>
        <v>0</v>
      </c>
    </row>
    <row r="210" spans="1:17" x14ac:dyDescent="0.25">
      <c r="A210" s="142" t="s">
        <v>157</v>
      </c>
      <c r="B210" s="199">
        <f t="shared" ref="B210:Q210" si="48">IF(B$131=0,0,B$131/B$112)</f>
        <v>0</v>
      </c>
      <c r="C210" s="199">
        <f t="shared" si="48"/>
        <v>0</v>
      </c>
      <c r="D210" s="199">
        <f t="shared" si="48"/>
        <v>0</v>
      </c>
      <c r="E210" s="199">
        <f t="shared" si="48"/>
        <v>0</v>
      </c>
      <c r="F210" s="199">
        <f t="shared" si="48"/>
        <v>0</v>
      </c>
      <c r="G210" s="199">
        <f t="shared" si="48"/>
        <v>0</v>
      </c>
      <c r="H210" s="199">
        <f t="shared" si="48"/>
        <v>0</v>
      </c>
      <c r="I210" s="199">
        <f t="shared" si="48"/>
        <v>0</v>
      </c>
      <c r="J210" s="199">
        <f t="shared" si="48"/>
        <v>0</v>
      </c>
      <c r="K210" s="199">
        <f t="shared" si="48"/>
        <v>0</v>
      </c>
      <c r="L210" s="199">
        <f t="shared" si="48"/>
        <v>0</v>
      </c>
      <c r="M210" s="199">
        <f t="shared" si="48"/>
        <v>0</v>
      </c>
      <c r="N210" s="199">
        <f t="shared" si="48"/>
        <v>0</v>
      </c>
      <c r="O210" s="199">
        <f t="shared" si="48"/>
        <v>0</v>
      </c>
      <c r="P210" s="199">
        <f t="shared" si="48"/>
        <v>0</v>
      </c>
      <c r="Q210" s="199">
        <f t="shared" si="48"/>
        <v>0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0</v>
      </c>
      <c r="G211" s="199">
        <f t="shared" si="49"/>
        <v>0</v>
      </c>
      <c r="H211" s="199">
        <f t="shared" si="49"/>
        <v>0</v>
      </c>
      <c r="I211" s="199">
        <f t="shared" si="49"/>
        <v>0</v>
      </c>
      <c r="J211" s="199">
        <f t="shared" si="49"/>
        <v>0</v>
      </c>
      <c r="K211" s="199">
        <f t="shared" si="49"/>
        <v>0</v>
      </c>
      <c r="L211" s="199">
        <f t="shared" si="49"/>
        <v>0</v>
      </c>
      <c r="M211" s="199">
        <f t="shared" si="49"/>
        <v>0</v>
      </c>
      <c r="N211" s="199">
        <f t="shared" si="49"/>
        <v>0</v>
      </c>
      <c r="O211" s="199">
        <f t="shared" si="49"/>
        <v>0</v>
      </c>
      <c r="P211" s="199">
        <f t="shared" si="49"/>
        <v>0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</v>
      </c>
      <c r="C212" s="200">
        <f t="shared" si="50"/>
        <v>0</v>
      </c>
      <c r="D212" s="200">
        <f t="shared" si="50"/>
        <v>0</v>
      </c>
      <c r="E212" s="200">
        <f t="shared" si="50"/>
        <v>0</v>
      </c>
      <c r="F212" s="200">
        <f t="shared" si="50"/>
        <v>0</v>
      </c>
      <c r="G212" s="200">
        <f t="shared" si="50"/>
        <v>0</v>
      </c>
      <c r="H212" s="200">
        <f t="shared" si="50"/>
        <v>0</v>
      </c>
      <c r="I212" s="200">
        <f t="shared" si="50"/>
        <v>0</v>
      </c>
      <c r="J212" s="200">
        <f t="shared" si="50"/>
        <v>0</v>
      </c>
      <c r="K212" s="200">
        <f t="shared" si="50"/>
        <v>0</v>
      </c>
      <c r="L212" s="200">
        <f t="shared" si="50"/>
        <v>0</v>
      </c>
      <c r="M212" s="200">
        <f t="shared" si="50"/>
        <v>0</v>
      </c>
      <c r="N212" s="200">
        <f t="shared" si="50"/>
        <v>0</v>
      </c>
      <c r="O212" s="200">
        <f t="shared" si="50"/>
        <v>0</v>
      </c>
      <c r="P212" s="200">
        <f t="shared" si="50"/>
        <v>0</v>
      </c>
      <c r="Q212" s="200">
        <f t="shared" si="50"/>
        <v>0</v>
      </c>
    </row>
    <row r="213" spans="1:17" x14ac:dyDescent="0.25">
      <c r="A213" s="142" t="s">
        <v>155</v>
      </c>
      <c r="B213" s="199">
        <f t="shared" ref="B213:Q213" si="51">IF(B$138=0,0,B$138/B$112)</f>
        <v>0</v>
      </c>
      <c r="C213" s="199">
        <f t="shared" si="51"/>
        <v>0</v>
      </c>
      <c r="D213" s="199">
        <f t="shared" si="51"/>
        <v>0</v>
      </c>
      <c r="E213" s="199">
        <f t="shared" si="51"/>
        <v>0</v>
      </c>
      <c r="F213" s="199">
        <f t="shared" si="51"/>
        <v>0</v>
      </c>
      <c r="G213" s="199">
        <f t="shared" si="51"/>
        <v>0</v>
      </c>
      <c r="H213" s="199">
        <f t="shared" si="51"/>
        <v>0</v>
      </c>
      <c r="I213" s="199">
        <f t="shared" si="51"/>
        <v>0</v>
      </c>
      <c r="J213" s="199">
        <f t="shared" si="51"/>
        <v>0</v>
      </c>
      <c r="K213" s="199">
        <f t="shared" si="51"/>
        <v>0</v>
      </c>
      <c r="L213" s="199">
        <f t="shared" si="51"/>
        <v>0</v>
      </c>
      <c r="M213" s="199">
        <f t="shared" si="51"/>
        <v>0</v>
      </c>
      <c r="N213" s="199">
        <f t="shared" si="51"/>
        <v>0</v>
      </c>
      <c r="O213" s="199">
        <f t="shared" si="51"/>
        <v>0</v>
      </c>
      <c r="P213" s="199">
        <f t="shared" si="51"/>
        <v>0</v>
      </c>
      <c r="Q213" s="199">
        <f t="shared" si="51"/>
        <v>0</v>
      </c>
    </row>
    <row r="214" spans="1:17" x14ac:dyDescent="0.25">
      <c r="A214" s="142" t="s">
        <v>154</v>
      </c>
      <c r="B214" s="199">
        <f t="shared" ref="B214:Q214" si="52">IF(B$142=0,0,B$142/B$112)</f>
        <v>0</v>
      </c>
      <c r="C214" s="199">
        <f t="shared" si="52"/>
        <v>0</v>
      </c>
      <c r="D214" s="199">
        <f t="shared" si="52"/>
        <v>0</v>
      </c>
      <c r="E214" s="199">
        <f t="shared" si="52"/>
        <v>0</v>
      </c>
      <c r="F214" s="199">
        <f t="shared" si="52"/>
        <v>0</v>
      </c>
      <c r="G214" s="199">
        <f t="shared" si="52"/>
        <v>0</v>
      </c>
      <c r="H214" s="199">
        <f t="shared" si="52"/>
        <v>0</v>
      </c>
      <c r="I214" s="199">
        <f t="shared" si="52"/>
        <v>0</v>
      </c>
      <c r="J214" s="199">
        <f t="shared" si="52"/>
        <v>0</v>
      </c>
      <c r="K214" s="199">
        <f t="shared" si="52"/>
        <v>0</v>
      </c>
      <c r="L214" s="199">
        <f t="shared" si="52"/>
        <v>0</v>
      </c>
      <c r="M214" s="199">
        <f t="shared" si="52"/>
        <v>0</v>
      </c>
      <c r="N214" s="199">
        <f t="shared" si="52"/>
        <v>0</v>
      </c>
      <c r="O214" s="199">
        <f t="shared" si="52"/>
        <v>0</v>
      </c>
      <c r="P214" s="199">
        <f t="shared" si="52"/>
        <v>0</v>
      </c>
      <c r="Q214" s="199">
        <f t="shared" si="52"/>
        <v>0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0</v>
      </c>
      <c r="G215" s="198">
        <f t="shared" si="53"/>
        <v>0</v>
      </c>
      <c r="H215" s="198">
        <f t="shared" si="53"/>
        <v>0</v>
      </c>
      <c r="I215" s="198">
        <f t="shared" si="53"/>
        <v>0</v>
      </c>
      <c r="J215" s="198">
        <f t="shared" si="53"/>
        <v>0</v>
      </c>
      <c r="K215" s="198">
        <f t="shared" si="53"/>
        <v>0</v>
      </c>
      <c r="L215" s="198">
        <f t="shared" si="53"/>
        <v>0</v>
      </c>
      <c r="M215" s="198">
        <f t="shared" si="53"/>
        <v>0</v>
      </c>
      <c r="N215" s="198">
        <f t="shared" si="53"/>
        <v>0</v>
      </c>
      <c r="O215" s="198">
        <f t="shared" si="53"/>
        <v>0</v>
      </c>
      <c r="P215" s="198">
        <f t="shared" si="53"/>
        <v>0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0</v>
      </c>
      <c r="C229" s="133">
        <f t="shared" si="55"/>
        <v>0</v>
      </c>
      <c r="D229" s="133">
        <f t="shared" si="55"/>
        <v>0</v>
      </c>
      <c r="E229" s="133">
        <f t="shared" si="55"/>
        <v>0</v>
      </c>
      <c r="F229" s="133">
        <f t="shared" si="55"/>
        <v>0</v>
      </c>
      <c r="G229" s="133">
        <f t="shared" si="55"/>
        <v>0</v>
      </c>
      <c r="H229" s="133">
        <f t="shared" si="55"/>
        <v>0</v>
      </c>
      <c r="I229" s="133">
        <f t="shared" si="55"/>
        <v>0</v>
      </c>
      <c r="J229" s="133">
        <f t="shared" si="55"/>
        <v>0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0</v>
      </c>
      <c r="C230" s="131">
        <f>IF(C$34=0,0,C$34/NFM!C$13*1000)</f>
        <v>0</v>
      </c>
      <c r="D230" s="131">
        <f>IF(D$34=0,0,D$34/NFM!D$13*1000)</f>
        <v>0</v>
      </c>
      <c r="E230" s="131">
        <f>IF(E$34=0,0,E$34/NFM!E$13*1000)</f>
        <v>0</v>
      </c>
      <c r="F230" s="131">
        <f>IF(F$34=0,0,F$34/NFM!F$13*1000)</f>
        <v>0</v>
      </c>
      <c r="G230" s="131">
        <f>IF(G$34=0,0,G$34/NFM!G$13*1000)</f>
        <v>0</v>
      </c>
      <c r="H230" s="131">
        <f>IF(H$34=0,0,H$34/NFM!H$13*1000)</f>
        <v>0</v>
      </c>
      <c r="I230" s="131">
        <f>IF(I$34=0,0,I$34/NFM!I$13*1000)</f>
        <v>0</v>
      </c>
      <c r="J230" s="131">
        <f>IF(J$34=0,0,J$34/NFM!J$13*1000)</f>
        <v>0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</v>
      </c>
      <c r="C231" s="130">
        <f>IF(C$35=0,0,C$35/NFM!C$13*1000)</f>
        <v>0</v>
      </c>
      <c r="D231" s="130">
        <f>IF(D$35=0,0,D$35/NFM!D$13*1000)</f>
        <v>0</v>
      </c>
      <c r="E231" s="130">
        <f>IF(E$35=0,0,E$35/NFM!E$13*1000)</f>
        <v>0</v>
      </c>
      <c r="F231" s="130">
        <f>IF(F$35=0,0,F$35/NFM!F$13*1000)</f>
        <v>0</v>
      </c>
      <c r="G231" s="130">
        <f>IF(G$35=0,0,G$35/NFM!G$13*1000)</f>
        <v>0</v>
      </c>
      <c r="H231" s="130">
        <f>IF(H$35=0,0,H$35/NFM!H$13*1000)</f>
        <v>0</v>
      </c>
      <c r="I231" s="130">
        <f>IF(I$35=0,0,I$35/NFM!I$13*1000)</f>
        <v>0</v>
      </c>
      <c r="J231" s="130">
        <f>IF(J$35=0,0,J$35/NFM!J$13*1000)</f>
        <v>0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0</v>
      </c>
      <c r="C232" s="130">
        <f>IF(C$36=0,0,C$36/NFM!C$13*1000)</f>
        <v>0</v>
      </c>
      <c r="D232" s="130">
        <f>IF(D$36=0,0,D$36/NFM!D$13*1000)</f>
        <v>0</v>
      </c>
      <c r="E232" s="130">
        <f>IF(E$36=0,0,E$36/NFM!E$13*1000)</f>
        <v>0</v>
      </c>
      <c r="F232" s="130">
        <f>IF(F$36=0,0,F$36/NFM!F$13*1000)</f>
        <v>0</v>
      </c>
      <c r="G232" s="130">
        <f>IF(G$36=0,0,G$36/NFM!G$13*1000)</f>
        <v>0</v>
      </c>
      <c r="H232" s="130">
        <f>IF(H$36=0,0,H$36/NFM!H$13*1000)</f>
        <v>0</v>
      </c>
      <c r="I232" s="130">
        <f>IF(I$36=0,0,I$36/NFM!I$13*1000)</f>
        <v>0</v>
      </c>
      <c r="J232" s="130">
        <f>IF(J$36=0,0,J$36/NFM!J$13*1000)</f>
        <v>0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</v>
      </c>
      <c r="C233" s="130">
        <f>IF(C$37=0,0,C$37/NFM!C$13*1000)</f>
        <v>0</v>
      </c>
      <c r="D233" s="130">
        <f>IF(D$37=0,0,D$37/NFM!D$13*1000)</f>
        <v>0</v>
      </c>
      <c r="E233" s="130">
        <f>IF(E$37=0,0,E$37/NFM!E$13*1000)</f>
        <v>0</v>
      </c>
      <c r="F233" s="130">
        <f>IF(F$37=0,0,F$37/NFM!F$13*1000)</f>
        <v>0</v>
      </c>
      <c r="G233" s="130">
        <f>IF(G$37=0,0,G$37/NFM!G$13*1000)</f>
        <v>0</v>
      </c>
      <c r="H233" s="130">
        <f>IF(H$37=0,0,H$37/NFM!H$13*1000)</f>
        <v>0</v>
      </c>
      <c r="I233" s="130">
        <f>IF(I$37=0,0,I$37/NFM!I$13*1000)</f>
        <v>0</v>
      </c>
      <c r="J233" s="130">
        <f>IF(J$37=0,0,J$37/NFM!J$13*1000)</f>
        <v>0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</v>
      </c>
      <c r="C234" s="128">
        <f>IF(C$38=0,0,C$38/NFM!C$13*1000)</f>
        <v>0</v>
      </c>
      <c r="D234" s="128">
        <f>IF(D$38=0,0,D$38/NFM!D$13*1000)</f>
        <v>0</v>
      </c>
      <c r="E234" s="128">
        <f>IF(E$38=0,0,E$38/NFM!E$13*1000)</f>
        <v>0</v>
      </c>
      <c r="F234" s="128">
        <f>IF(F$38=0,0,F$38/NFM!F$13*1000)</f>
        <v>0</v>
      </c>
      <c r="G234" s="128">
        <f>IF(G$38=0,0,G$38/NFM!G$13*1000)</f>
        <v>0</v>
      </c>
      <c r="H234" s="128">
        <f>IF(H$38=0,0,H$38/NFM!H$13*1000)</f>
        <v>0</v>
      </c>
      <c r="I234" s="128">
        <f>IF(I$38=0,0,I$38/NFM!I$13*1000)</f>
        <v>0</v>
      </c>
      <c r="J234" s="128">
        <f>IF(J$38=0,0,J$38/NFM!J$13*1000)</f>
        <v>0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0</v>
      </c>
      <c r="C235" s="126">
        <f>IF(C$43=0,0,C$43/NFM!C$13*1000)</f>
        <v>0</v>
      </c>
      <c r="D235" s="126">
        <f>IF(D$43=0,0,D$43/NFM!D$13*1000)</f>
        <v>0</v>
      </c>
      <c r="E235" s="126">
        <f>IF(E$43=0,0,E$43/NFM!E$13*1000)</f>
        <v>0</v>
      </c>
      <c r="F235" s="126">
        <f>IF(F$43=0,0,F$43/NFM!F$13*1000)</f>
        <v>0</v>
      </c>
      <c r="G235" s="126">
        <f>IF(G$43=0,0,G$43/NFM!G$13*1000)</f>
        <v>0</v>
      </c>
      <c r="H235" s="126">
        <f>IF(H$43=0,0,H$43/NFM!H$13*1000)</f>
        <v>0</v>
      </c>
      <c r="I235" s="126">
        <f>IF(I$43=0,0,I$43/NFM!I$13*1000)</f>
        <v>0</v>
      </c>
      <c r="J235" s="126">
        <f>IF(J$43=0,0,J$43/NFM!J$13*1000)</f>
        <v>0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0</v>
      </c>
      <c r="C236" s="126">
        <f>IF(C$44=0,0,C$44/NFM!C$13*1000)</f>
        <v>0</v>
      </c>
      <c r="D236" s="126">
        <f>IF(D$44=0,0,D$44/NFM!D$13*1000)</f>
        <v>0</v>
      </c>
      <c r="E236" s="126">
        <f>IF(E$44=0,0,E$44/NFM!E$13*1000)</f>
        <v>0</v>
      </c>
      <c r="F236" s="126">
        <f>IF(F$44=0,0,F$44/NFM!F$13*1000)</f>
        <v>0</v>
      </c>
      <c r="G236" s="126">
        <f>IF(G$44=0,0,G$44/NFM!G$13*1000)</f>
        <v>0</v>
      </c>
      <c r="H236" s="126">
        <f>IF(H$44=0,0,H$44/NFM!H$13*1000)</f>
        <v>0</v>
      </c>
      <c r="I236" s="126">
        <f>IF(I$44=0,0,I$44/NFM!I$13*1000)</f>
        <v>0</v>
      </c>
      <c r="J236" s="126">
        <f>IF(J$44=0,0,J$44/NFM!J$13*1000)</f>
        <v>0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0</v>
      </c>
      <c r="C237" s="125">
        <f>IF(C$51=0,0,C$51/NFM!C$13*1000)</f>
        <v>0</v>
      </c>
      <c r="D237" s="125">
        <f>IF(D$51=0,0,D$51/NFM!D$13*1000)</f>
        <v>0</v>
      </c>
      <c r="E237" s="125">
        <f>IF(E$51=0,0,E$51/NFM!E$13*1000)</f>
        <v>0</v>
      </c>
      <c r="F237" s="125">
        <f>IF(F$51=0,0,F$51/NFM!F$13*1000)</f>
        <v>0</v>
      </c>
      <c r="G237" s="125">
        <f>IF(G$51=0,0,G$51/NFM!G$13*1000)</f>
        <v>0</v>
      </c>
      <c r="H237" s="125">
        <f>IF(H$51=0,0,H$51/NFM!H$13*1000)</f>
        <v>0</v>
      </c>
      <c r="I237" s="125">
        <f>IF(I$51=0,0,I$51/NFM!I$13*1000)</f>
        <v>0</v>
      </c>
      <c r="J237" s="125">
        <f>IF(J$51=0,0,J$51/NFM!J$13*1000)</f>
        <v>0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0</v>
      </c>
      <c r="C239" s="133">
        <f t="shared" si="56"/>
        <v>0</v>
      </c>
      <c r="D239" s="133">
        <f t="shared" si="56"/>
        <v>0</v>
      </c>
      <c r="E239" s="133">
        <f t="shared" si="56"/>
        <v>0</v>
      </c>
      <c r="F239" s="133">
        <f t="shared" si="56"/>
        <v>0</v>
      </c>
      <c r="G239" s="133">
        <f t="shared" si="56"/>
        <v>0</v>
      </c>
      <c r="H239" s="133">
        <f t="shared" si="56"/>
        <v>0</v>
      </c>
      <c r="I239" s="133">
        <f t="shared" si="56"/>
        <v>0</v>
      </c>
      <c r="J239" s="133">
        <f t="shared" si="56"/>
        <v>0</v>
      </c>
      <c r="K239" s="133">
        <f t="shared" si="56"/>
        <v>0</v>
      </c>
      <c r="L239" s="133">
        <f t="shared" si="56"/>
        <v>0</v>
      </c>
      <c r="M239" s="133">
        <f t="shared" si="56"/>
        <v>0</v>
      </c>
      <c r="N239" s="133">
        <f t="shared" si="56"/>
        <v>0</v>
      </c>
      <c r="O239" s="133">
        <f t="shared" si="56"/>
        <v>0</v>
      </c>
      <c r="P239" s="133">
        <f t="shared" si="56"/>
        <v>0</v>
      </c>
      <c r="Q239" s="133">
        <f t="shared" si="56"/>
        <v>0</v>
      </c>
    </row>
    <row r="240" spans="1:17" x14ac:dyDescent="0.25">
      <c r="A240" s="132" t="s">
        <v>83</v>
      </c>
      <c r="B240" s="131">
        <f>IF(B$71=0,0,B$71/NFM!B$14*1000)</f>
        <v>0</v>
      </c>
      <c r="C240" s="131">
        <f>IF(C$71=0,0,C$71/NFM!C$14*1000)</f>
        <v>0</v>
      </c>
      <c r="D240" s="131">
        <f>IF(D$71=0,0,D$71/NFM!D$14*1000)</f>
        <v>0</v>
      </c>
      <c r="E240" s="131">
        <f>IF(E$71=0,0,E$71/NFM!E$14*1000)</f>
        <v>0</v>
      </c>
      <c r="F240" s="131">
        <f>IF(F$71=0,0,F$71/NFM!F$14*1000)</f>
        <v>0</v>
      </c>
      <c r="G240" s="131">
        <f>IF(G$71=0,0,G$71/NFM!G$14*1000)</f>
        <v>0</v>
      </c>
      <c r="H240" s="131">
        <f>IF(H$71=0,0,H$71/NFM!H$14*1000)</f>
        <v>0</v>
      </c>
      <c r="I240" s="131">
        <f>IF(I$71=0,0,I$71/NFM!I$14*1000)</f>
        <v>0</v>
      </c>
      <c r="J240" s="131">
        <f>IF(J$71=0,0,J$71/NFM!J$14*1000)</f>
        <v>0</v>
      </c>
      <c r="K240" s="131">
        <f>IF(K$71=0,0,K$71/NFM!K$14*1000)</f>
        <v>0</v>
      </c>
      <c r="L240" s="131">
        <f>IF(L$71=0,0,L$71/NFM!L$14*1000)</f>
        <v>0</v>
      </c>
      <c r="M240" s="131">
        <f>IF(M$71=0,0,M$71/NFM!M$14*1000)</f>
        <v>0</v>
      </c>
      <c r="N240" s="131">
        <f>IF(N$71=0,0,N$71/NFM!N$14*1000)</f>
        <v>0</v>
      </c>
      <c r="O240" s="131">
        <f>IF(O$71=0,0,O$71/NFM!O$14*1000)</f>
        <v>0</v>
      </c>
      <c r="P240" s="131">
        <f>IF(P$71=0,0,P$71/NFM!P$14*1000)</f>
        <v>0</v>
      </c>
      <c r="Q240" s="131">
        <f>IF(Q$71=0,0,Q$71/NFM!Q$14*1000)</f>
        <v>0</v>
      </c>
    </row>
    <row r="241" spans="1:17" x14ac:dyDescent="0.25">
      <c r="A241" s="76" t="s">
        <v>82</v>
      </c>
      <c r="B241" s="130">
        <f>IF(B$72=0,0,B$72/NFM!B$14*1000)</f>
        <v>0</v>
      </c>
      <c r="C241" s="130">
        <f>IF(C$72=0,0,C$72/NFM!C$14*1000)</f>
        <v>0</v>
      </c>
      <c r="D241" s="130">
        <f>IF(D$72=0,0,D$72/NFM!D$14*1000)</f>
        <v>0</v>
      </c>
      <c r="E241" s="130">
        <f>IF(E$72=0,0,E$72/NFM!E$14*1000)</f>
        <v>0</v>
      </c>
      <c r="F241" s="130">
        <f>IF(F$72=0,0,F$72/NFM!F$14*1000)</f>
        <v>0</v>
      </c>
      <c r="G241" s="130">
        <f>IF(G$72=0,0,G$72/NFM!G$14*1000)</f>
        <v>0</v>
      </c>
      <c r="H241" s="130">
        <f>IF(H$72=0,0,H$72/NFM!H$14*1000)</f>
        <v>0</v>
      </c>
      <c r="I241" s="130">
        <f>IF(I$72=0,0,I$72/NFM!I$14*1000)</f>
        <v>0</v>
      </c>
      <c r="J241" s="130">
        <f>IF(J$72=0,0,J$72/NFM!J$14*1000)</f>
        <v>0</v>
      </c>
      <c r="K241" s="130">
        <f>IF(K$72=0,0,K$72/NFM!K$14*1000)</f>
        <v>0</v>
      </c>
      <c r="L241" s="130">
        <f>IF(L$72=0,0,L$72/NFM!L$14*1000)</f>
        <v>0</v>
      </c>
      <c r="M241" s="130">
        <f>IF(M$72=0,0,M$72/NFM!M$14*1000)</f>
        <v>0</v>
      </c>
      <c r="N241" s="130">
        <f>IF(N$72=0,0,N$72/NFM!N$14*1000)</f>
        <v>0</v>
      </c>
      <c r="O241" s="130">
        <f>IF(O$72=0,0,O$72/NFM!O$14*1000)</f>
        <v>0</v>
      </c>
      <c r="P241" s="130">
        <f>IF(P$72=0,0,P$72/NFM!P$14*1000)</f>
        <v>0</v>
      </c>
      <c r="Q241" s="130">
        <f>IF(Q$72=0,0,Q$72/NFM!Q$14*1000)</f>
        <v>0</v>
      </c>
    </row>
    <row r="242" spans="1:17" x14ac:dyDescent="0.25">
      <c r="A242" s="76" t="s">
        <v>81</v>
      </c>
      <c r="B242" s="130">
        <f>IF(B$73=0,0,B$73/NFM!B$14*1000)</f>
        <v>0</v>
      </c>
      <c r="C242" s="130">
        <f>IF(C$73=0,0,C$73/NFM!C$14*1000)</f>
        <v>0</v>
      </c>
      <c r="D242" s="130">
        <f>IF(D$73=0,0,D$73/NFM!D$14*1000)</f>
        <v>0</v>
      </c>
      <c r="E242" s="130">
        <f>IF(E$73=0,0,E$73/NFM!E$14*1000)</f>
        <v>0</v>
      </c>
      <c r="F242" s="130">
        <f>IF(F$73=0,0,F$73/NFM!F$14*1000)</f>
        <v>0</v>
      </c>
      <c r="G242" s="130">
        <f>IF(G$73=0,0,G$73/NFM!G$14*1000)</f>
        <v>0</v>
      </c>
      <c r="H242" s="130">
        <f>IF(H$73=0,0,H$73/NFM!H$14*1000)</f>
        <v>0</v>
      </c>
      <c r="I242" s="130">
        <f>IF(I$73=0,0,I$73/NFM!I$14*1000)</f>
        <v>0</v>
      </c>
      <c r="J242" s="130">
        <f>IF(J$73=0,0,J$73/NFM!J$14*1000)</f>
        <v>0</v>
      </c>
      <c r="K242" s="130">
        <f>IF(K$73=0,0,K$73/NFM!K$14*1000)</f>
        <v>0</v>
      </c>
      <c r="L242" s="130">
        <f>IF(L$73=0,0,L$73/NFM!L$14*1000)</f>
        <v>0</v>
      </c>
      <c r="M242" s="130">
        <f>IF(M$73=0,0,M$73/NFM!M$14*1000)</f>
        <v>0</v>
      </c>
      <c r="N242" s="130">
        <f>IF(N$73=0,0,N$73/NFM!N$14*1000)</f>
        <v>0</v>
      </c>
      <c r="O242" s="130">
        <f>IF(O$73=0,0,O$73/NFM!O$14*1000)</f>
        <v>0</v>
      </c>
      <c r="P242" s="130">
        <f>IF(P$73=0,0,P$73/NFM!P$14*1000)</f>
        <v>0</v>
      </c>
      <c r="Q242" s="130">
        <f>IF(Q$73=0,0,Q$73/NFM!Q$14*1000)</f>
        <v>0</v>
      </c>
    </row>
    <row r="243" spans="1:17" x14ac:dyDescent="0.25">
      <c r="A243" s="76" t="s">
        <v>80</v>
      </c>
      <c r="B243" s="130">
        <f>IF(B$74=0,0,B$74/NFM!B$14*1000)</f>
        <v>0</v>
      </c>
      <c r="C243" s="130">
        <f>IF(C$74=0,0,C$74/NFM!C$14*1000)</f>
        <v>0</v>
      </c>
      <c r="D243" s="130">
        <f>IF(D$74=0,0,D$74/NFM!D$14*1000)</f>
        <v>0</v>
      </c>
      <c r="E243" s="130">
        <f>IF(E$74=0,0,E$74/NFM!E$14*1000)</f>
        <v>0</v>
      </c>
      <c r="F243" s="130">
        <f>IF(F$74=0,0,F$74/NFM!F$14*1000)</f>
        <v>0</v>
      </c>
      <c r="G243" s="130">
        <f>IF(G$74=0,0,G$74/NFM!G$14*1000)</f>
        <v>0</v>
      </c>
      <c r="H243" s="130">
        <f>IF(H$74=0,0,H$74/NFM!H$14*1000)</f>
        <v>0</v>
      </c>
      <c r="I243" s="130">
        <f>IF(I$74=0,0,I$74/NFM!I$14*1000)</f>
        <v>0</v>
      </c>
      <c r="J243" s="130">
        <f>IF(J$74=0,0,J$74/NFM!J$14*1000)</f>
        <v>0</v>
      </c>
      <c r="K243" s="130">
        <f>IF(K$74=0,0,K$74/NFM!K$14*1000)</f>
        <v>0</v>
      </c>
      <c r="L243" s="130">
        <f>IF(L$74=0,0,L$74/NFM!L$14*1000)</f>
        <v>0</v>
      </c>
      <c r="M243" s="130">
        <f>IF(M$74=0,0,M$74/NFM!M$14*1000)</f>
        <v>0</v>
      </c>
      <c r="N243" s="130">
        <f>IF(N$74=0,0,N$74/NFM!N$14*1000)</f>
        <v>0</v>
      </c>
      <c r="O243" s="130">
        <f>IF(O$74=0,0,O$74/NFM!O$14*1000)</f>
        <v>0</v>
      </c>
      <c r="P243" s="130">
        <f>IF(P$74=0,0,P$74/NFM!P$14*1000)</f>
        <v>0</v>
      </c>
      <c r="Q243" s="130">
        <f>IF(Q$74=0,0,Q$74/NFM!Q$14*1000)</f>
        <v>0</v>
      </c>
    </row>
    <row r="244" spans="1:17" x14ac:dyDescent="0.25">
      <c r="A244" s="129" t="s">
        <v>79</v>
      </c>
      <c r="B244" s="128">
        <f>IF(B$75=0,0,B$75/NFM!B$14*1000)</f>
        <v>0</v>
      </c>
      <c r="C244" s="128">
        <f>IF(C$75=0,0,C$75/NFM!C$14*1000)</f>
        <v>0</v>
      </c>
      <c r="D244" s="128">
        <f>IF(D$75=0,0,D$75/NFM!D$14*1000)</f>
        <v>0</v>
      </c>
      <c r="E244" s="128">
        <f>IF(E$75=0,0,E$75/NFM!E$14*1000)</f>
        <v>0</v>
      </c>
      <c r="F244" s="128">
        <f>IF(F$75=0,0,F$75/NFM!F$14*1000)</f>
        <v>0</v>
      </c>
      <c r="G244" s="128">
        <f>IF(G$75=0,0,G$75/NFM!G$14*1000)</f>
        <v>0</v>
      </c>
      <c r="H244" s="128">
        <f>IF(H$75=0,0,H$75/NFM!H$14*1000)</f>
        <v>0</v>
      </c>
      <c r="I244" s="128">
        <f>IF(I$75=0,0,I$75/NFM!I$14*1000)</f>
        <v>0</v>
      </c>
      <c r="J244" s="128">
        <f>IF(J$75=0,0,J$75/NFM!J$14*1000)</f>
        <v>0</v>
      </c>
      <c r="K244" s="128">
        <f>IF(K$75=0,0,K$75/NFM!K$14*1000)</f>
        <v>0</v>
      </c>
      <c r="L244" s="128">
        <f>IF(L$75=0,0,L$75/NFM!L$14*1000)</f>
        <v>0</v>
      </c>
      <c r="M244" s="128">
        <f>IF(M$75=0,0,M$75/NFM!M$14*1000)</f>
        <v>0</v>
      </c>
      <c r="N244" s="128">
        <f>IF(N$75=0,0,N$75/NFM!N$14*1000)</f>
        <v>0</v>
      </c>
      <c r="O244" s="128">
        <f>IF(O$75=0,0,O$75/NFM!O$14*1000)</f>
        <v>0</v>
      </c>
      <c r="P244" s="128">
        <f>IF(P$75=0,0,P$75/NFM!P$14*1000)</f>
        <v>0</v>
      </c>
      <c r="Q244" s="128">
        <f>IF(Q$75=0,0,Q$75/NFM!Q$14*1000)</f>
        <v>0</v>
      </c>
    </row>
    <row r="245" spans="1:17" x14ac:dyDescent="0.25">
      <c r="A245" s="127" t="s">
        <v>149</v>
      </c>
      <c r="B245" s="126">
        <f>IF(B$80=0,0,B$80/NFM!B$14*1000)</f>
        <v>0</v>
      </c>
      <c r="C245" s="126">
        <f>IF(C$80=0,0,C$80/NFM!C$14*1000)</f>
        <v>0</v>
      </c>
      <c r="D245" s="126">
        <f>IF(D$80=0,0,D$80/NFM!D$14*1000)</f>
        <v>0</v>
      </c>
      <c r="E245" s="126">
        <f>IF(E$80=0,0,E$80/NFM!E$14*1000)</f>
        <v>0</v>
      </c>
      <c r="F245" s="126">
        <f>IF(F$80=0,0,F$80/NFM!F$14*1000)</f>
        <v>0</v>
      </c>
      <c r="G245" s="126">
        <f>IF(G$80=0,0,G$80/NFM!G$14*1000)</f>
        <v>0</v>
      </c>
      <c r="H245" s="126">
        <f>IF(H$80=0,0,H$80/NFM!H$14*1000)</f>
        <v>0</v>
      </c>
      <c r="I245" s="126">
        <f>IF(I$80=0,0,I$80/NFM!I$14*1000)</f>
        <v>0</v>
      </c>
      <c r="J245" s="126">
        <f>IF(J$80=0,0,J$80/NFM!J$14*1000)</f>
        <v>0</v>
      </c>
      <c r="K245" s="126">
        <f>IF(K$80=0,0,K$80/NFM!K$14*1000)</f>
        <v>0</v>
      </c>
      <c r="L245" s="126">
        <f>IF(L$80=0,0,L$80/NFM!L$14*1000)</f>
        <v>0</v>
      </c>
      <c r="M245" s="126">
        <f>IF(M$80=0,0,M$80/NFM!M$14*1000)</f>
        <v>0</v>
      </c>
      <c r="N245" s="126">
        <f>IF(N$80=0,0,N$80/NFM!N$14*1000)</f>
        <v>0</v>
      </c>
      <c r="O245" s="126">
        <f>IF(O$80=0,0,O$80/NFM!O$14*1000)</f>
        <v>0</v>
      </c>
      <c r="P245" s="126">
        <f>IF(P$80=0,0,P$80/NFM!P$14*1000)</f>
        <v>0</v>
      </c>
      <c r="Q245" s="126">
        <f>IF(Q$80=0,0,Q$80/NFM!Q$14*1000)</f>
        <v>0</v>
      </c>
    </row>
    <row r="246" spans="1:17" x14ac:dyDescent="0.25">
      <c r="A246" s="127" t="s">
        <v>148</v>
      </c>
      <c r="B246" s="126">
        <f>IF(B$87=0,0,B$87/NFM!B$14*1000)</f>
        <v>0</v>
      </c>
      <c r="C246" s="126">
        <f>IF(C$87=0,0,C$87/NFM!C$14*1000)</f>
        <v>0</v>
      </c>
      <c r="D246" s="126">
        <f>IF(D$87=0,0,D$87/NFM!D$14*1000)</f>
        <v>0</v>
      </c>
      <c r="E246" s="126">
        <f>IF(E$87=0,0,E$87/NFM!E$14*1000)</f>
        <v>0</v>
      </c>
      <c r="F246" s="126">
        <f>IF(F$87=0,0,F$87/NFM!F$14*1000)</f>
        <v>0</v>
      </c>
      <c r="G246" s="126">
        <f>IF(G$87=0,0,G$87/NFM!G$14*1000)</f>
        <v>0</v>
      </c>
      <c r="H246" s="126">
        <f>IF(H$87=0,0,H$87/NFM!H$14*1000)</f>
        <v>0</v>
      </c>
      <c r="I246" s="126">
        <f>IF(I$87=0,0,I$87/NFM!I$14*1000)</f>
        <v>0</v>
      </c>
      <c r="J246" s="126">
        <f>IF(J$87=0,0,J$87/NFM!J$14*1000)</f>
        <v>0</v>
      </c>
      <c r="K246" s="126">
        <f>IF(K$87=0,0,K$87/NFM!K$14*1000)</f>
        <v>0</v>
      </c>
      <c r="L246" s="126">
        <f>IF(L$87=0,0,L$87/NFM!L$14*1000)</f>
        <v>0</v>
      </c>
      <c r="M246" s="126">
        <f>IF(M$87=0,0,M$87/NFM!M$14*1000)</f>
        <v>0</v>
      </c>
      <c r="N246" s="126">
        <f>IF(N$87=0,0,N$87/NFM!N$14*1000)</f>
        <v>0</v>
      </c>
      <c r="O246" s="126">
        <f>IF(O$87=0,0,O$87/NFM!O$14*1000)</f>
        <v>0</v>
      </c>
      <c r="P246" s="126">
        <f>IF(P$87=0,0,P$87/NFM!P$14*1000)</f>
        <v>0</v>
      </c>
      <c r="Q246" s="126">
        <f>IF(Q$87=0,0,Q$87/NFM!Q$14*1000)</f>
        <v>0</v>
      </c>
    </row>
    <row r="247" spans="1:17" x14ac:dyDescent="0.25">
      <c r="A247" s="72" t="s">
        <v>147</v>
      </c>
      <c r="B247" s="125">
        <f>IF(B$94=0,0,B$94/NFM!B$14*1000)</f>
        <v>0</v>
      </c>
      <c r="C247" s="125">
        <f>IF(C$94=0,0,C$94/NFM!C$14*1000)</f>
        <v>0</v>
      </c>
      <c r="D247" s="125">
        <f>IF(D$94=0,0,D$94/NFM!D$14*1000)</f>
        <v>0</v>
      </c>
      <c r="E247" s="125">
        <f>IF(E$94=0,0,E$94/NFM!E$14*1000)</f>
        <v>0</v>
      </c>
      <c r="F247" s="125">
        <f>IF(F$94=0,0,F$94/NFM!F$14*1000)</f>
        <v>0</v>
      </c>
      <c r="G247" s="125">
        <f>IF(G$94=0,0,G$94/NFM!G$14*1000)</f>
        <v>0</v>
      </c>
      <c r="H247" s="125">
        <f>IF(H$94=0,0,H$94/NFM!H$14*1000)</f>
        <v>0</v>
      </c>
      <c r="I247" s="125">
        <f>IF(I$94=0,0,I$94/NFM!I$14*1000)</f>
        <v>0</v>
      </c>
      <c r="J247" s="125">
        <f>IF(J$94=0,0,J$94/NFM!J$14*1000)</f>
        <v>0</v>
      </c>
      <c r="K247" s="125">
        <f>IF(K$94=0,0,K$94/NFM!K$14*1000)</f>
        <v>0</v>
      </c>
      <c r="L247" s="125">
        <f>IF(L$94=0,0,L$94/NFM!L$14*1000)</f>
        <v>0</v>
      </c>
      <c r="M247" s="125">
        <f>IF(M$94=0,0,M$94/NFM!M$14*1000)</f>
        <v>0</v>
      </c>
      <c r="N247" s="125">
        <f>IF(N$94=0,0,N$94/NFM!N$14*1000)</f>
        <v>0</v>
      </c>
      <c r="O247" s="125">
        <f>IF(O$94=0,0,O$94/NFM!O$14*1000)</f>
        <v>0</v>
      </c>
      <c r="P247" s="125">
        <f>IF(P$94=0,0,P$94/NFM!P$14*1000)</f>
        <v>0</v>
      </c>
      <c r="Q247" s="125">
        <f>IF(Q$94=0,0,Q$94/NFM!Q$14*1000)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0</v>
      </c>
      <c r="C249" s="133">
        <f t="shared" si="57"/>
        <v>0</v>
      </c>
      <c r="D249" s="133">
        <f t="shared" si="57"/>
        <v>0</v>
      </c>
      <c r="E249" s="133">
        <f t="shared" si="57"/>
        <v>0</v>
      </c>
      <c r="F249" s="133">
        <f t="shared" si="57"/>
        <v>0</v>
      </c>
      <c r="G249" s="133">
        <f t="shared" si="57"/>
        <v>0</v>
      </c>
      <c r="H249" s="133">
        <f t="shared" si="57"/>
        <v>0</v>
      </c>
      <c r="I249" s="133">
        <f t="shared" si="57"/>
        <v>0</v>
      </c>
      <c r="J249" s="133">
        <f t="shared" si="57"/>
        <v>0</v>
      </c>
      <c r="K249" s="133">
        <f t="shared" si="57"/>
        <v>0</v>
      </c>
      <c r="L249" s="133">
        <f t="shared" si="57"/>
        <v>0</v>
      </c>
      <c r="M249" s="133">
        <f t="shared" si="57"/>
        <v>0</v>
      </c>
      <c r="N249" s="133">
        <f t="shared" si="57"/>
        <v>0</v>
      </c>
      <c r="O249" s="133">
        <f t="shared" si="57"/>
        <v>0</v>
      </c>
      <c r="P249" s="133">
        <f t="shared" si="57"/>
        <v>0</v>
      </c>
      <c r="Q249" s="133">
        <f t="shared" si="57"/>
        <v>0</v>
      </c>
    </row>
    <row r="250" spans="1:17" x14ac:dyDescent="0.25">
      <c r="A250" s="132" t="s">
        <v>83</v>
      </c>
      <c r="B250" s="131">
        <f>IF(B$113=0,0,B$113/NFM!B$15*1000)</f>
        <v>0</v>
      </c>
      <c r="C250" s="131">
        <f>IF(C$113=0,0,C$113/NFM!C$15*1000)</f>
        <v>0</v>
      </c>
      <c r="D250" s="131">
        <f>IF(D$113=0,0,D$113/NFM!D$15*1000)</f>
        <v>0</v>
      </c>
      <c r="E250" s="131">
        <f>IF(E$113=0,0,E$113/NFM!E$15*1000)</f>
        <v>0</v>
      </c>
      <c r="F250" s="131">
        <f>IF(F$113=0,0,F$113/NFM!F$15*1000)</f>
        <v>0</v>
      </c>
      <c r="G250" s="131">
        <f>IF(G$113=0,0,G$113/NFM!G$15*1000)</f>
        <v>0</v>
      </c>
      <c r="H250" s="131">
        <f>IF(H$113=0,0,H$113/NFM!H$15*1000)</f>
        <v>0</v>
      </c>
      <c r="I250" s="131">
        <f>IF(I$113=0,0,I$113/NFM!I$15*1000)</f>
        <v>0</v>
      </c>
      <c r="J250" s="131">
        <f>IF(J$113=0,0,J$113/NFM!J$15*1000)</f>
        <v>0</v>
      </c>
      <c r="K250" s="131">
        <f>IF(K$113=0,0,K$113/NFM!K$15*1000)</f>
        <v>0</v>
      </c>
      <c r="L250" s="131">
        <f>IF(L$113=0,0,L$113/NFM!L$15*1000)</f>
        <v>0</v>
      </c>
      <c r="M250" s="131">
        <f>IF(M$113=0,0,M$113/NFM!M$15*1000)</f>
        <v>0</v>
      </c>
      <c r="N250" s="131">
        <f>IF(N$113=0,0,N$113/NFM!N$15*1000)</f>
        <v>0</v>
      </c>
      <c r="O250" s="131">
        <f>IF(O$113=0,0,O$113/NFM!O$15*1000)</f>
        <v>0</v>
      </c>
      <c r="P250" s="131">
        <f>IF(P$113=0,0,P$113/NFM!P$15*1000)</f>
        <v>0</v>
      </c>
      <c r="Q250" s="131">
        <f>IF(Q$113=0,0,Q$113/NFM!Q$15*1000)</f>
        <v>0</v>
      </c>
    </row>
    <row r="251" spans="1:17" x14ac:dyDescent="0.25">
      <c r="A251" s="76" t="s">
        <v>82</v>
      </c>
      <c r="B251" s="130">
        <f>IF(B$114=0,0,B$114/NFM!B$15*1000)</f>
        <v>0</v>
      </c>
      <c r="C251" s="130">
        <f>IF(C$114=0,0,C$114/NFM!C$15*1000)</f>
        <v>0</v>
      </c>
      <c r="D251" s="130">
        <f>IF(D$114=0,0,D$114/NFM!D$15*1000)</f>
        <v>0</v>
      </c>
      <c r="E251" s="130">
        <f>IF(E$114=0,0,E$114/NFM!E$15*1000)</f>
        <v>0</v>
      </c>
      <c r="F251" s="130">
        <f>IF(F$114=0,0,F$114/NFM!F$15*1000)</f>
        <v>0</v>
      </c>
      <c r="G251" s="130">
        <f>IF(G$114=0,0,G$114/NFM!G$15*1000)</f>
        <v>0</v>
      </c>
      <c r="H251" s="130">
        <f>IF(H$114=0,0,H$114/NFM!H$15*1000)</f>
        <v>0</v>
      </c>
      <c r="I251" s="130">
        <f>IF(I$114=0,0,I$114/NFM!I$15*1000)</f>
        <v>0</v>
      </c>
      <c r="J251" s="130">
        <f>IF(J$114=0,0,J$114/NFM!J$15*1000)</f>
        <v>0</v>
      </c>
      <c r="K251" s="130">
        <f>IF(K$114=0,0,K$114/NFM!K$15*1000)</f>
        <v>0</v>
      </c>
      <c r="L251" s="130">
        <f>IF(L$114=0,0,L$114/NFM!L$15*1000)</f>
        <v>0</v>
      </c>
      <c r="M251" s="130">
        <f>IF(M$114=0,0,M$114/NFM!M$15*1000)</f>
        <v>0</v>
      </c>
      <c r="N251" s="130">
        <f>IF(N$114=0,0,N$114/NFM!N$15*1000)</f>
        <v>0</v>
      </c>
      <c r="O251" s="130">
        <f>IF(O$114=0,0,O$114/NFM!O$15*1000)</f>
        <v>0</v>
      </c>
      <c r="P251" s="130">
        <f>IF(P$114=0,0,P$114/NFM!P$15*1000)</f>
        <v>0</v>
      </c>
      <c r="Q251" s="130">
        <f>IF(Q$114=0,0,Q$114/NFM!Q$15*1000)</f>
        <v>0</v>
      </c>
    </row>
    <row r="252" spans="1:17" x14ac:dyDescent="0.25">
      <c r="A252" s="76" t="s">
        <v>81</v>
      </c>
      <c r="B252" s="130">
        <f>IF(B$115=0,0,B$115/NFM!B$15*1000)</f>
        <v>0</v>
      </c>
      <c r="C252" s="130">
        <f>IF(C$115=0,0,C$115/NFM!C$15*1000)</f>
        <v>0</v>
      </c>
      <c r="D252" s="130">
        <f>IF(D$115=0,0,D$115/NFM!D$15*1000)</f>
        <v>0</v>
      </c>
      <c r="E252" s="130">
        <f>IF(E$115=0,0,E$115/NFM!E$15*1000)</f>
        <v>0</v>
      </c>
      <c r="F252" s="130">
        <f>IF(F$115=0,0,F$115/NFM!F$15*1000)</f>
        <v>0</v>
      </c>
      <c r="G252" s="130">
        <f>IF(G$115=0,0,G$115/NFM!G$15*1000)</f>
        <v>0</v>
      </c>
      <c r="H252" s="130">
        <f>IF(H$115=0,0,H$115/NFM!H$15*1000)</f>
        <v>0</v>
      </c>
      <c r="I252" s="130">
        <f>IF(I$115=0,0,I$115/NFM!I$15*1000)</f>
        <v>0</v>
      </c>
      <c r="J252" s="130">
        <f>IF(J$115=0,0,J$115/NFM!J$15*1000)</f>
        <v>0</v>
      </c>
      <c r="K252" s="130">
        <f>IF(K$115=0,0,K$115/NFM!K$15*1000)</f>
        <v>0</v>
      </c>
      <c r="L252" s="130">
        <f>IF(L$115=0,0,L$115/NFM!L$15*1000)</f>
        <v>0</v>
      </c>
      <c r="M252" s="130">
        <f>IF(M$115=0,0,M$115/NFM!M$15*1000)</f>
        <v>0</v>
      </c>
      <c r="N252" s="130">
        <f>IF(N$115=0,0,N$115/NFM!N$15*1000)</f>
        <v>0</v>
      </c>
      <c r="O252" s="130">
        <f>IF(O$115=0,0,O$115/NFM!O$15*1000)</f>
        <v>0</v>
      </c>
      <c r="P252" s="130">
        <f>IF(P$115=0,0,P$115/NFM!P$15*1000)</f>
        <v>0</v>
      </c>
      <c r="Q252" s="130">
        <f>IF(Q$115=0,0,Q$115/NFM!Q$15*1000)</f>
        <v>0</v>
      </c>
    </row>
    <row r="253" spans="1:17" x14ac:dyDescent="0.25">
      <c r="A253" s="76" t="s">
        <v>80</v>
      </c>
      <c r="B253" s="130">
        <f>IF(B$116=0,0,B$116/NFM!B$15*1000)</f>
        <v>0</v>
      </c>
      <c r="C253" s="130">
        <f>IF(C$116=0,0,C$116/NFM!C$15*1000)</f>
        <v>0</v>
      </c>
      <c r="D253" s="130">
        <f>IF(D$116=0,0,D$116/NFM!D$15*1000)</f>
        <v>0</v>
      </c>
      <c r="E253" s="130">
        <f>IF(E$116=0,0,E$116/NFM!E$15*1000)</f>
        <v>0</v>
      </c>
      <c r="F253" s="130">
        <f>IF(F$116=0,0,F$116/NFM!F$15*1000)</f>
        <v>0</v>
      </c>
      <c r="G253" s="130">
        <f>IF(G$116=0,0,G$116/NFM!G$15*1000)</f>
        <v>0</v>
      </c>
      <c r="H253" s="130">
        <f>IF(H$116=0,0,H$116/NFM!H$15*1000)</f>
        <v>0</v>
      </c>
      <c r="I253" s="130">
        <f>IF(I$116=0,0,I$116/NFM!I$15*1000)</f>
        <v>0</v>
      </c>
      <c r="J253" s="130">
        <f>IF(J$116=0,0,J$116/NFM!J$15*1000)</f>
        <v>0</v>
      </c>
      <c r="K253" s="130">
        <f>IF(K$116=0,0,K$116/NFM!K$15*1000)</f>
        <v>0</v>
      </c>
      <c r="L253" s="130">
        <f>IF(L$116=0,0,L$116/NFM!L$15*1000)</f>
        <v>0</v>
      </c>
      <c r="M253" s="130">
        <f>IF(M$116=0,0,M$116/NFM!M$15*1000)</f>
        <v>0</v>
      </c>
      <c r="N253" s="130">
        <f>IF(N$116=0,0,N$116/NFM!N$15*1000)</f>
        <v>0</v>
      </c>
      <c r="O253" s="130">
        <f>IF(O$116=0,0,O$116/NFM!O$15*1000)</f>
        <v>0</v>
      </c>
      <c r="P253" s="130">
        <f>IF(P$116=0,0,P$116/NFM!P$15*1000)</f>
        <v>0</v>
      </c>
      <c r="Q253" s="130">
        <f>IF(Q$116=0,0,Q$116/NFM!Q$15*1000)</f>
        <v>0</v>
      </c>
    </row>
    <row r="254" spans="1:17" x14ac:dyDescent="0.25">
      <c r="A254" s="129" t="s">
        <v>79</v>
      </c>
      <c r="B254" s="128">
        <f>IF(B$117=0,0,B$117/NFM!B$15*1000)</f>
        <v>0</v>
      </c>
      <c r="C254" s="128">
        <f>IF(C$117=0,0,C$117/NFM!C$15*1000)</f>
        <v>0</v>
      </c>
      <c r="D254" s="128">
        <f>IF(D$117=0,0,D$117/NFM!D$15*1000)</f>
        <v>0</v>
      </c>
      <c r="E254" s="128">
        <f>IF(E$117=0,0,E$117/NFM!E$15*1000)</f>
        <v>0</v>
      </c>
      <c r="F254" s="128">
        <f>IF(F$117=0,0,F$117/NFM!F$15*1000)</f>
        <v>0</v>
      </c>
      <c r="G254" s="128">
        <f>IF(G$117=0,0,G$117/NFM!G$15*1000)</f>
        <v>0</v>
      </c>
      <c r="H254" s="128">
        <f>IF(H$117=0,0,H$117/NFM!H$15*1000)</f>
        <v>0</v>
      </c>
      <c r="I254" s="128">
        <f>IF(I$117=0,0,I$117/NFM!I$15*1000)</f>
        <v>0</v>
      </c>
      <c r="J254" s="128">
        <f>IF(J$117=0,0,J$117/NFM!J$15*1000)</f>
        <v>0</v>
      </c>
      <c r="K254" s="128">
        <f>IF(K$117=0,0,K$117/NFM!K$15*1000)</f>
        <v>0</v>
      </c>
      <c r="L254" s="128">
        <f>IF(L$117=0,0,L$117/NFM!L$15*1000)</f>
        <v>0</v>
      </c>
      <c r="M254" s="128">
        <f>IF(M$117=0,0,M$117/NFM!M$15*1000)</f>
        <v>0</v>
      </c>
      <c r="N254" s="128">
        <f>IF(N$117=0,0,N$117/NFM!N$15*1000)</f>
        <v>0</v>
      </c>
      <c r="O254" s="128">
        <f>IF(O$117=0,0,O$117/NFM!O$15*1000)</f>
        <v>0</v>
      </c>
      <c r="P254" s="128">
        <f>IF(P$117=0,0,P$117/NFM!P$15*1000)</f>
        <v>0</v>
      </c>
      <c r="Q254" s="128">
        <f>IF(Q$117=0,0,Q$117/NFM!Q$15*1000)</f>
        <v>0</v>
      </c>
    </row>
    <row r="255" spans="1:17" x14ac:dyDescent="0.25">
      <c r="A255" s="127" t="s">
        <v>146</v>
      </c>
      <c r="B255" s="126">
        <f>IF(B$122=0,0,B$122/NFM!B$15*1000)</f>
        <v>0</v>
      </c>
      <c r="C255" s="126">
        <f>IF(C$122=0,0,C$122/NFM!C$15*1000)</f>
        <v>0</v>
      </c>
      <c r="D255" s="126">
        <f>IF(D$122=0,0,D$122/NFM!D$15*1000)</f>
        <v>0</v>
      </c>
      <c r="E255" s="126">
        <f>IF(E$122=0,0,E$122/NFM!E$15*1000)</f>
        <v>0</v>
      </c>
      <c r="F255" s="126">
        <f>IF(F$122=0,0,F$122/NFM!F$15*1000)</f>
        <v>0</v>
      </c>
      <c r="G255" s="126">
        <f>IF(G$122=0,0,G$122/NFM!G$15*1000)</f>
        <v>0</v>
      </c>
      <c r="H255" s="126">
        <f>IF(H$122=0,0,H$122/NFM!H$15*1000)</f>
        <v>0</v>
      </c>
      <c r="I255" s="126">
        <f>IF(I$122=0,0,I$122/NFM!I$15*1000)</f>
        <v>0</v>
      </c>
      <c r="J255" s="126">
        <f>IF(J$122=0,0,J$122/NFM!J$15*1000)</f>
        <v>0</v>
      </c>
      <c r="K255" s="126">
        <f>IF(K$122=0,0,K$122/NFM!K$15*1000)</f>
        <v>0</v>
      </c>
      <c r="L255" s="126">
        <f>IF(L$122=0,0,L$122/NFM!L$15*1000)</f>
        <v>0</v>
      </c>
      <c r="M255" s="126">
        <f>IF(M$122=0,0,M$122/NFM!M$15*1000)</f>
        <v>0</v>
      </c>
      <c r="N255" s="126">
        <f>IF(N$122=0,0,N$122/NFM!N$15*1000)</f>
        <v>0</v>
      </c>
      <c r="O255" s="126">
        <f>IF(O$122=0,0,O$122/NFM!O$15*1000)</f>
        <v>0</v>
      </c>
      <c r="P255" s="126">
        <f>IF(P$122=0,0,P$122/NFM!P$15*1000)</f>
        <v>0</v>
      </c>
      <c r="Q255" s="126">
        <f>IF(Q$122=0,0,Q$122/NFM!Q$15*1000)</f>
        <v>0</v>
      </c>
    </row>
    <row r="256" spans="1:17" x14ac:dyDescent="0.25">
      <c r="A256" s="127" t="s">
        <v>145</v>
      </c>
      <c r="B256" s="126">
        <f>IF(B$130=0,0,B$130/NFM!B$15*1000)</f>
        <v>0</v>
      </c>
      <c r="C256" s="126">
        <f>IF(C$130=0,0,C$130/NFM!C$15*1000)</f>
        <v>0</v>
      </c>
      <c r="D256" s="126">
        <f>IF(D$130=0,0,D$130/NFM!D$15*1000)</f>
        <v>0</v>
      </c>
      <c r="E256" s="126">
        <f>IF(E$130=0,0,E$130/NFM!E$15*1000)</f>
        <v>0</v>
      </c>
      <c r="F256" s="126">
        <f>IF(F$130=0,0,F$130/NFM!F$15*1000)</f>
        <v>0</v>
      </c>
      <c r="G256" s="126">
        <f>IF(G$130=0,0,G$130/NFM!G$15*1000)</f>
        <v>0</v>
      </c>
      <c r="H256" s="126">
        <f>IF(H$130=0,0,H$130/NFM!H$15*1000)</f>
        <v>0</v>
      </c>
      <c r="I256" s="126">
        <f>IF(I$130=0,0,I$130/NFM!I$15*1000)</f>
        <v>0</v>
      </c>
      <c r="J256" s="126">
        <f>IF(J$130=0,0,J$130/NFM!J$15*1000)</f>
        <v>0</v>
      </c>
      <c r="K256" s="126">
        <f>IF(K$130=0,0,K$130/NFM!K$15*1000)</f>
        <v>0</v>
      </c>
      <c r="L256" s="126">
        <f>IF(L$130=0,0,L$130/NFM!L$15*1000)</f>
        <v>0</v>
      </c>
      <c r="M256" s="126">
        <f>IF(M$130=0,0,M$130/NFM!M$15*1000)</f>
        <v>0</v>
      </c>
      <c r="N256" s="126">
        <f>IF(N$130=0,0,N$130/NFM!N$15*1000)</f>
        <v>0</v>
      </c>
      <c r="O256" s="126">
        <f>IF(O$130=0,0,O$130/NFM!O$15*1000)</f>
        <v>0</v>
      </c>
      <c r="P256" s="126">
        <f>IF(P$130=0,0,P$130/NFM!P$15*1000)</f>
        <v>0</v>
      </c>
      <c r="Q256" s="126">
        <f>IF(Q$130=0,0,Q$130/NFM!Q$15*1000)</f>
        <v>0</v>
      </c>
    </row>
    <row r="257" spans="1:17" x14ac:dyDescent="0.25">
      <c r="A257" s="72" t="s">
        <v>144</v>
      </c>
      <c r="B257" s="125">
        <f>IF(B$137=0,0,B$137/NFM!B$15*1000)</f>
        <v>0</v>
      </c>
      <c r="C257" s="125">
        <f>IF(C$137=0,0,C$137/NFM!C$15*1000)</f>
        <v>0</v>
      </c>
      <c r="D257" s="125">
        <f>IF(D$137=0,0,D$137/NFM!D$15*1000)</f>
        <v>0</v>
      </c>
      <c r="E257" s="125">
        <f>IF(E$137=0,0,E$137/NFM!E$15*1000)</f>
        <v>0</v>
      </c>
      <c r="F257" s="125">
        <f>IF(F$137=0,0,F$137/NFM!F$15*1000)</f>
        <v>0</v>
      </c>
      <c r="G257" s="125">
        <f>IF(G$137=0,0,G$137/NFM!G$15*1000)</f>
        <v>0</v>
      </c>
      <c r="H257" s="125">
        <f>IF(H$137=0,0,H$137/NFM!H$15*1000)</f>
        <v>0</v>
      </c>
      <c r="I257" s="125">
        <f>IF(I$137=0,0,I$137/NFM!I$15*1000)</f>
        <v>0</v>
      </c>
      <c r="J257" s="125">
        <f>IF(J$137=0,0,J$137/NFM!J$15*1000)</f>
        <v>0</v>
      </c>
      <c r="K257" s="125">
        <f>IF(K$137=0,0,K$137/NFM!K$15*1000)</f>
        <v>0</v>
      </c>
      <c r="L257" s="125">
        <f>IF(L$137=0,0,L$137/NFM!L$15*1000)</f>
        <v>0</v>
      </c>
      <c r="M257" s="125">
        <f>IF(M$137=0,0,M$137/NFM!M$15*1000)</f>
        <v>0</v>
      </c>
      <c r="N257" s="125">
        <f>IF(N$137=0,0,N$137/NFM!N$15*1000)</f>
        <v>0</v>
      </c>
      <c r="O257" s="125">
        <f>IF(O$137=0,0,O$137/NFM!O$15*1000)</f>
        <v>0</v>
      </c>
      <c r="P257" s="125">
        <f>IF(P$137=0,0,P$137/NFM!P$15*1000)</f>
        <v>0</v>
      </c>
      <c r="Q257" s="125">
        <f>IF(Q$137=0,0,Q$137/NFM!Q$15*1000)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0</v>
      </c>
      <c r="E117" s="158">
        <v>0</v>
      </c>
      <c r="F117" s="158">
        <v>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</v>
      </c>
      <c r="C122" s="206">
        <v>0</v>
      </c>
      <c r="D122" s="206">
        <v>0</v>
      </c>
      <c r="E122" s="206">
        <v>0</v>
      </c>
      <c r="F122" s="206">
        <v>0</v>
      </c>
      <c r="G122" s="206">
        <v>0</v>
      </c>
      <c r="H122" s="206">
        <v>0</v>
      </c>
      <c r="I122" s="206">
        <v>0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</v>
      </c>
      <c r="C123" s="151">
        <v>0</v>
      </c>
      <c r="D123" s="151">
        <v>0</v>
      </c>
      <c r="E123" s="151">
        <v>0</v>
      </c>
      <c r="F123" s="151">
        <v>0</v>
      </c>
      <c r="G123" s="151">
        <v>0</v>
      </c>
      <c r="H123" s="151">
        <v>0</v>
      </c>
      <c r="I123" s="151">
        <v>0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</v>
      </c>
      <c r="C130" s="206">
        <v>0</v>
      </c>
      <c r="D130" s="206">
        <v>0</v>
      </c>
      <c r="E130" s="206">
        <v>0</v>
      </c>
      <c r="F130" s="206">
        <v>0</v>
      </c>
      <c r="G130" s="206">
        <v>0</v>
      </c>
      <c r="H130" s="206">
        <v>0</v>
      </c>
      <c r="I130" s="206">
        <v>0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</v>
      </c>
      <c r="C137" s="204">
        <v>0</v>
      </c>
      <c r="D137" s="204">
        <v>0</v>
      </c>
      <c r="E137" s="204">
        <v>0</v>
      </c>
      <c r="F137" s="204">
        <v>0</v>
      </c>
      <c r="G137" s="204">
        <v>0</v>
      </c>
      <c r="H137" s="204">
        <v>0</v>
      </c>
      <c r="I137" s="204">
        <v>0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</v>
      </c>
      <c r="E141" s="153">
        <v>0</v>
      </c>
      <c r="F141" s="153">
        <v>0</v>
      </c>
      <c r="G141" s="153">
        <v>0</v>
      </c>
      <c r="H141" s="153">
        <v>0</v>
      </c>
      <c r="I141" s="153">
        <v>0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</v>
      </c>
      <c r="C142" s="151">
        <v>0</v>
      </c>
      <c r="D142" s="151">
        <v>0</v>
      </c>
      <c r="E142" s="151">
        <v>0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</v>
      </c>
      <c r="C200" s="77">
        <f t="shared" si="38"/>
        <v>0</v>
      </c>
      <c r="D200" s="77">
        <f t="shared" si="38"/>
        <v>0</v>
      </c>
      <c r="E200" s="77">
        <f t="shared" si="38"/>
        <v>0</v>
      </c>
      <c r="F200" s="77">
        <f t="shared" si="38"/>
        <v>0</v>
      </c>
      <c r="G200" s="77">
        <f t="shared" si="38"/>
        <v>0</v>
      </c>
      <c r="H200" s="77">
        <f t="shared" si="38"/>
        <v>0</v>
      </c>
      <c r="I200" s="77">
        <f t="shared" si="38"/>
        <v>0</v>
      </c>
      <c r="J200" s="77">
        <f t="shared" si="38"/>
        <v>0</v>
      </c>
      <c r="K200" s="77">
        <f t="shared" si="38"/>
        <v>0</v>
      </c>
      <c r="L200" s="77">
        <f t="shared" si="38"/>
        <v>0</v>
      </c>
      <c r="M200" s="77">
        <f t="shared" si="38"/>
        <v>0</v>
      </c>
      <c r="N200" s="77">
        <f t="shared" si="38"/>
        <v>0</v>
      </c>
      <c r="O200" s="77">
        <f t="shared" si="38"/>
        <v>0</v>
      </c>
      <c r="P200" s="77">
        <f t="shared" si="38"/>
        <v>0</v>
      </c>
      <c r="Q200" s="77">
        <f t="shared" si="38"/>
        <v>0</v>
      </c>
    </row>
    <row r="201" spans="1:17" x14ac:dyDescent="0.25">
      <c r="A201" s="132" t="s">
        <v>83</v>
      </c>
      <c r="B201" s="203">
        <f t="shared" ref="B201:Q201" si="39">IF(B$113=0,0,B$113/B$112)</f>
        <v>0</v>
      </c>
      <c r="C201" s="203">
        <f t="shared" si="39"/>
        <v>0</v>
      </c>
      <c r="D201" s="203">
        <f t="shared" si="39"/>
        <v>0</v>
      </c>
      <c r="E201" s="203">
        <f t="shared" si="39"/>
        <v>0</v>
      </c>
      <c r="F201" s="203">
        <f t="shared" si="39"/>
        <v>0</v>
      </c>
      <c r="G201" s="203">
        <f t="shared" si="39"/>
        <v>0</v>
      </c>
      <c r="H201" s="203">
        <f t="shared" si="39"/>
        <v>0</v>
      </c>
      <c r="I201" s="203">
        <f t="shared" si="39"/>
        <v>0</v>
      </c>
      <c r="J201" s="203">
        <f t="shared" si="39"/>
        <v>0</v>
      </c>
      <c r="K201" s="203">
        <f t="shared" si="39"/>
        <v>0</v>
      </c>
      <c r="L201" s="203">
        <f t="shared" si="39"/>
        <v>0</v>
      </c>
      <c r="M201" s="203">
        <f t="shared" si="39"/>
        <v>0</v>
      </c>
      <c r="N201" s="203">
        <f t="shared" si="39"/>
        <v>0</v>
      </c>
      <c r="O201" s="203">
        <f t="shared" si="39"/>
        <v>0</v>
      </c>
      <c r="P201" s="203">
        <f t="shared" si="39"/>
        <v>0</v>
      </c>
      <c r="Q201" s="203">
        <f t="shared" si="39"/>
        <v>0</v>
      </c>
    </row>
    <row r="202" spans="1:17" x14ac:dyDescent="0.25">
      <c r="A202" s="76" t="s">
        <v>82</v>
      </c>
      <c r="B202" s="202">
        <f t="shared" ref="B202:Q202" si="40">IF(B$114=0,0,B$114/B$112)</f>
        <v>0</v>
      </c>
      <c r="C202" s="202">
        <f t="shared" si="40"/>
        <v>0</v>
      </c>
      <c r="D202" s="202">
        <f t="shared" si="40"/>
        <v>0</v>
      </c>
      <c r="E202" s="202">
        <f t="shared" si="40"/>
        <v>0</v>
      </c>
      <c r="F202" s="202">
        <f t="shared" si="40"/>
        <v>0</v>
      </c>
      <c r="G202" s="202">
        <f t="shared" si="40"/>
        <v>0</v>
      </c>
      <c r="H202" s="202">
        <f t="shared" si="40"/>
        <v>0</v>
      </c>
      <c r="I202" s="202">
        <f t="shared" si="40"/>
        <v>0</v>
      </c>
      <c r="J202" s="202">
        <f t="shared" si="40"/>
        <v>0</v>
      </c>
      <c r="K202" s="202">
        <f t="shared" si="40"/>
        <v>0</v>
      </c>
      <c r="L202" s="202">
        <f t="shared" si="40"/>
        <v>0</v>
      </c>
      <c r="M202" s="202">
        <f t="shared" si="40"/>
        <v>0</v>
      </c>
      <c r="N202" s="202">
        <f t="shared" si="40"/>
        <v>0</v>
      </c>
      <c r="O202" s="202">
        <f t="shared" si="40"/>
        <v>0</v>
      </c>
      <c r="P202" s="202">
        <f t="shared" si="40"/>
        <v>0</v>
      </c>
      <c r="Q202" s="202">
        <f t="shared" si="40"/>
        <v>0</v>
      </c>
    </row>
    <row r="203" spans="1:17" x14ac:dyDescent="0.25">
      <c r="A203" s="76" t="s">
        <v>81</v>
      </c>
      <c r="B203" s="202">
        <f t="shared" ref="B203:Q203" si="41">IF(B$115=0,0,B$115/B$112)</f>
        <v>0</v>
      </c>
      <c r="C203" s="202">
        <f t="shared" si="41"/>
        <v>0</v>
      </c>
      <c r="D203" s="202">
        <f t="shared" si="41"/>
        <v>0</v>
      </c>
      <c r="E203" s="202">
        <f t="shared" si="41"/>
        <v>0</v>
      </c>
      <c r="F203" s="202">
        <f t="shared" si="41"/>
        <v>0</v>
      </c>
      <c r="G203" s="202">
        <f t="shared" si="41"/>
        <v>0</v>
      </c>
      <c r="H203" s="202">
        <f t="shared" si="41"/>
        <v>0</v>
      </c>
      <c r="I203" s="202">
        <f t="shared" si="41"/>
        <v>0</v>
      </c>
      <c r="J203" s="202">
        <f t="shared" si="41"/>
        <v>0</v>
      </c>
      <c r="K203" s="202">
        <f t="shared" si="41"/>
        <v>0</v>
      </c>
      <c r="L203" s="202">
        <f t="shared" si="41"/>
        <v>0</v>
      </c>
      <c r="M203" s="202">
        <f t="shared" si="41"/>
        <v>0</v>
      </c>
      <c r="N203" s="202">
        <f t="shared" si="41"/>
        <v>0</v>
      </c>
      <c r="O203" s="202">
        <f t="shared" si="41"/>
        <v>0</v>
      </c>
      <c r="P203" s="202">
        <f t="shared" si="41"/>
        <v>0</v>
      </c>
      <c r="Q203" s="202">
        <f t="shared" si="41"/>
        <v>0</v>
      </c>
    </row>
    <row r="204" spans="1:17" x14ac:dyDescent="0.25">
      <c r="A204" s="76" t="s">
        <v>80</v>
      </c>
      <c r="B204" s="202">
        <f t="shared" ref="B204:Q204" si="42">IF(B$116=0,0,B$116/B$112)</f>
        <v>0</v>
      </c>
      <c r="C204" s="202">
        <f t="shared" si="42"/>
        <v>0</v>
      </c>
      <c r="D204" s="202">
        <f t="shared" si="42"/>
        <v>0</v>
      </c>
      <c r="E204" s="202">
        <f t="shared" si="42"/>
        <v>0</v>
      </c>
      <c r="F204" s="202">
        <f t="shared" si="42"/>
        <v>0</v>
      </c>
      <c r="G204" s="202">
        <f t="shared" si="42"/>
        <v>0</v>
      </c>
      <c r="H204" s="202">
        <f t="shared" si="42"/>
        <v>0</v>
      </c>
      <c r="I204" s="202">
        <f t="shared" si="42"/>
        <v>0</v>
      </c>
      <c r="J204" s="202">
        <f t="shared" si="42"/>
        <v>0</v>
      </c>
      <c r="K204" s="202">
        <f t="shared" si="42"/>
        <v>0</v>
      </c>
      <c r="L204" s="202">
        <f t="shared" si="42"/>
        <v>0</v>
      </c>
      <c r="M204" s="202">
        <f t="shared" si="42"/>
        <v>0</v>
      </c>
      <c r="N204" s="202">
        <f t="shared" si="42"/>
        <v>0</v>
      </c>
      <c r="O204" s="202">
        <f t="shared" si="42"/>
        <v>0</v>
      </c>
      <c r="P204" s="202">
        <f t="shared" si="42"/>
        <v>0</v>
      </c>
      <c r="Q204" s="202">
        <f t="shared" si="42"/>
        <v>0</v>
      </c>
    </row>
    <row r="205" spans="1:17" x14ac:dyDescent="0.25">
      <c r="A205" s="129" t="s">
        <v>79</v>
      </c>
      <c r="B205" s="201">
        <f t="shared" ref="B205:Q205" si="43">IF(B$117=0,0,B$117/B$112)</f>
        <v>0</v>
      </c>
      <c r="C205" s="201">
        <f t="shared" si="43"/>
        <v>0</v>
      </c>
      <c r="D205" s="201">
        <f t="shared" si="43"/>
        <v>0</v>
      </c>
      <c r="E205" s="201">
        <f t="shared" si="43"/>
        <v>0</v>
      </c>
      <c r="F205" s="201">
        <f t="shared" si="43"/>
        <v>0</v>
      </c>
      <c r="G205" s="201">
        <f t="shared" si="43"/>
        <v>0</v>
      </c>
      <c r="H205" s="201">
        <f t="shared" si="43"/>
        <v>0</v>
      </c>
      <c r="I205" s="201">
        <f t="shared" si="43"/>
        <v>0</v>
      </c>
      <c r="J205" s="201">
        <f t="shared" si="43"/>
        <v>0</v>
      </c>
      <c r="K205" s="201">
        <f t="shared" si="43"/>
        <v>0</v>
      </c>
      <c r="L205" s="201">
        <f t="shared" si="43"/>
        <v>0</v>
      </c>
      <c r="M205" s="201">
        <f t="shared" si="43"/>
        <v>0</v>
      </c>
      <c r="N205" s="201">
        <f t="shared" si="43"/>
        <v>0</v>
      </c>
      <c r="O205" s="201">
        <f t="shared" si="43"/>
        <v>0</v>
      </c>
      <c r="P205" s="201">
        <f t="shared" si="43"/>
        <v>0</v>
      </c>
      <c r="Q205" s="201">
        <f t="shared" si="43"/>
        <v>0</v>
      </c>
    </row>
    <row r="206" spans="1:17" x14ac:dyDescent="0.25">
      <c r="A206" s="127" t="s">
        <v>146</v>
      </c>
      <c r="B206" s="200">
        <f t="shared" ref="B206:Q206" si="44">IF(B$122=0,0,B$122/B$112)</f>
        <v>0</v>
      </c>
      <c r="C206" s="200">
        <f t="shared" si="44"/>
        <v>0</v>
      </c>
      <c r="D206" s="200">
        <f t="shared" si="44"/>
        <v>0</v>
      </c>
      <c r="E206" s="200">
        <f t="shared" si="44"/>
        <v>0</v>
      </c>
      <c r="F206" s="200">
        <f t="shared" si="44"/>
        <v>0</v>
      </c>
      <c r="G206" s="200">
        <f t="shared" si="44"/>
        <v>0</v>
      </c>
      <c r="H206" s="200">
        <f t="shared" si="44"/>
        <v>0</v>
      </c>
      <c r="I206" s="200">
        <f t="shared" si="44"/>
        <v>0</v>
      </c>
      <c r="J206" s="200">
        <f t="shared" si="44"/>
        <v>0</v>
      </c>
      <c r="K206" s="200">
        <f t="shared" si="44"/>
        <v>0</v>
      </c>
      <c r="L206" s="200">
        <f t="shared" si="44"/>
        <v>0</v>
      </c>
      <c r="M206" s="200">
        <f t="shared" si="44"/>
        <v>0</v>
      </c>
      <c r="N206" s="200">
        <f t="shared" si="44"/>
        <v>0</v>
      </c>
      <c r="O206" s="200">
        <f t="shared" si="44"/>
        <v>0</v>
      </c>
      <c r="P206" s="200">
        <f t="shared" si="44"/>
        <v>0</v>
      </c>
      <c r="Q206" s="200">
        <f t="shared" si="44"/>
        <v>0</v>
      </c>
    </row>
    <row r="207" spans="1:17" x14ac:dyDescent="0.25">
      <c r="A207" s="142" t="s">
        <v>159</v>
      </c>
      <c r="B207" s="199">
        <f t="shared" ref="B207:Q207" si="45">IF(B$123=0,0,B$123/B$112)</f>
        <v>0</v>
      </c>
      <c r="C207" s="199">
        <f t="shared" si="45"/>
        <v>0</v>
      </c>
      <c r="D207" s="199">
        <f t="shared" si="45"/>
        <v>0</v>
      </c>
      <c r="E207" s="199">
        <f t="shared" si="45"/>
        <v>0</v>
      </c>
      <c r="F207" s="199">
        <f t="shared" si="45"/>
        <v>0</v>
      </c>
      <c r="G207" s="199">
        <f t="shared" si="45"/>
        <v>0</v>
      </c>
      <c r="H207" s="199">
        <f t="shared" si="45"/>
        <v>0</v>
      </c>
      <c r="I207" s="199">
        <f t="shared" si="45"/>
        <v>0</v>
      </c>
      <c r="J207" s="199">
        <f t="shared" si="45"/>
        <v>0</v>
      </c>
      <c r="K207" s="199">
        <f t="shared" si="45"/>
        <v>0</v>
      </c>
      <c r="L207" s="199">
        <f t="shared" si="45"/>
        <v>0</v>
      </c>
      <c r="M207" s="199">
        <f t="shared" si="45"/>
        <v>0</v>
      </c>
      <c r="N207" s="199">
        <f t="shared" si="45"/>
        <v>0</v>
      </c>
      <c r="O207" s="199">
        <f t="shared" si="45"/>
        <v>0</v>
      </c>
      <c r="P207" s="199">
        <f t="shared" si="45"/>
        <v>0</v>
      </c>
      <c r="Q207" s="199">
        <f t="shared" si="45"/>
        <v>0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</v>
      </c>
      <c r="C209" s="200">
        <f t="shared" si="47"/>
        <v>0</v>
      </c>
      <c r="D209" s="200">
        <f t="shared" si="47"/>
        <v>0</v>
      </c>
      <c r="E209" s="200">
        <f t="shared" si="47"/>
        <v>0</v>
      </c>
      <c r="F209" s="200">
        <f t="shared" si="47"/>
        <v>0</v>
      </c>
      <c r="G209" s="200">
        <f t="shared" si="47"/>
        <v>0</v>
      </c>
      <c r="H209" s="200">
        <f t="shared" si="47"/>
        <v>0</v>
      </c>
      <c r="I209" s="200">
        <f t="shared" si="47"/>
        <v>0</v>
      </c>
      <c r="J209" s="200">
        <f t="shared" si="47"/>
        <v>0</v>
      </c>
      <c r="K209" s="200">
        <f t="shared" si="47"/>
        <v>0</v>
      </c>
      <c r="L209" s="200">
        <f t="shared" si="47"/>
        <v>0</v>
      </c>
      <c r="M209" s="200">
        <f t="shared" si="47"/>
        <v>0</v>
      </c>
      <c r="N209" s="200">
        <f t="shared" si="47"/>
        <v>0</v>
      </c>
      <c r="O209" s="200">
        <f t="shared" si="47"/>
        <v>0</v>
      </c>
      <c r="P209" s="200">
        <f t="shared" si="47"/>
        <v>0</v>
      </c>
      <c r="Q209" s="200">
        <f t="shared" si="47"/>
        <v>0</v>
      </c>
    </row>
    <row r="210" spans="1:17" x14ac:dyDescent="0.25">
      <c r="A210" s="142" t="s">
        <v>157</v>
      </c>
      <c r="B210" s="199">
        <f t="shared" ref="B210:Q210" si="48">IF(B$131=0,0,B$131/B$112)</f>
        <v>0</v>
      </c>
      <c r="C210" s="199">
        <f t="shared" si="48"/>
        <v>0</v>
      </c>
      <c r="D210" s="199">
        <f t="shared" si="48"/>
        <v>0</v>
      </c>
      <c r="E210" s="199">
        <f t="shared" si="48"/>
        <v>0</v>
      </c>
      <c r="F210" s="199">
        <f t="shared" si="48"/>
        <v>0</v>
      </c>
      <c r="G210" s="199">
        <f t="shared" si="48"/>
        <v>0</v>
      </c>
      <c r="H210" s="199">
        <f t="shared" si="48"/>
        <v>0</v>
      </c>
      <c r="I210" s="199">
        <f t="shared" si="48"/>
        <v>0</v>
      </c>
      <c r="J210" s="199">
        <f t="shared" si="48"/>
        <v>0</v>
      </c>
      <c r="K210" s="199">
        <f t="shared" si="48"/>
        <v>0</v>
      </c>
      <c r="L210" s="199">
        <f t="shared" si="48"/>
        <v>0</v>
      </c>
      <c r="M210" s="199">
        <f t="shared" si="48"/>
        <v>0</v>
      </c>
      <c r="N210" s="199">
        <f t="shared" si="48"/>
        <v>0</v>
      </c>
      <c r="O210" s="199">
        <f t="shared" si="48"/>
        <v>0</v>
      </c>
      <c r="P210" s="199">
        <f t="shared" si="48"/>
        <v>0</v>
      </c>
      <c r="Q210" s="199">
        <f t="shared" si="48"/>
        <v>0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0</v>
      </c>
      <c r="G211" s="199">
        <f t="shared" si="49"/>
        <v>0</v>
      </c>
      <c r="H211" s="199">
        <f t="shared" si="49"/>
        <v>0</v>
      </c>
      <c r="I211" s="199">
        <f t="shared" si="49"/>
        <v>0</v>
      </c>
      <c r="J211" s="199">
        <f t="shared" si="49"/>
        <v>0</v>
      </c>
      <c r="K211" s="199">
        <f t="shared" si="49"/>
        <v>0</v>
      </c>
      <c r="L211" s="199">
        <f t="shared" si="49"/>
        <v>0</v>
      </c>
      <c r="M211" s="199">
        <f t="shared" si="49"/>
        <v>0</v>
      </c>
      <c r="N211" s="199">
        <f t="shared" si="49"/>
        <v>0</v>
      </c>
      <c r="O211" s="199">
        <f t="shared" si="49"/>
        <v>0</v>
      </c>
      <c r="P211" s="199">
        <f t="shared" si="49"/>
        <v>0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</v>
      </c>
      <c r="C212" s="200">
        <f t="shared" si="50"/>
        <v>0</v>
      </c>
      <c r="D212" s="200">
        <f t="shared" si="50"/>
        <v>0</v>
      </c>
      <c r="E212" s="200">
        <f t="shared" si="50"/>
        <v>0</v>
      </c>
      <c r="F212" s="200">
        <f t="shared" si="50"/>
        <v>0</v>
      </c>
      <c r="G212" s="200">
        <f t="shared" si="50"/>
        <v>0</v>
      </c>
      <c r="H212" s="200">
        <f t="shared" si="50"/>
        <v>0</v>
      </c>
      <c r="I212" s="200">
        <f t="shared" si="50"/>
        <v>0</v>
      </c>
      <c r="J212" s="200">
        <f t="shared" si="50"/>
        <v>0</v>
      </c>
      <c r="K212" s="200">
        <f t="shared" si="50"/>
        <v>0</v>
      </c>
      <c r="L212" s="200">
        <f t="shared" si="50"/>
        <v>0</v>
      </c>
      <c r="M212" s="200">
        <f t="shared" si="50"/>
        <v>0</v>
      </c>
      <c r="N212" s="200">
        <f t="shared" si="50"/>
        <v>0</v>
      </c>
      <c r="O212" s="200">
        <f t="shared" si="50"/>
        <v>0</v>
      </c>
      <c r="P212" s="200">
        <f t="shared" si="50"/>
        <v>0</v>
      </c>
      <c r="Q212" s="200">
        <f t="shared" si="50"/>
        <v>0</v>
      </c>
    </row>
    <row r="213" spans="1:17" x14ac:dyDescent="0.25">
      <c r="A213" s="142" t="s">
        <v>155</v>
      </c>
      <c r="B213" s="199">
        <f t="shared" ref="B213:Q213" si="51">IF(B$138=0,0,B$138/B$112)</f>
        <v>0</v>
      </c>
      <c r="C213" s="199">
        <f t="shared" si="51"/>
        <v>0</v>
      </c>
      <c r="D213" s="199">
        <f t="shared" si="51"/>
        <v>0</v>
      </c>
      <c r="E213" s="199">
        <f t="shared" si="51"/>
        <v>0</v>
      </c>
      <c r="F213" s="199">
        <f t="shared" si="51"/>
        <v>0</v>
      </c>
      <c r="G213" s="199">
        <f t="shared" si="51"/>
        <v>0</v>
      </c>
      <c r="H213" s="199">
        <f t="shared" si="51"/>
        <v>0</v>
      </c>
      <c r="I213" s="199">
        <f t="shared" si="51"/>
        <v>0</v>
      </c>
      <c r="J213" s="199">
        <f t="shared" si="51"/>
        <v>0</v>
      </c>
      <c r="K213" s="199">
        <f t="shared" si="51"/>
        <v>0</v>
      </c>
      <c r="L213" s="199">
        <f t="shared" si="51"/>
        <v>0</v>
      </c>
      <c r="M213" s="199">
        <f t="shared" si="51"/>
        <v>0</v>
      </c>
      <c r="N213" s="199">
        <f t="shared" si="51"/>
        <v>0</v>
      </c>
      <c r="O213" s="199">
        <f t="shared" si="51"/>
        <v>0</v>
      </c>
      <c r="P213" s="199">
        <f t="shared" si="51"/>
        <v>0</v>
      </c>
      <c r="Q213" s="199">
        <f t="shared" si="51"/>
        <v>0</v>
      </c>
    </row>
    <row r="214" spans="1:17" x14ac:dyDescent="0.25">
      <c r="A214" s="142" t="s">
        <v>154</v>
      </c>
      <c r="B214" s="199">
        <f t="shared" ref="B214:Q214" si="52">IF(B$142=0,0,B$142/B$112)</f>
        <v>0</v>
      </c>
      <c r="C214" s="199">
        <f t="shared" si="52"/>
        <v>0</v>
      </c>
      <c r="D214" s="199">
        <f t="shared" si="52"/>
        <v>0</v>
      </c>
      <c r="E214" s="199">
        <f t="shared" si="52"/>
        <v>0</v>
      </c>
      <c r="F214" s="199">
        <f t="shared" si="52"/>
        <v>0</v>
      </c>
      <c r="G214" s="199">
        <f t="shared" si="52"/>
        <v>0</v>
      </c>
      <c r="H214" s="199">
        <f t="shared" si="52"/>
        <v>0</v>
      </c>
      <c r="I214" s="199">
        <f t="shared" si="52"/>
        <v>0</v>
      </c>
      <c r="J214" s="199">
        <f t="shared" si="52"/>
        <v>0</v>
      </c>
      <c r="K214" s="199">
        <f t="shared" si="52"/>
        <v>0</v>
      </c>
      <c r="L214" s="199">
        <f t="shared" si="52"/>
        <v>0</v>
      </c>
      <c r="M214" s="199">
        <f t="shared" si="52"/>
        <v>0</v>
      </c>
      <c r="N214" s="199">
        <f t="shared" si="52"/>
        <v>0</v>
      </c>
      <c r="O214" s="199">
        <f t="shared" si="52"/>
        <v>0</v>
      </c>
      <c r="P214" s="199">
        <f t="shared" si="52"/>
        <v>0</v>
      </c>
      <c r="Q214" s="199">
        <f t="shared" si="52"/>
        <v>0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0</v>
      </c>
      <c r="G215" s="198">
        <f t="shared" si="53"/>
        <v>0</v>
      </c>
      <c r="H215" s="198">
        <f t="shared" si="53"/>
        <v>0</v>
      </c>
      <c r="I215" s="198">
        <f t="shared" si="53"/>
        <v>0</v>
      </c>
      <c r="J215" s="198">
        <f t="shared" si="53"/>
        <v>0</v>
      </c>
      <c r="K215" s="198">
        <f t="shared" si="53"/>
        <v>0</v>
      </c>
      <c r="L215" s="198">
        <f t="shared" si="53"/>
        <v>0</v>
      </c>
      <c r="M215" s="198">
        <f t="shared" si="53"/>
        <v>0</v>
      </c>
      <c r="N215" s="198">
        <f t="shared" si="53"/>
        <v>0</v>
      </c>
      <c r="O215" s="198">
        <f t="shared" si="53"/>
        <v>0</v>
      </c>
      <c r="P215" s="198">
        <f t="shared" si="53"/>
        <v>0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</v>
      </c>
      <c r="C229" s="170">
        <f>IF(C$33=0,0,C$33/NFM_fec!C$33)</f>
        <v>0</v>
      </c>
      <c r="D229" s="170">
        <f>IF(D$33=0,0,D$33/NFM_fec!D$33)</f>
        <v>0</v>
      </c>
      <c r="E229" s="170">
        <f>IF(E$33=0,0,E$33/NFM_fec!E$33)</f>
        <v>0</v>
      </c>
      <c r="F229" s="170">
        <f>IF(F$33=0,0,F$33/NFM_fec!F$33)</f>
        <v>0</v>
      </c>
      <c r="G229" s="170">
        <f>IF(G$33=0,0,G$33/NFM_fec!G$33)</f>
        <v>0</v>
      </c>
      <c r="H229" s="170">
        <f>IF(H$33=0,0,H$33/NFM_fec!H$33)</f>
        <v>0</v>
      </c>
      <c r="I229" s="170">
        <f>IF(I$33=0,0,I$33/NFM_fec!I$33)</f>
        <v>0</v>
      </c>
      <c r="J229" s="170">
        <f>IF(J$33=0,0,J$33/NFM_fec!J$33)</f>
        <v>0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</v>
      </c>
      <c r="C230" s="169">
        <f>IF(C$34=0,0,C$34/NFM_fec!C$34)</f>
        <v>0</v>
      </c>
      <c r="D230" s="169">
        <f>IF(D$34=0,0,D$34/NFM_fec!D$34)</f>
        <v>0</v>
      </c>
      <c r="E230" s="169">
        <f>IF(E$34=0,0,E$34/NFM_fec!E$34)</f>
        <v>0</v>
      </c>
      <c r="F230" s="169">
        <f>IF(F$34=0,0,F$34/NFM_fec!F$34)</f>
        <v>0</v>
      </c>
      <c r="G230" s="169">
        <f>IF(G$34=0,0,G$34/NFM_fec!G$34)</f>
        <v>0</v>
      </c>
      <c r="H230" s="169">
        <f>IF(H$34=0,0,H$34/NFM_fec!H$34)</f>
        <v>0</v>
      </c>
      <c r="I230" s="169">
        <f>IF(I$34=0,0,I$34/NFM_fec!I$34)</f>
        <v>0</v>
      </c>
      <c r="J230" s="169">
        <f>IF(J$34=0,0,J$34/NFM_fec!J$34)</f>
        <v>0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</v>
      </c>
      <c r="C231" s="168">
        <f>IF(C$35=0,0,C$35/NFM_fec!C$35)</f>
        <v>0</v>
      </c>
      <c r="D231" s="168">
        <f>IF(D$35=0,0,D$35/NFM_fec!D$35)</f>
        <v>0</v>
      </c>
      <c r="E231" s="168">
        <f>IF(E$35=0,0,E$35/NFM_fec!E$35)</f>
        <v>0</v>
      </c>
      <c r="F231" s="168">
        <f>IF(F$35=0,0,F$35/NFM_fec!F$35)</f>
        <v>0</v>
      </c>
      <c r="G231" s="168">
        <f>IF(G$35=0,0,G$35/NFM_fec!G$35)</f>
        <v>0</v>
      </c>
      <c r="H231" s="168">
        <f>IF(H$35=0,0,H$35/NFM_fec!H$35)</f>
        <v>0</v>
      </c>
      <c r="I231" s="168">
        <f>IF(I$35=0,0,I$35/NFM_fec!I$35)</f>
        <v>0</v>
      </c>
      <c r="J231" s="168">
        <f>IF(J$35=0,0,J$35/NFM_fec!J$35)</f>
        <v>0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</v>
      </c>
      <c r="C232" s="168">
        <f>IF(C$36=0,0,C$36/NFM_fec!C$36)</f>
        <v>0</v>
      </c>
      <c r="D232" s="168">
        <f>IF(D$36=0,0,D$36/NFM_fec!D$36)</f>
        <v>0</v>
      </c>
      <c r="E232" s="168">
        <f>IF(E$36=0,0,E$36/NFM_fec!E$36)</f>
        <v>0</v>
      </c>
      <c r="F232" s="168">
        <f>IF(F$36=0,0,F$36/NFM_fec!F$36)</f>
        <v>0</v>
      </c>
      <c r="G232" s="168">
        <f>IF(G$36=0,0,G$36/NFM_fec!G$36)</f>
        <v>0</v>
      </c>
      <c r="H232" s="168">
        <f>IF(H$36=0,0,H$36/NFM_fec!H$36)</f>
        <v>0</v>
      </c>
      <c r="I232" s="168">
        <f>IF(I$36=0,0,I$36/NFM_fec!I$36)</f>
        <v>0</v>
      </c>
      <c r="J232" s="168">
        <f>IF(J$36=0,0,J$36/NFM_fec!J$36)</f>
        <v>0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</v>
      </c>
      <c r="C233" s="168">
        <f>IF(C$37=0,0,C$37/NFM_fec!C$37)</f>
        <v>0</v>
      </c>
      <c r="D233" s="168">
        <f>IF(D$37=0,0,D$37/NFM_fec!D$37)</f>
        <v>0</v>
      </c>
      <c r="E233" s="168">
        <f>IF(E$37=0,0,E$37/NFM_fec!E$37)</f>
        <v>0</v>
      </c>
      <c r="F233" s="168">
        <f>IF(F$37=0,0,F$37/NFM_fec!F$37)</f>
        <v>0</v>
      </c>
      <c r="G233" s="168">
        <f>IF(G$37=0,0,G$37/NFM_fec!G$37)</f>
        <v>0</v>
      </c>
      <c r="H233" s="168">
        <f>IF(H$37=0,0,H$37/NFM_fec!H$37)</f>
        <v>0</v>
      </c>
      <c r="I233" s="168">
        <f>IF(I$37=0,0,I$37/NFM_fec!I$37)</f>
        <v>0</v>
      </c>
      <c r="J233" s="168">
        <f>IF(J$37=0,0,J$37/NFM_fec!J$37)</f>
        <v>0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</v>
      </c>
      <c r="C234" s="167">
        <f>IF(C$38=0,0,C$38/NFM_fec!C$38)</f>
        <v>0</v>
      </c>
      <c r="D234" s="167">
        <f>IF(D$38=0,0,D$38/NFM_fec!D$38)</f>
        <v>0</v>
      </c>
      <c r="E234" s="167">
        <f>IF(E$38=0,0,E$38/NFM_fec!E$38)</f>
        <v>0</v>
      </c>
      <c r="F234" s="167">
        <f>IF(F$38=0,0,F$38/NFM_fec!F$38)</f>
        <v>0</v>
      </c>
      <c r="G234" s="167">
        <f>IF(G$38=0,0,G$38/NFM_fec!G$38)</f>
        <v>0</v>
      </c>
      <c r="H234" s="167">
        <f>IF(H$38=0,0,H$38/NFM_fec!H$38)</f>
        <v>0</v>
      </c>
      <c r="I234" s="167">
        <f>IF(I$38=0,0,I$38/NFM_fec!I$38)</f>
        <v>0</v>
      </c>
      <c r="J234" s="167">
        <f>IF(J$38=0,0,J$38/NFM_fec!J$38)</f>
        <v>0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</v>
      </c>
      <c r="C235" s="166">
        <f>IF(C$43=0,0,C$43/NFM_fec!C$43)</f>
        <v>0</v>
      </c>
      <c r="D235" s="166">
        <f>IF(D$43=0,0,D$43/NFM_fec!D$43)</f>
        <v>0</v>
      </c>
      <c r="E235" s="166">
        <f>IF(E$43=0,0,E$43/NFM_fec!E$43)</f>
        <v>0</v>
      </c>
      <c r="F235" s="166">
        <f>IF(F$43=0,0,F$43/NFM_fec!F$43)</f>
        <v>0</v>
      </c>
      <c r="G235" s="166">
        <f>IF(G$43=0,0,G$43/NFM_fec!G$43)</f>
        <v>0</v>
      </c>
      <c r="H235" s="166">
        <f>IF(H$43=0,0,H$43/NFM_fec!H$43)</f>
        <v>0</v>
      </c>
      <c r="I235" s="166">
        <f>IF(I$43=0,0,I$43/NFM_fec!I$43)</f>
        <v>0</v>
      </c>
      <c r="J235" s="166">
        <f>IF(J$43=0,0,J$43/NFM_fec!J$43)</f>
        <v>0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</v>
      </c>
      <c r="C236" s="166">
        <f>IF(C$44=0,0,C$44/NFM_fec!C$44)</f>
        <v>0</v>
      </c>
      <c r="D236" s="166">
        <f>IF(D$44=0,0,D$44/NFM_fec!D$44)</f>
        <v>0</v>
      </c>
      <c r="E236" s="166">
        <f>IF(E$44=0,0,E$44/NFM_fec!E$44)</f>
        <v>0</v>
      </c>
      <c r="F236" s="166">
        <f>IF(F$44=0,0,F$44/NFM_fec!F$44)</f>
        <v>0</v>
      </c>
      <c r="G236" s="166">
        <f>IF(G$44=0,0,G$44/NFM_fec!G$44)</f>
        <v>0</v>
      </c>
      <c r="H236" s="166">
        <f>IF(H$44=0,0,H$44/NFM_fec!H$44)</f>
        <v>0</v>
      </c>
      <c r="I236" s="166">
        <f>IF(I$44=0,0,I$44/NFM_fec!I$44)</f>
        <v>0</v>
      </c>
      <c r="J236" s="166">
        <f>IF(J$44=0,0,J$44/NFM_fec!J$44)</f>
        <v>0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</v>
      </c>
      <c r="C237" s="165">
        <f>IF(C$51=0,0,C$51/NFM_fec!C$51)</f>
        <v>0</v>
      </c>
      <c r="D237" s="165">
        <f>IF(D$51=0,0,D$51/NFM_fec!D$51)</f>
        <v>0</v>
      </c>
      <c r="E237" s="165">
        <f>IF(E$51=0,0,E$51/NFM_fec!E$51)</f>
        <v>0</v>
      </c>
      <c r="F237" s="165">
        <f>IF(F$51=0,0,F$51/NFM_fec!F$51)</f>
        <v>0</v>
      </c>
      <c r="G237" s="165">
        <f>IF(G$51=0,0,G$51/NFM_fec!G$51)</f>
        <v>0</v>
      </c>
      <c r="H237" s="165">
        <f>IF(H$51=0,0,H$51/NFM_fec!H$51)</f>
        <v>0</v>
      </c>
      <c r="I237" s="165">
        <f>IF(I$51=0,0,I$51/NFM_fec!I$51)</f>
        <v>0</v>
      </c>
      <c r="J237" s="165">
        <f>IF(J$51=0,0,J$51/NFM_fec!J$51)</f>
        <v>0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</v>
      </c>
      <c r="C239" s="170">
        <f>IF(C$70=0,0,C$70/NFM_fec!C$70)</f>
        <v>0</v>
      </c>
      <c r="D239" s="170">
        <f>IF(D$70=0,0,D$70/NFM_fec!D$70)</f>
        <v>0</v>
      </c>
      <c r="E239" s="170">
        <f>IF(E$70=0,0,E$70/NFM_fec!E$70)</f>
        <v>0</v>
      </c>
      <c r="F239" s="170">
        <f>IF(F$70=0,0,F$70/NFM_fec!F$70)</f>
        <v>0</v>
      </c>
      <c r="G239" s="170">
        <f>IF(G$70=0,0,G$70/NFM_fec!G$70)</f>
        <v>0</v>
      </c>
      <c r="H239" s="170">
        <f>IF(H$70=0,0,H$70/NFM_fec!H$70)</f>
        <v>0</v>
      </c>
      <c r="I239" s="170">
        <f>IF(I$70=0,0,I$70/NFM_fec!I$70)</f>
        <v>0</v>
      </c>
      <c r="J239" s="170">
        <f>IF(J$70=0,0,J$70/NFM_fec!J$70)</f>
        <v>0</v>
      </c>
      <c r="K239" s="170">
        <f>IF(K$70=0,0,K$70/NFM_fec!K$70)</f>
        <v>0</v>
      </c>
      <c r="L239" s="170">
        <f>IF(L$70=0,0,L$70/NFM_fec!L$70)</f>
        <v>0</v>
      </c>
      <c r="M239" s="170">
        <f>IF(M$70=0,0,M$70/NFM_fec!M$70)</f>
        <v>0</v>
      </c>
      <c r="N239" s="170">
        <f>IF(N$70=0,0,N$70/NFM_fec!N$70)</f>
        <v>0</v>
      </c>
      <c r="O239" s="170">
        <f>IF(O$70=0,0,O$70/NFM_fec!O$70)</f>
        <v>0</v>
      </c>
      <c r="P239" s="170">
        <f>IF(P$70=0,0,P$70/NFM_fec!P$70)</f>
        <v>0</v>
      </c>
      <c r="Q239" s="170">
        <f>IF(Q$70=0,0,Q$70/NFM_fec!Q$70)</f>
        <v>0</v>
      </c>
    </row>
    <row r="240" spans="1:17" x14ac:dyDescent="0.25">
      <c r="A240" s="132" t="s">
        <v>83</v>
      </c>
      <c r="B240" s="169">
        <f>IF(B$71=0,0,B$71/NFM_fec!B$71)</f>
        <v>0</v>
      </c>
      <c r="C240" s="169">
        <f>IF(C$71=0,0,C$71/NFM_fec!C$71)</f>
        <v>0</v>
      </c>
      <c r="D240" s="169">
        <f>IF(D$71=0,0,D$71/NFM_fec!D$71)</f>
        <v>0</v>
      </c>
      <c r="E240" s="169">
        <f>IF(E$71=0,0,E$71/NFM_fec!E$71)</f>
        <v>0</v>
      </c>
      <c r="F240" s="169">
        <f>IF(F$71=0,0,F$71/NFM_fec!F$71)</f>
        <v>0</v>
      </c>
      <c r="G240" s="169">
        <f>IF(G$71=0,0,G$71/NFM_fec!G$71)</f>
        <v>0</v>
      </c>
      <c r="H240" s="169">
        <f>IF(H$71=0,0,H$71/NFM_fec!H$71)</f>
        <v>0</v>
      </c>
      <c r="I240" s="169">
        <f>IF(I$71=0,0,I$71/NFM_fec!I$71)</f>
        <v>0</v>
      </c>
      <c r="J240" s="169">
        <f>IF(J$71=0,0,J$71/NFM_fec!J$71)</f>
        <v>0</v>
      </c>
      <c r="K240" s="169">
        <f>IF(K$71=0,0,K$71/NFM_fec!K$71)</f>
        <v>0</v>
      </c>
      <c r="L240" s="169">
        <f>IF(L$71=0,0,L$71/NFM_fec!L$71)</f>
        <v>0</v>
      </c>
      <c r="M240" s="169">
        <f>IF(M$71=0,0,M$71/NFM_fec!M$71)</f>
        <v>0</v>
      </c>
      <c r="N240" s="169">
        <f>IF(N$71=0,0,N$71/NFM_fec!N$71)</f>
        <v>0</v>
      </c>
      <c r="O240" s="169">
        <f>IF(O$71=0,0,O$71/NFM_fec!O$71)</f>
        <v>0</v>
      </c>
      <c r="P240" s="169">
        <f>IF(P$71=0,0,P$71/NFM_fec!P$71)</f>
        <v>0</v>
      </c>
      <c r="Q240" s="169">
        <f>IF(Q$71=0,0,Q$71/NFM_fec!Q$71)</f>
        <v>0</v>
      </c>
    </row>
    <row r="241" spans="1:17" x14ac:dyDescent="0.25">
      <c r="A241" s="76" t="s">
        <v>82</v>
      </c>
      <c r="B241" s="168">
        <f>IF(B$72=0,0,B$72/NFM_fec!B$72)</f>
        <v>0</v>
      </c>
      <c r="C241" s="168">
        <f>IF(C$72=0,0,C$72/NFM_fec!C$72)</f>
        <v>0</v>
      </c>
      <c r="D241" s="168">
        <f>IF(D$72=0,0,D$72/NFM_fec!D$72)</f>
        <v>0</v>
      </c>
      <c r="E241" s="168">
        <f>IF(E$72=0,0,E$72/NFM_fec!E$72)</f>
        <v>0</v>
      </c>
      <c r="F241" s="168">
        <f>IF(F$72=0,0,F$72/NFM_fec!F$72)</f>
        <v>0</v>
      </c>
      <c r="G241" s="168">
        <f>IF(G$72=0,0,G$72/NFM_fec!G$72)</f>
        <v>0</v>
      </c>
      <c r="H241" s="168">
        <f>IF(H$72=0,0,H$72/NFM_fec!H$72)</f>
        <v>0</v>
      </c>
      <c r="I241" s="168">
        <f>IF(I$72=0,0,I$72/NFM_fec!I$72)</f>
        <v>0</v>
      </c>
      <c r="J241" s="168">
        <f>IF(J$72=0,0,J$72/NFM_fec!J$72)</f>
        <v>0</v>
      </c>
      <c r="K241" s="168">
        <f>IF(K$72=0,0,K$72/NFM_fec!K$72)</f>
        <v>0</v>
      </c>
      <c r="L241" s="168">
        <f>IF(L$72=0,0,L$72/NFM_fec!L$72)</f>
        <v>0</v>
      </c>
      <c r="M241" s="168">
        <f>IF(M$72=0,0,M$72/NFM_fec!M$72)</f>
        <v>0</v>
      </c>
      <c r="N241" s="168">
        <f>IF(N$72=0,0,N$72/NFM_fec!N$72)</f>
        <v>0</v>
      </c>
      <c r="O241" s="168">
        <f>IF(O$72=0,0,O$72/NFM_fec!O$72)</f>
        <v>0</v>
      </c>
      <c r="P241" s="168">
        <f>IF(P$72=0,0,P$72/NFM_fec!P$72)</f>
        <v>0</v>
      </c>
      <c r="Q241" s="168">
        <f>IF(Q$72=0,0,Q$72/NFM_fec!Q$72)</f>
        <v>0</v>
      </c>
    </row>
    <row r="242" spans="1:17" x14ac:dyDescent="0.25">
      <c r="A242" s="76" t="s">
        <v>81</v>
      </c>
      <c r="B242" s="168">
        <f>IF(B$73=0,0,B$73/NFM_fec!B$73)</f>
        <v>0</v>
      </c>
      <c r="C242" s="168">
        <f>IF(C$73=0,0,C$73/NFM_fec!C$73)</f>
        <v>0</v>
      </c>
      <c r="D242" s="168">
        <f>IF(D$73=0,0,D$73/NFM_fec!D$73)</f>
        <v>0</v>
      </c>
      <c r="E242" s="168">
        <f>IF(E$73=0,0,E$73/NFM_fec!E$73)</f>
        <v>0</v>
      </c>
      <c r="F242" s="168">
        <f>IF(F$73=0,0,F$73/NFM_fec!F$73)</f>
        <v>0</v>
      </c>
      <c r="G242" s="168">
        <f>IF(G$73=0,0,G$73/NFM_fec!G$73)</f>
        <v>0</v>
      </c>
      <c r="H242" s="168">
        <f>IF(H$73=0,0,H$73/NFM_fec!H$73)</f>
        <v>0</v>
      </c>
      <c r="I242" s="168">
        <f>IF(I$73=0,0,I$73/NFM_fec!I$73)</f>
        <v>0</v>
      </c>
      <c r="J242" s="168">
        <f>IF(J$73=0,0,J$73/NFM_fec!J$73)</f>
        <v>0</v>
      </c>
      <c r="K242" s="168">
        <f>IF(K$73=0,0,K$73/NFM_fec!K$73)</f>
        <v>0</v>
      </c>
      <c r="L242" s="168">
        <f>IF(L$73=0,0,L$73/NFM_fec!L$73)</f>
        <v>0</v>
      </c>
      <c r="M242" s="168">
        <f>IF(M$73=0,0,M$73/NFM_fec!M$73)</f>
        <v>0</v>
      </c>
      <c r="N242" s="168">
        <f>IF(N$73=0,0,N$73/NFM_fec!N$73)</f>
        <v>0</v>
      </c>
      <c r="O242" s="168">
        <f>IF(O$73=0,0,O$73/NFM_fec!O$73)</f>
        <v>0</v>
      </c>
      <c r="P242" s="168">
        <f>IF(P$73=0,0,P$73/NFM_fec!P$73)</f>
        <v>0</v>
      </c>
      <c r="Q242" s="168">
        <f>IF(Q$73=0,0,Q$73/NFM_fec!Q$73)</f>
        <v>0</v>
      </c>
    </row>
    <row r="243" spans="1:17" x14ac:dyDescent="0.25">
      <c r="A243" s="76" t="s">
        <v>80</v>
      </c>
      <c r="B243" s="168">
        <f>IF(B$74=0,0,B$74/NFM_fec!B$74)</f>
        <v>0</v>
      </c>
      <c r="C243" s="168">
        <f>IF(C$74=0,0,C$74/NFM_fec!C$74)</f>
        <v>0</v>
      </c>
      <c r="D243" s="168">
        <f>IF(D$74=0,0,D$74/NFM_fec!D$74)</f>
        <v>0</v>
      </c>
      <c r="E243" s="168">
        <f>IF(E$74=0,0,E$74/NFM_fec!E$74)</f>
        <v>0</v>
      </c>
      <c r="F243" s="168">
        <f>IF(F$74=0,0,F$74/NFM_fec!F$74)</f>
        <v>0</v>
      </c>
      <c r="G243" s="168">
        <f>IF(G$74=0,0,G$74/NFM_fec!G$74)</f>
        <v>0</v>
      </c>
      <c r="H243" s="168">
        <f>IF(H$74=0,0,H$74/NFM_fec!H$74)</f>
        <v>0</v>
      </c>
      <c r="I243" s="168">
        <f>IF(I$74=0,0,I$74/NFM_fec!I$74)</f>
        <v>0</v>
      </c>
      <c r="J243" s="168">
        <f>IF(J$74=0,0,J$74/NFM_fec!J$74)</f>
        <v>0</v>
      </c>
      <c r="K243" s="168">
        <f>IF(K$74=0,0,K$74/NFM_fec!K$74)</f>
        <v>0</v>
      </c>
      <c r="L243" s="168">
        <f>IF(L$74=0,0,L$74/NFM_fec!L$74)</f>
        <v>0</v>
      </c>
      <c r="M243" s="168">
        <f>IF(M$74=0,0,M$74/NFM_fec!M$74)</f>
        <v>0</v>
      </c>
      <c r="N243" s="168">
        <f>IF(N$74=0,0,N$74/NFM_fec!N$74)</f>
        <v>0</v>
      </c>
      <c r="O243" s="168">
        <f>IF(O$74=0,0,O$74/NFM_fec!O$74)</f>
        <v>0</v>
      </c>
      <c r="P243" s="168">
        <f>IF(P$74=0,0,P$74/NFM_fec!P$74)</f>
        <v>0</v>
      </c>
      <c r="Q243" s="168">
        <f>IF(Q$74=0,0,Q$74/NFM_fec!Q$74)</f>
        <v>0</v>
      </c>
    </row>
    <row r="244" spans="1:17" x14ac:dyDescent="0.25">
      <c r="A244" s="129" t="s">
        <v>79</v>
      </c>
      <c r="B244" s="167">
        <f>IF(B$75=0,0,B$75/NFM_fec!B$75)</f>
        <v>0</v>
      </c>
      <c r="C244" s="167">
        <f>IF(C$75=0,0,C$75/NFM_fec!C$75)</f>
        <v>0</v>
      </c>
      <c r="D244" s="167">
        <f>IF(D$75=0,0,D$75/NFM_fec!D$75)</f>
        <v>0</v>
      </c>
      <c r="E244" s="167">
        <f>IF(E$75=0,0,E$75/NFM_fec!E$75)</f>
        <v>0</v>
      </c>
      <c r="F244" s="167">
        <f>IF(F$75=0,0,F$75/NFM_fec!F$75)</f>
        <v>0</v>
      </c>
      <c r="G244" s="167">
        <f>IF(G$75=0,0,G$75/NFM_fec!G$75)</f>
        <v>0</v>
      </c>
      <c r="H244" s="167">
        <f>IF(H$75=0,0,H$75/NFM_fec!H$75)</f>
        <v>0</v>
      </c>
      <c r="I244" s="167">
        <f>IF(I$75=0,0,I$75/NFM_fec!I$75)</f>
        <v>0</v>
      </c>
      <c r="J244" s="167">
        <f>IF(J$75=0,0,J$75/NFM_fec!J$75)</f>
        <v>0</v>
      </c>
      <c r="K244" s="167">
        <f>IF(K$75=0,0,K$75/NFM_fec!K$75)</f>
        <v>0</v>
      </c>
      <c r="L244" s="167">
        <f>IF(L$75=0,0,L$75/NFM_fec!L$75)</f>
        <v>0</v>
      </c>
      <c r="M244" s="167">
        <f>IF(M$75=0,0,M$75/NFM_fec!M$75)</f>
        <v>0</v>
      </c>
      <c r="N244" s="167">
        <f>IF(N$75=0,0,N$75/NFM_fec!N$75)</f>
        <v>0</v>
      </c>
      <c r="O244" s="167">
        <f>IF(O$75=0,0,O$75/NFM_fec!O$75)</f>
        <v>0</v>
      </c>
      <c r="P244" s="167">
        <f>IF(P$75=0,0,P$75/NFM_fec!P$75)</f>
        <v>0</v>
      </c>
      <c r="Q244" s="167">
        <f>IF(Q$75=0,0,Q$75/NFM_fec!Q$75)</f>
        <v>0</v>
      </c>
    </row>
    <row r="245" spans="1:17" x14ac:dyDescent="0.25">
      <c r="A245" s="127" t="s">
        <v>149</v>
      </c>
      <c r="B245" s="166">
        <f>IF(B$80=0,0,B$80/NFM_fec!B$80)</f>
        <v>0</v>
      </c>
      <c r="C245" s="166">
        <f>IF(C$80=0,0,C$80/NFM_fec!C$80)</f>
        <v>0</v>
      </c>
      <c r="D245" s="166">
        <f>IF(D$80=0,0,D$80/NFM_fec!D$80)</f>
        <v>0</v>
      </c>
      <c r="E245" s="166">
        <f>IF(E$80=0,0,E$80/NFM_fec!E$80)</f>
        <v>0</v>
      </c>
      <c r="F245" s="166">
        <f>IF(F$80=0,0,F$80/NFM_fec!F$80)</f>
        <v>0</v>
      </c>
      <c r="G245" s="166">
        <f>IF(G$80=0,0,G$80/NFM_fec!G$80)</f>
        <v>0</v>
      </c>
      <c r="H245" s="166">
        <f>IF(H$80=0,0,H$80/NFM_fec!H$80)</f>
        <v>0</v>
      </c>
      <c r="I245" s="166">
        <f>IF(I$80=0,0,I$80/NFM_fec!I$80)</f>
        <v>0</v>
      </c>
      <c r="J245" s="166">
        <f>IF(J$80=0,0,J$80/NFM_fec!J$80)</f>
        <v>0</v>
      </c>
      <c r="K245" s="166">
        <f>IF(K$80=0,0,K$80/NFM_fec!K$80)</f>
        <v>0</v>
      </c>
      <c r="L245" s="166">
        <f>IF(L$80=0,0,L$80/NFM_fec!L$80)</f>
        <v>0</v>
      </c>
      <c r="M245" s="166">
        <f>IF(M$80=0,0,M$80/NFM_fec!M$80)</f>
        <v>0</v>
      </c>
      <c r="N245" s="166">
        <f>IF(N$80=0,0,N$80/NFM_fec!N$80)</f>
        <v>0</v>
      </c>
      <c r="O245" s="166">
        <f>IF(O$80=0,0,O$80/NFM_fec!O$80)</f>
        <v>0</v>
      </c>
      <c r="P245" s="166">
        <f>IF(P$80=0,0,P$80/NFM_fec!P$80)</f>
        <v>0</v>
      </c>
      <c r="Q245" s="166">
        <f>IF(Q$80=0,0,Q$80/NFM_fec!Q$80)</f>
        <v>0</v>
      </c>
    </row>
    <row r="246" spans="1:17" x14ac:dyDescent="0.25">
      <c r="A246" s="127" t="s">
        <v>148</v>
      </c>
      <c r="B246" s="166">
        <f>IF(B$87=0,0,B$87/NFM_fec!B$87)</f>
        <v>0</v>
      </c>
      <c r="C246" s="166">
        <f>IF(C$87=0,0,C$87/NFM_fec!C$87)</f>
        <v>0</v>
      </c>
      <c r="D246" s="166">
        <f>IF(D$87=0,0,D$87/NFM_fec!D$87)</f>
        <v>0</v>
      </c>
      <c r="E246" s="166">
        <f>IF(E$87=0,0,E$87/NFM_fec!E$87)</f>
        <v>0</v>
      </c>
      <c r="F246" s="166">
        <f>IF(F$87=0,0,F$87/NFM_fec!F$87)</f>
        <v>0</v>
      </c>
      <c r="G246" s="166">
        <f>IF(G$87=0,0,G$87/NFM_fec!G$87)</f>
        <v>0</v>
      </c>
      <c r="H246" s="166">
        <f>IF(H$87=0,0,H$87/NFM_fec!H$87)</f>
        <v>0</v>
      </c>
      <c r="I246" s="166">
        <f>IF(I$87=0,0,I$87/NFM_fec!I$87)</f>
        <v>0</v>
      </c>
      <c r="J246" s="166">
        <f>IF(J$87=0,0,J$87/NFM_fec!J$87)</f>
        <v>0</v>
      </c>
      <c r="K246" s="166">
        <f>IF(K$87=0,0,K$87/NFM_fec!K$87)</f>
        <v>0</v>
      </c>
      <c r="L246" s="166">
        <f>IF(L$87=0,0,L$87/NFM_fec!L$87)</f>
        <v>0</v>
      </c>
      <c r="M246" s="166">
        <f>IF(M$87=0,0,M$87/NFM_fec!M$87)</f>
        <v>0</v>
      </c>
      <c r="N246" s="166">
        <f>IF(N$87=0,0,N$87/NFM_fec!N$87)</f>
        <v>0</v>
      </c>
      <c r="O246" s="166">
        <f>IF(O$87=0,0,O$87/NFM_fec!O$87)</f>
        <v>0</v>
      </c>
      <c r="P246" s="166">
        <f>IF(P$87=0,0,P$87/NFM_fec!P$87)</f>
        <v>0</v>
      </c>
      <c r="Q246" s="166">
        <f>IF(Q$87=0,0,Q$87/NFM_fec!Q$87)</f>
        <v>0</v>
      </c>
    </row>
    <row r="247" spans="1:17" x14ac:dyDescent="0.25">
      <c r="A247" s="72" t="s">
        <v>147</v>
      </c>
      <c r="B247" s="165">
        <f>IF(B$94=0,0,B$94/NFM_fec!B$94)</f>
        <v>0</v>
      </c>
      <c r="C247" s="165">
        <f>IF(C$94=0,0,C$94/NFM_fec!C$94)</f>
        <v>0</v>
      </c>
      <c r="D247" s="165">
        <f>IF(D$94=0,0,D$94/NFM_fec!D$94)</f>
        <v>0</v>
      </c>
      <c r="E247" s="165">
        <f>IF(E$94=0,0,E$94/NFM_fec!E$94)</f>
        <v>0</v>
      </c>
      <c r="F247" s="165">
        <f>IF(F$94=0,0,F$94/NFM_fec!F$94)</f>
        <v>0</v>
      </c>
      <c r="G247" s="165">
        <f>IF(G$94=0,0,G$94/NFM_fec!G$94)</f>
        <v>0</v>
      </c>
      <c r="H247" s="165">
        <f>IF(H$94=0,0,H$94/NFM_fec!H$94)</f>
        <v>0</v>
      </c>
      <c r="I247" s="165">
        <f>IF(I$94=0,0,I$94/NFM_fec!I$94)</f>
        <v>0</v>
      </c>
      <c r="J247" s="165">
        <f>IF(J$94=0,0,J$94/NFM_fec!J$94)</f>
        <v>0</v>
      </c>
      <c r="K247" s="165">
        <f>IF(K$94=0,0,K$94/NFM_fec!K$94)</f>
        <v>0</v>
      </c>
      <c r="L247" s="165">
        <f>IF(L$94=0,0,L$94/NFM_fec!L$94)</f>
        <v>0</v>
      </c>
      <c r="M247" s="165">
        <f>IF(M$94=0,0,M$94/NFM_fec!M$94)</f>
        <v>0</v>
      </c>
      <c r="N247" s="165">
        <f>IF(N$94=0,0,N$94/NFM_fec!N$94)</f>
        <v>0</v>
      </c>
      <c r="O247" s="165">
        <f>IF(O$94=0,0,O$94/NFM_fec!O$94)</f>
        <v>0</v>
      </c>
      <c r="P247" s="165">
        <f>IF(P$94=0,0,P$94/NFM_fec!P$94)</f>
        <v>0</v>
      </c>
      <c r="Q247" s="16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</v>
      </c>
      <c r="C249" s="170">
        <f>IF(C$112=0,0,C$112/NFM_fec!C$112)</f>
        <v>0</v>
      </c>
      <c r="D249" s="170">
        <f>IF(D$112=0,0,D$112/NFM_fec!D$112)</f>
        <v>0</v>
      </c>
      <c r="E249" s="170">
        <f>IF(E$112=0,0,E$112/NFM_fec!E$112)</f>
        <v>0</v>
      </c>
      <c r="F249" s="170">
        <f>IF(F$112=0,0,F$112/NFM_fec!F$112)</f>
        <v>0</v>
      </c>
      <c r="G249" s="170">
        <f>IF(G$112=0,0,G$112/NFM_fec!G$112)</f>
        <v>0</v>
      </c>
      <c r="H249" s="170">
        <f>IF(H$112=0,0,H$112/NFM_fec!H$112)</f>
        <v>0</v>
      </c>
      <c r="I249" s="170">
        <f>IF(I$112=0,0,I$112/NFM_fec!I$112)</f>
        <v>0</v>
      </c>
      <c r="J249" s="170">
        <f>IF(J$112=0,0,J$112/NFM_fec!J$112)</f>
        <v>0</v>
      </c>
      <c r="K249" s="170">
        <f>IF(K$112=0,0,K$112/NFM_fec!K$112)</f>
        <v>0</v>
      </c>
      <c r="L249" s="170">
        <f>IF(L$112=0,0,L$112/NFM_fec!L$112)</f>
        <v>0</v>
      </c>
      <c r="M249" s="170">
        <f>IF(M$112=0,0,M$112/NFM_fec!M$112)</f>
        <v>0</v>
      </c>
      <c r="N249" s="170">
        <f>IF(N$112=0,0,N$112/NFM_fec!N$112)</f>
        <v>0</v>
      </c>
      <c r="O249" s="170">
        <f>IF(O$112=0,0,O$112/NFM_fec!O$112)</f>
        <v>0</v>
      </c>
      <c r="P249" s="170">
        <f>IF(P$112=0,0,P$112/NFM_fec!P$112)</f>
        <v>0</v>
      </c>
      <c r="Q249" s="170">
        <f>IF(Q$112=0,0,Q$112/NFM_fec!Q$112)</f>
        <v>0</v>
      </c>
    </row>
    <row r="250" spans="1:17" x14ac:dyDescent="0.25">
      <c r="A250" s="132" t="s">
        <v>83</v>
      </c>
      <c r="B250" s="169">
        <f>IF(B$113=0,0,B$113/NFM_fec!B$113)</f>
        <v>0</v>
      </c>
      <c r="C250" s="169">
        <f>IF(C$113=0,0,C$113/NFM_fec!C$113)</f>
        <v>0</v>
      </c>
      <c r="D250" s="169">
        <f>IF(D$113=0,0,D$113/NFM_fec!D$113)</f>
        <v>0</v>
      </c>
      <c r="E250" s="169">
        <f>IF(E$113=0,0,E$113/NFM_fec!E$113)</f>
        <v>0</v>
      </c>
      <c r="F250" s="169">
        <f>IF(F$113=0,0,F$113/NFM_fec!F$113)</f>
        <v>0</v>
      </c>
      <c r="G250" s="169">
        <f>IF(G$113=0,0,G$113/NFM_fec!G$113)</f>
        <v>0</v>
      </c>
      <c r="H250" s="169">
        <f>IF(H$113=0,0,H$113/NFM_fec!H$113)</f>
        <v>0</v>
      </c>
      <c r="I250" s="169">
        <f>IF(I$113=0,0,I$113/NFM_fec!I$113)</f>
        <v>0</v>
      </c>
      <c r="J250" s="169">
        <f>IF(J$113=0,0,J$113/NFM_fec!J$113)</f>
        <v>0</v>
      </c>
      <c r="K250" s="169">
        <f>IF(K$113=0,0,K$113/NFM_fec!K$113)</f>
        <v>0</v>
      </c>
      <c r="L250" s="169">
        <f>IF(L$113=0,0,L$113/NFM_fec!L$113)</f>
        <v>0</v>
      </c>
      <c r="M250" s="169">
        <f>IF(M$113=0,0,M$113/NFM_fec!M$113)</f>
        <v>0</v>
      </c>
      <c r="N250" s="169">
        <f>IF(N$113=0,0,N$113/NFM_fec!N$113)</f>
        <v>0</v>
      </c>
      <c r="O250" s="169">
        <f>IF(O$113=0,0,O$113/NFM_fec!O$113)</f>
        <v>0</v>
      </c>
      <c r="P250" s="169">
        <f>IF(P$113=0,0,P$113/NFM_fec!P$113)</f>
        <v>0</v>
      </c>
      <c r="Q250" s="169">
        <f>IF(Q$113=0,0,Q$113/NFM_fec!Q$113)</f>
        <v>0</v>
      </c>
    </row>
    <row r="251" spans="1:17" x14ac:dyDescent="0.25">
      <c r="A251" s="76" t="s">
        <v>82</v>
      </c>
      <c r="B251" s="168">
        <f>IF(B$114=0,0,B$114/NFM_fec!B$114)</f>
        <v>0</v>
      </c>
      <c r="C251" s="168">
        <f>IF(C$114=0,0,C$114/NFM_fec!C$114)</f>
        <v>0</v>
      </c>
      <c r="D251" s="168">
        <f>IF(D$114=0,0,D$114/NFM_fec!D$114)</f>
        <v>0</v>
      </c>
      <c r="E251" s="168">
        <f>IF(E$114=0,0,E$114/NFM_fec!E$114)</f>
        <v>0</v>
      </c>
      <c r="F251" s="168">
        <f>IF(F$114=0,0,F$114/NFM_fec!F$114)</f>
        <v>0</v>
      </c>
      <c r="G251" s="168">
        <f>IF(G$114=0,0,G$114/NFM_fec!G$114)</f>
        <v>0</v>
      </c>
      <c r="H251" s="168">
        <f>IF(H$114=0,0,H$114/NFM_fec!H$114)</f>
        <v>0</v>
      </c>
      <c r="I251" s="168">
        <f>IF(I$114=0,0,I$114/NFM_fec!I$114)</f>
        <v>0</v>
      </c>
      <c r="J251" s="168">
        <f>IF(J$114=0,0,J$114/NFM_fec!J$114)</f>
        <v>0</v>
      </c>
      <c r="K251" s="168">
        <f>IF(K$114=0,0,K$114/NFM_fec!K$114)</f>
        <v>0</v>
      </c>
      <c r="L251" s="168">
        <f>IF(L$114=0,0,L$114/NFM_fec!L$114)</f>
        <v>0</v>
      </c>
      <c r="M251" s="168">
        <f>IF(M$114=0,0,M$114/NFM_fec!M$114)</f>
        <v>0</v>
      </c>
      <c r="N251" s="168">
        <f>IF(N$114=0,0,N$114/NFM_fec!N$114)</f>
        <v>0</v>
      </c>
      <c r="O251" s="168">
        <f>IF(O$114=0,0,O$114/NFM_fec!O$114)</f>
        <v>0</v>
      </c>
      <c r="P251" s="168">
        <f>IF(P$114=0,0,P$114/NFM_fec!P$114)</f>
        <v>0</v>
      </c>
      <c r="Q251" s="168">
        <f>IF(Q$114=0,0,Q$114/NFM_fec!Q$114)</f>
        <v>0</v>
      </c>
    </row>
    <row r="252" spans="1:17" x14ac:dyDescent="0.25">
      <c r="A252" s="76" t="s">
        <v>81</v>
      </c>
      <c r="B252" s="168">
        <f>IF(B$115=0,0,B$115/NFM_fec!B$115)</f>
        <v>0</v>
      </c>
      <c r="C252" s="168">
        <f>IF(C$115=0,0,C$115/NFM_fec!C$115)</f>
        <v>0</v>
      </c>
      <c r="D252" s="168">
        <f>IF(D$115=0,0,D$115/NFM_fec!D$115)</f>
        <v>0</v>
      </c>
      <c r="E252" s="168">
        <f>IF(E$115=0,0,E$115/NFM_fec!E$115)</f>
        <v>0</v>
      </c>
      <c r="F252" s="168">
        <f>IF(F$115=0,0,F$115/NFM_fec!F$115)</f>
        <v>0</v>
      </c>
      <c r="G252" s="168">
        <f>IF(G$115=0,0,G$115/NFM_fec!G$115)</f>
        <v>0</v>
      </c>
      <c r="H252" s="168">
        <f>IF(H$115=0,0,H$115/NFM_fec!H$115)</f>
        <v>0</v>
      </c>
      <c r="I252" s="168">
        <f>IF(I$115=0,0,I$115/NFM_fec!I$115)</f>
        <v>0</v>
      </c>
      <c r="J252" s="168">
        <f>IF(J$115=0,0,J$115/NFM_fec!J$115)</f>
        <v>0</v>
      </c>
      <c r="K252" s="168">
        <f>IF(K$115=0,0,K$115/NFM_fec!K$115)</f>
        <v>0</v>
      </c>
      <c r="L252" s="168">
        <f>IF(L$115=0,0,L$115/NFM_fec!L$115)</f>
        <v>0</v>
      </c>
      <c r="M252" s="168">
        <f>IF(M$115=0,0,M$115/NFM_fec!M$115)</f>
        <v>0</v>
      </c>
      <c r="N252" s="168">
        <f>IF(N$115=0,0,N$115/NFM_fec!N$115)</f>
        <v>0</v>
      </c>
      <c r="O252" s="168">
        <f>IF(O$115=0,0,O$115/NFM_fec!O$115)</f>
        <v>0</v>
      </c>
      <c r="P252" s="168">
        <f>IF(P$115=0,0,P$115/NFM_fec!P$115)</f>
        <v>0</v>
      </c>
      <c r="Q252" s="168">
        <f>IF(Q$115=0,0,Q$115/NFM_fec!Q$115)</f>
        <v>0</v>
      </c>
    </row>
    <row r="253" spans="1:17" x14ac:dyDescent="0.25">
      <c r="A253" s="76" t="s">
        <v>80</v>
      </c>
      <c r="B253" s="168">
        <f>IF(B$116=0,0,B$116/NFM_fec!B$116)</f>
        <v>0</v>
      </c>
      <c r="C253" s="168">
        <f>IF(C$116=0,0,C$116/NFM_fec!C$116)</f>
        <v>0</v>
      </c>
      <c r="D253" s="168">
        <f>IF(D$116=0,0,D$116/NFM_fec!D$116)</f>
        <v>0</v>
      </c>
      <c r="E253" s="168">
        <f>IF(E$116=0,0,E$116/NFM_fec!E$116)</f>
        <v>0</v>
      </c>
      <c r="F253" s="168">
        <f>IF(F$116=0,0,F$116/NFM_fec!F$116)</f>
        <v>0</v>
      </c>
      <c r="G253" s="168">
        <f>IF(G$116=0,0,G$116/NFM_fec!G$116)</f>
        <v>0</v>
      </c>
      <c r="H253" s="168">
        <f>IF(H$116=0,0,H$116/NFM_fec!H$116)</f>
        <v>0</v>
      </c>
      <c r="I253" s="168">
        <f>IF(I$116=0,0,I$116/NFM_fec!I$116)</f>
        <v>0</v>
      </c>
      <c r="J253" s="168">
        <f>IF(J$116=0,0,J$116/NFM_fec!J$116)</f>
        <v>0</v>
      </c>
      <c r="K253" s="168">
        <f>IF(K$116=0,0,K$116/NFM_fec!K$116)</f>
        <v>0</v>
      </c>
      <c r="L253" s="168">
        <f>IF(L$116=0,0,L$116/NFM_fec!L$116)</f>
        <v>0</v>
      </c>
      <c r="M253" s="168">
        <f>IF(M$116=0,0,M$116/NFM_fec!M$116)</f>
        <v>0</v>
      </c>
      <c r="N253" s="168">
        <f>IF(N$116=0,0,N$116/NFM_fec!N$116)</f>
        <v>0</v>
      </c>
      <c r="O253" s="168">
        <f>IF(O$116=0,0,O$116/NFM_fec!O$116)</f>
        <v>0</v>
      </c>
      <c r="P253" s="168">
        <f>IF(P$116=0,0,P$116/NFM_fec!P$116)</f>
        <v>0</v>
      </c>
      <c r="Q253" s="168">
        <f>IF(Q$116=0,0,Q$116/NFM_fec!Q$116)</f>
        <v>0</v>
      </c>
    </row>
    <row r="254" spans="1:17" x14ac:dyDescent="0.25">
      <c r="A254" s="129" t="s">
        <v>79</v>
      </c>
      <c r="B254" s="167">
        <f>IF(B$117=0,0,B$117/NFM_fec!B$117)</f>
        <v>0</v>
      </c>
      <c r="C254" s="167">
        <f>IF(C$117=0,0,C$117/NFM_fec!C$117)</f>
        <v>0</v>
      </c>
      <c r="D254" s="167">
        <f>IF(D$117=0,0,D$117/NFM_fec!D$117)</f>
        <v>0</v>
      </c>
      <c r="E254" s="167">
        <f>IF(E$117=0,0,E$117/NFM_fec!E$117)</f>
        <v>0</v>
      </c>
      <c r="F254" s="167">
        <f>IF(F$117=0,0,F$117/NFM_fec!F$117)</f>
        <v>0</v>
      </c>
      <c r="G254" s="167">
        <f>IF(G$117=0,0,G$117/NFM_fec!G$117)</f>
        <v>0</v>
      </c>
      <c r="H254" s="167">
        <f>IF(H$117=0,0,H$117/NFM_fec!H$117)</f>
        <v>0</v>
      </c>
      <c r="I254" s="167">
        <f>IF(I$117=0,0,I$117/NFM_fec!I$117)</f>
        <v>0</v>
      </c>
      <c r="J254" s="167">
        <f>IF(J$117=0,0,J$117/NFM_fec!J$117)</f>
        <v>0</v>
      </c>
      <c r="K254" s="167">
        <f>IF(K$117=0,0,K$117/NFM_fec!K$117)</f>
        <v>0</v>
      </c>
      <c r="L254" s="167">
        <f>IF(L$117=0,0,L$117/NFM_fec!L$117)</f>
        <v>0</v>
      </c>
      <c r="M254" s="167">
        <f>IF(M$117=0,0,M$117/NFM_fec!M$117)</f>
        <v>0</v>
      </c>
      <c r="N254" s="167">
        <f>IF(N$117=0,0,N$117/NFM_fec!N$117)</f>
        <v>0</v>
      </c>
      <c r="O254" s="167">
        <f>IF(O$117=0,0,O$117/NFM_fec!O$117)</f>
        <v>0</v>
      </c>
      <c r="P254" s="167">
        <f>IF(P$117=0,0,P$117/NFM_fec!P$117)</f>
        <v>0</v>
      </c>
      <c r="Q254" s="167">
        <f>IF(Q$117=0,0,Q$117/NFM_fec!Q$117)</f>
        <v>0</v>
      </c>
    </row>
    <row r="255" spans="1:17" x14ac:dyDescent="0.25">
      <c r="A255" s="127" t="s">
        <v>146</v>
      </c>
      <c r="B255" s="166">
        <f>IF(B$122=0,0,B$122/NFM_fec!B$122)</f>
        <v>0</v>
      </c>
      <c r="C255" s="166">
        <f>IF(C$122=0,0,C$122/NFM_fec!C$122)</f>
        <v>0</v>
      </c>
      <c r="D255" s="166">
        <f>IF(D$122=0,0,D$122/NFM_fec!D$122)</f>
        <v>0</v>
      </c>
      <c r="E255" s="166">
        <f>IF(E$122=0,0,E$122/NFM_fec!E$122)</f>
        <v>0</v>
      </c>
      <c r="F255" s="166">
        <f>IF(F$122=0,0,F$122/NFM_fec!F$122)</f>
        <v>0</v>
      </c>
      <c r="G255" s="166">
        <f>IF(G$122=0,0,G$122/NFM_fec!G$122)</f>
        <v>0</v>
      </c>
      <c r="H255" s="166">
        <f>IF(H$122=0,0,H$122/NFM_fec!H$122)</f>
        <v>0</v>
      </c>
      <c r="I255" s="166">
        <f>IF(I$122=0,0,I$122/NFM_fec!I$122)</f>
        <v>0</v>
      </c>
      <c r="J255" s="166">
        <f>IF(J$122=0,0,J$122/NFM_fec!J$122)</f>
        <v>0</v>
      </c>
      <c r="K255" s="166">
        <f>IF(K$122=0,0,K$122/NFM_fec!K$122)</f>
        <v>0</v>
      </c>
      <c r="L255" s="166">
        <f>IF(L$122=0,0,L$122/NFM_fec!L$122)</f>
        <v>0</v>
      </c>
      <c r="M255" s="166">
        <f>IF(M$122=0,0,M$122/NFM_fec!M$122)</f>
        <v>0</v>
      </c>
      <c r="N255" s="166">
        <f>IF(N$122=0,0,N$122/NFM_fec!N$122)</f>
        <v>0</v>
      </c>
      <c r="O255" s="166">
        <f>IF(O$122=0,0,O$122/NFM_fec!O$122)</f>
        <v>0</v>
      </c>
      <c r="P255" s="166">
        <f>IF(P$122=0,0,P$122/NFM_fec!P$122)</f>
        <v>0</v>
      </c>
      <c r="Q255" s="166">
        <f>IF(Q$122=0,0,Q$122/NFM_fec!Q$122)</f>
        <v>0</v>
      </c>
    </row>
    <row r="256" spans="1:17" x14ac:dyDescent="0.25">
      <c r="A256" s="127" t="s">
        <v>145</v>
      </c>
      <c r="B256" s="166">
        <f>IF(B$130=0,0,B$130/NFM_fec!B$130)</f>
        <v>0</v>
      </c>
      <c r="C256" s="166">
        <f>IF(C$130=0,0,C$130/NFM_fec!C$130)</f>
        <v>0</v>
      </c>
      <c r="D256" s="166">
        <f>IF(D$130=0,0,D$130/NFM_fec!D$130)</f>
        <v>0</v>
      </c>
      <c r="E256" s="166">
        <f>IF(E$130=0,0,E$130/NFM_fec!E$130)</f>
        <v>0</v>
      </c>
      <c r="F256" s="166">
        <f>IF(F$130=0,0,F$130/NFM_fec!F$130)</f>
        <v>0</v>
      </c>
      <c r="G256" s="166">
        <f>IF(G$130=0,0,G$130/NFM_fec!G$130)</f>
        <v>0</v>
      </c>
      <c r="H256" s="166">
        <f>IF(H$130=0,0,H$130/NFM_fec!H$130)</f>
        <v>0</v>
      </c>
      <c r="I256" s="166">
        <f>IF(I$130=0,0,I$130/NFM_fec!I$130)</f>
        <v>0</v>
      </c>
      <c r="J256" s="166">
        <f>IF(J$130=0,0,J$130/NFM_fec!J$130)</f>
        <v>0</v>
      </c>
      <c r="K256" s="166">
        <f>IF(K$130=0,0,K$130/NFM_fec!K$130)</f>
        <v>0</v>
      </c>
      <c r="L256" s="166">
        <f>IF(L$130=0,0,L$130/NFM_fec!L$130)</f>
        <v>0</v>
      </c>
      <c r="M256" s="166">
        <f>IF(M$130=0,0,M$130/NFM_fec!M$130)</f>
        <v>0</v>
      </c>
      <c r="N256" s="166">
        <f>IF(N$130=0,0,N$130/NFM_fec!N$130)</f>
        <v>0</v>
      </c>
      <c r="O256" s="166">
        <f>IF(O$130=0,0,O$130/NFM_fec!O$130)</f>
        <v>0</v>
      </c>
      <c r="P256" s="166">
        <f>IF(P$130=0,0,P$130/NFM_fec!P$130)</f>
        <v>0</v>
      </c>
      <c r="Q256" s="166">
        <f>IF(Q$130=0,0,Q$130/NFM_fec!Q$130)</f>
        <v>0</v>
      </c>
    </row>
    <row r="257" spans="1:17" x14ac:dyDescent="0.25">
      <c r="A257" s="72" t="s">
        <v>144</v>
      </c>
      <c r="B257" s="165">
        <f>IF(B$137=0,0,B$137/NFM_fec!B$137)</f>
        <v>0</v>
      </c>
      <c r="C257" s="165">
        <f>IF(C$137=0,0,C$137/NFM_fec!C$137)</f>
        <v>0</v>
      </c>
      <c r="D257" s="165">
        <f>IF(D$137=0,0,D$137/NFM_fec!D$137)</f>
        <v>0</v>
      </c>
      <c r="E257" s="165">
        <f>IF(E$137=0,0,E$137/NFM_fec!E$137)</f>
        <v>0</v>
      </c>
      <c r="F257" s="165">
        <f>IF(F$137=0,0,F$137/NFM_fec!F$137)</f>
        <v>0</v>
      </c>
      <c r="G257" s="165">
        <f>IF(G$137=0,0,G$137/NFM_fec!G$137)</f>
        <v>0</v>
      </c>
      <c r="H257" s="165">
        <f>IF(H$137=0,0,H$137/NFM_fec!H$137)</f>
        <v>0</v>
      </c>
      <c r="I257" s="165">
        <f>IF(I$137=0,0,I$137/NFM_fec!I$137)</f>
        <v>0</v>
      </c>
      <c r="J257" s="165">
        <f>IF(J$137=0,0,J$137/NFM_fec!J$137)</f>
        <v>0</v>
      </c>
      <c r="K257" s="165">
        <f>IF(K$137=0,0,K$137/NFM_fec!K$137)</f>
        <v>0</v>
      </c>
      <c r="L257" s="165">
        <f>IF(L$137=0,0,L$137/NFM_fec!L$137)</f>
        <v>0</v>
      </c>
      <c r="M257" s="165">
        <f>IF(M$137=0,0,M$137/NFM_fec!M$137)</f>
        <v>0</v>
      </c>
      <c r="N257" s="165">
        <f>IF(N$137=0,0,N$137/NFM_fec!N$137)</f>
        <v>0</v>
      </c>
      <c r="O257" s="165">
        <f>IF(O$137=0,0,O$137/NFM_fec!O$137)</f>
        <v>0</v>
      </c>
      <c r="P257" s="165">
        <f>IF(P$137=0,0,P$137/NFM_fec!P$137)</f>
        <v>0</v>
      </c>
      <c r="Q257" s="165">
        <f>IF(Q$137=0,0,Q$137/NFM_fec!Q$137)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0</v>
      </c>
      <c r="C68" s="176">
        <v>0</v>
      </c>
      <c r="D68" s="176">
        <v>0</v>
      </c>
      <c r="E68" s="176">
        <v>0</v>
      </c>
      <c r="F68" s="176">
        <v>0</v>
      </c>
      <c r="G68" s="176">
        <v>0</v>
      </c>
      <c r="H68" s="176">
        <v>0</v>
      </c>
      <c r="I68" s="176">
        <v>0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0</v>
      </c>
      <c r="E117" s="158">
        <v>0</v>
      </c>
      <c r="F117" s="158">
        <v>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</v>
      </c>
      <c r="C122" s="206">
        <v>0</v>
      </c>
      <c r="D122" s="206">
        <v>0</v>
      </c>
      <c r="E122" s="206">
        <v>0</v>
      </c>
      <c r="F122" s="206">
        <v>0</v>
      </c>
      <c r="G122" s="206">
        <v>0</v>
      </c>
      <c r="H122" s="206">
        <v>0</v>
      </c>
      <c r="I122" s="206">
        <v>0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</v>
      </c>
      <c r="C123" s="151">
        <v>0</v>
      </c>
      <c r="D123" s="151">
        <v>0</v>
      </c>
      <c r="E123" s="151">
        <v>0</v>
      </c>
      <c r="F123" s="151">
        <v>0</v>
      </c>
      <c r="G123" s="151">
        <v>0</v>
      </c>
      <c r="H123" s="151">
        <v>0</v>
      </c>
      <c r="I123" s="151">
        <v>0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</v>
      </c>
      <c r="C130" s="206">
        <v>0</v>
      </c>
      <c r="D130" s="206">
        <v>0</v>
      </c>
      <c r="E130" s="206">
        <v>0</v>
      </c>
      <c r="F130" s="206">
        <v>0</v>
      </c>
      <c r="G130" s="206">
        <v>0</v>
      </c>
      <c r="H130" s="206">
        <v>0</v>
      </c>
      <c r="I130" s="206">
        <v>0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</v>
      </c>
      <c r="C137" s="204">
        <v>0</v>
      </c>
      <c r="D137" s="204">
        <v>0</v>
      </c>
      <c r="E137" s="204">
        <v>0</v>
      </c>
      <c r="F137" s="204">
        <v>0</v>
      </c>
      <c r="G137" s="204">
        <v>0</v>
      </c>
      <c r="H137" s="204">
        <v>0</v>
      </c>
      <c r="I137" s="204">
        <v>0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</v>
      </c>
      <c r="E141" s="153">
        <v>0</v>
      </c>
      <c r="F141" s="153">
        <v>0</v>
      </c>
      <c r="G141" s="153">
        <v>0</v>
      </c>
      <c r="H141" s="153">
        <v>0</v>
      </c>
      <c r="I141" s="153">
        <v>0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</v>
      </c>
      <c r="C142" s="151">
        <v>0</v>
      </c>
      <c r="D142" s="151">
        <v>0</v>
      </c>
      <c r="E142" s="151">
        <v>0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0</v>
      </c>
      <c r="C154" s="176">
        <v>0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I154" s="176">
        <v>0</v>
      </c>
      <c r="J154" s="176">
        <v>0</v>
      </c>
      <c r="K154" s="176">
        <v>0</v>
      </c>
      <c r="L154" s="176">
        <v>0</v>
      </c>
      <c r="M154" s="176">
        <v>0</v>
      </c>
      <c r="N154" s="176">
        <v>0</v>
      </c>
      <c r="O154" s="176">
        <v>0</v>
      </c>
      <c r="P154" s="176">
        <v>0</v>
      </c>
      <c r="Q154" s="176">
        <v>0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</v>
      </c>
      <c r="C181" s="209">
        <f t="shared" si="22"/>
        <v>0</v>
      </c>
      <c r="D181" s="209">
        <f t="shared" si="22"/>
        <v>0</v>
      </c>
      <c r="E181" s="209">
        <f t="shared" si="22"/>
        <v>0</v>
      </c>
      <c r="F181" s="209">
        <f t="shared" si="22"/>
        <v>0</v>
      </c>
      <c r="G181" s="209">
        <f t="shared" si="22"/>
        <v>0</v>
      </c>
      <c r="H181" s="209">
        <f t="shared" si="22"/>
        <v>0</v>
      </c>
      <c r="I181" s="209">
        <f t="shared" si="22"/>
        <v>0</v>
      </c>
      <c r="J181" s="209">
        <f t="shared" si="22"/>
        <v>0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</v>
      </c>
      <c r="C183" s="77">
        <f t="shared" si="23"/>
        <v>0</v>
      </c>
      <c r="D183" s="77">
        <f t="shared" si="23"/>
        <v>0</v>
      </c>
      <c r="E183" s="77">
        <f t="shared" si="23"/>
        <v>0</v>
      </c>
      <c r="F183" s="77">
        <f t="shared" si="23"/>
        <v>0</v>
      </c>
      <c r="G183" s="77">
        <f t="shared" si="23"/>
        <v>0</v>
      </c>
      <c r="H183" s="77">
        <f t="shared" si="23"/>
        <v>0</v>
      </c>
      <c r="I183" s="77">
        <f t="shared" si="23"/>
        <v>0</v>
      </c>
      <c r="J183" s="77">
        <f t="shared" si="23"/>
        <v>0</v>
      </c>
      <c r="K183" s="77">
        <f t="shared" si="23"/>
        <v>0</v>
      </c>
      <c r="L183" s="77">
        <f t="shared" si="23"/>
        <v>0</v>
      </c>
      <c r="M183" s="77">
        <f t="shared" si="23"/>
        <v>0</v>
      </c>
      <c r="N183" s="77">
        <f t="shared" si="23"/>
        <v>0</v>
      </c>
      <c r="O183" s="77">
        <f t="shared" si="23"/>
        <v>0</v>
      </c>
      <c r="P183" s="77">
        <f t="shared" si="23"/>
        <v>0</v>
      </c>
      <c r="Q183" s="77">
        <f t="shared" si="23"/>
        <v>0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0</v>
      </c>
      <c r="C188" s="201">
        <f t="shared" si="28"/>
        <v>0</v>
      </c>
      <c r="D188" s="201">
        <f t="shared" si="28"/>
        <v>0</v>
      </c>
      <c r="E188" s="201">
        <f t="shared" si="28"/>
        <v>0</v>
      </c>
      <c r="F188" s="201">
        <f t="shared" si="28"/>
        <v>0</v>
      </c>
      <c r="G188" s="201">
        <f t="shared" si="28"/>
        <v>0</v>
      </c>
      <c r="H188" s="201">
        <f t="shared" si="28"/>
        <v>0</v>
      </c>
      <c r="I188" s="201">
        <f t="shared" si="28"/>
        <v>0</v>
      </c>
      <c r="J188" s="201">
        <f t="shared" si="28"/>
        <v>0</v>
      </c>
      <c r="K188" s="201">
        <f t="shared" si="28"/>
        <v>0</v>
      </c>
      <c r="L188" s="201">
        <f t="shared" si="28"/>
        <v>0</v>
      </c>
      <c r="M188" s="201">
        <f t="shared" si="28"/>
        <v>0</v>
      </c>
      <c r="N188" s="201">
        <f t="shared" si="28"/>
        <v>0</v>
      </c>
      <c r="O188" s="201">
        <f t="shared" si="28"/>
        <v>0</v>
      </c>
      <c r="P188" s="201">
        <f t="shared" si="28"/>
        <v>0</v>
      </c>
      <c r="Q188" s="201">
        <f t="shared" si="28"/>
        <v>0</v>
      </c>
    </row>
    <row r="189" spans="1:17" x14ac:dyDescent="0.25">
      <c r="A189" s="127" t="s">
        <v>149</v>
      </c>
      <c r="B189" s="200">
        <f t="shared" ref="B189:Q189" si="29">IF(B$80=0,0,B$80/B$70)</f>
        <v>0</v>
      </c>
      <c r="C189" s="200">
        <f t="shared" si="29"/>
        <v>0</v>
      </c>
      <c r="D189" s="200">
        <f t="shared" si="29"/>
        <v>0</v>
      </c>
      <c r="E189" s="200">
        <f t="shared" si="29"/>
        <v>0</v>
      </c>
      <c r="F189" s="200">
        <f t="shared" si="29"/>
        <v>0</v>
      </c>
      <c r="G189" s="200">
        <f t="shared" si="29"/>
        <v>0</v>
      </c>
      <c r="H189" s="200">
        <f t="shared" si="29"/>
        <v>0</v>
      </c>
      <c r="I189" s="200">
        <f t="shared" si="29"/>
        <v>0</v>
      </c>
      <c r="J189" s="200">
        <f t="shared" si="29"/>
        <v>0</v>
      </c>
      <c r="K189" s="200">
        <f t="shared" si="29"/>
        <v>0</v>
      </c>
      <c r="L189" s="200">
        <f t="shared" si="29"/>
        <v>0</v>
      </c>
      <c r="M189" s="200">
        <f t="shared" si="29"/>
        <v>0</v>
      </c>
      <c r="N189" s="200">
        <f t="shared" si="29"/>
        <v>0</v>
      </c>
      <c r="O189" s="200">
        <f t="shared" si="29"/>
        <v>0</v>
      </c>
      <c r="P189" s="200">
        <f t="shared" si="29"/>
        <v>0</v>
      </c>
      <c r="Q189" s="200">
        <f t="shared" si="29"/>
        <v>0</v>
      </c>
    </row>
    <row r="190" spans="1:17" x14ac:dyDescent="0.25">
      <c r="A190" s="142" t="s">
        <v>166</v>
      </c>
      <c r="B190" s="199">
        <f t="shared" ref="B190:Q190" si="30">IF(B$81=0,0,B$81/B$70)</f>
        <v>0</v>
      </c>
      <c r="C190" s="199">
        <f t="shared" si="30"/>
        <v>0</v>
      </c>
      <c r="D190" s="199">
        <f t="shared" si="30"/>
        <v>0</v>
      </c>
      <c r="E190" s="199">
        <f t="shared" si="30"/>
        <v>0</v>
      </c>
      <c r="F190" s="199">
        <f t="shared" si="30"/>
        <v>0</v>
      </c>
      <c r="G190" s="199">
        <f t="shared" si="30"/>
        <v>0</v>
      </c>
      <c r="H190" s="199">
        <f t="shared" si="30"/>
        <v>0</v>
      </c>
      <c r="I190" s="199">
        <f t="shared" si="30"/>
        <v>0</v>
      </c>
      <c r="J190" s="199">
        <f t="shared" si="30"/>
        <v>0</v>
      </c>
      <c r="K190" s="199">
        <f t="shared" si="30"/>
        <v>0</v>
      </c>
      <c r="L190" s="199">
        <f t="shared" si="30"/>
        <v>0</v>
      </c>
      <c r="M190" s="199">
        <f t="shared" si="30"/>
        <v>0</v>
      </c>
      <c r="N190" s="199">
        <f t="shared" si="30"/>
        <v>0</v>
      </c>
      <c r="O190" s="199">
        <f t="shared" si="30"/>
        <v>0</v>
      </c>
      <c r="P190" s="199">
        <f t="shared" si="30"/>
        <v>0</v>
      </c>
      <c r="Q190" s="199">
        <f t="shared" si="30"/>
        <v>0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</v>
      </c>
      <c r="C192" s="200">
        <f t="shared" si="32"/>
        <v>0</v>
      </c>
      <c r="D192" s="200">
        <f t="shared" si="32"/>
        <v>0</v>
      </c>
      <c r="E192" s="200">
        <f t="shared" si="32"/>
        <v>0</v>
      </c>
      <c r="F192" s="200">
        <f t="shared" si="32"/>
        <v>0</v>
      </c>
      <c r="G192" s="200">
        <f t="shared" si="32"/>
        <v>0</v>
      </c>
      <c r="H192" s="200">
        <f t="shared" si="32"/>
        <v>0</v>
      </c>
      <c r="I192" s="200">
        <f t="shared" si="32"/>
        <v>0</v>
      </c>
      <c r="J192" s="200">
        <f t="shared" si="32"/>
        <v>0</v>
      </c>
      <c r="K192" s="200">
        <f t="shared" si="32"/>
        <v>0</v>
      </c>
      <c r="L192" s="200">
        <f t="shared" si="32"/>
        <v>0</v>
      </c>
      <c r="M192" s="200">
        <f t="shared" si="32"/>
        <v>0</v>
      </c>
      <c r="N192" s="200">
        <f t="shared" si="32"/>
        <v>0</v>
      </c>
      <c r="O192" s="200">
        <f t="shared" si="32"/>
        <v>0</v>
      </c>
      <c r="P192" s="200">
        <f t="shared" si="32"/>
        <v>0</v>
      </c>
      <c r="Q192" s="200">
        <f t="shared" si="32"/>
        <v>0</v>
      </c>
    </row>
    <row r="193" spans="1:17" x14ac:dyDescent="0.25">
      <c r="A193" s="142" t="s">
        <v>164</v>
      </c>
      <c r="B193" s="199">
        <f t="shared" ref="B193:Q193" si="33">IF(B$88=0,0,B$88/B$70)</f>
        <v>0</v>
      </c>
      <c r="C193" s="199">
        <f t="shared" si="33"/>
        <v>0</v>
      </c>
      <c r="D193" s="199">
        <f t="shared" si="33"/>
        <v>0</v>
      </c>
      <c r="E193" s="199">
        <f t="shared" si="33"/>
        <v>0</v>
      </c>
      <c r="F193" s="199">
        <f t="shared" si="33"/>
        <v>0</v>
      </c>
      <c r="G193" s="199">
        <f t="shared" si="33"/>
        <v>0</v>
      </c>
      <c r="H193" s="199">
        <f t="shared" si="33"/>
        <v>0</v>
      </c>
      <c r="I193" s="199">
        <f t="shared" si="33"/>
        <v>0</v>
      </c>
      <c r="J193" s="199">
        <f t="shared" si="33"/>
        <v>0</v>
      </c>
      <c r="K193" s="199">
        <f t="shared" si="33"/>
        <v>0</v>
      </c>
      <c r="L193" s="199">
        <f t="shared" si="33"/>
        <v>0</v>
      </c>
      <c r="M193" s="199">
        <f t="shared" si="33"/>
        <v>0</v>
      </c>
      <c r="N193" s="199">
        <f t="shared" si="33"/>
        <v>0</v>
      </c>
      <c r="O193" s="199">
        <f t="shared" si="33"/>
        <v>0</v>
      </c>
      <c r="P193" s="199">
        <f t="shared" si="33"/>
        <v>0</v>
      </c>
      <c r="Q193" s="199">
        <f t="shared" si="33"/>
        <v>0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</v>
      </c>
      <c r="C195" s="200">
        <f t="shared" si="35"/>
        <v>0</v>
      </c>
      <c r="D195" s="200">
        <f t="shared" si="35"/>
        <v>0</v>
      </c>
      <c r="E195" s="200">
        <f t="shared" si="35"/>
        <v>0</v>
      </c>
      <c r="F195" s="200">
        <f t="shared" si="35"/>
        <v>0</v>
      </c>
      <c r="G195" s="200">
        <f t="shared" si="35"/>
        <v>0</v>
      </c>
      <c r="H195" s="200">
        <f t="shared" si="35"/>
        <v>0</v>
      </c>
      <c r="I195" s="200">
        <f t="shared" si="35"/>
        <v>0</v>
      </c>
      <c r="J195" s="200">
        <f t="shared" si="35"/>
        <v>0</v>
      </c>
      <c r="K195" s="200">
        <f t="shared" si="35"/>
        <v>0</v>
      </c>
      <c r="L195" s="200">
        <f t="shared" si="35"/>
        <v>0</v>
      </c>
      <c r="M195" s="200">
        <f t="shared" si="35"/>
        <v>0</v>
      </c>
      <c r="N195" s="200">
        <f t="shared" si="35"/>
        <v>0</v>
      </c>
      <c r="O195" s="200">
        <f t="shared" si="35"/>
        <v>0</v>
      </c>
      <c r="P195" s="200">
        <f t="shared" si="35"/>
        <v>0</v>
      </c>
      <c r="Q195" s="200">
        <f t="shared" si="35"/>
        <v>0</v>
      </c>
    </row>
    <row r="196" spans="1:17" x14ac:dyDescent="0.25">
      <c r="A196" s="142" t="s">
        <v>162</v>
      </c>
      <c r="B196" s="199">
        <f t="shared" ref="B196:Q196" si="36">IF(B$95=0,0,B$95/B$70)</f>
        <v>0</v>
      </c>
      <c r="C196" s="199">
        <f t="shared" si="36"/>
        <v>0</v>
      </c>
      <c r="D196" s="199">
        <f t="shared" si="36"/>
        <v>0</v>
      </c>
      <c r="E196" s="199">
        <f t="shared" si="36"/>
        <v>0</v>
      </c>
      <c r="F196" s="199">
        <f t="shared" si="36"/>
        <v>0</v>
      </c>
      <c r="G196" s="199">
        <f t="shared" si="36"/>
        <v>0</v>
      </c>
      <c r="H196" s="199">
        <f t="shared" si="36"/>
        <v>0</v>
      </c>
      <c r="I196" s="199">
        <f t="shared" si="36"/>
        <v>0</v>
      </c>
      <c r="J196" s="199">
        <f t="shared" si="36"/>
        <v>0</v>
      </c>
      <c r="K196" s="199">
        <f t="shared" si="36"/>
        <v>0</v>
      </c>
      <c r="L196" s="199">
        <f t="shared" si="36"/>
        <v>0</v>
      </c>
      <c r="M196" s="199">
        <f t="shared" si="36"/>
        <v>0</v>
      </c>
      <c r="N196" s="199">
        <f t="shared" si="36"/>
        <v>0</v>
      </c>
      <c r="O196" s="199">
        <f t="shared" si="36"/>
        <v>0</v>
      </c>
      <c r="P196" s="199">
        <f t="shared" si="36"/>
        <v>0</v>
      </c>
      <c r="Q196" s="199">
        <f t="shared" si="36"/>
        <v>0</v>
      </c>
    </row>
    <row r="197" spans="1:17" x14ac:dyDescent="0.25">
      <c r="A197" s="142" t="s">
        <v>161</v>
      </c>
      <c r="B197" s="199">
        <f t="shared" ref="B197:Q197" si="37">IF(B$99=0,0,B$99/B$70)</f>
        <v>0</v>
      </c>
      <c r="C197" s="199">
        <f t="shared" si="37"/>
        <v>0</v>
      </c>
      <c r="D197" s="199">
        <f t="shared" si="37"/>
        <v>0</v>
      </c>
      <c r="E197" s="199">
        <f t="shared" si="37"/>
        <v>0</v>
      </c>
      <c r="F197" s="199">
        <f t="shared" si="37"/>
        <v>0</v>
      </c>
      <c r="G197" s="199">
        <f t="shared" si="37"/>
        <v>0</v>
      </c>
      <c r="H197" s="199">
        <f t="shared" si="37"/>
        <v>0</v>
      </c>
      <c r="I197" s="199">
        <f t="shared" si="37"/>
        <v>0</v>
      </c>
      <c r="J197" s="199">
        <f t="shared" si="37"/>
        <v>0</v>
      </c>
      <c r="K197" s="199">
        <f t="shared" si="37"/>
        <v>0</v>
      </c>
      <c r="L197" s="199">
        <f t="shared" si="37"/>
        <v>0</v>
      </c>
      <c r="M197" s="199">
        <f t="shared" si="37"/>
        <v>0</v>
      </c>
      <c r="N197" s="199">
        <f t="shared" si="37"/>
        <v>0</v>
      </c>
      <c r="O197" s="199">
        <f t="shared" si="37"/>
        <v>0</v>
      </c>
      <c r="P197" s="199">
        <f t="shared" si="37"/>
        <v>0</v>
      </c>
      <c r="Q197" s="199">
        <f t="shared" si="37"/>
        <v>0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0</v>
      </c>
      <c r="C200" s="77">
        <f t="shared" si="39"/>
        <v>0</v>
      </c>
      <c r="D200" s="77">
        <f t="shared" si="39"/>
        <v>0</v>
      </c>
      <c r="E200" s="77">
        <f t="shared" si="39"/>
        <v>0</v>
      </c>
      <c r="F200" s="77">
        <f t="shared" si="39"/>
        <v>0</v>
      </c>
      <c r="G200" s="77">
        <f t="shared" si="39"/>
        <v>0</v>
      </c>
      <c r="H200" s="77">
        <f t="shared" si="39"/>
        <v>0</v>
      </c>
      <c r="I200" s="77">
        <f t="shared" si="39"/>
        <v>0</v>
      </c>
      <c r="J200" s="77">
        <f t="shared" si="39"/>
        <v>0</v>
      </c>
      <c r="K200" s="77">
        <f t="shared" si="39"/>
        <v>0</v>
      </c>
      <c r="L200" s="77">
        <f t="shared" si="39"/>
        <v>0</v>
      </c>
      <c r="M200" s="77">
        <f t="shared" si="39"/>
        <v>0</v>
      </c>
      <c r="N200" s="77">
        <f t="shared" si="39"/>
        <v>0</v>
      </c>
      <c r="O200" s="77">
        <f t="shared" si="39"/>
        <v>0</v>
      </c>
      <c r="P200" s="77">
        <f t="shared" si="39"/>
        <v>0</v>
      </c>
      <c r="Q200" s="77">
        <f t="shared" si="39"/>
        <v>0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0</v>
      </c>
      <c r="C205" s="201">
        <f t="shared" si="44"/>
        <v>0</v>
      </c>
      <c r="D205" s="201">
        <f t="shared" si="44"/>
        <v>0</v>
      </c>
      <c r="E205" s="201">
        <f t="shared" si="44"/>
        <v>0</v>
      </c>
      <c r="F205" s="201">
        <f t="shared" si="44"/>
        <v>0</v>
      </c>
      <c r="G205" s="201">
        <f t="shared" si="44"/>
        <v>0</v>
      </c>
      <c r="H205" s="201">
        <f t="shared" si="44"/>
        <v>0</v>
      </c>
      <c r="I205" s="201">
        <f t="shared" si="44"/>
        <v>0</v>
      </c>
      <c r="J205" s="201">
        <f t="shared" si="44"/>
        <v>0</v>
      </c>
      <c r="K205" s="201">
        <f t="shared" si="44"/>
        <v>0</v>
      </c>
      <c r="L205" s="201">
        <f t="shared" si="44"/>
        <v>0</v>
      </c>
      <c r="M205" s="201">
        <f t="shared" si="44"/>
        <v>0</v>
      </c>
      <c r="N205" s="201">
        <f t="shared" si="44"/>
        <v>0</v>
      </c>
      <c r="O205" s="201">
        <f t="shared" si="44"/>
        <v>0</v>
      </c>
      <c r="P205" s="201">
        <f t="shared" si="44"/>
        <v>0</v>
      </c>
      <c r="Q205" s="201">
        <f t="shared" si="44"/>
        <v>0</v>
      </c>
    </row>
    <row r="206" spans="1:17" x14ac:dyDescent="0.25">
      <c r="A206" s="127" t="s">
        <v>146</v>
      </c>
      <c r="B206" s="200">
        <f t="shared" ref="B206:Q206" si="45">IF(B$122=0,0,B$122/B$112)</f>
        <v>0</v>
      </c>
      <c r="C206" s="200">
        <f t="shared" si="45"/>
        <v>0</v>
      </c>
      <c r="D206" s="200">
        <f t="shared" si="45"/>
        <v>0</v>
      </c>
      <c r="E206" s="200">
        <f t="shared" si="45"/>
        <v>0</v>
      </c>
      <c r="F206" s="200">
        <f t="shared" si="45"/>
        <v>0</v>
      </c>
      <c r="G206" s="200">
        <f t="shared" si="45"/>
        <v>0</v>
      </c>
      <c r="H206" s="200">
        <f t="shared" si="45"/>
        <v>0</v>
      </c>
      <c r="I206" s="200">
        <f t="shared" si="45"/>
        <v>0</v>
      </c>
      <c r="J206" s="200">
        <f t="shared" si="45"/>
        <v>0</v>
      </c>
      <c r="K206" s="200">
        <f t="shared" si="45"/>
        <v>0</v>
      </c>
      <c r="L206" s="200">
        <f t="shared" si="45"/>
        <v>0</v>
      </c>
      <c r="M206" s="200">
        <f t="shared" si="45"/>
        <v>0</v>
      </c>
      <c r="N206" s="200">
        <f t="shared" si="45"/>
        <v>0</v>
      </c>
      <c r="O206" s="200">
        <f t="shared" si="45"/>
        <v>0</v>
      </c>
      <c r="P206" s="200">
        <f t="shared" si="45"/>
        <v>0</v>
      </c>
      <c r="Q206" s="200">
        <f t="shared" si="45"/>
        <v>0</v>
      </c>
    </row>
    <row r="207" spans="1:17" x14ac:dyDescent="0.25">
      <c r="A207" s="142" t="s">
        <v>159</v>
      </c>
      <c r="B207" s="199">
        <f t="shared" ref="B207:Q207" si="46">IF(B$123=0,0,B$123/B$112)</f>
        <v>0</v>
      </c>
      <c r="C207" s="199">
        <f t="shared" si="46"/>
        <v>0</v>
      </c>
      <c r="D207" s="199">
        <f t="shared" si="46"/>
        <v>0</v>
      </c>
      <c r="E207" s="199">
        <f t="shared" si="46"/>
        <v>0</v>
      </c>
      <c r="F207" s="199">
        <f t="shared" si="46"/>
        <v>0</v>
      </c>
      <c r="G207" s="199">
        <f t="shared" si="46"/>
        <v>0</v>
      </c>
      <c r="H207" s="199">
        <f t="shared" si="46"/>
        <v>0</v>
      </c>
      <c r="I207" s="199">
        <f t="shared" si="46"/>
        <v>0</v>
      </c>
      <c r="J207" s="199">
        <f t="shared" si="46"/>
        <v>0</v>
      </c>
      <c r="K207" s="199">
        <f t="shared" si="46"/>
        <v>0</v>
      </c>
      <c r="L207" s="199">
        <f t="shared" si="46"/>
        <v>0</v>
      </c>
      <c r="M207" s="199">
        <f t="shared" si="46"/>
        <v>0</v>
      </c>
      <c r="N207" s="199">
        <f t="shared" si="46"/>
        <v>0</v>
      </c>
      <c r="O207" s="199">
        <f t="shared" si="46"/>
        <v>0</v>
      </c>
      <c r="P207" s="199">
        <f t="shared" si="46"/>
        <v>0</v>
      </c>
      <c r="Q207" s="199">
        <f t="shared" si="46"/>
        <v>0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</v>
      </c>
      <c r="C209" s="200">
        <f t="shared" si="48"/>
        <v>0</v>
      </c>
      <c r="D209" s="200">
        <f t="shared" si="48"/>
        <v>0</v>
      </c>
      <c r="E209" s="200">
        <f t="shared" si="48"/>
        <v>0</v>
      </c>
      <c r="F209" s="200">
        <f t="shared" si="48"/>
        <v>0</v>
      </c>
      <c r="G209" s="200">
        <f t="shared" si="48"/>
        <v>0</v>
      </c>
      <c r="H209" s="200">
        <f t="shared" si="48"/>
        <v>0</v>
      </c>
      <c r="I209" s="200">
        <f t="shared" si="48"/>
        <v>0</v>
      </c>
      <c r="J209" s="200">
        <f t="shared" si="48"/>
        <v>0</v>
      </c>
      <c r="K209" s="200">
        <f t="shared" si="48"/>
        <v>0</v>
      </c>
      <c r="L209" s="200">
        <f t="shared" si="48"/>
        <v>0</v>
      </c>
      <c r="M209" s="200">
        <f t="shared" si="48"/>
        <v>0</v>
      </c>
      <c r="N209" s="200">
        <f t="shared" si="48"/>
        <v>0</v>
      </c>
      <c r="O209" s="200">
        <f t="shared" si="48"/>
        <v>0</v>
      </c>
      <c r="P209" s="200">
        <f t="shared" si="48"/>
        <v>0</v>
      </c>
      <c r="Q209" s="200">
        <f t="shared" si="48"/>
        <v>0</v>
      </c>
    </row>
    <row r="210" spans="1:17" x14ac:dyDescent="0.25">
      <c r="A210" s="142" t="s">
        <v>157</v>
      </c>
      <c r="B210" s="199">
        <f t="shared" ref="B210:Q210" si="49">IF(B$131=0,0,B$131/B$112)</f>
        <v>0</v>
      </c>
      <c r="C210" s="199">
        <f t="shared" si="49"/>
        <v>0</v>
      </c>
      <c r="D210" s="199">
        <f t="shared" si="49"/>
        <v>0</v>
      </c>
      <c r="E210" s="199">
        <f t="shared" si="49"/>
        <v>0</v>
      </c>
      <c r="F210" s="199">
        <f t="shared" si="49"/>
        <v>0</v>
      </c>
      <c r="G210" s="199">
        <f t="shared" si="49"/>
        <v>0</v>
      </c>
      <c r="H210" s="199">
        <f t="shared" si="49"/>
        <v>0</v>
      </c>
      <c r="I210" s="199">
        <f t="shared" si="49"/>
        <v>0</v>
      </c>
      <c r="J210" s="199">
        <f t="shared" si="49"/>
        <v>0</v>
      </c>
      <c r="K210" s="199">
        <f t="shared" si="49"/>
        <v>0</v>
      </c>
      <c r="L210" s="199">
        <f t="shared" si="49"/>
        <v>0</v>
      </c>
      <c r="M210" s="199">
        <f t="shared" si="49"/>
        <v>0</v>
      </c>
      <c r="N210" s="199">
        <f t="shared" si="49"/>
        <v>0</v>
      </c>
      <c r="O210" s="199">
        <f t="shared" si="49"/>
        <v>0</v>
      </c>
      <c r="P210" s="199">
        <f t="shared" si="49"/>
        <v>0</v>
      </c>
      <c r="Q210" s="199">
        <f t="shared" si="49"/>
        <v>0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</v>
      </c>
      <c r="C212" s="200">
        <f t="shared" si="51"/>
        <v>0</v>
      </c>
      <c r="D212" s="200">
        <f t="shared" si="51"/>
        <v>0</v>
      </c>
      <c r="E212" s="200">
        <f t="shared" si="51"/>
        <v>0</v>
      </c>
      <c r="F212" s="200">
        <f t="shared" si="51"/>
        <v>0</v>
      </c>
      <c r="G212" s="200">
        <f t="shared" si="51"/>
        <v>0</v>
      </c>
      <c r="H212" s="200">
        <f t="shared" si="51"/>
        <v>0</v>
      </c>
      <c r="I212" s="200">
        <f t="shared" si="51"/>
        <v>0</v>
      </c>
      <c r="J212" s="200">
        <f t="shared" si="51"/>
        <v>0</v>
      </c>
      <c r="K212" s="200">
        <f t="shared" si="51"/>
        <v>0</v>
      </c>
      <c r="L212" s="200">
        <f t="shared" si="51"/>
        <v>0</v>
      </c>
      <c r="M212" s="200">
        <f t="shared" si="51"/>
        <v>0</v>
      </c>
      <c r="N212" s="200">
        <f t="shared" si="51"/>
        <v>0</v>
      </c>
      <c r="O212" s="200">
        <f t="shared" si="51"/>
        <v>0</v>
      </c>
      <c r="P212" s="200">
        <f t="shared" si="51"/>
        <v>0</v>
      </c>
      <c r="Q212" s="200">
        <f t="shared" si="51"/>
        <v>0</v>
      </c>
    </row>
    <row r="213" spans="1:17" x14ac:dyDescent="0.25">
      <c r="A213" s="142" t="s">
        <v>155</v>
      </c>
      <c r="B213" s="199">
        <f t="shared" ref="B213:Q213" si="52">IF(B$138=0,0,B$138/B$112)</f>
        <v>0</v>
      </c>
      <c r="C213" s="199">
        <f t="shared" si="52"/>
        <v>0</v>
      </c>
      <c r="D213" s="199">
        <f t="shared" si="52"/>
        <v>0</v>
      </c>
      <c r="E213" s="199">
        <f t="shared" si="52"/>
        <v>0</v>
      </c>
      <c r="F213" s="199">
        <f t="shared" si="52"/>
        <v>0</v>
      </c>
      <c r="G213" s="199">
        <f t="shared" si="52"/>
        <v>0</v>
      </c>
      <c r="H213" s="199">
        <f t="shared" si="52"/>
        <v>0</v>
      </c>
      <c r="I213" s="199">
        <f t="shared" si="52"/>
        <v>0</v>
      </c>
      <c r="J213" s="199">
        <f t="shared" si="52"/>
        <v>0</v>
      </c>
      <c r="K213" s="199">
        <f t="shared" si="52"/>
        <v>0</v>
      </c>
      <c r="L213" s="199">
        <f t="shared" si="52"/>
        <v>0</v>
      </c>
      <c r="M213" s="199">
        <f t="shared" si="52"/>
        <v>0</v>
      </c>
      <c r="N213" s="199">
        <f t="shared" si="52"/>
        <v>0</v>
      </c>
      <c r="O213" s="199">
        <f t="shared" si="52"/>
        <v>0</v>
      </c>
      <c r="P213" s="199">
        <f t="shared" si="52"/>
        <v>0</v>
      </c>
      <c r="Q213" s="199">
        <f t="shared" si="52"/>
        <v>0</v>
      </c>
    </row>
    <row r="214" spans="1:17" x14ac:dyDescent="0.25">
      <c r="A214" s="142" t="s">
        <v>154</v>
      </c>
      <c r="B214" s="199">
        <f t="shared" ref="B214:Q214" si="53">IF(B$142=0,0,B$142/B$112)</f>
        <v>0</v>
      </c>
      <c r="C214" s="199">
        <f t="shared" si="53"/>
        <v>0</v>
      </c>
      <c r="D214" s="199">
        <f t="shared" si="53"/>
        <v>0</v>
      </c>
      <c r="E214" s="199">
        <f t="shared" si="53"/>
        <v>0</v>
      </c>
      <c r="F214" s="199">
        <f t="shared" si="53"/>
        <v>0</v>
      </c>
      <c r="G214" s="199">
        <f t="shared" si="53"/>
        <v>0</v>
      </c>
      <c r="H214" s="199">
        <f t="shared" si="53"/>
        <v>0</v>
      </c>
      <c r="I214" s="199">
        <f t="shared" si="53"/>
        <v>0</v>
      </c>
      <c r="J214" s="199">
        <f t="shared" si="53"/>
        <v>0</v>
      </c>
      <c r="K214" s="199">
        <f t="shared" si="53"/>
        <v>0</v>
      </c>
      <c r="L214" s="199">
        <f t="shared" si="53"/>
        <v>0</v>
      </c>
      <c r="M214" s="199">
        <f t="shared" si="53"/>
        <v>0</v>
      </c>
      <c r="N214" s="199">
        <f t="shared" si="53"/>
        <v>0</v>
      </c>
      <c r="O214" s="199">
        <f t="shared" si="53"/>
        <v>0</v>
      </c>
      <c r="P214" s="199">
        <f t="shared" si="53"/>
        <v>0</v>
      </c>
      <c r="Q214" s="199">
        <f t="shared" si="53"/>
        <v>0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</v>
      </c>
      <c r="C216" s="209">
        <f t="shared" si="55"/>
        <v>0</v>
      </c>
      <c r="D216" s="209">
        <f t="shared" si="55"/>
        <v>0</v>
      </c>
      <c r="E216" s="209">
        <f t="shared" si="55"/>
        <v>0</v>
      </c>
      <c r="F216" s="209">
        <f t="shared" si="55"/>
        <v>0</v>
      </c>
      <c r="G216" s="209">
        <f t="shared" si="55"/>
        <v>0</v>
      </c>
      <c r="H216" s="209">
        <f t="shared" si="55"/>
        <v>0</v>
      </c>
      <c r="I216" s="209">
        <f t="shared" si="55"/>
        <v>0</v>
      </c>
      <c r="J216" s="209">
        <f t="shared" si="55"/>
        <v>0</v>
      </c>
      <c r="K216" s="209">
        <f t="shared" si="55"/>
        <v>0</v>
      </c>
      <c r="L216" s="209">
        <f t="shared" si="55"/>
        <v>0</v>
      </c>
      <c r="M216" s="209">
        <f t="shared" si="55"/>
        <v>0</v>
      </c>
      <c r="N216" s="209">
        <f t="shared" si="55"/>
        <v>0</v>
      </c>
      <c r="O216" s="209">
        <f t="shared" si="55"/>
        <v>0</v>
      </c>
      <c r="P216" s="209">
        <f t="shared" si="55"/>
        <v>0</v>
      </c>
      <c r="Q216" s="209">
        <f t="shared" si="55"/>
        <v>0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</v>
      </c>
      <c r="C229" s="133">
        <f>IF(C$33=0,0,(C$33-C$68)/NFM_fec!C$33)</f>
        <v>0</v>
      </c>
      <c r="D229" s="133">
        <f>IF(D$33=0,0,(D$33-D$68)/NFM_fec!D$33)</f>
        <v>0</v>
      </c>
      <c r="E229" s="133">
        <f>IF(E$33=0,0,(E$33-E$68)/NFM_fec!E$33)</f>
        <v>0</v>
      </c>
      <c r="F229" s="133">
        <f>IF(F$33=0,0,(F$33-F$68)/NFM_fec!F$33)</f>
        <v>0</v>
      </c>
      <c r="G229" s="133">
        <f>IF(G$33=0,0,(G$33-G$68)/NFM_fec!G$33)</f>
        <v>0</v>
      </c>
      <c r="H229" s="133">
        <f>IF(H$33=0,0,(H$33-H$68)/NFM_fec!H$33)</f>
        <v>0</v>
      </c>
      <c r="I229" s="133">
        <f>IF(I$33=0,0,(I$33-I$68)/NFM_fec!I$33)</f>
        <v>0</v>
      </c>
      <c r="J229" s="133">
        <f>IF(J$33=0,0,(J$33-J$68)/NFM_fec!J$33)</f>
        <v>0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0</v>
      </c>
      <c r="C234" s="128">
        <f>IF(C$38=0,0,C$38/NFM_fec!C$38)</f>
        <v>0</v>
      </c>
      <c r="D234" s="128">
        <f>IF(D$38=0,0,D$38/NFM_fec!D$38)</f>
        <v>0</v>
      </c>
      <c r="E234" s="128">
        <f>IF(E$38=0,0,E$38/NFM_fec!E$38)</f>
        <v>0</v>
      </c>
      <c r="F234" s="128">
        <f>IF(F$38=0,0,F$38/NFM_fec!F$38)</f>
        <v>0</v>
      </c>
      <c r="G234" s="128">
        <f>IF(G$38=0,0,G$38/NFM_fec!G$38)</f>
        <v>0</v>
      </c>
      <c r="H234" s="128">
        <f>IF(H$38=0,0,H$38/NFM_fec!H$38)</f>
        <v>0</v>
      </c>
      <c r="I234" s="128">
        <f>IF(I$38=0,0,I$38/NFM_fec!I$38)</f>
        <v>0</v>
      </c>
      <c r="J234" s="128">
        <f>IF(J$38=0,0,J$38/NFM_fec!J$38)</f>
        <v>0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</v>
      </c>
      <c r="C236" s="126">
        <f>IF(C$44=0,0,C$44/NFM_fec!C$44)</f>
        <v>0</v>
      </c>
      <c r="D236" s="126">
        <f>IF(D$44=0,0,D$44/NFM_fec!D$44)</f>
        <v>0</v>
      </c>
      <c r="E236" s="126">
        <f>IF(E$44=0,0,E$44/NFM_fec!E$44)</f>
        <v>0</v>
      </c>
      <c r="F236" s="126">
        <f>IF(F$44=0,0,F$44/NFM_fec!F$44)</f>
        <v>0</v>
      </c>
      <c r="G236" s="126">
        <f>IF(G$44=0,0,G$44/NFM_fec!G$44)</f>
        <v>0</v>
      </c>
      <c r="H236" s="126">
        <f>IF(H$44=0,0,H$44/NFM_fec!H$44)</f>
        <v>0</v>
      </c>
      <c r="I236" s="126">
        <f>IF(I$44=0,0,I$44/NFM_fec!I$44)</f>
        <v>0</v>
      </c>
      <c r="J236" s="126">
        <f>IF(J$44=0,0,J$44/NFM_fec!J$44)</f>
        <v>0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0</v>
      </c>
      <c r="C237" s="125">
        <f>IF(C$51=0,0,C$51/NFM_fec!C$51)</f>
        <v>0</v>
      </c>
      <c r="D237" s="125">
        <f>IF(D$51=0,0,D$51/NFM_fec!D$51)</f>
        <v>0</v>
      </c>
      <c r="E237" s="125">
        <f>IF(E$51=0,0,E$51/NFM_fec!E$51)</f>
        <v>0</v>
      </c>
      <c r="F237" s="125">
        <f>IF(F$51=0,0,F$51/NFM_fec!F$51)</f>
        <v>0</v>
      </c>
      <c r="G237" s="125">
        <f>IF(G$51=0,0,G$51/NFM_fec!G$51)</f>
        <v>0</v>
      </c>
      <c r="H237" s="125">
        <f>IF(H$51=0,0,H$51/NFM_fec!H$51)</f>
        <v>0</v>
      </c>
      <c r="I237" s="125">
        <f>IF(I$51=0,0,I$51/NFM_fec!I$51)</f>
        <v>0</v>
      </c>
      <c r="J237" s="125">
        <f>IF(J$51=0,0,J$51/NFM_fec!J$51)</f>
        <v>0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0</v>
      </c>
      <c r="C239" s="133">
        <f>IF(C$70=0,0,C$70/NFM_fec!C$70)</f>
        <v>0</v>
      </c>
      <c r="D239" s="133">
        <f>IF(D$70=0,0,D$70/NFM_fec!D$70)</f>
        <v>0</v>
      </c>
      <c r="E239" s="133">
        <f>IF(E$70=0,0,E$70/NFM_fec!E$70)</f>
        <v>0</v>
      </c>
      <c r="F239" s="133">
        <f>IF(F$70=0,0,F$70/NFM_fec!F$70)</f>
        <v>0</v>
      </c>
      <c r="G239" s="133">
        <f>IF(G$70=0,0,G$70/NFM_fec!G$70)</f>
        <v>0</v>
      </c>
      <c r="H239" s="133">
        <f>IF(H$70=0,0,H$70/NFM_fec!H$70)</f>
        <v>0</v>
      </c>
      <c r="I239" s="133">
        <f>IF(I$70=0,0,I$70/NFM_fec!I$70)</f>
        <v>0</v>
      </c>
      <c r="J239" s="133">
        <f>IF(J$70=0,0,J$70/NFM_fec!J$70)</f>
        <v>0</v>
      </c>
      <c r="K239" s="133">
        <f>IF(K$70=0,0,K$70/NFM_fec!K$70)</f>
        <v>0</v>
      </c>
      <c r="L239" s="133">
        <f>IF(L$70=0,0,L$70/NFM_fec!L$70)</f>
        <v>0</v>
      </c>
      <c r="M239" s="133">
        <f>IF(M$70=0,0,M$70/NFM_fec!M$70)</f>
        <v>0</v>
      </c>
      <c r="N239" s="133">
        <f>IF(N$70=0,0,N$70/NFM_fec!N$70)</f>
        <v>0</v>
      </c>
      <c r="O239" s="133">
        <f>IF(O$70=0,0,O$70/NFM_fec!O$70)</f>
        <v>0</v>
      </c>
      <c r="P239" s="133">
        <f>IF(P$70=0,0,P$70/NFM_fec!P$70)</f>
        <v>0</v>
      </c>
      <c r="Q239" s="133">
        <f>IF(Q$70=0,0,Q$70/NFM_fec!Q$70)</f>
        <v>0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0</v>
      </c>
      <c r="C244" s="128">
        <f>IF(C$75=0,0,C$75/NFM_fec!C$75)</f>
        <v>0</v>
      </c>
      <c r="D244" s="128">
        <f>IF(D$75=0,0,D$75/NFM_fec!D$75)</f>
        <v>0</v>
      </c>
      <c r="E244" s="128">
        <f>IF(E$75=0,0,E$75/NFM_fec!E$75)</f>
        <v>0</v>
      </c>
      <c r="F244" s="128">
        <f>IF(F$75=0,0,F$75/NFM_fec!F$75)</f>
        <v>0</v>
      </c>
      <c r="G244" s="128">
        <f>IF(G$75=0,0,G$75/NFM_fec!G$75)</f>
        <v>0</v>
      </c>
      <c r="H244" s="128">
        <f>IF(H$75=0,0,H$75/NFM_fec!H$75)</f>
        <v>0</v>
      </c>
      <c r="I244" s="128">
        <f>IF(I$75=0,0,I$75/NFM_fec!I$75)</f>
        <v>0</v>
      </c>
      <c r="J244" s="128">
        <f>IF(J$75=0,0,J$75/NFM_fec!J$75)</f>
        <v>0</v>
      </c>
      <c r="K244" s="128">
        <f>IF(K$75=0,0,K$75/NFM_fec!K$75)</f>
        <v>0</v>
      </c>
      <c r="L244" s="128">
        <f>IF(L$75=0,0,L$75/NFM_fec!L$75)</f>
        <v>0</v>
      </c>
      <c r="M244" s="128">
        <f>IF(M$75=0,0,M$75/NFM_fec!M$75)</f>
        <v>0</v>
      </c>
      <c r="N244" s="128">
        <f>IF(N$75=0,0,N$75/NFM_fec!N$75)</f>
        <v>0</v>
      </c>
      <c r="O244" s="128">
        <f>IF(O$75=0,0,O$75/NFM_fec!O$75)</f>
        <v>0</v>
      </c>
      <c r="P244" s="128">
        <f>IF(P$75=0,0,P$75/NFM_fec!P$75)</f>
        <v>0</v>
      </c>
      <c r="Q244" s="128">
        <f>IF(Q$75=0,0,Q$75/NFM_fec!Q$75)</f>
        <v>0</v>
      </c>
    </row>
    <row r="245" spans="1:17" x14ac:dyDescent="0.25">
      <c r="A245" s="127" t="s">
        <v>149</v>
      </c>
      <c r="B245" s="126">
        <f>IF(B$80=0,0,B$80/NFM_fec!B$80)</f>
        <v>0</v>
      </c>
      <c r="C245" s="126">
        <f>IF(C$80=0,0,C$80/NFM_fec!C$80)</f>
        <v>0</v>
      </c>
      <c r="D245" s="126">
        <f>IF(D$80=0,0,D$80/NFM_fec!D$80)</f>
        <v>0</v>
      </c>
      <c r="E245" s="126">
        <f>IF(E$80=0,0,E$80/NFM_fec!E$80)</f>
        <v>0</v>
      </c>
      <c r="F245" s="126">
        <f>IF(F$80=0,0,F$80/NFM_fec!F$80)</f>
        <v>0</v>
      </c>
      <c r="G245" s="126">
        <f>IF(G$80=0,0,G$80/NFM_fec!G$80)</f>
        <v>0</v>
      </c>
      <c r="H245" s="126">
        <f>IF(H$80=0,0,H$80/NFM_fec!H$80)</f>
        <v>0</v>
      </c>
      <c r="I245" s="126">
        <f>IF(I$80=0,0,I$80/NFM_fec!I$80)</f>
        <v>0</v>
      </c>
      <c r="J245" s="126">
        <f>IF(J$80=0,0,J$80/NFM_fec!J$80)</f>
        <v>0</v>
      </c>
      <c r="K245" s="126">
        <f>IF(K$80=0,0,K$80/NFM_fec!K$80)</f>
        <v>0</v>
      </c>
      <c r="L245" s="126">
        <f>IF(L$80=0,0,L$80/NFM_fec!L$80)</f>
        <v>0</v>
      </c>
      <c r="M245" s="126">
        <f>IF(M$80=0,0,M$80/NFM_fec!M$80)</f>
        <v>0</v>
      </c>
      <c r="N245" s="126">
        <f>IF(N$80=0,0,N$80/NFM_fec!N$80)</f>
        <v>0</v>
      </c>
      <c r="O245" s="126">
        <f>IF(O$80=0,0,O$80/NFM_fec!O$80)</f>
        <v>0</v>
      </c>
      <c r="P245" s="126">
        <f>IF(P$80=0,0,P$80/NFM_fec!P$80)</f>
        <v>0</v>
      </c>
      <c r="Q245" s="126">
        <f>IF(Q$80=0,0,Q$80/NFM_fec!Q$80)</f>
        <v>0</v>
      </c>
    </row>
    <row r="246" spans="1:17" x14ac:dyDescent="0.25">
      <c r="A246" s="127" t="s">
        <v>148</v>
      </c>
      <c r="B246" s="126">
        <f>IF(B$87=0,0,B$87/NFM_fec!B$87)</f>
        <v>0</v>
      </c>
      <c r="C246" s="126">
        <f>IF(C$87=0,0,C$87/NFM_fec!C$87)</f>
        <v>0</v>
      </c>
      <c r="D246" s="126">
        <f>IF(D$87=0,0,D$87/NFM_fec!D$87)</f>
        <v>0</v>
      </c>
      <c r="E246" s="126">
        <f>IF(E$87=0,0,E$87/NFM_fec!E$87)</f>
        <v>0</v>
      </c>
      <c r="F246" s="126">
        <f>IF(F$87=0,0,F$87/NFM_fec!F$87)</f>
        <v>0</v>
      </c>
      <c r="G246" s="126">
        <f>IF(G$87=0,0,G$87/NFM_fec!G$87)</f>
        <v>0</v>
      </c>
      <c r="H246" s="126">
        <f>IF(H$87=0,0,H$87/NFM_fec!H$87)</f>
        <v>0</v>
      </c>
      <c r="I246" s="126">
        <f>IF(I$87=0,0,I$87/NFM_fec!I$87)</f>
        <v>0</v>
      </c>
      <c r="J246" s="126">
        <f>IF(J$87=0,0,J$87/NFM_fec!J$87)</f>
        <v>0</v>
      </c>
      <c r="K246" s="126">
        <f>IF(K$87=0,0,K$87/NFM_fec!K$87)</f>
        <v>0</v>
      </c>
      <c r="L246" s="126">
        <f>IF(L$87=0,0,L$87/NFM_fec!L$87)</f>
        <v>0</v>
      </c>
      <c r="M246" s="126">
        <f>IF(M$87=0,0,M$87/NFM_fec!M$87)</f>
        <v>0</v>
      </c>
      <c r="N246" s="126">
        <f>IF(N$87=0,0,N$87/NFM_fec!N$87)</f>
        <v>0</v>
      </c>
      <c r="O246" s="126">
        <f>IF(O$87=0,0,O$87/NFM_fec!O$87)</f>
        <v>0</v>
      </c>
      <c r="P246" s="126">
        <f>IF(P$87=0,0,P$87/NFM_fec!P$87)</f>
        <v>0</v>
      </c>
      <c r="Q246" s="126">
        <f>IF(Q$87=0,0,Q$87/NFM_fec!Q$87)</f>
        <v>0</v>
      </c>
    </row>
    <row r="247" spans="1:17" x14ac:dyDescent="0.25">
      <c r="A247" s="72" t="s">
        <v>147</v>
      </c>
      <c r="B247" s="125">
        <f>IF(B$94=0,0,B$94/NFM_fec!B$94)</f>
        <v>0</v>
      </c>
      <c r="C247" s="125">
        <f>IF(C$94=0,0,C$94/NFM_fec!C$94)</f>
        <v>0</v>
      </c>
      <c r="D247" s="125">
        <f>IF(D$94=0,0,D$94/NFM_fec!D$94)</f>
        <v>0</v>
      </c>
      <c r="E247" s="125">
        <f>IF(E$94=0,0,E$94/NFM_fec!E$94)</f>
        <v>0</v>
      </c>
      <c r="F247" s="125">
        <f>IF(F$94=0,0,F$94/NFM_fec!F$94)</f>
        <v>0</v>
      </c>
      <c r="G247" s="125">
        <f>IF(G$94=0,0,G$94/NFM_fec!G$94)</f>
        <v>0</v>
      </c>
      <c r="H247" s="125">
        <f>IF(H$94=0,0,H$94/NFM_fec!H$94)</f>
        <v>0</v>
      </c>
      <c r="I247" s="125">
        <f>IF(I$94=0,0,I$94/NFM_fec!I$94)</f>
        <v>0</v>
      </c>
      <c r="J247" s="125">
        <f>IF(J$94=0,0,J$94/NFM_fec!J$94)</f>
        <v>0</v>
      </c>
      <c r="K247" s="125">
        <f>IF(K$94=0,0,K$94/NFM_fec!K$94)</f>
        <v>0</v>
      </c>
      <c r="L247" s="125">
        <f>IF(L$94=0,0,L$94/NFM_fec!L$94)</f>
        <v>0</v>
      </c>
      <c r="M247" s="125">
        <f>IF(M$94=0,0,M$94/NFM_fec!M$94)</f>
        <v>0</v>
      </c>
      <c r="N247" s="125">
        <f>IF(N$94=0,0,N$94/NFM_fec!N$94)</f>
        <v>0</v>
      </c>
      <c r="O247" s="125">
        <f>IF(O$94=0,0,O$94/NFM_fec!O$94)</f>
        <v>0</v>
      </c>
      <c r="P247" s="125">
        <f>IF(P$94=0,0,P$94/NFM_fec!P$94)</f>
        <v>0</v>
      </c>
      <c r="Q247" s="12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0</v>
      </c>
      <c r="C249" s="133">
        <f>IF(C$112=0,0,(C$112-C$154)/NFM_fec!C$112)</f>
        <v>0</v>
      </c>
      <c r="D249" s="133">
        <f>IF(D$112=0,0,(D$112-D$154)/NFM_fec!D$112)</f>
        <v>0</v>
      </c>
      <c r="E249" s="133">
        <f>IF(E$112=0,0,(E$112-E$154)/NFM_fec!E$112)</f>
        <v>0</v>
      </c>
      <c r="F249" s="133">
        <f>IF(F$112=0,0,(F$112-F$154)/NFM_fec!F$112)</f>
        <v>0</v>
      </c>
      <c r="G249" s="133">
        <f>IF(G$112=0,0,(G$112-G$154)/NFM_fec!G$112)</f>
        <v>0</v>
      </c>
      <c r="H249" s="133">
        <f>IF(H$112=0,0,(H$112-H$154)/NFM_fec!H$112)</f>
        <v>0</v>
      </c>
      <c r="I249" s="133">
        <f>IF(I$112=0,0,(I$112-I$154)/NFM_fec!I$112)</f>
        <v>0</v>
      </c>
      <c r="J249" s="133">
        <f>IF(J$112=0,0,(J$112-J$154)/NFM_fec!J$112)</f>
        <v>0</v>
      </c>
      <c r="K249" s="133">
        <f>IF(K$112=0,0,(K$112-K$154)/NFM_fec!K$112)</f>
        <v>0</v>
      </c>
      <c r="L249" s="133">
        <f>IF(L$112=0,0,(L$112-L$154)/NFM_fec!L$112)</f>
        <v>0</v>
      </c>
      <c r="M249" s="133">
        <f>IF(M$112=0,0,(M$112-M$154)/NFM_fec!M$112)</f>
        <v>0</v>
      </c>
      <c r="N249" s="133">
        <f>IF(N$112=0,0,(N$112-N$154)/NFM_fec!N$112)</f>
        <v>0</v>
      </c>
      <c r="O249" s="133">
        <f>IF(O$112=0,0,(O$112-O$154)/NFM_fec!O$112)</f>
        <v>0</v>
      </c>
      <c r="P249" s="133">
        <f>IF(P$112=0,0,(P$112-P$154)/NFM_fec!P$112)</f>
        <v>0</v>
      </c>
      <c r="Q249" s="133">
        <f>IF(Q$112=0,0,(Q$112-Q$154)/NFM_fec!Q$112)</f>
        <v>0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0</v>
      </c>
      <c r="C254" s="128">
        <f>IF(C$117=0,0,C$117/NFM_fec!C$117)</f>
        <v>0</v>
      </c>
      <c r="D254" s="128">
        <f>IF(D$117=0,0,D$117/NFM_fec!D$117)</f>
        <v>0</v>
      </c>
      <c r="E254" s="128">
        <f>IF(E$117=0,0,E$117/NFM_fec!E$117)</f>
        <v>0</v>
      </c>
      <c r="F254" s="128">
        <f>IF(F$117=0,0,F$117/NFM_fec!F$117)</f>
        <v>0</v>
      </c>
      <c r="G254" s="128">
        <f>IF(G$117=0,0,G$117/NFM_fec!G$117)</f>
        <v>0</v>
      </c>
      <c r="H254" s="128">
        <f>IF(H$117=0,0,H$117/NFM_fec!H$117)</f>
        <v>0</v>
      </c>
      <c r="I254" s="128">
        <f>IF(I$117=0,0,I$117/NFM_fec!I$117)</f>
        <v>0</v>
      </c>
      <c r="J254" s="128">
        <f>IF(J$117=0,0,J$117/NFM_fec!J$117)</f>
        <v>0</v>
      </c>
      <c r="K254" s="128">
        <f>IF(K$117=0,0,K$117/NFM_fec!K$117)</f>
        <v>0</v>
      </c>
      <c r="L254" s="128">
        <f>IF(L$117=0,0,L$117/NFM_fec!L$117)</f>
        <v>0</v>
      </c>
      <c r="M254" s="128">
        <f>IF(M$117=0,0,M$117/NFM_fec!M$117)</f>
        <v>0</v>
      </c>
      <c r="N254" s="128">
        <f>IF(N$117=0,0,N$117/NFM_fec!N$117)</f>
        <v>0</v>
      </c>
      <c r="O254" s="128">
        <f>IF(O$117=0,0,O$117/NFM_fec!O$117)</f>
        <v>0</v>
      </c>
      <c r="P254" s="128">
        <f>IF(P$117=0,0,P$117/NFM_fec!P$117)</f>
        <v>0</v>
      </c>
      <c r="Q254" s="128">
        <f>IF(Q$117=0,0,Q$117/NFM_fec!Q$117)</f>
        <v>0</v>
      </c>
    </row>
    <row r="255" spans="1:17" x14ac:dyDescent="0.25">
      <c r="A255" s="127" t="s">
        <v>146</v>
      </c>
      <c r="B255" s="126">
        <f>IF(B$122=0,0,B$122/NFM_fec!B$122)</f>
        <v>0</v>
      </c>
      <c r="C255" s="126">
        <f>IF(C$122=0,0,C$122/NFM_fec!C$122)</f>
        <v>0</v>
      </c>
      <c r="D255" s="126">
        <f>IF(D$122=0,0,D$122/NFM_fec!D$122)</f>
        <v>0</v>
      </c>
      <c r="E255" s="126">
        <f>IF(E$122=0,0,E$122/NFM_fec!E$122)</f>
        <v>0</v>
      </c>
      <c r="F255" s="126">
        <f>IF(F$122=0,0,F$122/NFM_fec!F$122)</f>
        <v>0</v>
      </c>
      <c r="G255" s="126">
        <f>IF(G$122=0,0,G$122/NFM_fec!G$122)</f>
        <v>0</v>
      </c>
      <c r="H255" s="126">
        <f>IF(H$122=0,0,H$122/NFM_fec!H$122)</f>
        <v>0</v>
      </c>
      <c r="I255" s="126">
        <f>IF(I$122=0,0,I$122/NFM_fec!I$122)</f>
        <v>0</v>
      </c>
      <c r="J255" s="126">
        <f>IF(J$122=0,0,J$122/NFM_fec!J$122)</f>
        <v>0</v>
      </c>
      <c r="K255" s="126">
        <f>IF(K$122=0,0,K$122/NFM_fec!K$122)</f>
        <v>0</v>
      </c>
      <c r="L255" s="126">
        <f>IF(L$122=0,0,L$122/NFM_fec!L$122)</f>
        <v>0</v>
      </c>
      <c r="M255" s="126">
        <f>IF(M$122=0,0,M$122/NFM_fec!M$122)</f>
        <v>0</v>
      </c>
      <c r="N255" s="126">
        <f>IF(N$122=0,0,N$122/NFM_fec!N$122)</f>
        <v>0</v>
      </c>
      <c r="O255" s="126">
        <f>IF(O$122=0,0,O$122/NFM_fec!O$122)</f>
        <v>0</v>
      </c>
      <c r="P255" s="126">
        <f>IF(P$122=0,0,P$122/NFM_fec!P$122)</f>
        <v>0</v>
      </c>
      <c r="Q255" s="126">
        <f>IF(Q$122=0,0,Q$122/NFM_fec!Q$122)</f>
        <v>0</v>
      </c>
    </row>
    <row r="256" spans="1:17" x14ac:dyDescent="0.25">
      <c r="A256" s="127" t="s">
        <v>145</v>
      </c>
      <c r="B256" s="126">
        <f>IF(B$130=0,0,B$130/NFM_fec!B$130)</f>
        <v>0</v>
      </c>
      <c r="C256" s="126">
        <f>IF(C$130=0,0,C$130/NFM_fec!C$130)</f>
        <v>0</v>
      </c>
      <c r="D256" s="126">
        <f>IF(D$130=0,0,D$130/NFM_fec!D$130)</f>
        <v>0</v>
      </c>
      <c r="E256" s="126">
        <f>IF(E$130=0,0,E$130/NFM_fec!E$130)</f>
        <v>0</v>
      </c>
      <c r="F256" s="126">
        <f>IF(F$130=0,0,F$130/NFM_fec!F$130)</f>
        <v>0</v>
      </c>
      <c r="G256" s="126">
        <f>IF(G$130=0,0,G$130/NFM_fec!G$130)</f>
        <v>0</v>
      </c>
      <c r="H256" s="126">
        <f>IF(H$130=0,0,H$130/NFM_fec!H$130)</f>
        <v>0</v>
      </c>
      <c r="I256" s="126">
        <f>IF(I$130=0,0,I$130/NFM_fec!I$130)</f>
        <v>0</v>
      </c>
      <c r="J256" s="126">
        <f>IF(J$130=0,0,J$130/NFM_fec!J$130)</f>
        <v>0</v>
      </c>
      <c r="K256" s="126">
        <f>IF(K$130=0,0,K$130/NFM_fec!K$130)</f>
        <v>0</v>
      </c>
      <c r="L256" s="126">
        <f>IF(L$130=0,0,L$130/NFM_fec!L$130)</f>
        <v>0</v>
      </c>
      <c r="M256" s="126">
        <f>IF(M$130=0,0,M$130/NFM_fec!M$130)</f>
        <v>0</v>
      </c>
      <c r="N256" s="126">
        <f>IF(N$130=0,0,N$130/NFM_fec!N$130)</f>
        <v>0</v>
      </c>
      <c r="O256" s="126">
        <f>IF(O$130=0,0,O$130/NFM_fec!O$130)</f>
        <v>0</v>
      </c>
      <c r="P256" s="126">
        <f>IF(P$130=0,0,P$130/NFM_fec!P$130)</f>
        <v>0</v>
      </c>
      <c r="Q256" s="126">
        <f>IF(Q$130=0,0,Q$130/NFM_fec!Q$130)</f>
        <v>0</v>
      </c>
    </row>
    <row r="257" spans="1:17" x14ac:dyDescent="0.25">
      <c r="A257" s="72" t="s">
        <v>144</v>
      </c>
      <c r="B257" s="125">
        <f>IF(B$137=0,0,B$137/NFM_fec!B$137)</f>
        <v>0</v>
      </c>
      <c r="C257" s="125">
        <f>IF(C$137=0,0,C$137/NFM_fec!C$137)</f>
        <v>0</v>
      </c>
      <c r="D257" s="125">
        <f>IF(D$137=0,0,D$137/NFM_fec!D$137)</f>
        <v>0</v>
      </c>
      <c r="E257" s="125">
        <f>IF(E$137=0,0,E$137/NFM_fec!E$137)</f>
        <v>0</v>
      </c>
      <c r="F257" s="125">
        <f>IF(F$137=0,0,F$137/NFM_fec!F$137)</f>
        <v>0</v>
      </c>
      <c r="G257" s="125">
        <f>IF(G$137=0,0,G$137/NFM_fec!G$137)</f>
        <v>0</v>
      </c>
      <c r="H257" s="125">
        <f>IF(H$137=0,0,H$137/NFM_fec!H$137)</f>
        <v>0</v>
      </c>
      <c r="I257" s="125">
        <f>IF(I$137=0,0,I$137/NFM_fec!I$137)</f>
        <v>0</v>
      </c>
      <c r="J257" s="125">
        <f>IF(J$137=0,0,J$137/NFM_fec!J$137)</f>
        <v>0</v>
      </c>
      <c r="K257" s="125">
        <f>IF(K$137=0,0,K$137/NFM_fec!K$137)</f>
        <v>0</v>
      </c>
      <c r="L257" s="125">
        <f>IF(L$137=0,0,L$137/NFM_fec!L$137)</f>
        <v>0</v>
      </c>
      <c r="M257" s="125">
        <f>IF(M$137=0,0,M$137/NFM_fec!M$137)</f>
        <v>0</v>
      </c>
      <c r="N257" s="125">
        <f>IF(N$137=0,0,N$137/NFM_fec!N$137)</f>
        <v>0</v>
      </c>
      <c r="O257" s="125">
        <f>IF(O$137=0,0,O$137/NFM_fec!O$137)</f>
        <v>0</v>
      </c>
      <c r="P257" s="125">
        <f>IF(P$137=0,0,P$137/NFM_fec!P$137)</f>
        <v>0</v>
      </c>
      <c r="Q257" s="125">
        <f>IF(Q$137=0,0,Q$137/NFM_fec!Q$137)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212.43881758848363</v>
      </c>
      <c r="C3" s="46">
        <f t="shared" ref="C3:Q3" si="0">SUM(C4,C7)</f>
        <v>209.94821693155711</v>
      </c>
      <c r="D3" s="46">
        <f t="shared" si="0"/>
        <v>246.05636291630685</v>
      </c>
      <c r="E3" s="46">
        <f t="shared" si="0"/>
        <v>272.88521227577769</v>
      </c>
      <c r="F3" s="46">
        <f t="shared" si="0"/>
        <v>266.37252363934431</v>
      </c>
      <c r="G3" s="46">
        <f t="shared" si="0"/>
        <v>197.52877180220963</v>
      </c>
      <c r="H3" s="46">
        <f t="shared" si="0"/>
        <v>180.51861387097276</v>
      </c>
      <c r="I3" s="46">
        <f t="shared" si="0"/>
        <v>176.82306641887124</v>
      </c>
      <c r="J3" s="46">
        <f t="shared" si="0"/>
        <v>217.60521867727977</v>
      </c>
      <c r="K3" s="46">
        <f t="shared" si="0"/>
        <v>160.5444275857447</v>
      </c>
      <c r="L3" s="46">
        <f t="shared" si="0"/>
        <v>162.14578313253008</v>
      </c>
      <c r="M3" s="46">
        <f t="shared" si="0"/>
        <v>165.29361598845975</v>
      </c>
      <c r="N3" s="46">
        <f t="shared" si="0"/>
        <v>148.4584481316906</v>
      </c>
      <c r="O3" s="46">
        <f t="shared" si="0"/>
        <v>160.35798520702889</v>
      </c>
      <c r="P3" s="46">
        <f t="shared" si="0"/>
        <v>170.91087034680749</v>
      </c>
      <c r="Q3" s="46">
        <f t="shared" si="0"/>
        <v>166.75128455699269</v>
      </c>
    </row>
    <row r="4" spans="1:17" x14ac:dyDescent="0.25">
      <c r="A4" s="110" t="s">
        <v>178</v>
      </c>
      <c r="B4" s="120">
        <f>SUM(B5:B6)</f>
        <v>102.5786188954938</v>
      </c>
      <c r="C4" s="120">
        <f t="shared" ref="C4:Q4" si="1">SUM(C5:C6)</f>
        <v>101.13746110097651</v>
      </c>
      <c r="D4" s="120">
        <f t="shared" si="1"/>
        <v>122.15209055330813</v>
      </c>
      <c r="E4" s="120">
        <f t="shared" si="1"/>
        <v>135.29298504588922</v>
      </c>
      <c r="F4" s="120">
        <f t="shared" si="1"/>
        <v>131.91919949031217</v>
      </c>
      <c r="G4" s="120">
        <f t="shared" si="1"/>
        <v>99.930587137078433</v>
      </c>
      <c r="H4" s="120">
        <f t="shared" si="1"/>
        <v>87.095805385924521</v>
      </c>
      <c r="I4" s="120">
        <f t="shared" si="1"/>
        <v>88.039793986882074</v>
      </c>
      <c r="J4" s="120">
        <f t="shared" si="1"/>
        <v>103.11343532215042</v>
      </c>
      <c r="K4" s="120">
        <f t="shared" si="1"/>
        <v>77.452578464860821</v>
      </c>
      <c r="L4" s="120">
        <f t="shared" si="1"/>
        <v>78.5</v>
      </c>
      <c r="M4" s="120">
        <f t="shared" si="1"/>
        <v>81.506491036188123</v>
      </c>
      <c r="N4" s="120">
        <f t="shared" si="1"/>
        <v>66.319148146774012</v>
      </c>
      <c r="O4" s="120">
        <f t="shared" si="1"/>
        <v>77.497469935540337</v>
      </c>
      <c r="P4" s="120">
        <f t="shared" si="1"/>
        <v>88.382932950878455</v>
      </c>
      <c r="Q4" s="120">
        <f t="shared" si="1"/>
        <v>86.223431152028738</v>
      </c>
    </row>
    <row r="5" spans="1:17" x14ac:dyDescent="0.25">
      <c r="A5" s="179" t="s">
        <v>61</v>
      </c>
      <c r="B5" s="189">
        <v>0</v>
      </c>
      <c r="C5" s="189">
        <v>0</v>
      </c>
      <c r="D5" s="189">
        <v>0</v>
      </c>
      <c r="E5" s="189">
        <v>0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  <c r="L5" s="189">
        <v>0</v>
      </c>
      <c r="M5" s="189">
        <v>0</v>
      </c>
      <c r="N5" s="189">
        <v>0</v>
      </c>
      <c r="O5" s="189">
        <v>0</v>
      </c>
      <c r="P5" s="189">
        <v>0</v>
      </c>
      <c r="Q5" s="189">
        <v>0</v>
      </c>
    </row>
    <row r="6" spans="1:17" x14ac:dyDescent="0.25">
      <c r="A6" s="179" t="s">
        <v>40</v>
      </c>
      <c r="B6" s="189">
        <v>102.5786188954938</v>
      </c>
      <c r="C6" s="189">
        <v>101.13746110097651</v>
      </c>
      <c r="D6" s="189">
        <v>122.15209055330813</v>
      </c>
      <c r="E6" s="189">
        <v>135.29298504588922</v>
      </c>
      <c r="F6" s="189">
        <v>131.91919949031217</v>
      </c>
      <c r="G6" s="189">
        <v>99.930587137078433</v>
      </c>
      <c r="H6" s="189">
        <v>87.095805385924521</v>
      </c>
      <c r="I6" s="189">
        <v>88.039793986882074</v>
      </c>
      <c r="J6" s="189">
        <v>103.11343532215042</v>
      </c>
      <c r="K6" s="189">
        <v>77.452578464860821</v>
      </c>
      <c r="L6" s="189">
        <v>78.5</v>
      </c>
      <c r="M6" s="189">
        <v>81.506491036188123</v>
      </c>
      <c r="N6" s="189">
        <v>66.319148146774012</v>
      </c>
      <c r="O6" s="189">
        <v>77.497469935540337</v>
      </c>
      <c r="P6" s="189">
        <v>88.382932950878455</v>
      </c>
      <c r="Q6" s="189">
        <v>86.223431152028738</v>
      </c>
    </row>
    <row r="7" spans="1:17" x14ac:dyDescent="0.25">
      <c r="A7" s="223" t="s">
        <v>39</v>
      </c>
      <c r="B7" s="118">
        <v>109.86019869298984</v>
      </c>
      <c r="C7" s="118">
        <v>108.8107558305806</v>
      </c>
      <c r="D7" s="118">
        <v>123.90427236299874</v>
      </c>
      <c r="E7" s="118">
        <v>137.59222722988846</v>
      </c>
      <c r="F7" s="118">
        <v>134.45332414903214</v>
      </c>
      <c r="G7" s="118">
        <v>97.598184665131214</v>
      </c>
      <c r="H7" s="118">
        <v>93.422808485048236</v>
      </c>
      <c r="I7" s="118">
        <v>88.783272431989175</v>
      </c>
      <c r="J7" s="118">
        <v>114.49178335512936</v>
      </c>
      <c r="K7" s="118">
        <v>83.091849120883879</v>
      </c>
      <c r="L7" s="118">
        <v>83.645783132530099</v>
      </c>
      <c r="M7" s="118">
        <v>83.78712495227164</v>
      </c>
      <c r="N7" s="118">
        <v>82.139299984916576</v>
      </c>
      <c r="O7" s="118">
        <v>82.860515271488538</v>
      </c>
      <c r="P7" s="118">
        <v>82.527937395929044</v>
      </c>
      <c r="Q7" s="118">
        <v>80.527853404963949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176</v>
      </c>
      <c r="B11" s="214">
        <v>61.511828442558887</v>
      </c>
      <c r="C11" s="214">
        <v>60.417480429608872</v>
      </c>
      <c r="D11" s="214">
        <v>61.095353083053887</v>
      </c>
      <c r="E11" s="214">
        <v>94.556816037155485</v>
      </c>
      <c r="F11" s="214">
        <v>102.40258457890664</v>
      </c>
      <c r="G11" s="214">
        <v>112.8498260013064</v>
      </c>
      <c r="H11" s="214">
        <v>97.368743816533907</v>
      </c>
      <c r="I11" s="214">
        <v>96.338229011983088</v>
      </c>
      <c r="J11" s="214">
        <v>82.50390866699955</v>
      </c>
      <c r="K11" s="214">
        <v>64.573852620747644</v>
      </c>
      <c r="L11" s="214">
        <v>74.927325410290436</v>
      </c>
      <c r="M11" s="214">
        <v>96.017245873626266</v>
      </c>
      <c r="N11" s="214">
        <v>101.33587633289483</v>
      </c>
      <c r="O11" s="214">
        <v>123.46943333440866</v>
      </c>
      <c r="P11" s="214">
        <v>103.78318862407798</v>
      </c>
      <c r="Q11" s="214">
        <v>97.493053512488174</v>
      </c>
    </row>
    <row r="12" spans="1:17" x14ac:dyDescent="0.25">
      <c r="A12" s="221" t="s">
        <v>175</v>
      </c>
      <c r="B12" s="213">
        <v>12.740373011694391</v>
      </c>
      <c r="C12" s="213">
        <v>12.711120561502913</v>
      </c>
      <c r="D12" s="213">
        <v>12.498989006680883</v>
      </c>
      <c r="E12" s="213">
        <v>18.207835251655496</v>
      </c>
      <c r="F12" s="213">
        <v>19.470381481398324</v>
      </c>
      <c r="G12" s="213">
        <v>19.097492636165494</v>
      </c>
      <c r="H12" s="213">
        <v>18.292288728517772</v>
      </c>
      <c r="I12" s="213">
        <v>17.013801291860439</v>
      </c>
      <c r="J12" s="213">
        <v>17.246147376943039</v>
      </c>
      <c r="K12" s="213">
        <v>12.911991534190721</v>
      </c>
      <c r="L12" s="213">
        <v>14.484391156989492</v>
      </c>
      <c r="M12" s="213">
        <v>17.148002900957607</v>
      </c>
      <c r="N12" s="213">
        <v>21.094078030309188</v>
      </c>
      <c r="O12" s="213">
        <v>21.988634253547783</v>
      </c>
      <c r="P12" s="213">
        <v>18.123061275826892</v>
      </c>
      <c r="Q12" s="213">
        <v>18.62761635892689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176</v>
      </c>
      <c r="B16" s="189">
        <v>68.346476047287652</v>
      </c>
      <c r="C16" s="189">
        <v>68.346476047287652</v>
      </c>
      <c r="D16" s="189">
        <v>68.346476047287652</v>
      </c>
      <c r="E16" s="189">
        <v>100.50880602803865</v>
      </c>
      <c r="F16" s="189">
        <v>111.22958268828899</v>
      </c>
      <c r="G16" s="189">
        <v>121.95035934853934</v>
      </c>
      <c r="H16" s="189">
        <v>116.58997101841416</v>
      </c>
      <c r="I16" s="189">
        <v>116.58997101841416</v>
      </c>
      <c r="J16" s="189">
        <v>111.229582688289</v>
      </c>
      <c r="K16" s="189">
        <v>105.86919435816384</v>
      </c>
      <c r="L16" s="189">
        <v>105.86919435816384</v>
      </c>
      <c r="M16" s="189">
        <v>105.86919435816384</v>
      </c>
      <c r="N16" s="189">
        <v>111.22958268828899</v>
      </c>
      <c r="O16" s="189">
        <v>132.67113600878966</v>
      </c>
      <c r="P16" s="189">
        <v>127.31074767866448</v>
      </c>
      <c r="Q16" s="189">
        <v>121.95035934853935</v>
      </c>
    </row>
    <row r="17" spans="1:17" x14ac:dyDescent="0.25">
      <c r="A17" s="108" t="s">
        <v>175</v>
      </c>
      <c r="B17" s="118">
        <v>16.378192235215991</v>
      </c>
      <c r="C17" s="118">
        <v>14.79904524650339</v>
      </c>
      <c r="D17" s="118">
        <v>14.79904524650339</v>
      </c>
      <c r="E17" s="118">
        <v>19.536486212641194</v>
      </c>
      <c r="F17" s="118">
        <v>21.115633201353795</v>
      </c>
      <c r="G17" s="118">
        <v>21.115633201353795</v>
      </c>
      <c r="H17" s="118">
        <v>21.115633201353795</v>
      </c>
      <c r="I17" s="118">
        <v>19.536486212641194</v>
      </c>
      <c r="J17" s="118">
        <v>19.536486212641194</v>
      </c>
      <c r="K17" s="118">
        <v>17.957339223928592</v>
      </c>
      <c r="L17" s="118">
        <v>17.957339223928592</v>
      </c>
      <c r="M17" s="118">
        <v>19.536486212641194</v>
      </c>
      <c r="N17" s="118">
        <v>22.694780190066396</v>
      </c>
      <c r="O17" s="118">
        <v>24.273927178778997</v>
      </c>
      <c r="P17" s="118">
        <v>22.694780190066396</v>
      </c>
      <c r="Q17" s="118">
        <v>22.694780190066396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176</v>
      </c>
      <c r="B20" s="189"/>
      <c r="C20" s="189">
        <v>5.3603883301251658</v>
      </c>
      <c r="D20" s="189">
        <v>0</v>
      </c>
      <c r="E20" s="189">
        <v>37.522718310876165</v>
      </c>
      <c r="F20" s="189">
        <v>16.081164990375498</v>
      </c>
      <c r="G20" s="189">
        <v>10.720776660250351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5.3603883301251658</v>
      </c>
      <c r="N20" s="189">
        <v>10.72077666025033</v>
      </c>
      <c r="O20" s="189">
        <v>21.441553320500674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0</v>
      </c>
      <c r="D21" s="118">
        <v>0</v>
      </c>
      <c r="E21" s="118">
        <v>6.3165879548504034</v>
      </c>
      <c r="F21" s="118">
        <v>1.5791469887126013</v>
      </c>
      <c r="G21" s="118">
        <v>1.5791469887126008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3.1582939774252017</v>
      </c>
      <c r="N21" s="118">
        <v>4.7374409661378021</v>
      </c>
      <c r="O21" s="118">
        <v>1.5791469887126013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5.3603883301251614</v>
      </c>
      <c r="D24" s="189">
        <f t="shared" si="3"/>
        <v>0</v>
      </c>
      <c r="E24" s="189">
        <f t="shared" si="3"/>
        <v>5.3603883301251614</v>
      </c>
      <c r="F24" s="189">
        <f t="shared" si="3"/>
        <v>5.3603883301251614</v>
      </c>
      <c r="G24" s="189">
        <f t="shared" si="3"/>
        <v>0</v>
      </c>
      <c r="H24" s="189">
        <f t="shared" si="3"/>
        <v>5.3603883301251756</v>
      </c>
      <c r="I24" s="189">
        <f t="shared" si="3"/>
        <v>0</v>
      </c>
      <c r="J24" s="189">
        <f t="shared" si="3"/>
        <v>5.3603883301251614</v>
      </c>
      <c r="K24" s="189">
        <f t="shared" si="3"/>
        <v>5.3603883301251614</v>
      </c>
      <c r="L24" s="189">
        <f t="shared" si="3"/>
        <v>0</v>
      </c>
      <c r="M24" s="189">
        <f t="shared" si="3"/>
        <v>5.3603883301251614</v>
      </c>
      <c r="N24" s="189">
        <f t="shared" si="3"/>
        <v>5.3603883301251756</v>
      </c>
      <c r="O24" s="189">
        <f t="shared" si="3"/>
        <v>0</v>
      </c>
      <c r="P24" s="189">
        <f t="shared" si="3"/>
        <v>5.3603883301251756</v>
      </c>
      <c r="Q24" s="189">
        <f t="shared" si="3"/>
        <v>5.3603883301251329</v>
      </c>
    </row>
    <row r="25" spans="1:17" x14ac:dyDescent="0.25">
      <c r="A25" s="119" t="s">
        <v>175</v>
      </c>
      <c r="B25" s="118"/>
      <c r="C25" s="118">
        <f t="shared" ref="C25:Q25" si="4">B17+C21-C17</f>
        <v>1.5791469887126013</v>
      </c>
      <c r="D25" s="118">
        <f t="shared" si="4"/>
        <v>0</v>
      </c>
      <c r="E25" s="118">
        <f t="shared" si="4"/>
        <v>1.5791469887126013</v>
      </c>
      <c r="F25" s="118">
        <f t="shared" si="4"/>
        <v>0</v>
      </c>
      <c r="G25" s="118">
        <f t="shared" si="4"/>
        <v>1.5791469887126013</v>
      </c>
      <c r="H25" s="118">
        <f t="shared" si="4"/>
        <v>0</v>
      </c>
      <c r="I25" s="118">
        <f t="shared" si="4"/>
        <v>1.5791469887126013</v>
      </c>
      <c r="J25" s="118">
        <f t="shared" si="4"/>
        <v>0</v>
      </c>
      <c r="K25" s="118">
        <f t="shared" si="4"/>
        <v>1.5791469887126013</v>
      </c>
      <c r="L25" s="118">
        <f t="shared" si="4"/>
        <v>0</v>
      </c>
      <c r="M25" s="118">
        <f t="shared" si="4"/>
        <v>1.5791469887126013</v>
      </c>
      <c r="N25" s="118">
        <f t="shared" si="4"/>
        <v>1.5791469887126013</v>
      </c>
      <c r="O25" s="118">
        <f t="shared" si="4"/>
        <v>0</v>
      </c>
      <c r="P25" s="118">
        <f t="shared" si="4"/>
        <v>1.5791469887126013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176</v>
      </c>
      <c r="B28" s="189">
        <f t="shared" ref="B28:Q28" si="6">B16-B11</f>
        <v>6.8346476047287652</v>
      </c>
      <c r="C28" s="189">
        <f t="shared" si="6"/>
        <v>7.9289956176787797</v>
      </c>
      <c r="D28" s="189">
        <f t="shared" si="6"/>
        <v>7.2511229642337653</v>
      </c>
      <c r="E28" s="189">
        <f t="shared" si="6"/>
        <v>5.9519899908831633</v>
      </c>
      <c r="F28" s="189">
        <f t="shared" si="6"/>
        <v>8.8269981093823446</v>
      </c>
      <c r="G28" s="189">
        <f t="shared" si="6"/>
        <v>9.1005333472329397</v>
      </c>
      <c r="H28" s="189">
        <f t="shared" si="6"/>
        <v>19.221227201880254</v>
      </c>
      <c r="I28" s="189">
        <f t="shared" si="6"/>
        <v>20.251742006431073</v>
      </c>
      <c r="J28" s="189">
        <f t="shared" si="6"/>
        <v>28.72567402128945</v>
      </c>
      <c r="K28" s="189">
        <f t="shared" si="6"/>
        <v>41.295341737416194</v>
      </c>
      <c r="L28" s="189">
        <f t="shared" si="6"/>
        <v>30.941868947873402</v>
      </c>
      <c r="M28" s="189">
        <f t="shared" si="6"/>
        <v>9.8519484845375729</v>
      </c>
      <c r="N28" s="189">
        <f t="shared" si="6"/>
        <v>9.8937063553941584</v>
      </c>
      <c r="O28" s="189">
        <f t="shared" si="6"/>
        <v>9.2017026743809964</v>
      </c>
      <c r="P28" s="189">
        <f t="shared" si="6"/>
        <v>23.527559054586504</v>
      </c>
      <c r="Q28" s="189">
        <f t="shared" si="6"/>
        <v>24.457305836051177</v>
      </c>
    </row>
    <row r="29" spans="1:17" x14ac:dyDescent="0.25">
      <c r="A29" s="108" t="s">
        <v>175</v>
      </c>
      <c r="B29" s="118">
        <f t="shared" ref="B29:Q29" si="7">B17-B12</f>
        <v>3.6378192235215998</v>
      </c>
      <c r="C29" s="118">
        <f t="shared" si="7"/>
        <v>2.0879246850004769</v>
      </c>
      <c r="D29" s="118">
        <f t="shared" si="7"/>
        <v>2.3000562398225064</v>
      </c>
      <c r="E29" s="118">
        <f t="shared" si="7"/>
        <v>1.3286509609856978</v>
      </c>
      <c r="F29" s="118">
        <f t="shared" si="7"/>
        <v>1.6452517199554713</v>
      </c>
      <c r="G29" s="118">
        <f t="shared" si="7"/>
        <v>2.0181405651883004</v>
      </c>
      <c r="H29" s="118">
        <f t="shared" si="7"/>
        <v>2.8233444728360233</v>
      </c>
      <c r="I29" s="118">
        <f t="shared" si="7"/>
        <v>2.5226849207807547</v>
      </c>
      <c r="J29" s="118">
        <f t="shared" si="7"/>
        <v>2.2903388356981544</v>
      </c>
      <c r="K29" s="118">
        <f t="shared" si="7"/>
        <v>5.0453476897378717</v>
      </c>
      <c r="L29" s="118">
        <f t="shared" si="7"/>
        <v>3.4729480669391002</v>
      </c>
      <c r="M29" s="118">
        <f t="shared" si="7"/>
        <v>2.3884833116835864</v>
      </c>
      <c r="N29" s="118">
        <f t="shared" si="7"/>
        <v>1.6007021597572084</v>
      </c>
      <c r="O29" s="118">
        <f t="shared" si="7"/>
        <v>2.2852929252312144</v>
      </c>
      <c r="P29" s="118">
        <f t="shared" si="7"/>
        <v>4.5717189142395043</v>
      </c>
      <c r="Q29" s="118">
        <f t="shared" si="7"/>
        <v>4.0671638311395064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42.020219573614497</v>
      </c>
      <c r="C32" s="38">
        <v>40.831459999999964</v>
      </c>
      <c r="D32" s="38">
        <v>41.032160000000047</v>
      </c>
      <c r="E32" s="38">
        <v>62.131780000000148</v>
      </c>
      <c r="F32" s="38">
        <v>65.821129999999883</v>
      </c>
      <c r="G32" s="38">
        <v>70.609906694126551</v>
      </c>
      <c r="H32" s="38">
        <v>61.245450000000254</v>
      </c>
      <c r="I32" s="38">
        <v>59.936129999999736</v>
      </c>
      <c r="J32" s="38">
        <v>51.683939999999993</v>
      </c>
      <c r="K32" s="38">
        <v>39.905180000000001</v>
      </c>
      <c r="L32" s="38">
        <v>45.903739844361269</v>
      </c>
      <c r="M32" s="38">
        <v>57.874447848940534</v>
      </c>
      <c r="N32" s="38">
        <v>61.438235386751487</v>
      </c>
      <c r="O32" s="38">
        <v>70.097283515584934</v>
      </c>
      <c r="P32" s="38">
        <v>58.385340789089</v>
      </c>
      <c r="Q32" s="38">
        <v>55.162553473340921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8.3778856753488959</v>
      </c>
      <c r="C34" s="51">
        <v>9.4393299999999698</v>
      </c>
      <c r="D34" s="51">
        <v>8.41497000000005</v>
      </c>
      <c r="E34" s="51">
        <v>6.3072400000001503</v>
      </c>
      <c r="F34" s="51">
        <v>7.2934799999998798</v>
      </c>
      <c r="G34" s="51">
        <v>6.2680995960327586</v>
      </c>
      <c r="H34" s="51">
        <v>4.2280000000002529</v>
      </c>
      <c r="I34" s="51">
        <v>4.2198899999997357</v>
      </c>
      <c r="J34" s="51">
        <v>3.2096700000000009</v>
      </c>
      <c r="K34" s="51">
        <v>1.01322</v>
      </c>
      <c r="L34" s="51">
        <v>2.0341322607943613</v>
      </c>
      <c r="M34" s="51">
        <v>2.038842059519359</v>
      </c>
      <c r="N34" s="51">
        <v>4.0702182014026977</v>
      </c>
      <c r="O34" s="51">
        <v>5.0897951455600428</v>
      </c>
      <c r="P34" s="51">
        <v>4.073516036804282</v>
      </c>
      <c r="Q34" s="51">
        <v>6.1138927774297445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3.2957874172376336</v>
      </c>
      <c r="C36" s="51">
        <v>3.3099999999999685</v>
      </c>
      <c r="D36" s="51">
        <v>3.2859300000000511</v>
      </c>
      <c r="E36" s="51">
        <v>2.1911900000001499</v>
      </c>
      <c r="F36" s="51">
        <v>2.1917199999998802</v>
      </c>
      <c r="G36" s="51">
        <v>2.1967972464573249</v>
      </c>
      <c r="H36" s="51">
        <v>2.1976600000002531</v>
      </c>
      <c r="I36" s="51">
        <v>2.1974799999997359</v>
      </c>
      <c r="J36" s="51">
        <v>2.1954100000000007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5.0820982581112624</v>
      </c>
      <c r="C37" s="51">
        <v>6.1293300000000004</v>
      </c>
      <c r="D37" s="51">
        <v>5.1290399999999998</v>
      </c>
      <c r="E37" s="51">
        <v>4.1160500000000004</v>
      </c>
      <c r="F37" s="51">
        <v>5.1017599999999996</v>
      </c>
      <c r="G37" s="51">
        <v>4.0713023495754337</v>
      </c>
      <c r="H37" s="51">
        <v>2.0303399999999998</v>
      </c>
      <c r="I37" s="51">
        <v>2.0224099999999998</v>
      </c>
      <c r="J37" s="51">
        <v>1.0142599999999999</v>
      </c>
      <c r="K37" s="51">
        <v>1.01322</v>
      </c>
      <c r="L37" s="51">
        <v>2.0341322607943613</v>
      </c>
      <c r="M37" s="51">
        <v>2.038842059519359</v>
      </c>
      <c r="N37" s="51">
        <v>4.0702182014026977</v>
      </c>
      <c r="O37" s="51">
        <v>5.0897951455600428</v>
      </c>
      <c r="P37" s="51">
        <v>4.073516036804282</v>
      </c>
      <c r="Q37" s="51">
        <v>6.1138927774297445</v>
      </c>
    </row>
    <row r="38" spans="1:17" x14ac:dyDescent="0.25">
      <c r="A38" s="53" t="s">
        <v>29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9.2244192034724026</v>
      </c>
      <c r="C40" s="51">
        <v>8.2989300000000004</v>
      </c>
      <c r="D40" s="51">
        <v>8.4750999999999994</v>
      </c>
      <c r="E40" s="51">
        <v>11.086270000000001</v>
      </c>
      <c r="F40" s="51">
        <v>12.28435</v>
      </c>
      <c r="G40" s="51">
        <v>13.68619204743748</v>
      </c>
      <c r="H40" s="51">
        <v>10.61684</v>
      </c>
      <c r="I40" s="51">
        <v>12.18421</v>
      </c>
      <c r="J40" s="51">
        <v>9.6196000000000002</v>
      </c>
      <c r="K40" s="51">
        <v>8.3055699999999995</v>
      </c>
      <c r="L40" s="51">
        <v>9.1725398472559352</v>
      </c>
      <c r="M40" s="51">
        <v>17.986253059091194</v>
      </c>
      <c r="N40" s="51">
        <v>18.413174380808293</v>
      </c>
      <c r="O40" s="51">
        <v>24.145341473118144</v>
      </c>
      <c r="P40" s="51">
        <v>16.428788472360033</v>
      </c>
      <c r="Q40" s="51">
        <v>16.462301503353295</v>
      </c>
    </row>
    <row r="41" spans="1:17" x14ac:dyDescent="0.25">
      <c r="A41" s="53" t="s">
        <v>66</v>
      </c>
      <c r="B41" s="51">
        <v>9.2244192034724026</v>
      </c>
      <c r="C41" s="51">
        <v>8.2989300000000004</v>
      </c>
      <c r="D41" s="51">
        <v>8.4750999999999994</v>
      </c>
      <c r="E41" s="51">
        <v>11.086270000000001</v>
      </c>
      <c r="F41" s="51">
        <v>12.28435</v>
      </c>
      <c r="G41" s="51">
        <v>13.68619204743748</v>
      </c>
      <c r="H41" s="51">
        <v>10.61684</v>
      </c>
      <c r="I41" s="51">
        <v>12.18421</v>
      </c>
      <c r="J41" s="51">
        <v>9.6196000000000002</v>
      </c>
      <c r="K41" s="51">
        <v>8.3055699999999995</v>
      </c>
      <c r="L41" s="51">
        <v>9.1725398472559352</v>
      </c>
      <c r="M41" s="51">
        <v>17.986253059091194</v>
      </c>
      <c r="N41" s="51">
        <v>18.413174380808293</v>
      </c>
      <c r="O41" s="51">
        <v>24.145341473118144</v>
      </c>
      <c r="P41" s="51">
        <v>16.428788472360033</v>
      </c>
      <c r="Q41" s="51">
        <v>16.462301503353295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3.7024699999999928</v>
      </c>
      <c r="F49" s="51">
        <v>5.1960400000000009</v>
      </c>
      <c r="G49" s="51">
        <v>5.0875108211782845</v>
      </c>
      <c r="H49" s="51">
        <v>6.65144</v>
      </c>
      <c r="I49" s="51">
        <v>5.2962300000000022</v>
      </c>
      <c r="J49" s="51">
        <v>4.7057399999999943</v>
      </c>
      <c r="K49" s="51">
        <v>3.8929199999999984</v>
      </c>
      <c r="L49" s="51">
        <v>4.6097258049106697</v>
      </c>
      <c r="M49" s="51">
        <v>3.3675990860714524</v>
      </c>
      <c r="N49" s="51">
        <v>5.4196586680446996</v>
      </c>
      <c r="O49" s="51">
        <v>5.8755571894764653</v>
      </c>
      <c r="P49" s="51">
        <v>6.4966729006582344</v>
      </c>
      <c r="Q49" s="51">
        <v>0</v>
      </c>
    </row>
    <row r="50" spans="1:17" x14ac:dyDescent="0.25">
      <c r="A50" s="63" t="s">
        <v>21</v>
      </c>
      <c r="B50" s="62">
        <v>24.417914694793193</v>
      </c>
      <c r="C50" s="62">
        <v>23.0932</v>
      </c>
      <c r="D50" s="62">
        <v>24.14209</v>
      </c>
      <c r="E50" s="62">
        <v>41.035800000000002</v>
      </c>
      <c r="F50" s="62">
        <v>41.047260000000001</v>
      </c>
      <c r="G50" s="62">
        <v>45.568104229478031</v>
      </c>
      <c r="H50" s="62">
        <v>39.749169999999999</v>
      </c>
      <c r="I50" s="62">
        <v>38.235799999999998</v>
      </c>
      <c r="J50" s="62">
        <v>34.14893</v>
      </c>
      <c r="K50" s="62">
        <v>26.693470000000001</v>
      </c>
      <c r="L50" s="62">
        <v>30.087341931400303</v>
      </c>
      <c r="M50" s="62">
        <v>34.481753644258532</v>
      </c>
      <c r="N50" s="62">
        <v>33.535184136495793</v>
      </c>
      <c r="O50" s="62">
        <v>34.986589707430291</v>
      </c>
      <c r="P50" s="62">
        <v>31.386363379266445</v>
      </c>
      <c r="Q50" s="62">
        <v>32.586359192557879</v>
      </c>
    </row>
    <row r="51" spans="1:17" x14ac:dyDescent="0.25">
      <c r="A51" s="191" t="s">
        <v>105</v>
      </c>
      <c r="B51" s="190">
        <f t="shared" ref="B51:Q51" si="8">SUM(B52:B54)</f>
        <v>42.02021957361449</v>
      </c>
      <c r="C51" s="190">
        <f t="shared" si="8"/>
        <v>40.831459999999964</v>
      </c>
      <c r="D51" s="190">
        <f t="shared" si="8"/>
        <v>41.032160000000047</v>
      </c>
      <c r="E51" s="190">
        <f t="shared" si="8"/>
        <v>62.131780000000155</v>
      </c>
      <c r="F51" s="190">
        <f t="shared" si="8"/>
        <v>65.821129999999883</v>
      </c>
      <c r="G51" s="190">
        <f t="shared" si="8"/>
        <v>70.609906694126565</v>
      </c>
      <c r="H51" s="190">
        <f t="shared" si="8"/>
        <v>61.245450000000247</v>
      </c>
      <c r="I51" s="190">
        <f t="shared" si="8"/>
        <v>59.936129999999736</v>
      </c>
      <c r="J51" s="190">
        <f t="shared" si="8"/>
        <v>51.683939999999993</v>
      </c>
      <c r="K51" s="190">
        <f t="shared" si="8"/>
        <v>39.905180000000001</v>
      </c>
      <c r="L51" s="190">
        <f t="shared" si="8"/>
        <v>45.903739844361269</v>
      </c>
      <c r="M51" s="190">
        <f t="shared" si="8"/>
        <v>57.874447848940541</v>
      </c>
      <c r="N51" s="190">
        <f t="shared" si="8"/>
        <v>61.438235386751494</v>
      </c>
      <c r="O51" s="190">
        <f t="shared" si="8"/>
        <v>70.097283515584934</v>
      </c>
      <c r="P51" s="190">
        <f t="shared" si="8"/>
        <v>58.385340789089</v>
      </c>
      <c r="Q51" s="190">
        <f t="shared" si="8"/>
        <v>55.162553473340921</v>
      </c>
    </row>
    <row r="52" spans="1:17" x14ac:dyDescent="0.25">
      <c r="A52" s="216" t="s">
        <v>41</v>
      </c>
      <c r="B52" s="220">
        <v>0</v>
      </c>
      <c r="C52" s="220">
        <v>0</v>
      </c>
      <c r="D52" s="220">
        <v>0</v>
      </c>
      <c r="E52" s="220">
        <v>0</v>
      </c>
      <c r="F52" s="220">
        <v>0</v>
      </c>
      <c r="G52" s="220">
        <v>0</v>
      </c>
      <c r="H52" s="220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</row>
    <row r="53" spans="1:17" x14ac:dyDescent="0.25">
      <c r="A53" s="179" t="s">
        <v>40</v>
      </c>
      <c r="B53" s="219">
        <v>36.756840084206651</v>
      </c>
      <c r="C53" s="219">
        <v>35.562804536434989</v>
      </c>
      <c r="D53" s="219">
        <v>35.865330681154028</v>
      </c>
      <c r="E53" s="219">
        <v>54.666559433608271</v>
      </c>
      <c r="F53" s="219">
        <v>57.888814898273914</v>
      </c>
      <c r="G53" s="219">
        <v>62.932241777644208</v>
      </c>
      <c r="H53" s="219">
        <v>53.940104533435111</v>
      </c>
      <c r="I53" s="219">
        <v>53.167103798179213</v>
      </c>
      <c r="J53" s="219">
        <v>44.915422552277938</v>
      </c>
      <c r="K53" s="219">
        <v>34.877553142957801</v>
      </c>
      <c r="L53" s="219">
        <v>40.289029980038961</v>
      </c>
      <c r="M53" s="219">
        <v>51.513167266377131</v>
      </c>
      <c r="N53" s="219">
        <v>53.945633140818856</v>
      </c>
      <c r="O53" s="219">
        <v>62.431358863589438</v>
      </c>
      <c r="P53" s="219">
        <v>52.111144280892994</v>
      </c>
      <c r="Q53" s="219">
        <v>48.741510795306958</v>
      </c>
    </row>
    <row r="54" spans="1:17" x14ac:dyDescent="0.25">
      <c r="A54" s="119" t="s">
        <v>39</v>
      </c>
      <c r="B54" s="218">
        <v>5.2633794894078418</v>
      </c>
      <c r="C54" s="218">
        <v>5.2686554635649747</v>
      </c>
      <c r="D54" s="218">
        <v>5.1668293188460188</v>
      </c>
      <c r="E54" s="218">
        <v>7.465220566391884</v>
      </c>
      <c r="F54" s="218">
        <v>7.9323151017259725</v>
      </c>
      <c r="G54" s="218">
        <v>7.6776649164823549</v>
      </c>
      <c r="H54" s="218">
        <v>7.3053454665651394</v>
      </c>
      <c r="I54" s="218">
        <v>6.7690262018205214</v>
      </c>
      <c r="J54" s="218">
        <v>6.7685174477220533</v>
      </c>
      <c r="K54" s="218">
        <v>5.0276268570421969</v>
      </c>
      <c r="L54" s="218">
        <v>5.6147098643223083</v>
      </c>
      <c r="M54" s="218">
        <v>6.361280582563408</v>
      </c>
      <c r="N54" s="218">
        <v>7.4926022459326367</v>
      </c>
      <c r="O54" s="218">
        <v>7.6659246519954998</v>
      </c>
      <c r="P54" s="218">
        <v>6.2741965081960078</v>
      </c>
      <c r="Q54" s="218">
        <v>6.4210426780339631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</row>
    <row r="65" spans="1:17" x14ac:dyDescent="0.25">
      <c r="A65" s="53" t="s">
        <v>67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</row>
    <row r="66" spans="1:17" x14ac:dyDescent="0.25">
      <c r="A66" s="52" t="s">
        <v>27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</row>
    <row r="67" spans="1:17" x14ac:dyDescent="0.25">
      <c r="A67" s="53" t="s">
        <v>66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0</v>
      </c>
      <c r="C70" s="190">
        <f t="shared" si="9"/>
        <v>0</v>
      </c>
      <c r="D70" s="190">
        <f t="shared" si="9"/>
        <v>0</v>
      </c>
      <c r="E70" s="190">
        <f t="shared" si="9"/>
        <v>0</v>
      </c>
      <c r="F70" s="190">
        <f t="shared" si="9"/>
        <v>0</v>
      </c>
      <c r="G70" s="190">
        <f t="shared" si="9"/>
        <v>0</v>
      </c>
      <c r="H70" s="190">
        <f t="shared" si="9"/>
        <v>0</v>
      </c>
      <c r="I70" s="190">
        <f t="shared" si="9"/>
        <v>0</v>
      </c>
      <c r="J70" s="190">
        <f t="shared" si="9"/>
        <v>0</v>
      </c>
      <c r="K70" s="190">
        <f t="shared" si="9"/>
        <v>0</v>
      </c>
      <c r="L70" s="190">
        <f t="shared" si="9"/>
        <v>0</v>
      </c>
      <c r="M70" s="190">
        <f t="shared" si="9"/>
        <v>0</v>
      </c>
      <c r="N70" s="190">
        <f t="shared" si="9"/>
        <v>0</v>
      </c>
      <c r="O70" s="190">
        <f t="shared" si="9"/>
        <v>0</v>
      </c>
      <c r="P70" s="190">
        <f t="shared" si="9"/>
        <v>0</v>
      </c>
      <c r="Q70" s="190">
        <f t="shared" si="9"/>
        <v>0</v>
      </c>
    </row>
    <row r="71" spans="1:17" x14ac:dyDescent="0.25">
      <c r="A71" s="216" t="str">
        <f>A52</f>
        <v>Basic chemicals</v>
      </c>
      <c r="B71" s="215">
        <v>0</v>
      </c>
      <c r="C71" s="215">
        <v>0</v>
      </c>
      <c r="D71" s="215">
        <v>0</v>
      </c>
      <c r="E71" s="215">
        <v>0</v>
      </c>
      <c r="F71" s="215">
        <v>0</v>
      </c>
      <c r="G71" s="215">
        <v>0</v>
      </c>
      <c r="H71" s="215">
        <v>0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0</v>
      </c>
      <c r="Q71" s="215">
        <v>0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46.140109578155283</v>
      </c>
      <c r="C75" s="70">
        <f t="shared" si="10"/>
        <v>47.252824600967926</v>
      </c>
      <c r="D75" s="70">
        <f t="shared" si="10"/>
        <v>44.49970344927614</v>
      </c>
      <c r="E75" s="70">
        <f t="shared" si="10"/>
        <v>44.597925107388406</v>
      </c>
      <c r="F75" s="70">
        <f t="shared" si="10"/>
        <v>50.47145460824369</v>
      </c>
      <c r="G75" s="70">
        <f t="shared" si="10"/>
        <v>50.580596161565516</v>
      </c>
      <c r="H75" s="70">
        <f t="shared" si="10"/>
        <v>37.041677353152672</v>
      </c>
      <c r="I75" s="70">
        <f t="shared" si="10"/>
        <v>40.698030140999307</v>
      </c>
      <c r="J75" s="70">
        <f t="shared" si="10"/>
        <v>31.541115323196006</v>
      </c>
      <c r="K75" s="70">
        <f t="shared" si="10"/>
        <v>22.651512403571999</v>
      </c>
      <c r="L75" s="70">
        <f t="shared" si="10"/>
        <v>27.855144063602467</v>
      </c>
      <c r="M75" s="70">
        <f t="shared" si="10"/>
        <v>48.571359592361077</v>
      </c>
      <c r="N75" s="70">
        <f t="shared" si="10"/>
        <v>55.876289705269656</v>
      </c>
      <c r="O75" s="70">
        <f t="shared" si="10"/>
        <v>72.50312864401846</v>
      </c>
      <c r="P75" s="70">
        <f t="shared" si="10"/>
        <v>51.225605668862293</v>
      </c>
      <c r="Q75" s="70">
        <f t="shared" si="10"/>
        <v>57.634424060990668</v>
      </c>
    </row>
    <row r="76" spans="1:17" x14ac:dyDescent="0.25">
      <c r="A76" s="55" t="s">
        <v>343</v>
      </c>
      <c r="B76" s="54">
        <v>46.140109578155283</v>
      </c>
      <c r="C76" s="54">
        <v>47.252824600967926</v>
      </c>
      <c r="D76" s="54">
        <v>44.49970344927614</v>
      </c>
      <c r="E76" s="54">
        <v>44.597925107388406</v>
      </c>
      <c r="F76" s="54">
        <v>50.47145460824369</v>
      </c>
      <c r="G76" s="54">
        <v>50.580596161565516</v>
      </c>
      <c r="H76" s="54">
        <v>37.041677353152672</v>
      </c>
      <c r="I76" s="54">
        <v>40.698030140999307</v>
      </c>
      <c r="J76" s="54">
        <v>31.541115323196006</v>
      </c>
      <c r="K76" s="54">
        <v>22.651512403571999</v>
      </c>
      <c r="L76" s="54">
        <v>27.855144063602467</v>
      </c>
      <c r="M76" s="54">
        <v>48.571359592361077</v>
      </c>
      <c r="N76" s="54">
        <v>55.876289705269656</v>
      </c>
      <c r="O76" s="54">
        <v>72.50312864401846</v>
      </c>
      <c r="P76" s="54">
        <v>51.225605668862293</v>
      </c>
      <c r="Q76" s="54">
        <v>57.634424060990668</v>
      </c>
    </row>
    <row r="77" spans="1:17" x14ac:dyDescent="0.25">
      <c r="A77" s="52" t="s">
        <v>106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</row>
    <row r="78" spans="1:17" x14ac:dyDescent="0.25">
      <c r="A78" s="50" t="s">
        <v>105</v>
      </c>
      <c r="B78" s="38">
        <f t="shared" ref="B78:Q78" si="11">SUM(B79:B81)</f>
        <v>46.14010957815529</v>
      </c>
      <c r="C78" s="38">
        <f t="shared" si="11"/>
        <v>47.252824600967919</v>
      </c>
      <c r="D78" s="38">
        <f t="shared" si="11"/>
        <v>44.499703449276126</v>
      </c>
      <c r="E78" s="38">
        <f t="shared" si="11"/>
        <v>44.597925107388406</v>
      </c>
      <c r="F78" s="38">
        <f t="shared" si="11"/>
        <v>50.471454608243683</v>
      </c>
      <c r="G78" s="38">
        <f t="shared" si="11"/>
        <v>50.580596161565509</v>
      </c>
      <c r="H78" s="38">
        <f t="shared" si="11"/>
        <v>37.04167735315265</v>
      </c>
      <c r="I78" s="38">
        <f t="shared" si="11"/>
        <v>40.6980301409993</v>
      </c>
      <c r="J78" s="38">
        <f t="shared" si="11"/>
        <v>31.541115323195996</v>
      </c>
      <c r="K78" s="38">
        <f t="shared" si="11"/>
        <v>22.651512403571999</v>
      </c>
      <c r="L78" s="38">
        <f t="shared" si="11"/>
        <v>27.855144063602463</v>
      </c>
      <c r="M78" s="38">
        <f t="shared" si="11"/>
        <v>48.57135959236107</v>
      </c>
      <c r="N78" s="38">
        <f t="shared" si="11"/>
        <v>55.876289705269663</v>
      </c>
      <c r="O78" s="38">
        <f t="shared" si="11"/>
        <v>72.503128644018446</v>
      </c>
      <c r="P78" s="38">
        <f t="shared" si="11"/>
        <v>51.225605668862293</v>
      </c>
      <c r="Q78" s="38">
        <f t="shared" si="11"/>
        <v>57.634424060990661</v>
      </c>
    </row>
    <row r="79" spans="1:17" x14ac:dyDescent="0.25">
      <c r="A79" s="121" t="s">
        <v>41</v>
      </c>
      <c r="B79" s="120">
        <f>CHI_emi!B$5</f>
        <v>0</v>
      </c>
      <c r="C79" s="120">
        <f>CHI_emi!C$5</f>
        <v>0</v>
      </c>
      <c r="D79" s="120">
        <f>CHI_emi!D$5</f>
        <v>0</v>
      </c>
      <c r="E79" s="120">
        <f>CHI_emi!E$5</f>
        <v>0</v>
      </c>
      <c r="F79" s="120">
        <f>CHI_emi!F$5</f>
        <v>0</v>
      </c>
      <c r="G79" s="120">
        <f>CHI_emi!G$5</f>
        <v>0</v>
      </c>
      <c r="H79" s="120">
        <f>CHI_emi!H$5</f>
        <v>0</v>
      </c>
      <c r="I79" s="120">
        <f>CHI_emi!I$5</f>
        <v>0</v>
      </c>
      <c r="J79" s="120">
        <f>CHI_emi!J$5</f>
        <v>0</v>
      </c>
      <c r="K79" s="120">
        <f>CHI_emi!K$5</f>
        <v>0</v>
      </c>
      <c r="L79" s="120">
        <f>CHI_emi!L$5</f>
        <v>0</v>
      </c>
      <c r="M79" s="120">
        <f>CHI_emi!M$5</f>
        <v>0</v>
      </c>
      <c r="N79" s="120">
        <f>CHI_emi!N$5</f>
        <v>0</v>
      </c>
      <c r="O79" s="120">
        <f>CHI_emi!O$5</f>
        <v>0</v>
      </c>
      <c r="P79" s="120">
        <f>CHI_emi!P$5</f>
        <v>0</v>
      </c>
      <c r="Q79" s="120">
        <f>CHI_emi!Q$5</f>
        <v>0</v>
      </c>
    </row>
    <row r="80" spans="1:17" x14ac:dyDescent="0.25">
      <c r="A80" s="179" t="s">
        <v>40</v>
      </c>
      <c r="B80" s="189">
        <f>CHI_emi!B$60</f>
        <v>41.27903953807062</v>
      </c>
      <c r="C80" s="189">
        <f>CHI_emi!C$60</f>
        <v>42.168600705959285</v>
      </c>
      <c r="D80" s="189">
        <f>CHI_emi!D$60</f>
        <v>39.768842155751997</v>
      </c>
      <c r="E80" s="189">
        <f>CHI_emi!E$60</f>
        <v>38.837962666336772</v>
      </c>
      <c r="F80" s="189">
        <f>CHI_emi!F$60</f>
        <v>43.828855998151816</v>
      </c>
      <c r="G80" s="189">
        <f>CHI_emi!G$60</f>
        <v>44.534183355445002</v>
      </c>
      <c r="H80" s="189">
        <f>CHI_emi!H$60</f>
        <v>33.451072293293606</v>
      </c>
      <c r="I80" s="189">
        <f>CHI_emi!I$60</f>
        <v>36.257795035158672</v>
      </c>
      <c r="J80" s="189">
        <f>CHI_emi!J$60</f>
        <v>27.811190037038699</v>
      </c>
      <c r="K80" s="189">
        <f>CHI_emi!K$60</f>
        <v>20.587765195330967</v>
      </c>
      <c r="L80" s="189">
        <f>CHI_emi!L$60</f>
        <v>25.255212825899243</v>
      </c>
      <c r="M80" s="189">
        <f>CHI_emi!M$60</f>
        <v>43.239306564625501</v>
      </c>
      <c r="N80" s="189">
        <f>CHI_emi!N$60</f>
        <v>49.841862605861799</v>
      </c>
      <c r="O80" s="189">
        <f>CHI_emi!O$60</f>
        <v>64.924885300827739</v>
      </c>
      <c r="P80" s="189">
        <f>CHI_emi!P$60</f>
        <v>47.16708991885627</v>
      </c>
      <c r="Q80" s="189">
        <f>CHI_emi!Q$60</f>
        <v>51.947381525978173</v>
      </c>
    </row>
    <row r="81" spans="1:17" x14ac:dyDescent="0.25">
      <c r="A81" s="119" t="s">
        <v>39</v>
      </c>
      <c r="B81" s="118">
        <f>CHI_emi!B$108</f>
        <v>4.8610700400846678</v>
      </c>
      <c r="C81" s="118">
        <f>CHI_emi!C$108</f>
        <v>5.0842238950086331</v>
      </c>
      <c r="D81" s="118">
        <f>CHI_emi!D$108</f>
        <v>4.7308612935241312</v>
      </c>
      <c r="E81" s="118">
        <f>CHI_emi!E$108</f>
        <v>5.7599624410516332</v>
      </c>
      <c r="F81" s="118">
        <f>CHI_emi!F$108</f>
        <v>6.6425986100918664</v>
      </c>
      <c r="G81" s="118">
        <f>CHI_emi!G$108</f>
        <v>6.0464128061205065</v>
      </c>
      <c r="H81" s="118">
        <f>CHI_emi!H$108</f>
        <v>3.5906050598590444</v>
      </c>
      <c r="I81" s="118">
        <f>CHI_emi!I$108</f>
        <v>4.4402351058406255</v>
      </c>
      <c r="J81" s="118">
        <f>CHI_emi!J$108</f>
        <v>3.7299252861572985</v>
      </c>
      <c r="K81" s="118">
        <f>CHI_emi!K$108</f>
        <v>2.0637472082410322</v>
      </c>
      <c r="L81" s="118">
        <f>CHI_emi!L$108</f>
        <v>2.5999312377032218</v>
      </c>
      <c r="M81" s="118">
        <f>CHI_emi!M$108</f>
        <v>5.3320530277355704</v>
      </c>
      <c r="N81" s="118">
        <f>CHI_emi!N$108</f>
        <v>6.0344270994078641</v>
      </c>
      <c r="O81" s="118">
        <f>CHI_emi!O$108</f>
        <v>7.578243343190703</v>
      </c>
      <c r="P81" s="118">
        <f>CHI_emi!P$108</f>
        <v>4.0585157500060216</v>
      </c>
      <c r="Q81" s="118">
        <f>CHI_emi!Q$108</f>
        <v>5.6870425350124902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 t="str">
        <f t="shared" ref="B84:Q84" si="12">IF(B$5=0,"",B$5/B$10*1000)</f>
        <v/>
      </c>
      <c r="C84" s="187" t="str">
        <f t="shared" si="12"/>
        <v/>
      </c>
      <c r="D84" s="187" t="str">
        <f t="shared" si="12"/>
        <v/>
      </c>
      <c r="E84" s="187" t="str">
        <f t="shared" si="12"/>
        <v/>
      </c>
      <c r="F84" s="187" t="str">
        <f t="shared" si="12"/>
        <v/>
      </c>
      <c r="G84" s="187" t="str">
        <f t="shared" si="12"/>
        <v/>
      </c>
      <c r="H84" s="187" t="str">
        <f t="shared" si="12"/>
        <v/>
      </c>
      <c r="I84" s="187" t="str">
        <f t="shared" si="12"/>
        <v/>
      </c>
      <c r="J84" s="187" t="str">
        <f t="shared" si="12"/>
        <v/>
      </c>
      <c r="K84" s="187" t="str">
        <f t="shared" si="12"/>
        <v/>
      </c>
      <c r="L84" s="187" t="str">
        <f t="shared" si="12"/>
        <v/>
      </c>
      <c r="M84" s="187" t="str">
        <f t="shared" si="12"/>
        <v/>
      </c>
      <c r="N84" s="187" t="str">
        <f t="shared" si="12"/>
        <v/>
      </c>
      <c r="O84" s="187" t="str">
        <f t="shared" si="12"/>
        <v/>
      </c>
      <c r="P84" s="187" t="str">
        <f t="shared" si="12"/>
        <v/>
      </c>
      <c r="Q84" s="187" t="str">
        <f t="shared" si="12"/>
        <v/>
      </c>
    </row>
    <row r="85" spans="1:17" x14ac:dyDescent="0.25">
      <c r="A85" s="180" t="s">
        <v>40</v>
      </c>
      <c r="B85" s="186">
        <f t="shared" ref="B85:Q85" si="13">IF(B$6=0,"",B$6/B$11*1000)</f>
        <v>1667.6242845111326</v>
      </c>
      <c r="C85" s="186">
        <f t="shared" si="13"/>
        <v>1673.9768090595837</v>
      </c>
      <c r="D85" s="186">
        <f t="shared" si="13"/>
        <v>1999.367945173389</v>
      </c>
      <c r="E85" s="186">
        <f t="shared" si="13"/>
        <v>1430.8115555913676</v>
      </c>
      <c r="F85" s="186">
        <f t="shared" si="13"/>
        <v>1288.2409172852604</v>
      </c>
      <c r="G85" s="186">
        <f t="shared" si="13"/>
        <v>885.51830940281286</v>
      </c>
      <c r="H85" s="186">
        <f t="shared" si="13"/>
        <v>894.49449558509173</v>
      </c>
      <c r="I85" s="186">
        <f t="shared" si="13"/>
        <v>913.86145344161548</v>
      </c>
      <c r="J85" s="186">
        <f t="shared" si="13"/>
        <v>1249.8006093060947</v>
      </c>
      <c r="K85" s="186">
        <f t="shared" si="13"/>
        <v>1199.4418068835378</v>
      </c>
      <c r="L85" s="186">
        <f t="shared" si="13"/>
        <v>1047.6818646621396</v>
      </c>
      <c r="M85" s="186">
        <f t="shared" si="13"/>
        <v>848.87345283224874</v>
      </c>
      <c r="N85" s="186">
        <f t="shared" si="13"/>
        <v>654.44885411472023</v>
      </c>
      <c r="O85" s="186">
        <f t="shared" si="13"/>
        <v>627.6652272764843</v>
      </c>
      <c r="P85" s="186">
        <f t="shared" si="13"/>
        <v>851.61126886376451</v>
      </c>
      <c r="Q85" s="186">
        <f t="shared" si="13"/>
        <v>884.40589401566046</v>
      </c>
    </row>
    <row r="86" spans="1:17" x14ac:dyDescent="0.25">
      <c r="A86" s="108" t="s">
        <v>39</v>
      </c>
      <c r="B86" s="185">
        <f t="shared" ref="B86:Q86" si="14">IF(B$7=0,"",B$7/B$12*1000)</f>
        <v>8622.9970340859836</v>
      </c>
      <c r="C86" s="185">
        <f t="shared" si="14"/>
        <v>8560.2803705698825</v>
      </c>
      <c r="D86" s="185">
        <f t="shared" si="14"/>
        <v>9913.1435587926499</v>
      </c>
      <c r="E86" s="185">
        <f t="shared" si="14"/>
        <v>7556.7592373386769</v>
      </c>
      <c r="F86" s="185">
        <f t="shared" si="14"/>
        <v>6905.5310640670596</v>
      </c>
      <c r="G86" s="185">
        <f t="shared" si="14"/>
        <v>5110.5234872721776</v>
      </c>
      <c r="H86" s="185">
        <f t="shared" si="14"/>
        <v>5107.2235886699946</v>
      </c>
      <c r="I86" s="185">
        <f t="shared" si="14"/>
        <v>5218.3090015553389</v>
      </c>
      <c r="J86" s="185">
        <f t="shared" si="14"/>
        <v>6638.687519752807</v>
      </c>
      <c r="K86" s="185">
        <f t="shared" si="14"/>
        <v>6435.2465613734457</v>
      </c>
      <c r="L86" s="185">
        <f t="shared" si="14"/>
        <v>5774.8912070885735</v>
      </c>
      <c r="M86" s="185">
        <f t="shared" si="14"/>
        <v>4886.1156273534725</v>
      </c>
      <c r="N86" s="185">
        <f t="shared" si="14"/>
        <v>3893.9507034578182</v>
      </c>
      <c r="O86" s="185">
        <f t="shared" si="14"/>
        <v>3768.3338726742118</v>
      </c>
      <c r="P86" s="185">
        <f t="shared" si="14"/>
        <v>4553.7525995129417</v>
      </c>
      <c r="Q86" s="185">
        <f t="shared" si="14"/>
        <v>4323.0358545779627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 t="str">
        <f t="shared" ref="B88:Q88" si="15">IF(SUM(B89,B90)=0,"",SUM(B89,B90))</f>
        <v/>
      </c>
      <c r="C88" s="113" t="str">
        <f t="shared" si="15"/>
        <v/>
      </c>
      <c r="D88" s="113" t="str">
        <f t="shared" si="15"/>
        <v/>
      </c>
      <c r="E88" s="113" t="str">
        <f t="shared" si="15"/>
        <v/>
      </c>
      <c r="F88" s="113" t="str">
        <f t="shared" si="15"/>
        <v/>
      </c>
      <c r="G88" s="113" t="str">
        <f t="shared" si="15"/>
        <v/>
      </c>
      <c r="H88" s="113" t="str">
        <f t="shared" si="15"/>
        <v/>
      </c>
      <c r="I88" s="113" t="str">
        <f t="shared" si="15"/>
        <v/>
      </c>
      <c r="J88" s="113" t="str">
        <f t="shared" si="15"/>
        <v/>
      </c>
      <c r="K88" s="113" t="str">
        <f t="shared" si="15"/>
        <v/>
      </c>
      <c r="L88" s="113" t="str">
        <f t="shared" si="15"/>
        <v/>
      </c>
      <c r="M88" s="113" t="str">
        <f t="shared" si="15"/>
        <v/>
      </c>
      <c r="N88" s="113" t="str">
        <f t="shared" si="15"/>
        <v/>
      </c>
      <c r="O88" s="113" t="str">
        <f t="shared" si="15"/>
        <v/>
      </c>
      <c r="P88" s="113" t="str">
        <f t="shared" si="15"/>
        <v/>
      </c>
      <c r="Q88" s="113" t="str">
        <f t="shared" si="15"/>
        <v/>
      </c>
    </row>
    <row r="89" spans="1:17" x14ac:dyDescent="0.25">
      <c r="A89" s="179" t="s">
        <v>173</v>
      </c>
      <c r="B89" s="182" t="str">
        <f t="shared" ref="B89:Q89" si="16">IF(B$71=0,"",B$71/B$10)</f>
        <v/>
      </c>
      <c r="C89" s="182" t="str">
        <f t="shared" si="16"/>
        <v/>
      </c>
      <c r="D89" s="182" t="str">
        <f t="shared" si="16"/>
        <v/>
      </c>
      <c r="E89" s="182" t="str">
        <f t="shared" si="16"/>
        <v/>
      </c>
      <c r="F89" s="182" t="str">
        <f t="shared" si="16"/>
        <v/>
      </c>
      <c r="G89" s="182" t="str">
        <f t="shared" si="16"/>
        <v/>
      </c>
      <c r="H89" s="182" t="str">
        <f t="shared" si="16"/>
        <v/>
      </c>
      <c r="I89" s="182" t="str">
        <f t="shared" si="16"/>
        <v/>
      </c>
      <c r="J89" s="182" t="str">
        <f t="shared" si="16"/>
        <v/>
      </c>
      <c r="K89" s="182" t="str">
        <f t="shared" si="16"/>
        <v/>
      </c>
      <c r="L89" s="182" t="str">
        <f t="shared" si="16"/>
        <v/>
      </c>
      <c r="M89" s="182" t="str">
        <f t="shared" si="16"/>
        <v/>
      </c>
      <c r="N89" s="182" t="str">
        <f t="shared" si="16"/>
        <v/>
      </c>
      <c r="O89" s="182" t="str">
        <f t="shared" si="16"/>
        <v/>
      </c>
      <c r="P89" s="182" t="str">
        <f t="shared" si="16"/>
        <v/>
      </c>
      <c r="Q89" s="182" t="str">
        <f t="shared" si="16"/>
        <v/>
      </c>
    </row>
    <row r="90" spans="1:17" x14ac:dyDescent="0.25">
      <c r="A90" s="179" t="s">
        <v>172</v>
      </c>
      <c r="B90" s="182" t="str">
        <f t="shared" ref="B90:Q90" si="17">IF(B$52=0,"",B$52/B$10)</f>
        <v/>
      </c>
      <c r="C90" s="182" t="str">
        <f t="shared" si="17"/>
        <v/>
      </c>
      <c r="D90" s="182" t="str">
        <f t="shared" si="17"/>
        <v/>
      </c>
      <c r="E90" s="182" t="str">
        <f t="shared" si="17"/>
        <v/>
      </c>
      <c r="F90" s="182" t="str">
        <f t="shared" si="17"/>
        <v/>
      </c>
      <c r="G90" s="182" t="str">
        <f t="shared" si="17"/>
        <v/>
      </c>
      <c r="H90" s="182" t="str">
        <f t="shared" si="17"/>
        <v/>
      </c>
      <c r="I90" s="182" t="str">
        <f t="shared" si="17"/>
        <v/>
      </c>
      <c r="J90" s="182" t="str">
        <f t="shared" si="17"/>
        <v/>
      </c>
      <c r="K90" s="182" t="str">
        <f t="shared" si="17"/>
        <v/>
      </c>
      <c r="L90" s="182" t="str">
        <f t="shared" si="17"/>
        <v/>
      </c>
      <c r="M90" s="182" t="str">
        <f t="shared" si="17"/>
        <v/>
      </c>
      <c r="N90" s="182" t="str">
        <f t="shared" si="17"/>
        <v/>
      </c>
      <c r="O90" s="182" t="str">
        <f t="shared" si="17"/>
        <v/>
      </c>
      <c r="P90" s="182" t="str">
        <f t="shared" si="17"/>
        <v/>
      </c>
      <c r="Q90" s="182" t="str">
        <f t="shared" si="17"/>
        <v/>
      </c>
    </row>
    <row r="91" spans="1:17" x14ac:dyDescent="0.25">
      <c r="A91" s="180" t="s">
        <v>40</v>
      </c>
      <c r="B91" s="182">
        <f t="shared" ref="B91:Q91" si="18">IF(B$53=0,"",B$53/B$11)</f>
        <v>0.59755726686829036</v>
      </c>
      <c r="C91" s="182">
        <f t="shared" si="18"/>
        <v>0.58861780205926428</v>
      </c>
      <c r="D91" s="182">
        <f t="shared" si="18"/>
        <v>0.5870386023041424</v>
      </c>
      <c r="E91" s="182">
        <f t="shared" si="18"/>
        <v>0.57813451980159103</v>
      </c>
      <c r="F91" s="182">
        <f t="shared" si="18"/>
        <v>0.56530618964668322</v>
      </c>
      <c r="G91" s="182">
        <f t="shared" si="18"/>
        <v>0.55766361373845341</v>
      </c>
      <c r="H91" s="182">
        <f t="shared" si="18"/>
        <v>0.55397761559983993</v>
      </c>
      <c r="I91" s="182">
        <f t="shared" si="18"/>
        <v>0.55187960525583246</v>
      </c>
      <c r="J91" s="182">
        <f t="shared" si="18"/>
        <v>0.54440357163640052</v>
      </c>
      <c r="K91" s="182">
        <f t="shared" si="18"/>
        <v>0.54011882096921082</v>
      </c>
      <c r="L91" s="182">
        <f t="shared" si="18"/>
        <v>0.5377081026103957</v>
      </c>
      <c r="M91" s="182">
        <f t="shared" si="18"/>
        <v>0.5364991132340593</v>
      </c>
      <c r="N91" s="182">
        <f t="shared" si="18"/>
        <v>0.53234486238224266</v>
      </c>
      <c r="O91" s="182">
        <f t="shared" si="18"/>
        <v>0.50564222397051339</v>
      </c>
      <c r="P91" s="182">
        <f t="shared" si="18"/>
        <v>0.50211546756044712</v>
      </c>
      <c r="Q91" s="182">
        <f t="shared" si="18"/>
        <v>0.49994855058123205</v>
      </c>
    </row>
    <row r="92" spans="1:17" x14ac:dyDescent="0.25">
      <c r="A92" s="108" t="s">
        <v>39</v>
      </c>
      <c r="B92" s="112">
        <f t="shared" ref="B92:Q92" si="19">IF(B$54=0,"",B$54/B$12)</f>
        <v>0.41312601166202784</v>
      </c>
      <c r="C92" s="112">
        <f t="shared" si="19"/>
        <v>0.41449181746585761</v>
      </c>
      <c r="D92" s="112">
        <f t="shared" si="19"/>
        <v>0.41337977944330351</v>
      </c>
      <c r="E92" s="112">
        <f t="shared" si="19"/>
        <v>0.41000044558911142</v>
      </c>
      <c r="F92" s="112">
        <f t="shared" si="19"/>
        <v>0.40740419540851697</v>
      </c>
      <c r="G92" s="112">
        <f t="shared" si="19"/>
        <v>0.40202476119524355</v>
      </c>
      <c r="H92" s="112">
        <f t="shared" si="19"/>
        <v>0.39936749167839608</v>
      </c>
      <c r="I92" s="112">
        <f t="shared" si="19"/>
        <v>0.39785501697723991</v>
      </c>
      <c r="J92" s="112">
        <f t="shared" si="19"/>
        <v>0.39246547647917668</v>
      </c>
      <c r="K92" s="112">
        <f t="shared" si="19"/>
        <v>0.38937656082945316</v>
      </c>
      <c r="L92" s="112">
        <f t="shared" si="19"/>
        <v>0.38763865208189374</v>
      </c>
      <c r="M92" s="112">
        <f t="shared" si="19"/>
        <v>0.37096334886951593</v>
      </c>
      <c r="N92" s="112">
        <f t="shared" si="19"/>
        <v>0.35519932348628053</v>
      </c>
      <c r="O92" s="112">
        <f t="shared" si="19"/>
        <v>0.34863123209931202</v>
      </c>
      <c r="P92" s="112">
        <f t="shared" si="19"/>
        <v>0.34619959689507468</v>
      </c>
      <c r="Q92" s="112">
        <f t="shared" si="19"/>
        <v>0.34470554655570917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 t="str">
        <f t="shared" ref="B94:Q94" si="20">IF(SUM(B95,B96)=0,"",SUM(B95,B96))</f>
        <v/>
      </c>
      <c r="C94" s="113" t="str">
        <f t="shared" si="20"/>
        <v/>
      </c>
      <c r="D94" s="113" t="str">
        <f t="shared" si="20"/>
        <v/>
      </c>
      <c r="E94" s="113" t="str">
        <f t="shared" si="20"/>
        <v/>
      </c>
      <c r="F94" s="113" t="str">
        <f t="shared" si="20"/>
        <v/>
      </c>
      <c r="G94" s="113" t="str">
        <f t="shared" si="20"/>
        <v/>
      </c>
      <c r="H94" s="113" t="str">
        <f t="shared" si="20"/>
        <v/>
      </c>
      <c r="I94" s="113" t="str">
        <f t="shared" si="20"/>
        <v/>
      </c>
      <c r="J94" s="113" t="str">
        <f t="shared" si="20"/>
        <v/>
      </c>
      <c r="K94" s="113" t="str">
        <f t="shared" si="20"/>
        <v/>
      </c>
      <c r="L94" s="113" t="str">
        <f t="shared" si="20"/>
        <v/>
      </c>
      <c r="M94" s="113" t="str">
        <f t="shared" si="20"/>
        <v/>
      </c>
      <c r="N94" s="113" t="str">
        <f t="shared" si="20"/>
        <v/>
      </c>
      <c r="O94" s="113" t="str">
        <f t="shared" si="20"/>
        <v/>
      </c>
      <c r="P94" s="113" t="str">
        <f t="shared" si="20"/>
        <v/>
      </c>
      <c r="Q94" s="113" t="str">
        <f t="shared" si="20"/>
        <v/>
      </c>
    </row>
    <row r="95" spans="1:17" x14ac:dyDescent="0.25">
      <c r="A95" s="179" t="s">
        <v>173</v>
      </c>
      <c r="B95" s="182" t="str">
        <f>IF(CHI_ued!B$15=0,"",CHI_ued!B$15/B$10)</f>
        <v/>
      </c>
      <c r="C95" s="182" t="str">
        <f>IF(CHI_ued!C$15=0,"",CHI_ued!C$15/C$10)</f>
        <v/>
      </c>
      <c r="D95" s="182" t="str">
        <f>IF(CHI_ued!D$15=0,"",CHI_ued!D$15/D$10)</f>
        <v/>
      </c>
      <c r="E95" s="182" t="str">
        <f>IF(CHI_ued!E$15=0,"",CHI_ued!E$15/E$10)</f>
        <v/>
      </c>
      <c r="F95" s="182" t="str">
        <f>IF(CHI_ued!F$15=0,"",CHI_ued!F$15/F$10)</f>
        <v/>
      </c>
      <c r="G95" s="182" t="str">
        <f>IF(CHI_ued!G$15=0,"",CHI_ued!G$15/G$10)</f>
        <v/>
      </c>
      <c r="H95" s="182" t="str">
        <f>IF(CHI_ued!H$15=0,"",CHI_ued!H$15/H$10)</f>
        <v/>
      </c>
      <c r="I95" s="182" t="str">
        <f>IF(CHI_ued!I$15=0,"",CHI_ued!I$15/I$10)</f>
        <v/>
      </c>
      <c r="J95" s="182" t="str">
        <f>IF(CHI_ued!J$15=0,"",CHI_ued!J$15/J$10)</f>
        <v/>
      </c>
      <c r="K95" s="182" t="str">
        <f>IF(CHI_ued!K$15=0,"",CHI_ued!K$15/K$10)</f>
        <v/>
      </c>
      <c r="L95" s="182" t="str">
        <f>IF(CHI_ued!L$15=0,"",CHI_ued!L$15/L$10)</f>
        <v/>
      </c>
      <c r="M95" s="182" t="str">
        <f>IF(CHI_ued!M$15=0,"",CHI_ued!M$15/M$10)</f>
        <v/>
      </c>
      <c r="N95" s="182" t="str">
        <f>IF(CHI_ued!N$15=0,"",CHI_ued!N$15/N$10)</f>
        <v/>
      </c>
      <c r="O95" s="182" t="str">
        <f>IF(CHI_ued!O$15=0,"",CHI_ued!O$15/O$10)</f>
        <v/>
      </c>
      <c r="P95" s="182" t="str">
        <f>IF(CHI_ued!P$15=0,"",CHI_ued!P$15/P$10)</f>
        <v/>
      </c>
      <c r="Q95" s="182" t="str">
        <f>IF(CHI_ued!Q$15=0,"",CHI_ued!Q$15/Q$10)</f>
        <v/>
      </c>
    </row>
    <row r="96" spans="1:17" x14ac:dyDescent="0.25">
      <c r="A96" s="179" t="s">
        <v>172</v>
      </c>
      <c r="B96" s="182" t="str">
        <f>IF((CHI_ued!B$5-CHI_ued!B$15)=0,"",(CHI_ued!B$5-CHI_ued!B$15)/B$10)</f>
        <v/>
      </c>
      <c r="C96" s="182" t="str">
        <f>IF((CHI_ued!C$5-CHI_ued!C$15)=0,"",(CHI_ued!C$5-CHI_ued!C$15)/C$10)</f>
        <v/>
      </c>
      <c r="D96" s="182" t="str">
        <f>IF((CHI_ued!D$5-CHI_ued!D$15)=0,"",(CHI_ued!D$5-CHI_ued!D$15)/D$10)</f>
        <v/>
      </c>
      <c r="E96" s="182" t="str">
        <f>IF((CHI_ued!E$5-CHI_ued!E$15)=0,"",(CHI_ued!E$5-CHI_ued!E$15)/E$10)</f>
        <v/>
      </c>
      <c r="F96" s="182" t="str">
        <f>IF((CHI_ued!F$5-CHI_ued!F$15)=0,"",(CHI_ued!F$5-CHI_ued!F$15)/F$10)</f>
        <v/>
      </c>
      <c r="G96" s="182" t="str">
        <f>IF((CHI_ued!G$5-CHI_ued!G$15)=0,"",(CHI_ued!G$5-CHI_ued!G$15)/G$10)</f>
        <v/>
      </c>
      <c r="H96" s="182" t="str">
        <f>IF((CHI_ued!H$5-CHI_ued!H$15)=0,"",(CHI_ued!H$5-CHI_ued!H$15)/H$10)</f>
        <v/>
      </c>
      <c r="I96" s="182" t="str">
        <f>IF((CHI_ued!I$5-CHI_ued!I$15)=0,"",(CHI_ued!I$5-CHI_ued!I$15)/I$10)</f>
        <v/>
      </c>
      <c r="J96" s="182" t="str">
        <f>IF((CHI_ued!J$5-CHI_ued!J$15)=0,"",(CHI_ued!J$5-CHI_ued!J$15)/J$10)</f>
        <v/>
      </c>
      <c r="K96" s="182" t="str">
        <f>IF((CHI_ued!K$5-CHI_ued!K$15)=0,"",(CHI_ued!K$5-CHI_ued!K$15)/K$10)</f>
        <v/>
      </c>
      <c r="L96" s="182" t="str">
        <f>IF((CHI_ued!L$5-CHI_ued!L$15)=0,"",(CHI_ued!L$5-CHI_ued!L$15)/L$10)</f>
        <v/>
      </c>
      <c r="M96" s="182" t="str">
        <f>IF((CHI_ued!M$5-CHI_ued!M$15)=0,"",(CHI_ued!M$5-CHI_ued!M$15)/M$10)</f>
        <v/>
      </c>
      <c r="N96" s="182" t="str">
        <f>IF((CHI_ued!N$5-CHI_ued!N$15)=0,"",(CHI_ued!N$5-CHI_ued!N$15)/N$10)</f>
        <v/>
      </c>
      <c r="O96" s="182" t="str">
        <f>IF((CHI_ued!O$5-CHI_ued!O$15)=0,"",(CHI_ued!O$5-CHI_ued!O$15)/O$10)</f>
        <v/>
      </c>
      <c r="P96" s="182" t="str">
        <f>IF((CHI_ued!P$5-CHI_ued!P$15)=0,"",(CHI_ued!P$5-CHI_ued!P$15)/P$10)</f>
        <v/>
      </c>
      <c r="Q96" s="182" t="str">
        <f>IF((CHI_ued!Q$5-CHI_ued!Q$15)=0,"",(CHI_ued!Q$5-CHI_ued!Q$15)/Q$10)</f>
        <v/>
      </c>
    </row>
    <row r="97" spans="1:17" x14ac:dyDescent="0.25">
      <c r="A97" s="180" t="s">
        <v>40</v>
      </c>
      <c r="B97" s="182">
        <f>IF(CHI_ued!B$60=0,"",CHI_ued!B$60/B$11)</f>
        <v>0.26329078227818264</v>
      </c>
      <c r="C97" s="182">
        <f>IF(CHI_ued!C$60=0,"",CHI_ued!C$60/C$11)</f>
        <v>0.25769153061601063</v>
      </c>
      <c r="D97" s="182">
        <f>IF(CHI_ued!D$60=0,"",CHI_ued!D$60/D$11)</f>
        <v>0.26021201522052551</v>
      </c>
      <c r="E97" s="182">
        <f>IF(CHI_ued!E$60=0,"",CHI_ued!E$60/E$11)</f>
        <v>0.26792889947094606</v>
      </c>
      <c r="F97" s="182">
        <f>IF(CHI_ued!F$60=0,"",CHI_ued!F$60/F$11)</f>
        <v>0.25981984293210103</v>
      </c>
      <c r="G97" s="182">
        <f>IF(CHI_ued!G$60=0,"",CHI_ued!G$60/G$11)</f>
        <v>0.26042066789455126</v>
      </c>
      <c r="H97" s="182">
        <f>IF(CHI_ued!H$60=0,"",CHI_ued!H$60/H$11)</f>
        <v>0.26134582495732395</v>
      </c>
      <c r="I97" s="182">
        <f>IF(CHI_ued!I$60=0,"",CHI_ued!I$60/I$11)</f>
        <v>0.26060262554603564</v>
      </c>
      <c r="J97" s="182">
        <f>IF(CHI_ued!J$60=0,"",CHI_ued!J$60/J$11)</f>
        <v>0.25864101613560081</v>
      </c>
      <c r="K97" s="182">
        <f>IF(CHI_ued!K$60=0,"",CHI_ued!K$60/K$11)</f>
        <v>0.27619673056391081</v>
      </c>
      <c r="L97" s="182">
        <f>IF(CHI_ued!L$60=0,"",CHI_ued!L$60/L$11)</f>
        <v>0.27337041944550095</v>
      </c>
      <c r="M97" s="182">
        <f>IF(CHI_ued!M$60=0,"",CHI_ued!M$60/M$11)</f>
        <v>0.26858687201067433</v>
      </c>
      <c r="N97" s="182">
        <f>IF(CHI_ued!N$60=0,"",CHI_ued!N$60/N$11)</f>
        <v>0.2630394257206109</v>
      </c>
      <c r="O97" s="182">
        <f>IF(CHI_ued!O$60=0,"",CHI_ued!O$60/O$11)</f>
        <v>0.2467812637731116</v>
      </c>
      <c r="P97" s="182">
        <f>IF(CHI_ued!P$60=0,"",CHI_ued!P$60/P$11)</f>
        <v>0.24692703272330743</v>
      </c>
      <c r="Q97" s="182">
        <f>IF(CHI_ued!Q$60=0,"",CHI_ued!Q$60/Q$11)</f>
        <v>0.24706111057769004</v>
      </c>
    </row>
    <row r="98" spans="1:17" x14ac:dyDescent="0.25">
      <c r="A98" s="108" t="s">
        <v>39</v>
      </c>
      <c r="B98" s="112">
        <f>IF(CHI_ued!B$108=0,"",CHI_ued!B$108/B$12)</f>
        <v>0.15171280304641019</v>
      </c>
      <c r="C98" s="112">
        <f>IF(CHI_ued!C$108=0,"",CHI_ued!C$108/C$12)</f>
        <v>0.15150873004873655</v>
      </c>
      <c r="D98" s="112">
        <f>IF(CHI_ued!D$108=0,"",CHI_ued!D$108/D$12)</f>
        <v>0.15198202102092995</v>
      </c>
      <c r="E98" s="112">
        <f>IF(CHI_ued!E$108=0,"",CHI_ued!E$108/E$12)</f>
        <v>0.15517215547255084</v>
      </c>
      <c r="F98" s="112">
        <f>IF(CHI_ued!F$108=0,"",CHI_ued!F$108/F$12)</f>
        <v>0.15296066058669439</v>
      </c>
      <c r="G98" s="112">
        <f>IF(CHI_ued!G$108=0,"",CHI_ued!G$108/G$12)</f>
        <v>0.15677059949241839</v>
      </c>
      <c r="H98" s="112">
        <f>IF(CHI_ued!H$108=0,"",CHI_ued!H$108/H$12)</f>
        <v>0.15796034654728672</v>
      </c>
      <c r="I98" s="112">
        <f>IF(CHI_ued!I$108=0,"",CHI_ued!I$108/I$12)</f>
        <v>0.15594838873139963</v>
      </c>
      <c r="J98" s="112">
        <f>IF(CHI_ued!J$108=0,"",CHI_ued!J$108/J$12)</f>
        <v>0.15499003127072952</v>
      </c>
      <c r="K98" s="112">
        <f>IF(CHI_ued!K$108=0,"",CHI_ued!K$108/K$12)</f>
        <v>0.16504936038491982</v>
      </c>
      <c r="L98" s="112">
        <f>IF(CHI_ued!L$108=0,"",CHI_ued!L$108/L$12)</f>
        <v>0.16371170749942485</v>
      </c>
      <c r="M98" s="112">
        <f>IF(CHI_ued!M$108=0,"",CHI_ued!M$108/M$12)</f>
        <v>0.15308038122773976</v>
      </c>
      <c r="N98" s="112">
        <f>IF(CHI_ued!N$108=0,"",CHI_ued!N$108/N$12)</f>
        <v>0.15117761493379461</v>
      </c>
      <c r="O98" s="112">
        <f>IF(CHI_ued!O$108=0,"",CHI_ued!O$108/O$12)</f>
        <v>0.14627112306772824</v>
      </c>
      <c r="P98" s="112">
        <f>IF(CHI_ued!P$108=0,"",CHI_ued!P$108/P$12)</f>
        <v>0.1482270243176379</v>
      </c>
      <c r="Q98" s="112">
        <f>IF(CHI_ued!Q$108=0,"",CHI_ued!Q$108/Q$12)</f>
        <v>0.14697792325382239</v>
      </c>
    </row>
    <row r="99" spans="1:17" x14ac:dyDescent="0.25">
      <c r="A99" s="39" t="s">
        <v>171</v>
      </c>
      <c r="B99" s="211">
        <f t="shared" ref="B99:Q99" si="21">IF(B$51=0,"",B$78/B$51)</f>
        <v>1.0980454182854336</v>
      </c>
      <c r="C99" s="211">
        <f t="shared" si="21"/>
        <v>1.1572651235338625</v>
      </c>
      <c r="D99" s="211">
        <f t="shared" si="21"/>
        <v>1.0845079432639197</v>
      </c>
      <c r="E99" s="211">
        <f t="shared" si="21"/>
        <v>0.7177957094966263</v>
      </c>
      <c r="F99" s="211">
        <f t="shared" si="21"/>
        <v>0.76679714566194435</v>
      </c>
      <c r="G99" s="211">
        <f t="shared" si="21"/>
        <v>0.71633852145810695</v>
      </c>
      <c r="H99" s="211">
        <f t="shared" si="21"/>
        <v>0.60480700775571905</v>
      </c>
      <c r="I99" s="211">
        <f t="shared" si="21"/>
        <v>0.67902332267698096</v>
      </c>
      <c r="J99" s="211">
        <f t="shared" si="21"/>
        <v>0.61026917303897499</v>
      </c>
      <c r="K99" s="211">
        <f t="shared" si="21"/>
        <v>0.56763338502851002</v>
      </c>
      <c r="L99" s="211">
        <f t="shared" si="21"/>
        <v>0.60681644149358205</v>
      </c>
      <c r="M99" s="211">
        <f t="shared" si="21"/>
        <v>0.83925396090409909</v>
      </c>
      <c r="N99" s="211">
        <f t="shared" si="21"/>
        <v>0.90947094026269504</v>
      </c>
      <c r="O99" s="211">
        <f t="shared" si="21"/>
        <v>1.0343215172938709</v>
      </c>
      <c r="P99" s="211">
        <f t="shared" si="21"/>
        <v>0.87737101430836029</v>
      </c>
      <c r="Q99" s="211">
        <f t="shared" si="21"/>
        <v>1.0448106628864515</v>
      </c>
    </row>
    <row r="100" spans="1:17" x14ac:dyDescent="0.25">
      <c r="A100" s="210" t="s">
        <v>170</v>
      </c>
      <c r="B100" s="109" t="str">
        <f t="shared" ref="B100:Q100" si="22">IF(B$52=0,"",B$79/B$52)</f>
        <v/>
      </c>
      <c r="C100" s="109" t="str">
        <f t="shared" si="22"/>
        <v/>
      </c>
      <c r="D100" s="109" t="str">
        <f t="shared" si="22"/>
        <v/>
      </c>
      <c r="E100" s="109" t="str">
        <f t="shared" si="22"/>
        <v/>
      </c>
      <c r="F100" s="109" t="str">
        <f t="shared" si="22"/>
        <v/>
      </c>
      <c r="G100" s="109" t="str">
        <f t="shared" si="22"/>
        <v/>
      </c>
      <c r="H100" s="109" t="str">
        <f t="shared" si="22"/>
        <v/>
      </c>
      <c r="I100" s="109" t="str">
        <f t="shared" si="22"/>
        <v/>
      </c>
      <c r="J100" s="109" t="str">
        <f t="shared" si="22"/>
        <v/>
      </c>
      <c r="K100" s="109" t="str">
        <f t="shared" si="22"/>
        <v/>
      </c>
      <c r="L100" s="109" t="str">
        <f t="shared" si="22"/>
        <v/>
      </c>
      <c r="M100" s="109" t="str">
        <f t="shared" si="22"/>
        <v/>
      </c>
      <c r="N100" s="109" t="str">
        <f t="shared" si="22"/>
        <v/>
      </c>
      <c r="O100" s="109" t="str">
        <f t="shared" si="22"/>
        <v/>
      </c>
      <c r="P100" s="109" t="str">
        <f t="shared" si="22"/>
        <v/>
      </c>
      <c r="Q100" s="109" t="str">
        <f t="shared" si="22"/>
        <v/>
      </c>
    </row>
    <row r="101" spans="1:17" x14ac:dyDescent="0.25">
      <c r="A101" s="180" t="s">
        <v>169</v>
      </c>
      <c r="B101" s="178">
        <f t="shared" ref="B101:Q101" si="23">IF(B$53=0,"",B$80/B$53)</f>
        <v>1.1230301474094078</v>
      </c>
      <c r="C101" s="178">
        <f t="shared" si="23"/>
        <v>1.1857501469760769</v>
      </c>
      <c r="D101" s="178">
        <f t="shared" si="23"/>
        <v>1.1088380171174368</v>
      </c>
      <c r="E101" s="178">
        <f t="shared" si="23"/>
        <v>0.71045193018786745</v>
      </c>
      <c r="F101" s="178">
        <f t="shared" si="23"/>
        <v>0.75712132084878236</v>
      </c>
      <c r="G101" s="178">
        <f t="shared" si="23"/>
        <v>0.70765289933251896</v>
      </c>
      <c r="H101" s="178">
        <f t="shared" si="23"/>
        <v>0.62015215918906408</v>
      </c>
      <c r="I101" s="178">
        <f t="shared" si="23"/>
        <v>0.68195918989291227</v>
      </c>
      <c r="J101" s="178">
        <f t="shared" si="23"/>
        <v>0.61919021255268636</v>
      </c>
      <c r="K101" s="178">
        <f t="shared" si="23"/>
        <v>0.59028697084754889</v>
      </c>
      <c r="L101" s="178">
        <f t="shared" si="23"/>
        <v>0.62685085340629543</v>
      </c>
      <c r="M101" s="178">
        <f t="shared" si="23"/>
        <v>0.83938357626183058</v>
      </c>
      <c r="N101" s="178">
        <f t="shared" si="23"/>
        <v>0.92392766020106509</v>
      </c>
      <c r="O101" s="178">
        <f t="shared" si="23"/>
        <v>1.0399402877436414</v>
      </c>
      <c r="P101" s="178">
        <f t="shared" si="23"/>
        <v>0.90512481676880963</v>
      </c>
      <c r="Q101" s="178">
        <f t="shared" si="23"/>
        <v>1.0657729044168218</v>
      </c>
    </row>
    <row r="102" spans="1:17" x14ac:dyDescent="0.25">
      <c r="A102" s="108" t="s">
        <v>39</v>
      </c>
      <c r="B102" s="107">
        <f t="shared" ref="B102:Q102" si="24">IF(B$54=0,"",B$81/B$54)</f>
        <v>0.92356442279474782</v>
      </c>
      <c r="C102" s="107">
        <f t="shared" si="24"/>
        <v>0.96499456648251813</v>
      </c>
      <c r="D102" s="107">
        <f t="shared" si="24"/>
        <v>0.91562174819057918</v>
      </c>
      <c r="E102" s="107">
        <f t="shared" si="24"/>
        <v>0.77157297494768573</v>
      </c>
      <c r="F102" s="107">
        <f t="shared" si="24"/>
        <v>0.83740982612333692</v>
      </c>
      <c r="G102" s="107">
        <f t="shared" si="24"/>
        <v>0.78753278137212157</v>
      </c>
      <c r="H102" s="107">
        <f t="shared" si="24"/>
        <v>0.49150380037363128</v>
      </c>
      <c r="I102" s="107">
        <f t="shared" si="24"/>
        <v>0.65596364579685473</v>
      </c>
      <c r="J102" s="107">
        <f t="shared" si="24"/>
        <v>0.55106976010124731</v>
      </c>
      <c r="K102" s="107">
        <f t="shared" si="24"/>
        <v>0.41048137956983455</v>
      </c>
      <c r="L102" s="107">
        <f t="shared" si="24"/>
        <v>0.46305709476174894</v>
      </c>
      <c r="M102" s="107">
        <f t="shared" si="24"/>
        <v>0.83820434557642332</v>
      </c>
      <c r="N102" s="107">
        <f t="shared" si="24"/>
        <v>0.80538468496491411</v>
      </c>
      <c r="O102" s="107">
        <f t="shared" si="24"/>
        <v>0.98856220054524369</v>
      </c>
      <c r="P102" s="107">
        <f t="shared" si="24"/>
        <v>0.64685824626378319</v>
      </c>
      <c r="Q102" s="107">
        <f t="shared" si="24"/>
        <v>0.88568832511697093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243" t="s">
        <v>179</v>
      </c>
      <c r="B57" s="242">
        <v>0</v>
      </c>
      <c r="C57" s="242">
        <v>0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36.756840084206644</v>
      </c>
      <c r="C60" s="96">
        <v>35.562804536434996</v>
      </c>
      <c r="D60" s="96">
        <v>35.86533068115402</v>
      </c>
      <c r="E60" s="96">
        <v>54.666559433608263</v>
      </c>
      <c r="F60" s="96">
        <v>57.888814898273907</v>
      </c>
      <c r="G60" s="96">
        <v>62.932241777644194</v>
      </c>
      <c r="H60" s="96">
        <v>53.940104533435111</v>
      </c>
      <c r="I60" s="96">
        <v>53.167103798179213</v>
      </c>
      <c r="J60" s="96">
        <v>44.915422552277938</v>
      </c>
      <c r="K60" s="96">
        <v>34.877553142957808</v>
      </c>
      <c r="L60" s="96">
        <v>40.289029980038961</v>
      </c>
      <c r="M60" s="96">
        <v>51.513167266377124</v>
      </c>
      <c r="N60" s="96">
        <v>53.945633140818849</v>
      </c>
      <c r="O60" s="96">
        <v>62.431358863589438</v>
      </c>
      <c r="P60" s="96">
        <v>52.111144280892994</v>
      </c>
      <c r="Q60" s="96">
        <v>48.741510795306965</v>
      </c>
    </row>
    <row r="61" spans="1:17" x14ac:dyDescent="0.25">
      <c r="A61" s="132" t="s">
        <v>83</v>
      </c>
      <c r="B61" s="160">
        <v>0.3678418384865022</v>
      </c>
      <c r="C61" s="160">
        <v>0.35589260046429022</v>
      </c>
      <c r="D61" s="160">
        <v>0.35892011243236877</v>
      </c>
      <c r="E61" s="160">
        <v>0.54707226409351251</v>
      </c>
      <c r="F61" s="160">
        <v>0.5793187894063635</v>
      </c>
      <c r="G61" s="160">
        <v>0.62979057673437511</v>
      </c>
      <c r="H61" s="160">
        <v>0.5398023109243868</v>
      </c>
      <c r="I61" s="160">
        <v>0.53206655314552043</v>
      </c>
      <c r="J61" s="160">
        <v>0.4494883556415108</v>
      </c>
      <c r="K61" s="160">
        <v>0.34903498887894641</v>
      </c>
      <c r="L61" s="160">
        <v>0.40319001374285862</v>
      </c>
      <c r="M61" s="160">
        <v>0.51551488403565393</v>
      </c>
      <c r="N61" s="160">
        <v>0.53985763812606269</v>
      </c>
      <c r="O61" s="160">
        <v>0.624778021477985</v>
      </c>
      <c r="P61" s="160">
        <v>0.52149910258894283</v>
      </c>
      <c r="Q61" s="160">
        <v>0.48777770070771259</v>
      </c>
    </row>
    <row r="62" spans="1:17" x14ac:dyDescent="0.25">
      <c r="A62" s="76" t="s">
        <v>82</v>
      </c>
      <c r="B62" s="159">
        <v>2.3914164928872648</v>
      </c>
      <c r="C62" s="159">
        <v>2.3137320048982732</v>
      </c>
      <c r="D62" s="159">
        <v>2.3334144914872543</v>
      </c>
      <c r="E62" s="159">
        <v>3.5566308621590088</v>
      </c>
      <c r="F62" s="159">
        <v>3.7662722471323726</v>
      </c>
      <c r="G62" s="159">
        <v>4.094399860723926</v>
      </c>
      <c r="H62" s="159">
        <v>3.5093673807054082</v>
      </c>
      <c r="I62" s="159">
        <v>3.4590756063561976</v>
      </c>
      <c r="J62" s="159">
        <v>2.922217525512202</v>
      </c>
      <c r="K62" s="159">
        <v>2.2691492420606312</v>
      </c>
      <c r="L62" s="159">
        <v>2.6212223508868089</v>
      </c>
      <c r="M62" s="159">
        <v>3.3514697541861218</v>
      </c>
      <c r="N62" s="159">
        <v>3.5097270743801068</v>
      </c>
      <c r="O62" s="159">
        <v>4.0618121938044647</v>
      </c>
      <c r="P62" s="159">
        <v>3.3903744068060067</v>
      </c>
      <c r="Q62" s="159">
        <v>3.1711445417263362</v>
      </c>
    </row>
    <row r="63" spans="1:17" x14ac:dyDescent="0.25">
      <c r="A63" s="76" t="s">
        <v>81</v>
      </c>
      <c r="B63" s="159">
        <v>0.44132815201361358</v>
      </c>
      <c r="C63" s="159">
        <v>0.42699173189345613</v>
      </c>
      <c r="D63" s="159">
        <v>0.43062407091059657</v>
      </c>
      <c r="E63" s="159">
        <v>0.65636468196141018</v>
      </c>
      <c r="F63" s="159">
        <v>0.69505331913149382</v>
      </c>
      <c r="G63" s="159">
        <v>0.75560820522586847</v>
      </c>
      <c r="H63" s="159">
        <v>0.64764235986081131</v>
      </c>
      <c r="I63" s="159">
        <v>0.63836117613516696</v>
      </c>
      <c r="J63" s="159">
        <v>0.53928575977956639</v>
      </c>
      <c r="K63" s="159">
        <v>0.41876412771270438</v>
      </c>
      <c r="L63" s="159">
        <v>0.48373807723345386</v>
      </c>
      <c r="M63" s="159">
        <v>0.618502865370264</v>
      </c>
      <c r="N63" s="159">
        <v>0.64770874016102997</v>
      </c>
      <c r="O63" s="159">
        <v>0.74959425706469429</v>
      </c>
      <c r="P63" s="159">
        <v>0.62568259273960047</v>
      </c>
      <c r="Q63" s="159">
        <v>0.58522443268694013</v>
      </c>
    </row>
    <row r="64" spans="1:17" x14ac:dyDescent="0.25">
      <c r="A64" s="76" t="s">
        <v>80</v>
      </c>
      <c r="B64" s="159">
        <v>3.4944974656217704</v>
      </c>
      <c r="C64" s="159">
        <v>3.3809797044107568</v>
      </c>
      <c r="D64" s="159">
        <v>3.4097410681075031</v>
      </c>
      <c r="E64" s="159">
        <v>5.1971865088883673</v>
      </c>
      <c r="F64" s="159">
        <v>5.5035284993604527</v>
      </c>
      <c r="G64" s="159">
        <v>5.9830104789765635</v>
      </c>
      <c r="H64" s="159">
        <v>5.1281219537816742</v>
      </c>
      <c r="I64" s="159">
        <v>5.0546322548824438</v>
      </c>
      <c r="J64" s="159">
        <v>4.2701393785943518</v>
      </c>
      <c r="K64" s="159">
        <v>3.3158323943499903</v>
      </c>
      <c r="L64" s="159">
        <v>3.8303051305571563</v>
      </c>
      <c r="M64" s="159">
        <v>4.8973913983387121</v>
      </c>
      <c r="N64" s="159">
        <v>5.1286475621975951</v>
      </c>
      <c r="O64" s="159">
        <v>5.9353912040408563</v>
      </c>
      <c r="P64" s="159">
        <v>4.9542414745949568</v>
      </c>
      <c r="Q64" s="159">
        <v>4.6338881567232688</v>
      </c>
    </row>
    <row r="65" spans="1:17" x14ac:dyDescent="0.25">
      <c r="A65" s="129" t="s">
        <v>79</v>
      </c>
      <c r="B65" s="158">
        <v>1.029957147762206</v>
      </c>
      <c r="C65" s="158">
        <v>0.99649928130001264</v>
      </c>
      <c r="D65" s="158">
        <v>1.0049763148106328</v>
      </c>
      <c r="E65" s="158">
        <v>1.5318023394618347</v>
      </c>
      <c r="F65" s="158">
        <v>1.6220926103378177</v>
      </c>
      <c r="G65" s="158">
        <v>1.7634136148562503</v>
      </c>
      <c r="H65" s="158">
        <v>1.5114464705882829</v>
      </c>
      <c r="I65" s="158">
        <v>1.4897863488074572</v>
      </c>
      <c r="J65" s="158">
        <v>1.2585673957962302</v>
      </c>
      <c r="K65" s="158">
        <v>0.97729796886104991</v>
      </c>
      <c r="L65" s="158">
        <v>1.1289320384800041</v>
      </c>
      <c r="M65" s="158">
        <v>1.4434416752998309</v>
      </c>
      <c r="N65" s="158">
        <v>1.5116013867529754</v>
      </c>
      <c r="O65" s="158">
        <v>1.7493784601383577</v>
      </c>
      <c r="P65" s="158">
        <v>1.4601974872490402</v>
      </c>
      <c r="Q65" s="158">
        <v>1.3657775619815951</v>
      </c>
    </row>
    <row r="66" spans="1:17" x14ac:dyDescent="0.25">
      <c r="A66" s="92" t="s">
        <v>125</v>
      </c>
      <c r="B66" s="91">
        <v>0.20599142955244121</v>
      </c>
      <c r="C66" s="91">
        <v>0.19929985626000254</v>
      </c>
      <c r="D66" s="91">
        <v>0.20099526296212653</v>
      </c>
      <c r="E66" s="91">
        <v>0.30636046789236698</v>
      </c>
      <c r="F66" s="91">
        <v>0.32441852206756355</v>
      </c>
      <c r="G66" s="91">
        <v>0.35268272297125008</v>
      </c>
      <c r="H66" s="91">
        <v>0.30228929411765659</v>
      </c>
      <c r="I66" s="91">
        <v>0.29795726976149145</v>
      </c>
      <c r="J66" s="91">
        <v>0.25171347915924608</v>
      </c>
      <c r="K66" s="91">
        <v>0.19545959377221001</v>
      </c>
      <c r="L66" s="91">
        <v>0.22578640769600083</v>
      </c>
      <c r="M66" s="91">
        <v>0.28868833505996622</v>
      </c>
      <c r="N66" s="91">
        <v>0.30232027735059513</v>
      </c>
      <c r="O66" s="91">
        <v>0.3498756920276716</v>
      </c>
      <c r="P66" s="91">
        <v>0.29203949744980801</v>
      </c>
      <c r="Q66" s="91">
        <v>0.27315551239631902</v>
      </c>
    </row>
    <row r="67" spans="1:17" x14ac:dyDescent="0.25">
      <c r="A67" s="92" t="s">
        <v>26</v>
      </c>
      <c r="B67" s="91">
        <v>0.30898714432866181</v>
      </c>
      <c r="C67" s="91">
        <v>0.2989497843900038</v>
      </c>
      <c r="D67" s="91">
        <v>0.30149289444318977</v>
      </c>
      <c r="E67" s="91">
        <v>0.45954070183855045</v>
      </c>
      <c r="F67" s="91">
        <v>0.48662778310134525</v>
      </c>
      <c r="G67" s="91">
        <v>0.5290240844568751</v>
      </c>
      <c r="H67" s="91">
        <v>0.45343394117648489</v>
      </c>
      <c r="I67" s="91">
        <v>0.44693590464223715</v>
      </c>
      <c r="J67" s="91">
        <v>0.37757021873886909</v>
      </c>
      <c r="K67" s="91">
        <v>0.29318939065831495</v>
      </c>
      <c r="L67" s="91">
        <v>0.33867961154400122</v>
      </c>
      <c r="M67" s="91">
        <v>0.43303250258994924</v>
      </c>
      <c r="N67" s="91">
        <v>0.45348041602589262</v>
      </c>
      <c r="O67" s="91">
        <v>0.52481353804150743</v>
      </c>
      <c r="P67" s="91">
        <v>0.43805924617471204</v>
      </c>
      <c r="Q67" s="91">
        <v>0.40973326859447856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0.51497857388110302</v>
      </c>
      <c r="C69" s="157">
        <v>0.49824964065000626</v>
      </c>
      <c r="D69" s="157">
        <v>0.50248815740531638</v>
      </c>
      <c r="E69" s="157">
        <v>0.76590116973091726</v>
      </c>
      <c r="F69" s="157">
        <v>0.81104630516890897</v>
      </c>
      <c r="G69" s="157">
        <v>0.88170680742812524</v>
      </c>
      <c r="H69" s="157">
        <v>0.75572323529414143</v>
      </c>
      <c r="I69" s="157">
        <v>0.7448931744037286</v>
      </c>
      <c r="J69" s="157">
        <v>0.62928369789811522</v>
      </c>
      <c r="K69" s="157">
        <v>0.48864898443052496</v>
      </c>
      <c r="L69" s="157">
        <v>0.56446601924000206</v>
      </c>
      <c r="M69" s="157">
        <v>0.72172083764991546</v>
      </c>
      <c r="N69" s="157">
        <v>0.75580069337648759</v>
      </c>
      <c r="O69" s="157">
        <v>0.87468923006917876</v>
      </c>
      <c r="P69" s="157">
        <v>0.73009874362451999</v>
      </c>
      <c r="Q69" s="157">
        <v>0.68288878099079742</v>
      </c>
    </row>
    <row r="70" spans="1:17" x14ac:dyDescent="0.25">
      <c r="A70" s="156" t="s">
        <v>183</v>
      </c>
      <c r="B70" s="204">
        <v>1.8378420042103325</v>
      </c>
      <c r="C70" s="204">
        <v>1.7781402268217494</v>
      </c>
      <c r="D70" s="204">
        <v>1.7932665340577014</v>
      </c>
      <c r="E70" s="204">
        <v>2.7333279716804135</v>
      </c>
      <c r="F70" s="204">
        <v>2.894440744913696</v>
      </c>
      <c r="G70" s="204">
        <v>3.1466120888822111</v>
      </c>
      <c r="H70" s="204">
        <v>2.6970052266717559</v>
      </c>
      <c r="I70" s="204">
        <v>2.6583551899089608</v>
      </c>
      <c r="J70" s="204">
        <v>2.2457711276138972</v>
      </c>
      <c r="K70" s="204">
        <v>1.7438776571478904</v>
      </c>
      <c r="L70" s="204">
        <v>2.014451499001948</v>
      </c>
      <c r="M70" s="204">
        <v>2.575658363318857</v>
      </c>
      <c r="N70" s="204">
        <v>2.6972816570409428</v>
      </c>
      <c r="O70" s="204">
        <v>3.1215679431794721</v>
      </c>
      <c r="P70" s="204">
        <v>2.6055572140446497</v>
      </c>
      <c r="Q70" s="204">
        <v>2.4370755397653485</v>
      </c>
    </row>
    <row r="71" spans="1:17" x14ac:dyDescent="0.25">
      <c r="A71" s="152" t="s">
        <v>192</v>
      </c>
      <c r="B71" s="151">
        <v>1.654057803789299</v>
      </c>
      <c r="C71" s="151">
        <v>1.6003262041395745</v>
      </c>
      <c r="D71" s="151">
        <v>1.6139398806519312</v>
      </c>
      <c r="E71" s="151">
        <v>2.4599951745123723</v>
      </c>
      <c r="F71" s="151">
        <v>2.604996670422326</v>
      </c>
      <c r="G71" s="151">
        <v>2.8319508799939896</v>
      </c>
      <c r="H71" s="151">
        <v>2.4273047040045799</v>
      </c>
      <c r="I71" s="151">
        <v>2.3925196709180643</v>
      </c>
      <c r="J71" s="151">
        <v>2.0211940148525072</v>
      </c>
      <c r="K71" s="151">
        <v>1.5694898914331012</v>
      </c>
      <c r="L71" s="151">
        <v>1.8130063491017532</v>
      </c>
      <c r="M71" s="151">
        <v>2.3180925269869714</v>
      </c>
      <c r="N71" s="151">
        <v>2.4275534913368486</v>
      </c>
      <c r="O71" s="151">
        <v>2.8094111488615248</v>
      </c>
      <c r="P71" s="151">
        <v>2.3450014926401845</v>
      </c>
      <c r="Q71" s="151">
        <v>2.1933679857888135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0.57801420387870006</v>
      </c>
      <c r="C75" s="87">
        <v>0.66996051180768168</v>
      </c>
      <c r="D75" s="87">
        <v>0.59892139043945414</v>
      </c>
      <c r="E75" s="87">
        <v>0.17766904921086207</v>
      </c>
      <c r="F75" s="87">
        <v>2.6165445456430233E-2</v>
      </c>
      <c r="G75" s="87">
        <v>8.324348711387948E-2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6.8531969545362281E-2</v>
      </c>
      <c r="N75" s="87">
        <v>0</v>
      </c>
      <c r="O75" s="87">
        <v>0</v>
      </c>
      <c r="P75" s="87">
        <v>0</v>
      </c>
      <c r="Q75" s="87">
        <v>0.58308718550953853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1.0760435999105991</v>
      </c>
      <c r="C78" s="87">
        <v>0.9303656923318927</v>
      </c>
      <c r="D78" s="87">
        <v>1.015018490212477</v>
      </c>
      <c r="E78" s="87">
        <v>0.49080838336602989</v>
      </c>
      <c r="F78" s="87">
        <v>6.4618321740089066E-2</v>
      </c>
      <c r="G78" s="87">
        <v>0.28700860843900444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0.62007712869735765</v>
      </c>
      <c r="N78" s="87">
        <v>0</v>
      </c>
      <c r="O78" s="87">
        <v>0</v>
      </c>
      <c r="P78" s="87">
        <v>0</v>
      </c>
      <c r="Q78" s="87">
        <v>1.610280800279275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1.7915177419354804</v>
      </c>
      <c r="F81" s="87">
        <v>2.5142129032258067</v>
      </c>
      <c r="G81" s="87">
        <v>2.4616987844411056</v>
      </c>
      <c r="H81" s="87">
        <v>2.4273047040045799</v>
      </c>
      <c r="I81" s="87">
        <v>2.3925196709180643</v>
      </c>
      <c r="J81" s="87">
        <v>2.0211940148525072</v>
      </c>
      <c r="K81" s="87">
        <v>1.5694898914331012</v>
      </c>
      <c r="L81" s="87">
        <v>1.8130063491017532</v>
      </c>
      <c r="M81" s="87">
        <v>1.6294834287442512</v>
      </c>
      <c r="N81" s="87">
        <v>2.4275534913368486</v>
      </c>
      <c r="O81" s="87">
        <v>2.8094111488615248</v>
      </c>
      <c r="P81" s="87">
        <v>2.3450014926401845</v>
      </c>
      <c r="Q81" s="87">
        <v>0</v>
      </c>
    </row>
    <row r="82" spans="1:17" x14ac:dyDescent="0.25">
      <c r="A82" s="152" t="s">
        <v>191</v>
      </c>
      <c r="B82" s="151">
        <v>0.18378420042103349</v>
      </c>
      <c r="C82" s="151">
        <v>0.17781402268217494</v>
      </c>
      <c r="D82" s="151">
        <v>0.17932665340577025</v>
      </c>
      <c r="E82" s="151">
        <v>0.27333279716804126</v>
      </c>
      <c r="F82" s="151">
        <v>0.28944407449137</v>
      </c>
      <c r="G82" s="151">
        <v>0.31466120888822147</v>
      </c>
      <c r="H82" s="151">
        <v>0.26970052266717603</v>
      </c>
      <c r="I82" s="151">
        <v>0.26583551899089652</v>
      </c>
      <c r="J82" s="151">
        <v>0.22457711276139003</v>
      </c>
      <c r="K82" s="151">
        <v>0.1743877657147892</v>
      </c>
      <c r="L82" s="151">
        <v>0.2014451499001948</v>
      </c>
      <c r="M82" s="151">
        <v>0.25756583633188557</v>
      </c>
      <c r="N82" s="151">
        <v>0.26972816570409419</v>
      </c>
      <c r="O82" s="151">
        <v>0.31215679431794729</v>
      </c>
      <c r="P82" s="151">
        <v>0.26055572140446515</v>
      </c>
      <c r="Q82" s="151">
        <v>0.24370755397653499</v>
      </c>
    </row>
    <row r="83" spans="1:17" x14ac:dyDescent="0.25">
      <c r="A83" s="156" t="s">
        <v>181</v>
      </c>
      <c r="B83" s="204">
        <v>18.0047469621733</v>
      </c>
      <c r="C83" s="204">
        <v>17.419867852537703</v>
      </c>
      <c r="D83" s="204">
        <v>17.568055419059466</v>
      </c>
      <c r="E83" s="204">
        <v>26.777534946961651</v>
      </c>
      <c r="F83" s="204">
        <v>28.355904963423235</v>
      </c>
      <c r="G83" s="204">
        <v>30.82634650783395</v>
      </c>
      <c r="H83" s="204">
        <v>26.42169269754401</v>
      </c>
      <c r="I83" s="204">
        <v>26.043050719398664</v>
      </c>
      <c r="J83" s="204">
        <v>22.001097371270696</v>
      </c>
      <c r="K83" s="204">
        <v>17.084208478207142</v>
      </c>
      <c r="L83" s="204">
        <v>19.734933375126989</v>
      </c>
      <c r="M83" s="204">
        <v>25.232896509233406</v>
      </c>
      <c r="N83" s="204">
        <v>26.424400796955425</v>
      </c>
      <c r="O83" s="204">
        <v>30.58099706798625</v>
      </c>
      <c r="P83" s="204">
        <v>25.525805932646545</v>
      </c>
      <c r="Q83" s="204">
        <v>23.875245162889016</v>
      </c>
    </row>
    <row r="84" spans="1:17" x14ac:dyDescent="0.25">
      <c r="A84" s="152" t="s">
        <v>190</v>
      </c>
      <c r="B84" s="151">
        <v>10.659603242364561</v>
      </c>
      <c r="C84" s="151">
        <v>10.846302548956411</v>
      </c>
      <c r="D84" s="151">
        <v>10.155514059211381</v>
      </c>
      <c r="E84" s="151">
        <v>11.731807868771222</v>
      </c>
      <c r="F84" s="151">
        <v>14.441491160167692</v>
      </c>
      <c r="G84" s="151">
        <v>14.37385706658268</v>
      </c>
      <c r="H84" s="151">
        <v>11.765387983108781</v>
      </c>
      <c r="I84" s="151">
        <v>12.524607886381089</v>
      </c>
      <c r="J84" s="151">
        <v>9.6466252835243491</v>
      </c>
      <c r="K84" s="151">
        <v>7.2131548898872255</v>
      </c>
      <c r="L84" s="151">
        <v>8.7485555915950979</v>
      </c>
      <c r="M84" s="151">
        <v>14.172610198443738</v>
      </c>
      <c r="N84" s="151">
        <v>17.432636947775684</v>
      </c>
      <c r="O84" s="151">
        <v>22.859301073234938</v>
      </c>
      <c r="P84" s="151">
        <v>16.930450213476355</v>
      </c>
      <c r="Q84" s="151">
        <v>13.662799283423738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3.0759085731382725</v>
      </c>
      <c r="C86" s="208">
        <v>3.0820561638319903</v>
      </c>
      <c r="D86" s="208">
        <v>3.0654699759254629</v>
      </c>
      <c r="E86" s="208">
        <v>2.0513461533351744</v>
      </c>
      <c r="F86" s="208">
        <v>2.0513940780770858</v>
      </c>
      <c r="G86" s="208">
        <v>2.0706860306105788</v>
      </c>
      <c r="H86" s="208">
        <v>2.0584853124621247</v>
      </c>
      <c r="I86" s="208">
        <v>2.0661600639628563</v>
      </c>
      <c r="J86" s="208">
        <v>2.0418081311439784</v>
      </c>
      <c r="K86" s="208">
        <v>0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3.1690525776994001</v>
      </c>
      <c r="C87" s="208">
        <v>3.918287813714008</v>
      </c>
      <c r="D87" s="208">
        <v>3.166180003545783</v>
      </c>
      <c r="E87" s="208">
        <v>2.9251227945838112</v>
      </c>
      <c r="F87" s="208">
        <v>4.0812580986410625</v>
      </c>
      <c r="G87" s="208">
        <v>3.0763029090571452</v>
      </c>
      <c r="H87" s="208">
        <v>1.5469638607281098</v>
      </c>
      <c r="I87" s="208">
        <v>1.5092802283667979</v>
      </c>
      <c r="J87" s="208">
        <v>0.63925043679842597</v>
      </c>
      <c r="K87" s="208">
        <v>0.73238869838536125</v>
      </c>
      <c r="L87" s="208">
        <v>1.642092768074835</v>
      </c>
      <c r="M87" s="208">
        <v>1.3996219898740121</v>
      </c>
      <c r="N87" s="208">
        <v>3.378858895581613</v>
      </c>
      <c r="O87" s="208">
        <v>4.2661851860641899</v>
      </c>
      <c r="P87" s="208">
        <v>3.5117994203558136</v>
      </c>
      <c r="Q87" s="208">
        <v>4.0929682141923047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4.4146420915268871</v>
      </c>
      <c r="C89" s="208">
        <v>3.8459585714104114</v>
      </c>
      <c r="D89" s="208">
        <v>3.9238640797401345</v>
      </c>
      <c r="E89" s="208">
        <v>6.7553389208522363</v>
      </c>
      <c r="F89" s="208">
        <v>8.3088389834495437</v>
      </c>
      <c r="G89" s="208">
        <v>9.2268681269149564</v>
      </c>
      <c r="H89" s="208">
        <v>8.1599388099185468</v>
      </c>
      <c r="I89" s="208">
        <v>8.9491675940514348</v>
      </c>
      <c r="J89" s="208">
        <v>6.9655667155819447</v>
      </c>
      <c r="K89" s="208">
        <v>6.4807661915018642</v>
      </c>
      <c r="L89" s="208">
        <v>7.1064628235202623</v>
      </c>
      <c r="M89" s="208">
        <v>12.772988208569727</v>
      </c>
      <c r="N89" s="208">
        <v>14.053778052194071</v>
      </c>
      <c r="O89" s="208">
        <v>18.59311588717075</v>
      </c>
      <c r="P89" s="208">
        <v>13.418650793120543</v>
      </c>
      <c r="Q89" s="208">
        <v>9.5698310692314319</v>
      </c>
    </row>
    <row r="90" spans="1:17" x14ac:dyDescent="0.25">
      <c r="A90" s="152" t="s">
        <v>189</v>
      </c>
      <c r="B90" s="151">
        <v>7.345143719808739</v>
      </c>
      <c r="C90" s="151">
        <v>6.5735653035812929</v>
      </c>
      <c r="D90" s="151">
        <v>7.4125413598480856</v>
      </c>
      <c r="E90" s="151">
        <v>15.04572707819043</v>
      </c>
      <c r="F90" s="151">
        <v>13.914413803255544</v>
      </c>
      <c r="G90" s="151">
        <v>16.45248944125127</v>
      </c>
      <c r="H90" s="151">
        <v>14.656304714435231</v>
      </c>
      <c r="I90" s="151">
        <v>13.518442833017573</v>
      </c>
      <c r="J90" s="151">
        <v>12.354472087746347</v>
      </c>
      <c r="K90" s="151">
        <v>9.8710535883199153</v>
      </c>
      <c r="L90" s="151">
        <v>10.986377783531891</v>
      </c>
      <c r="M90" s="151">
        <v>11.060286310789667</v>
      </c>
      <c r="N90" s="151">
        <v>8.9917638491797405</v>
      </c>
      <c r="O90" s="151">
        <v>7.7216959947513102</v>
      </c>
      <c r="P90" s="151">
        <v>8.5953557191701897</v>
      </c>
      <c r="Q90" s="151">
        <v>10.21244587946528</v>
      </c>
    </row>
    <row r="91" spans="1:17" x14ac:dyDescent="0.25">
      <c r="A91" s="156" t="s">
        <v>180</v>
      </c>
      <c r="B91" s="155">
        <v>3.6756840084206654</v>
      </c>
      <c r="C91" s="155">
        <v>3.5562804536434989</v>
      </c>
      <c r="D91" s="155">
        <v>3.5865330681154024</v>
      </c>
      <c r="E91" s="155">
        <v>5.4666559433608271</v>
      </c>
      <c r="F91" s="155">
        <v>5.7888814898273928</v>
      </c>
      <c r="G91" s="155">
        <v>6.2932241777644213</v>
      </c>
      <c r="H91" s="155">
        <v>5.3940104533435127</v>
      </c>
      <c r="I91" s="155">
        <v>5.3167103798179216</v>
      </c>
      <c r="J91" s="155">
        <v>4.4915422552277944</v>
      </c>
      <c r="K91" s="155">
        <v>3.4877553142957805</v>
      </c>
      <c r="L91" s="155">
        <v>4.0289029980038951</v>
      </c>
      <c r="M91" s="155">
        <v>5.1513167266377131</v>
      </c>
      <c r="N91" s="155">
        <v>5.3945633140818856</v>
      </c>
      <c r="O91" s="155">
        <v>6.243135886358945</v>
      </c>
      <c r="P91" s="155">
        <v>5.2111144280892994</v>
      </c>
      <c r="Q91" s="155">
        <v>4.8741510795306962</v>
      </c>
    </row>
    <row r="92" spans="1:17" x14ac:dyDescent="0.25">
      <c r="A92" s="152" t="s">
        <v>193</v>
      </c>
      <c r="B92" s="151">
        <v>1.131606753114641</v>
      </c>
      <c r="C92" s="151">
        <v>1.1514264585330845</v>
      </c>
      <c r="D92" s="151">
        <v>1.0780934364499908</v>
      </c>
      <c r="E92" s="151">
        <v>1.2454303137459088</v>
      </c>
      <c r="F92" s="151">
        <v>1.5330860399140027</v>
      </c>
      <c r="G92" s="151">
        <v>1.5259061106707259</v>
      </c>
      <c r="H92" s="151">
        <v>0.87049629549781049</v>
      </c>
      <c r="I92" s="151">
        <v>1.3295927195502095</v>
      </c>
      <c r="J92" s="151">
        <v>1.0240706025734887</v>
      </c>
      <c r="K92" s="151">
        <v>0.76573720419707147</v>
      </c>
      <c r="L92" s="151">
        <v>0.84007232906042406</v>
      </c>
      <c r="M92" s="151">
        <v>1.5045420589465375</v>
      </c>
      <c r="N92" s="151">
        <v>1.8506213830077654</v>
      </c>
      <c r="O92" s="151">
        <v>2.4267075310220743</v>
      </c>
      <c r="P92" s="151">
        <v>1.2003688285924157</v>
      </c>
      <c r="Q92" s="151">
        <v>1.4504213322054724</v>
      </c>
    </row>
    <row r="93" spans="1:17" x14ac:dyDescent="0.25">
      <c r="A93" s="152" t="s">
        <v>187</v>
      </c>
      <c r="B93" s="151">
        <v>1.764328324041919</v>
      </c>
      <c r="C93" s="151">
        <v>1.7070146177488796</v>
      </c>
      <c r="D93" s="151">
        <v>1.7215358726953931</v>
      </c>
      <c r="E93" s="151">
        <v>2.6239948528131971</v>
      </c>
      <c r="F93" s="151">
        <v>2.7786631151171481</v>
      </c>
      <c r="G93" s="151">
        <v>3.0207476053269215</v>
      </c>
      <c r="H93" s="151">
        <v>3.4391250176048858</v>
      </c>
      <c r="I93" s="151">
        <v>2.5520209823126017</v>
      </c>
      <c r="J93" s="151">
        <v>2.1559402825093406</v>
      </c>
      <c r="K93" s="151">
        <v>1.6741225508619746</v>
      </c>
      <c r="L93" s="151">
        <v>2.1338734390418699</v>
      </c>
      <c r="M93" s="151">
        <v>2.4726320287861023</v>
      </c>
      <c r="N93" s="151">
        <v>2.5893903907593052</v>
      </c>
      <c r="O93" s="151">
        <v>2.9967052254522937</v>
      </c>
      <c r="P93" s="151">
        <v>3.401334925482864</v>
      </c>
      <c r="Q93" s="151">
        <v>2.3395925181747339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0.61654848413728003</v>
      </c>
      <c r="C97" s="87">
        <v>0.71462454592819391</v>
      </c>
      <c r="D97" s="87">
        <v>0.63884948313541767</v>
      </c>
      <c r="E97" s="87">
        <v>0.18951365249158619</v>
      </c>
      <c r="F97" s="87">
        <v>2.7909808486858926E-2</v>
      </c>
      <c r="G97" s="87">
        <v>8.8793052921471452E-2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7.3100767515053067E-2</v>
      </c>
      <c r="N97" s="87">
        <v>0</v>
      </c>
      <c r="O97" s="87">
        <v>0</v>
      </c>
      <c r="P97" s="87">
        <v>0</v>
      </c>
      <c r="Q97" s="87">
        <v>0.62195966454350771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1.1477798399046388</v>
      </c>
      <c r="C100" s="87">
        <v>0.99239007182068584</v>
      </c>
      <c r="D100" s="87">
        <v>1.0826863895599754</v>
      </c>
      <c r="E100" s="87">
        <v>0.52352894225709856</v>
      </c>
      <c r="F100" s="87">
        <v>6.8926209856095003E-2</v>
      </c>
      <c r="G100" s="87">
        <v>0.30614251566827133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0.66141560394384791</v>
      </c>
      <c r="N100" s="87">
        <v>0</v>
      </c>
      <c r="O100" s="87">
        <v>0</v>
      </c>
      <c r="P100" s="87">
        <v>0</v>
      </c>
      <c r="Q100" s="87">
        <v>1.7176328536312264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1.9109522580645124</v>
      </c>
      <c r="F103" s="87">
        <v>2.6818270967741942</v>
      </c>
      <c r="G103" s="87">
        <v>2.6258120367371789</v>
      </c>
      <c r="H103" s="87">
        <v>3.4391250176048858</v>
      </c>
      <c r="I103" s="87">
        <v>2.5520209823126017</v>
      </c>
      <c r="J103" s="87">
        <v>2.1559402825093406</v>
      </c>
      <c r="K103" s="87">
        <v>1.6741225508619746</v>
      </c>
      <c r="L103" s="87">
        <v>2.1338734390418699</v>
      </c>
      <c r="M103" s="87">
        <v>1.7381156573272012</v>
      </c>
      <c r="N103" s="87">
        <v>2.5893903907593052</v>
      </c>
      <c r="O103" s="87">
        <v>2.9967052254522937</v>
      </c>
      <c r="P103" s="87">
        <v>3.401334925482864</v>
      </c>
      <c r="Q103" s="87">
        <v>0</v>
      </c>
    </row>
    <row r="104" spans="1:17" x14ac:dyDescent="0.25">
      <c r="A104" s="152" t="s">
        <v>186</v>
      </c>
      <c r="B104" s="151">
        <v>0.77974893126410538</v>
      </c>
      <c r="C104" s="151">
        <v>0.6978393773615349</v>
      </c>
      <c r="D104" s="151">
        <v>0.78690375897001874</v>
      </c>
      <c r="E104" s="151">
        <v>1.5972307768017211</v>
      </c>
      <c r="F104" s="151">
        <v>1.4771323347962411</v>
      </c>
      <c r="G104" s="151">
        <v>1.7465704617667734</v>
      </c>
      <c r="H104" s="151">
        <v>1.0843891402408159</v>
      </c>
      <c r="I104" s="151">
        <v>1.43509667795511</v>
      </c>
      <c r="J104" s="151">
        <v>1.3115313701449647</v>
      </c>
      <c r="K104" s="151">
        <v>1.0478955592367343</v>
      </c>
      <c r="L104" s="151">
        <v>1.0549572299016015</v>
      </c>
      <c r="M104" s="151">
        <v>1.1741426389050735</v>
      </c>
      <c r="N104" s="151">
        <v>0.95455154031481504</v>
      </c>
      <c r="O104" s="151">
        <v>0.81972312988457641</v>
      </c>
      <c r="P104" s="151">
        <v>0.60941067401402016</v>
      </c>
      <c r="Q104" s="151">
        <v>1.0841372291504898</v>
      </c>
    </row>
    <row r="105" spans="1:17" x14ac:dyDescent="0.25">
      <c r="A105" s="243" t="s">
        <v>179</v>
      </c>
      <c r="B105" s="242">
        <v>5.5135260126309973</v>
      </c>
      <c r="C105" s="242">
        <v>5.3344206804652483</v>
      </c>
      <c r="D105" s="242">
        <v>5.3797996021731036</v>
      </c>
      <c r="E105" s="242">
        <v>8.1999839150412406</v>
      </c>
      <c r="F105" s="242">
        <v>8.6833222347410874</v>
      </c>
      <c r="G105" s="242">
        <v>9.4398362666466316</v>
      </c>
      <c r="H105" s="242">
        <v>8.0910156800152659</v>
      </c>
      <c r="I105" s="242">
        <v>7.9750655697268815</v>
      </c>
      <c r="J105" s="242">
        <v>6.7373133828416902</v>
      </c>
      <c r="K105" s="242">
        <v>5.2316329714436698</v>
      </c>
      <c r="L105" s="242">
        <v>6.0433544970058444</v>
      </c>
      <c r="M105" s="242">
        <v>7.7269750899565697</v>
      </c>
      <c r="N105" s="242">
        <v>8.0918449711228284</v>
      </c>
      <c r="O105" s="242">
        <v>9.3647038295384153</v>
      </c>
      <c r="P105" s="242">
        <v>7.816671642133949</v>
      </c>
      <c r="Q105" s="242">
        <v>7.3112266192960433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5.2633794894078418</v>
      </c>
      <c r="C108" s="96">
        <v>5.2686554635649747</v>
      </c>
      <c r="D108" s="96">
        <v>5.1668293188460179</v>
      </c>
      <c r="E108" s="96">
        <v>7.4652205663918831</v>
      </c>
      <c r="F108" s="96">
        <v>7.9323151017259725</v>
      </c>
      <c r="G108" s="96">
        <v>7.6776649164823541</v>
      </c>
      <c r="H108" s="96">
        <v>7.3053454665651394</v>
      </c>
      <c r="I108" s="96">
        <v>6.7690262018205196</v>
      </c>
      <c r="J108" s="96">
        <v>6.7685174477220533</v>
      </c>
      <c r="K108" s="96">
        <v>5.0276268570421969</v>
      </c>
      <c r="L108" s="96">
        <v>5.6147098643223066</v>
      </c>
      <c r="M108" s="96">
        <v>6.3612805825634071</v>
      </c>
      <c r="N108" s="96">
        <v>7.4926022459326358</v>
      </c>
      <c r="O108" s="96">
        <v>7.6659246519954998</v>
      </c>
      <c r="P108" s="96">
        <v>6.2741965081960061</v>
      </c>
      <c r="Q108" s="96">
        <v>6.4210426780339622</v>
      </c>
    </row>
    <row r="109" spans="1:17" x14ac:dyDescent="0.25">
      <c r="A109" s="132" t="s">
        <v>83</v>
      </c>
      <c r="B109" s="160">
        <v>4.9975420406324099E-2</v>
      </c>
      <c r="C109" s="160">
        <v>5.0025515412220257E-2</v>
      </c>
      <c r="D109" s="160">
        <v>4.9058683284511087E-2</v>
      </c>
      <c r="E109" s="160">
        <v>7.0881747550630161E-2</v>
      </c>
      <c r="F109" s="160">
        <v>7.5316777519454217E-2</v>
      </c>
      <c r="G109" s="160">
        <v>7.2898891807487473E-2</v>
      </c>
      <c r="H109" s="160">
        <v>6.9363744651081777E-2</v>
      </c>
      <c r="I109" s="160">
        <v>6.4271430714463396E-2</v>
      </c>
      <c r="J109" s="160">
        <v>6.4266600129854093E-2</v>
      </c>
      <c r="K109" s="160">
        <v>4.7736965638226769E-2</v>
      </c>
      <c r="L109" s="160">
        <v>5.3311277762457331E-2</v>
      </c>
      <c r="M109" s="160">
        <v>6.0399914556029645E-2</v>
      </c>
      <c r="N109" s="160">
        <v>7.1141734684226396E-2</v>
      </c>
      <c r="O109" s="160">
        <v>7.2787418816685115E-2</v>
      </c>
      <c r="P109" s="160">
        <v>5.9573057356018776E-2</v>
      </c>
      <c r="Q109" s="160">
        <v>6.0967351475885841E-2</v>
      </c>
    </row>
    <row r="110" spans="1:17" x14ac:dyDescent="0.25">
      <c r="A110" s="76" t="s">
        <v>82</v>
      </c>
      <c r="B110" s="159">
        <v>0.33398344616341141</v>
      </c>
      <c r="C110" s="159">
        <v>0.33431822879392747</v>
      </c>
      <c r="D110" s="159">
        <v>0.32785693395641669</v>
      </c>
      <c r="E110" s="159">
        <v>0.47369947315237959</v>
      </c>
      <c r="F110" s="159">
        <v>0.50333857535067605</v>
      </c>
      <c r="G110" s="159">
        <v>0.48717995585440577</v>
      </c>
      <c r="H110" s="159">
        <v>0.46355472928519115</v>
      </c>
      <c r="I110" s="159">
        <v>0.42952302842765205</v>
      </c>
      <c r="J110" s="159">
        <v>0.42949074585190428</v>
      </c>
      <c r="K110" s="159">
        <v>0.31902395544874279</v>
      </c>
      <c r="L110" s="159">
        <v>0.35627682812303485</v>
      </c>
      <c r="M110" s="159">
        <v>0.40364986322047336</v>
      </c>
      <c r="N110" s="159">
        <v>0.47543695526119706</v>
      </c>
      <c r="O110" s="159">
        <v>0.48643498696130572</v>
      </c>
      <c r="P110" s="159">
        <v>0.39812401441521322</v>
      </c>
      <c r="Q110" s="159">
        <v>0.40744201817250941</v>
      </c>
    </row>
    <row r="111" spans="1:17" x14ac:dyDescent="0.25">
      <c r="A111" s="76" t="s">
        <v>81</v>
      </c>
      <c r="B111" s="159">
        <v>5.8328737106992198E-2</v>
      </c>
      <c r="C111" s="159">
        <v>5.8387205418124616E-2</v>
      </c>
      <c r="D111" s="159">
        <v>5.7258768747752833E-2</v>
      </c>
      <c r="E111" s="159">
        <v>8.2729525533750278E-2</v>
      </c>
      <c r="F111" s="159">
        <v>8.7905864121998259E-2</v>
      </c>
      <c r="G111" s="159">
        <v>8.5083832433191994E-2</v>
      </c>
      <c r="H111" s="159">
        <v>8.0957790722206713E-2</v>
      </c>
      <c r="I111" s="159">
        <v>7.5014304134994339E-2</v>
      </c>
      <c r="J111" s="159">
        <v>7.5008666125399678E-2</v>
      </c>
      <c r="K111" s="159">
        <v>5.5716127975689721E-2</v>
      </c>
      <c r="L111" s="159">
        <v>6.2222178025954408E-2</v>
      </c>
      <c r="M111" s="159">
        <v>7.0495669846883824E-2</v>
      </c>
      <c r="N111" s="159">
        <v>8.3032969127489739E-2</v>
      </c>
      <c r="O111" s="159">
        <v>8.4953726898867821E-2</v>
      </c>
      <c r="P111" s="159">
        <v>6.953060470381292E-2</v>
      </c>
      <c r="Q111" s="159">
        <v>7.1157952998360932E-2</v>
      </c>
    </row>
    <row r="112" spans="1:17" x14ac:dyDescent="0.25">
      <c r="A112" s="76" t="s">
        <v>80</v>
      </c>
      <c r="B112" s="159">
        <v>0.47476649386007885</v>
      </c>
      <c r="C112" s="159">
        <v>0.47524239641609234</v>
      </c>
      <c r="D112" s="159">
        <v>0.46605749120285517</v>
      </c>
      <c r="E112" s="159">
        <v>0.67337660173098635</v>
      </c>
      <c r="F112" s="159">
        <v>0.71550938643481499</v>
      </c>
      <c r="G112" s="159">
        <v>0.69253947217113077</v>
      </c>
      <c r="H112" s="159">
        <v>0.65895557418527673</v>
      </c>
      <c r="I112" s="159">
        <v>0.61057859178740204</v>
      </c>
      <c r="J112" s="159">
        <v>0.61053270123361381</v>
      </c>
      <c r="K112" s="159">
        <v>0.45350117356315417</v>
      </c>
      <c r="L112" s="159">
        <v>0.50645713874334453</v>
      </c>
      <c r="M112" s="159">
        <v>0.57379918828228149</v>
      </c>
      <c r="N112" s="159">
        <v>0.67584647950015053</v>
      </c>
      <c r="O112" s="159">
        <v>0.69148047875850849</v>
      </c>
      <c r="P112" s="159">
        <v>0.5659440448821782</v>
      </c>
      <c r="Q112" s="159">
        <v>0.57918983902091536</v>
      </c>
    </row>
    <row r="113" spans="1:17" x14ac:dyDescent="0.25">
      <c r="A113" s="129" t="s">
        <v>79</v>
      </c>
      <c r="B113" s="158">
        <v>0.13993117713770747</v>
      </c>
      <c r="C113" s="158">
        <v>0.14007144315421674</v>
      </c>
      <c r="D113" s="158">
        <v>0.13736431319663106</v>
      </c>
      <c r="E113" s="158">
        <v>0.19846889314176444</v>
      </c>
      <c r="F113" s="158">
        <v>0.21088697705447182</v>
      </c>
      <c r="G113" s="158">
        <v>0.20411689706096492</v>
      </c>
      <c r="H113" s="158">
        <v>0.19421848502302896</v>
      </c>
      <c r="I113" s="158">
        <v>0.1799600060004975</v>
      </c>
      <c r="J113" s="158">
        <v>0.17994648036359148</v>
      </c>
      <c r="K113" s="158">
        <v>0.13366350378703495</v>
      </c>
      <c r="L113" s="158">
        <v>0.14927157773488053</v>
      </c>
      <c r="M113" s="158">
        <v>0.16911976075688301</v>
      </c>
      <c r="N113" s="158">
        <v>0.1991968571158339</v>
      </c>
      <c r="O113" s="158">
        <v>0.20380477268671832</v>
      </c>
      <c r="P113" s="158">
        <v>0.16680456059685256</v>
      </c>
      <c r="Q113" s="158">
        <v>0.17070858413248036</v>
      </c>
    </row>
    <row r="114" spans="1:17" x14ac:dyDescent="0.25">
      <c r="A114" s="92" t="s">
        <v>125</v>
      </c>
      <c r="B114" s="91">
        <v>2.7986235427541497E-2</v>
      </c>
      <c r="C114" s="91">
        <v>2.8014288630843352E-2</v>
      </c>
      <c r="D114" s="91">
        <v>2.7472862639326204E-2</v>
      </c>
      <c r="E114" s="91">
        <v>3.969377862835289E-2</v>
      </c>
      <c r="F114" s="91">
        <v>4.2177395410894367E-2</v>
      </c>
      <c r="G114" s="91">
        <v>4.0823379412192988E-2</v>
      </c>
      <c r="H114" s="91">
        <v>3.8843697004605798E-2</v>
      </c>
      <c r="I114" s="91">
        <v>3.5992001200099502E-2</v>
      </c>
      <c r="J114" s="91">
        <v>3.5989296072718294E-2</v>
      </c>
      <c r="K114" s="91">
        <v>2.6732700757406993E-2</v>
      </c>
      <c r="L114" s="91">
        <v>2.9854315546976106E-2</v>
      </c>
      <c r="M114" s="91">
        <v>3.382395215137661E-2</v>
      </c>
      <c r="N114" s="91">
        <v>3.9839371423166785E-2</v>
      </c>
      <c r="O114" s="91">
        <v>4.0760954537343672E-2</v>
      </c>
      <c r="P114" s="91">
        <v>3.3360912119370513E-2</v>
      </c>
      <c r="Q114" s="91">
        <v>3.4141716826496075E-2</v>
      </c>
    </row>
    <row r="115" spans="1:17" x14ac:dyDescent="0.25">
      <c r="A115" s="92" t="s">
        <v>26</v>
      </c>
      <c r="B115" s="91">
        <v>4.1979353141312244E-2</v>
      </c>
      <c r="C115" s="91">
        <v>4.2021432946265022E-2</v>
      </c>
      <c r="D115" s="91">
        <v>4.1209293958989313E-2</v>
      </c>
      <c r="E115" s="91">
        <v>5.9540667942529331E-2</v>
      </c>
      <c r="F115" s="91">
        <v>6.3266093116341529E-2</v>
      </c>
      <c r="G115" s="91">
        <v>6.1235069118289479E-2</v>
      </c>
      <c r="H115" s="91">
        <v>5.8265545506908691E-2</v>
      </c>
      <c r="I115" s="91">
        <v>5.3988001800149246E-2</v>
      </c>
      <c r="J115" s="91">
        <v>5.3983944109077441E-2</v>
      </c>
      <c r="K115" s="91">
        <v>4.0099051136110488E-2</v>
      </c>
      <c r="L115" s="91">
        <v>4.4781473320464164E-2</v>
      </c>
      <c r="M115" s="91">
        <v>5.0735928227064901E-2</v>
      </c>
      <c r="N115" s="91">
        <v>5.9759057134750167E-2</v>
      </c>
      <c r="O115" s="91">
        <v>6.11414318060155E-2</v>
      </c>
      <c r="P115" s="91">
        <v>5.0041368179055766E-2</v>
      </c>
      <c r="Q115" s="91">
        <v>5.121257523974411E-2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6.9965588568853737E-2</v>
      </c>
      <c r="C117" s="157">
        <v>7.003572157710837E-2</v>
      </c>
      <c r="D117" s="157">
        <v>6.868215659831553E-2</v>
      </c>
      <c r="E117" s="157">
        <v>9.923444657088222E-2</v>
      </c>
      <c r="F117" s="157">
        <v>0.10544348852723592</v>
      </c>
      <c r="G117" s="157">
        <v>0.10205844853048247</v>
      </c>
      <c r="H117" s="157">
        <v>9.7109242511514482E-2</v>
      </c>
      <c r="I117" s="157">
        <v>8.9980003000248762E-2</v>
      </c>
      <c r="J117" s="157">
        <v>8.9973240181795755E-2</v>
      </c>
      <c r="K117" s="157">
        <v>6.6831751893517477E-2</v>
      </c>
      <c r="L117" s="157">
        <v>7.4635788867440267E-2</v>
      </c>
      <c r="M117" s="157">
        <v>8.4559880378441504E-2</v>
      </c>
      <c r="N117" s="157">
        <v>9.9598428557916938E-2</v>
      </c>
      <c r="O117" s="157">
        <v>0.10190238634335916</v>
      </c>
      <c r="P117" s="157">
        <v>8.3402280298426279E-2</v>
      </c>
      <c r="Q117" s="157">
        <v>8.5354292066240178E-2</v>
      </c>
    </row>
    <row r="118" spans="1:17" x14ac:dyDescent="0.25">
      <c r="A118" s="156" t="s">
        <v>183</v>
      </c>
      <c r="B118" s="204">
        <v>0.55081862599294618</v>
      </c>
      <c r="C118" s="204">
        <v>0.55137076266518403</v>
      </c>
      <c r="D118" s="204">
        <v>0.54071454127033181</v>
      </c>
      <c r="E118" s="204">
        <v>0.78124378897423585</v>
      </c>
      <c r="F118" s="204">
        <v>0.83012576122786141</v>
      </c>
      <c r="G118" s="204">
        <v>0.80347633087099402</v>
      </c>
      <c r="H118" s="204">
        <v>0.76451267866872386</v>
      </c>
      <c r="I118" s="204">
        <v>0.7083862600635904</v>
      </c>
      <c r="J118" s="204">
        <v>0.70833301837086227</v>
      </c>
      <c r="K118" s="204">
        <v>0.52614684595215833</v>
      </c>
      <c r="L118" s="204">
        <v>0.58758574771947503</v>
      </c>
      <c r="M118" s="204">
        <v>0.66571521910866305</v>
      </c>
      <c r="N118" s="204">
        <v>0.78410931275650719</v>
      </c>
      <c r="O118" s="204">
        <v>0.80224769889291669</v>
      </c>
      <c r="P118" s="204">
        <v>0.65660177207611492</v>
      </c>
      <c r="Q118" s="204">
        <v>0.67196939009895473</v>
      </c>
    </row>
    <row r="119" spans="1:17" x14ac:dyDescent="0.25">
      <c r="A119" s="152" t="s">
        <v>192</v>
      </c>
      <c r="B119" s="151">
        <v>0.46819583209400417</v>
      </c>
      <c r="C119" s="151">
        <v>0.46866514826540645</v>
      </c>
      <c r="D119" s="151">
        <v>0.45960736007978198</v>
      </c>
      <c r="E119" s="151">
        <v>0.66405722062810046</v>
      </c>
      <c r="F119" s="151">
        <v>0.70560689704368218</v>
      </c>
      <c r="G119" s="151">
        <v>0.68295488124034487</v>
      </c>
      <c r="H119" s="151">
        <v>0.64983577686841532</v>
      </c>
      <c r="I119" s="151">
        <v>0.60212832105405178</v>
      </c>
      <c r="J119" s="151">
        <v>0.60208306561523295</v>
      </c>
      <c r="K119" s="151">
        <v>0.44722481905933459</v>
      </c>
      <c r="L119" s="151">
        <v>0.49944788556155373</v>
      </c>
      <c r="M119" s="151">
        <v>0.56585793624236358</v>
      </c>
      <c r="N119" s="151">
        <v>0.66649291584303105</v>
      </c>
      <c r="O119" s="151">
        <v>0.68191054405897911</v>
      </c>
      <c r="P119" s="151">
        <v>0.55811150626469763</v>
      </c>
      <c r="Q119" s="151">
        <v>0.57117398158411148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0.16361208207304861</v>
      </c>
      <c r="C123" s="87">
        <v>0.19620196294113168</v>
      </c>
      <c r="D123" s="87">
        <v>0.17055695968303264</v>
      </c>
      <c r="E123" s="87">
        <v>0.17649423789191462</v>
      </c>
      <c r="F123" s="87">
        <v>0.20336806180681735</v>
      </c>
      <c r="G123" s="87">
        <v>0.1535482082039196</v>
      </c>
      <c r="H123" s="87">
        <v>2.3880512899725564E-2</v>
      </c>
      <c r="I123" s="87">
        <v>5.2802769564194066E-2</v>
      </c>
      <c r="J123" s="87">
        <v>2.4872758390602379E-2</v>
      </c>
      <c r="K123" s="87">
        <v>3.7642894063986288E-3</v>
      </c>
      <c r="L123" s="87">
        <v>1.405325123249092E-2</v>
      </c>
      <c r="M123" s="87">
        <v>5.631549009811998E-2</v>
      </c>
      <c r="N123" s="87">
        <v>7.28877137815412E-2</v>
      </c>
      <c r="O123" s="87">
        <v>0.10874907153249587</v>
      </c>
      <c r="P123" s="87">
        <v>1.6007614043136116E-2</v>
      </c>
      <c r="Q123" s="87">
        <v>0.15184147462532693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0.30458375002095556</v>
      </c>
      <c r="C126" s="87">
        <v>0.27246318532427477</v>
      </c>
      <c r="D126" s="87">
        <v>0.28905040039674934</v>
      </c>
      <c r="E126" s="87">
        <v>0.48756298273618587</v>
      </c>
      <c r="F126" s="87">
        <v>0.50223883523686486</v>
      </c>
      <c r="G126" s="87">
        <v>0.5294066730364253</v>
      </c>
      <c r="H126" s="87">
        <v>0.12807534550829169</v>
      </c>
      <c r="I126" s="87">
        <v>0.32627234045177578</v>
      </c>
      <c r="J126" s="87">
        <v>0.2419507935953697</v>
      </c>
      <c r="K126" s="87">
        <v>3.1647840335485157E-2</v>
      </c>
      <c r="L126" s="87">
        <v>6.4995398975872046E-2</v>
      </c>
      <c r="M126" s="87">
        <v>0.5095424461442436</v>
      </c>
      <c r="N126" s="87">
        <v>0.33818994150981851</v>
      </c>
      <c r="O126" s="87">
        <v>0.52911977225488172</v>
      </c>
      <c r="P126" s="87">
        <v>6.6215261172798259E-2</v>
      </c>
      <c r="Q126" s="87">
        <v>0.4193325069587846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0.49787991846039803</v>
      </c>
      <c r="I129" s="87">
        <v>0.22305321103808196</v>
      </c>
      <c r="J129" s="87">
        <v>0.33525951362926087</v>
      </c>
      <c r="K129" s="87">
        <v>0.4118126893174508</v>
      </c>
      <c r="L129" s="87">
        <v>0.42039923535319079</v>
      </c>
      <c r="M129" s="87">
        <v>0</v>
      </c>
      <c r="N129" s="87">
        <v>0.25541526055167135</v>
      </c>
      <c r="O129" s="87">
        <v>4.4041700271601515E-2</v>
      </c>
      <c r="P129" s="87">
        <v>0.47588863104876322</v>
      </c>
      <c r="Q129" s="87">
        <v>0</v>
      </c>
    </row>
    <row r="130" spans="1:17" x14ac:dyDescent="0.25">
      <c r="A130" s="152" t="s">
        <v>191</v>
      </c>
      <c r="B130" s="151">
        <v>8.2622793898942004E-2</v>
      </c>
      <c r="C130" s="151">
        <v>8.2705614399777638E-2</v>
      </c>
      <c r="D130" s="151">
        <v>8.1107181190549826E-2</v>
      </c>
      <c r="E130" s="151">
        <v>0.11718656834613539</v>
      </c>
      <c r="F130" s="151">
        <v>0.12451886418417923</v>
      </c>
      <c r="G130" s="151">
        <v>0.12052144963064916</v>
      </c>
      <c r="H130" s="151">
        <v>0.11467690180030854</v>
      </c>
      <c r="I130" s="151">
        <v>0.10625793900953862</v>
      </c>
      <c r="J130" s="151">
        <v>0.10624995275562932</v>
      </c>
      <c r="K130" s="151">
        <v>7.8922026892823738E-2</v>
      </c>
      <c r="L130" s="151">
        <v>8.8137862157921298E-2</v>
      </c>
      <c r="M130" s="151">
        <v>9.9857282866299482E-2</v>
      </c>
      <c r="N130" s="151">
        <v>0.11761639691347614</v>
      </c>
      <c r="O130" s="151">
        <v>0.12033715483393759</v>
      </c>
      <c r="P130" s="151">
        <v>9.8490265811417288E-2</v>
      </c>
      <c r="Q130" s="151">
        <v>0.10079540851484324</v>
      </c>
    </row>
    <row r="131" spans="1:17" x14ac:dyDescent="0.25">
      <c r="A131" s="156" t="s">
        <v>181</v>
      </c>
      <c r="B131" s="204">
        <v>1.287054818506852</v>
      </c>
      <c r="C131" s="204">
        <v>1.2883449531009701</v>
      </c>
      <c r="D131" s="204">
        <v>1.2634453937068111</v>
      </c>
      <c r="E131" s="204">
        <v>1.8254712814317882</v>
      </c>
      <c r="F131" s="204">
        <v>1.9396899642400072</v>
      </c>
      <c r="G131" s="204">
        <v>1.8774203238671188</v>
      </c>
      <c r="H131" s="204">
        <v>1.7863770040753169</v>
      </c>
      <c r="I131" s="204">
        <v>1.6552307898726863</v>
      </c>
      <c r="J131" s="204">
        <v>1.6551063841719027</v>
      </c>
      <c r="K131" s="204">
        <v>1.229406199008201</v>
      </c>
      <c r="L131" s="204">
        <v>1.3729656772681222</v>
      </c>
      <c r="M131" s="204">
        <v>1.5555247046386591</v>
      </c>
      <c r="N131" s="204">
        <v>1.8321669268175445</v>
      </c>
      <c r="O131" s="204">
        <v>1.8745494755825223</v>
      </c>
      <c r="P131" s="204">
        <v>1.5342300254776129</v>
      </c>
      <c r="Q131" s="204">
        <v>1.5701383370195723</v>
      </c>
    </row>
    <row r="132" spans="1:17" x14ac:dyDescent="0.25">
      <c r="A132" s="152" t="s">
        <v>190</v>
      </c>
      <c r="B132" s="151">
        <v>0.76199314243517313</v>
      </c>
      <c r="C132" s="151">
        <v>0.80217480792878104</v>
      </c>
      <c r="D132" s="151">
        <v>0.73035615796812547</v>
      </c>
      <c r="E132" s="151">
        <v>0.79977781323546893</v>
      </c>
      <c r="F132" s="151">
        <v>0.98787238524643195</v>
      </c>
      <c r="G132" s="151">
        <v>0.87541257548329299</v>
      </c>
      <c r="H132" s="151">
        <v>0.79546071395354767</v>
      </c>
      <c r="I132" s="151">
        <v>0.79603257037695196</v>
      </c>
      <c r="J132" s="151">
        <v>0.72569976047304308</v>
      </c>
      <c r="K132" s="151">
        <v>0.51906983852050792</v>
      </c>
      <c r="L132" s="151">
        <v>0.60863983296092017</v>
      </c>
      <c r="M132" s="151">
        <v>0.87369459486452006</v>
      </c>
      <c r="N132" s="151">
        <v>1.2087123983758288</v>
      </c>
      <c r="O132" s="151">
        <v>1.4012260863748633</v>
      </c>
      <c r="P132" s="151">
        <v>1.017605678383223</v>
      </c>
      <c r="Q132" s="151">
        <v>0.89852417428794684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0.21987884409936115</v>
      </c>
      <c r="C134" s="208">
        <v>0.22794383616797803</v>
      </c>
      <c r="D134" s="208">
        <v>0.22046002407458853</v>
      </c>
      <c r="E134" s="208">
        <v>0.1398438466649756</v>
      </c>
      <c r="F134" s="208">
        <v>0.14032592192279433</v>
      </c>
      <c r="G134" s="208">
        <v>0.12611121584674598</v>
      </c>
      <c r="H134" s="208">
        <v>0.13917468753812826</v>
      </c>
      <c r="I134" s="208">
        <v>0.13131993603687941</v>
      </c>
      <c r="J134" s="208">
        <v>0.15360186885602239</v>
      </c>
      <c r="K134" s="208">
        <v>0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0.22653716815897088</v>
      </c>
      <c r="C135" s="208">
        <v>0.28979016214867986</v>
      </c>
      <c r="D135" s="208">
        <v>0.22770280749380159</v>
      </c>
      <c r="E135" s="208">
        <v>0.19941072495099563</v>
      </c>
      <c r="F135" s="208">
        <v>0.27917907700772693</v>
      </c>
      <c r="G135" s="208">
        <v>0.1873564096338074</v>
      </c>
      <c r="H135" s="208">
        <v>0.10459059904201895</v>
      </c>
      <c r="I135" s="208">
        <v>9.5926054572322658E-2</v>
      </c>
      <c r="J135" s="208">
        <v>4.8089759395880755E-2</v>
      </c>
      <c r="K135" s="208">
        <v>5.2703829213222142E-2</v>
      </c>
      <c r="L135" s="208">
        <v>0.11424092327053237</v>
      </c>
      <c r="M135" s="208">
        <v>8.6282071565104201E-2</v>
      </c>
      <c r="N135" s="208">
        <v>0.23427715793582576</v>
      </c>
      <c r="O135" s="208">
        <v>0.2615079941800329</v>
      </c>
      <c r="P135" s="208">
        <v>0.21107690501062037</v>
      </c>
      <c r="Q135" s="208">
        <v>0.269171112650817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0.31557713017684114</v>
      </c>
      <c r="C137" s="208">
        <v>0.28444080961212315</v>
      </c>
      <c r="D137" s="208">
        <v>0.28219332639973543</v>
      </c>
      <c r="E137" s="208">
        <v>0.4605232416194977</v>
      </c>
      <c r="F137" s="208">
        <v>0.56836738631591066</v>
      </c>
      <c r="G137" s="208">
        <v>0.56194495000273958</v>
      </c>
      <c r="H137" s="208">
        <v>0.55169542737340049</v>
      </c>
      <c r="I137" s="208">
        <v>0.56878657976774982</v>
      </c>
      <c r="J137" s="208">
        <v>0.52400813222113996</v>
      </c>
      <c r="K137" s="208">
        <v>0.46636600930728583</v>
      </c>
      <c r="L137" s="208">
        <v>0.4943989096903878</v>
      </c>
      <c r="M137" s="208">
        <v>0.78741252329941591</v>
      </c>
      <c r="N137" s="208">
        <v>0.97443524044000296</v>
      </c>
      <c r="O137" s="208">
        <v>1.1397180921948304</v>
      </c>
      <c r="P137" s="208">
        <v>0.80652877337260265</v>
      </c>
      <c r="Q137" s="208">
        <v>0.62935306163712978</v>
      </c>
    </row>
    <row r="138" spans="1:17" x14ac:dyDescent="0.25">
      <c r="A138" s="152" t="s">
        <v>189</v>
      </c>
      <c r="B138" s="151">
        <v>0.52506167607167886</v>
      </c>
      <c r="C138" s="151">
        <v>0.48617014517218915</v>
      </c>
      <c r="D138" s="151">
        <v>0.53308923573868572</v>
      </c>
      <c r="E138" s="151">
        <v>1.0256934681963192</v>
      </c>
      <c r="F138" s="151">
        <v>0.95181757899357522</v>
      </c>
      <c r="G138" s="151">
        <v>1.0020077483838259</v>
      </c>
      <c r="H138" s="151">
        <v>0.99091629012176907</v>
      </c>
      <c r="I138" s="151">
        <v>0.85919821949573427</v>
      </c>
      <c r="J138" s="151">
        <v>0.92940662369885962</v>
      </c>
      <c r="K138" s="151">
        <v>0.71033636048769311</v>
      </c>
      <c r="L138" s="151">
        <v>0.76432584430720196</v>
      </c>
      <c r="M138" s="151">
        <v>0.68183010977413905</v>
      </c>
      <c r="N138" s="151">
        <v>0.62345452844171567</v>
      </c>
      <c r="O138" s="151">
        <v>0.47332338920765887</v>
      </c>
      <c r="P138" s="151">
        <v>0.51662434709438976</v>
      </c>
      <c r="Q138" s="151">
        <v>0.67161416273162544</v>
      </c>
    </row>
    <row r="139" spans="1:17" x14ac:dyDescent="0.25">
      <c r="A139" s="156" t="s">
        <v>180</v>
      </c>
      <c r="B139" s="155">
        <v>0.78950692341117623</v>
      </c>
      <c r="C139" s="155">
        <v>0.79029831953474616</v>
      </c>
      <c r="D139" s="155">
        <v>0.7750243978269028</v>
      </c>
      <c r="E139" s="155">
        <v>1.1197830849587826</v>
      </c>
      <c r="F139" s="155">
        <v>1.1898472652588956</v>
      </c>
      <c r="G139" s="155">
        <v>1.1516497374723529</v>
      </c>
      <c r="H139" s="155">
        <v>1.0958018199847706</v>
      </c>
      <c r="I139" s="155">
        <v>1.0153539302730781</v>
      </c>
      <c r="J139" s="155">
        <v>1.015277617158308</v>
      </c>
      <c r="K139" s="155">
        <v>0.75414402855632956</v>
      </c>
      <c r="L139" s="155">
        <v>0.84220647964834616</v>
      </c>
      <c r="M139" s="155">
        <v>0.95419208738451122</v>
      </c>
      <c r="N139" s="155">
        <v>1.1238903368898951</v>
      </c>
      <c r="O139" s="155">
        <v>1.149888697799325</v>
      </c>
      <c r="P139" s="155">
        <v>0.94112947622940113</v>
      </c>
      <c r="Q139" s="155">
        <v>0.96315640170509442</v>
      </c>
    </row>
    <row r="140" spans="1:17" x14ac:dyDescent="0.25">
      <c r="A140" s="152" t="s">
        <v>193</v>
      </c>
      <c r="B140" s="151">
        <v>0.307564250725124</v>
      </c>
      <c r="C140" s="151">
        <v>0.3237828269198309</v>
      </c>
      <c r="D140" s="151">
        <v>0.29479457488301136</v>
      </c>
      <c r="E140" s="151">
        <v>0.32281532493617215</v>
      </c>
      <c r="F140" s="151">
        <v>0.39873617367391018</v>
      </c>
      <c r="G140" s="151">
        <v>0.35334387917641419</v>
      </c>
      <c r="H140" s="151">
        <v>0.32107280872177818</v>
      </c>
      <c r="I140" s="151">
        <v>0.3213036278493947</v>
      </c>
      <c r="J140" s="151">
        <v>0.29291510730397707</v>
      </c>
      <c r="K140" s="151">
        <v>0.20951281195047394</v>
      </c>
      <c r="L140" s="151">
        <v>0.24566606149216869</v>
      </c>
      <c r="M140" s="151">
        <v>0.35265044849791155</v>
      </c>
      <c r="N140" s="151">
        <v>0.48787410600648101</v>
      </c>
      <c r="O140" s="151">
        <v>0.56557864809006109</v>
      </c>
      <c r="P140" s="151">
        <v>0.41073746018940621</v>
      </c>
      <c r="Q140" s="151">
        <v>0.36267244287804601</v>
      </c>
    </row>
    <row r="141" spans="1:17" x14ac:dyDescent="0.25">
      <c r="A141" s="152" t="s">
        <v>187</v>
      </c>
      <c r="B141" s="151">
        <v>0.27001136780662227</v>
      </c>
      <c r="C141" s="151">
        <v>0.27028202528088313</v>
      </c>
      <c r="D141" s="151">
        <v>0.26505834405680073</v>
      </c>
      <c r="E141" s="151">
        <v>0.38296581505590366</v>
      </c>
      <c r="F141" s="151">
        <v>0.40692776471854231</v>
      </c>
      <c r="G141" s="151">
        <v>0.39386421021554463</v>
      </c>
      <c r="H141" s="151">
        <v>0.37476422243479146</v>
      </c>
      <c r="I141" s="151">
        <v>0.3472510441533927</v>
      </c>
      <c r="J141" s="151">
        <v>0.34722494506814128</v>
      </c>
      <c r="K141" s="151">
        <v>0.25791725776626467</v>
      </c>
      <c r="L141" s="151">
        <v>0.28803461603973429</v>
      </c>
      <c r="M141" s="151">
        <v>0.32633369388550287</v>
      </c>
      <c r="N141" s="151">
        <v>0.38437049521634409</v>
      </c>
      <c r="O141" s="151">
        <v>0.39326193464736903</v>
      </c>
      <c r="P141" s="151">
        <v>0.32186628087045521</v>
      </c>
      <c r="Q141" s="151">
        <v>0.32939948938314223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9.4356077183880893E-2</v>
      </c>
      <c r="C145" s="87">
        <v>0.11315085856945967</v>
      </c>
      <c r="D145" s="87">
        <v>9.8361230101057795E-2</v>
      </c>
      <c r="E145" s="87">
        <v>0.10178529435011072</v>
      </c>
      <c r="F145" s="87">
        <v>0.1172835911226465</v>
      </c>
      <c r="G145" s="87">
        <v>8.8552180261767172E-2</v>
      </c>
      <c r="H145" s="87">
        <v>1.3772036207883101E-2</v>
      </c>
      <c r="I145" s="87">
        <v>3.0451676535094258E-2</v>
      </c>
      <c r="J145" s="87">
        <v>1.4344270183126631E-2</v>
      </c>
      <c r="K145" s="87">
        <v>2.1708884654009462E-3</v>
      </c>
      <c r="L145" s="87">
        <v>8.1045949735261778E-3</v>
      </c>
      <c r="M145" s="87">
        <v>3.2477483710364685E-2</v>
      </c>
      <c r="N145" s="87">
        <v>4.2034785329955873E-2</v>
      </c>
      <c r="O145" s="87">
        <v>6.2716247218308888E-2</v>
      </c>
      <c r="P145" s="87">
        <v>9.2316878255333558E-3</v>
      </c>
      <c r="Q145" s="87">
        <v>8.756789668543502E-2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0.17565529062274138</v>
      </c>
      <c r="C148" s="87">
        <v>0.15713116671142346</v>
      </c>
      <c r="D148" s="87">
        <v>0.16669711395574294</v>
      </c>
      <c r="E148" s="87">
        <v>0.28118052070579297</v>
      </c>
      <c r="F148" s="87">
        <v>0.28964417359589578</v>
      </c>
      <c r="G148" s="87">
        <v>0.30531202995377749</v>
      </c>
      <c r="H148" s="87">
        <v>7.3861826296771127E-2</v>
      </c>
      <c r="I148" s="87">
        <v>0.18816323188704454</v>
      </c>
      <c r="J148" s="87">
        <v>0.13953448587612943</v>
      </c>
      <c r="K148" s="87">
        <v>1.8251500913391762E-2</v>
      </c>
      <c r="L148" s="87">
        <v>3.7483239652352909E-2</v>
      </c>
      <c r="M148" s="87">
        <v>0.29385621017513819</v>
      </c>
      <c r="N148" s="87">
        <v>0.19503618448951376</v>
      </c>
      <c r="O148" s="87">
        <v>0.30514657253801436</v>
      </c>
      <c r="P148" s="87">
        <v>3.8186741558498702E-2</v>
      </c>
      <c r="Q148" s="87">
        <v>0.24183159269770721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0.28713035993013725</v>
      </c>
      <c r="I151" s="87">
        <v>0.12863613573125388</v>
      </c>
      <c r="J151" s="87">
        <v>0.19334618900888523</v>
      </c>
      <c r="K151" s="87">
        <v>0.23749486838747197</v>
      </c>
      <c r="L151" s="87">
        <v>0.24244678141385523</v>
      </c>
      <c r="M151" s="87">
        <v>0</v>
      </c>
      <c r="N151" s="87">
        <v>0.14729952539687446</v>
      </c>
      <c r="O151" s="87">
        <v>2.5399114891045814E-2</v>
      </c>
      <c r="P151" s="87">
        <v>0.27444785148642314</v>
      </c>
      <c r="Q151" s="87">
        <v>0</v>
      </c>
    </row>
    <row r="152" spans="1:17" x14ac:dyDescent="0.25">
      <c r="A152" s="152" t="s">
        <v>186</v>
      </c>
      <c r="B152" s="151">
        <v>0.21193130487942999</v>
      </c>
      <c r="C152" s="151">
        <v>0.19623346733403219</v>
      </c>
      <c r="D152" s="151">
        <v>0.21517147888709076</v>
      </c>
      <c r="E152" s="151">
        <v>0.41400194496670684</v>
      </c>
      <c r="F152" s="151">
        <v>0.3841833268664433</v>
      </c>
      <c r="G152" s="151">
        <v>0.40444164808039418</v>
      </c>
      <c r="H152" s="151">
        <v>0.39996478882820102</v>
      </c>
      <c r="I152" s="151">
        <v>0.34679925827029068</v>
      </c>
      <c r="J152" s="151">
        <v>0.37513756478618959</v>
      </c>
      <c r="K152" s="151">
        <v>0.28671395883959094</v>
      </c>
      <c r="L152" s="151">
        <v>0.30850580211644324</v>
      </c>
      <c r="M152" s="151">
        <v>0.2752079450010968</v>
      </c>
      <c r="N152" s="151">
        <v>0.2516457356670701</v>
      </c>
      <c r="O152" s="151">
        <v>0.1910481150618949</v>
      </c>
      <c r="P152" s="151">
        <v>0.20852573516953979</v>
      </c>
      <c r="Q152" s="151">
        <v>0.27108446944390618</v>
      </c>
    </row>
    <row r="153" spans="1:17" x14ac:dyDescent="0.25">
      <c r="A153" s="243" t="s">
        <v>179</v>
      </c>
      <c r="B153" s="242">
        <v>1.5790138468223525</v>
      </c>
      <c r="C153" s="242">
        <v>1.5805966390694923</v>
      </c>
      <c r="D153" s="242">
        <v>1.5500487956538056</v>
      </c>
      <c r="E153" s="242">
        <v>2.2395661699175653</v>
      </c>
      <c r="F153" s="242">
        <v>2.3796945305177917</v>
      </c>
      <c r="G153" s="242">
        <v>2.3032994749447062</v>
      </c>
      <c r="H153" s="242">
        <v>2.1916036399695416</v>
      </c>
      <c r="I153" s="242">
        <v>2.0307078605461562</v>
      </c>
      <c r="J153" s="242">
        <v>2.030555234316616</v>
      </c>
      <c r="K153" s="242">
        <v>1.5082880571126591</v>
      </c>
      <c r="L153" s="242">
        <v>1.6844129592966925</v>
      </c>
      <c r="M153" s="242">
        <v>1.9083841747690222</v>
      </c>
      <c r="N153" s="242">
        <v>2.2477806737797907</v>
      </c>
      <c r="O153" s="242">
        <v>2.29977739559865</v>
      </c>
      <c r="P153" s="242">
        <v>1.8822589524588023</v>
      </c>
      <c r="Q153" s="242">
        <v>1.9263128034101888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72" t="s">
        <v>179</v>
      </c>
      <c r="B172" s="234">
        <f t="shared" ref="B172:Q172" si="15">IF(B$57=0,0,B$57/B$5)</f>
        <v>0</v>
      </c>
      <c r="C172" s="234">
        <f t="shared" si="15"/>
        <v>0</v>
      </c>
      <c r="D172" s="234">
        <f t="shared" si="15"/>
        <v>0</v>
      </c>
      <c r="E172" s="234">
        <f t="shared" si="15"/>
        <v>0</v>
      </c>
      <c r="F172" s="234">
        <f t="shared" si="15"/>
        <v>0</v>
      </c>
      <c r="G172" s="234">
        <f t="shared" si="15"/>
        <v>0</v>
      </c>
      <c r="H172" s="234">
        <f t="shared" si="15"/>
        <v>0</v>
      </c>
      <c r="I172" s="234">
        <f t="shared" si="15"/>
        <v>0</v>
      </c>
      <c r="J172" s="234">
        <f t="shared" si="15"/>
        <v>0</v>
      </c>
      <c r="K172" s="234">
        <f t="shared" si="15"/>
        <v>0</v>
      </c>
      <c r="L172" s="234">
        <f t="shared" si="15"/>
        <v>0</v>
      </c>
      <c r="M172" s="234">
        <f t="shared" si="15"/>
        <v>0</v>
      </c>
      <c r="N172" s="234">
        <f t="shared" si="15"/>
        <v>0</v>
      </c>
      <c r="O172" s="234">
        <f t="shared" si="15"/>
        <v>0</v>
      </c>
      <c r="P172" s="234">
        <f t="shared" si="15"/>
        <v>0</v>
      </c>
      <c r="Q172" s="234">
        <f t="shared" si="15"/>
        <v>0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1.0000000000000004</v>
      </c>
      <c r="C175" s="77">
        <f t="shared" si="16"/>
        <v>1</v>
      </c>
      <c r="D175" s="77">
        <f t="shared" si="16"/>
        <v>1.0000000000000004</v>
      </c>
      <c r="E175" s="77">
        <f t="shared" si="16"/>
        <v>1</v>
      </c>
      <c r="F175" s="77">
        <f t="shared" si="16"/>
        <v>1</v>
      </c>
      <c r="G175" s="77">
        <f t="shared" si="16"/>
        <v>1.0000000000000002</v>
      </c>
      <c r="H175" s="77">
        <f t="shared" si="16"/>
        <v>1</v>
      </c>
      <c r="I175" s="77">
        <f t="shared" si="16"/>
        <v>1</v>
      </c>
      <c r="J175" s="77">
        <f t="shared" si="16"/>
        <v>1</v>
      </c>
      <c r="K175" s="77">
        <f t="shared" si="16"/>
        <v>1</v>
      </c>
      <c r="L175" s="77">
        <f t="shared" si="16"/>
        <v>1</v>
      </c>
      <c r="M175" s="77">
        <f t="shared" si="16"/>
        <v>1</v>
      </c>
      <c r="N175" s="77">
        <f t="shared" si="16"/>
        <v>1</v>
      </c>
      <c r="O175" s="77">
        <f t="shared" si="16"/>
        <v>1</v>
      </c>
      <c r="P175" s="77">
        <f t="shared" si="16"/>
        <v>0.99999999999999989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1.000743909552098E-2</v>
      </c>
      <c r="C176" s="240">
        <f t="shared" si="17"/>
        <v>1.0007439095520973E-2</v>
      </c>
      <c r="D176" s="240">
        <f t="shared" si="17"/>
        <v>1.0007439095520978E-2</v>
      </c>
      <c r="E176" s="240">
        <f t="shared" si="17"/>
        <v>1.0007439095520978E-2</v>
      </c>
      <c r="F176" s="240">
        <f t="shared" si="17"/>
        <v>1.0007439095520976E-2</v>
      </c>
      <c r="G176" s="240">
        <f t="shared" si="17"/>
        <v>1.0007439095520978E-2</v>
      </c>
      <c r="H176" s="240">
        <f t="shared" si="17"/>
        <v>1.0007439095520976E-2</v>
      </c>
      <c r="I176" s="240">
        <f t="shared" si="17"/>
        <v>1.0007439095520976E-2</v>
      </c>
      <c r="J176" s="240">
        <f t="shared" si="17"/>
        <v>1.0007439095520976E-2</v>
      </c>
      <c r="K176" s="240">
        <f t="shared" si="17"/>
        <v>1.0007439095520975E-2</v>
      </c>
      <c r="L176" s="240">
        <f t="shared" si="17"/>
        <v>1.0007439095520976E-2</v>
      </c>
      <c r="M176" s="240">
        <f t="shared" si="17"/>
        <v>1.0007439095520978E-2</v>
      </c>
      <c r="N176" s="240">
        <f t="shared" si="17"/>
        <v>1.0007439095520978E-2</v>
      </c>
      <c r="O176" s="240">
        <f t="shared" si="17"/>
        <v>1.0007439095520976E-2</v>
      </c>
      <c r="P176" s="240">
        <f t="shared" si="17"/>
        <v>1.0007439095520975E-2</v>
      </c>
      <c r="Q176" s="240">
        <f t="shared" si="17"/>
        <v>1.0007439095520975E-2</v>
      </c>
    </row>
    <row r="177" spans="1:17" x14ac:dyDescent="0.25">
      <c r="A177" s="76" t="s">
        <v>82</v>
      </c>
      <c r="B177" s="239">
        <f t="shared" ref="B177:Q177" si="18">IF(B$62=0,0,B$62/B$60)</f>
        <v>6.506044827054619E-2</v>
      </c>
      <c r="C177" s="239">
        <f t="shared" si="18"/>
        <v>6.5060448270546162E-2</v>
      </c>
      <c r="D177" s="239">
        <f t="shared" si="18"/>
        <v>6.506044827054619E-2</v>
      </c>
      <c r="E177" s="239">
        <f t="shared" si="18"/>
        <v>6.5060448270546176E-2</v>
      </c>
      <c r="F177" s="239">
        <f t="shared" si="18"/>
        <v>6.5060448270546176E-2</v>
      </c>
      <c r="G177" s="239">
        <f t="shared" si="18"/>
        <v>6.506044827054619E-2</v>
      </c>
      <c r="H177" s="239">
        <f t="shared" si="18"/>
        <v>6.5060448270546176E-2</v>
      </c>
      <c r="I177" s="239">
        <f t="shared" si="18"/>
        <v>6.5060448270546176E-2</v>
      </c>
      <c r="J177" s="239">
        <f t="shared" si="18"/>
        <v>6.5060448270546176E-2</v>
      </c>
      <c r="K177" s="239">
        <f t="shared" si="18"/>
        <v>6.5060448270546162E-2</v>
      </c>
      <c r="L177" s="239">
        <f t="shared" si="18"/>
        <v>6.5060448270546176E-2</v>
      </c>
      <c r="M177" s="239">
        <f t="shared" si="18"/>
        <v>6.506044827054619E-2</v>
      </c>
      <c r="N177" s="239">
        <f t="shared" si="18"/>
        <v>6.506044827054619E-2</v>
      </c>
      <c r="O177" s="239">
        <f t="shared" si="18"/>
        <v>6.5060448270546176E-2</v>
      </c>
      <c r="P177" s="239">
        <f t="shared" si="18"/>
        <v>6.5060448270546176E-2</v>
      </c>
      <c r="Q177" s="239">
        <f t="shared" si="18"/>
        <v>6.5060448270546162E-2</v>
      </c>
    </row>
    <row r="178" spans="1:17" x14ac:dyDescent="0.25">
      <c r="A178" s="76" t="s">
        <v>81</v>
      </c>
      <c r="B178" s="239">
        <f t="shared" ref="B178:Q178" si="19">IF(B$63=0,0,B$63/B$60)</f>
        <v>1.2006694563585175E-2</v>
      </c>
      <c r="C178" s="239">
        <f t="shared" si="19"/>
        <v>1.2006694563585172E-2</v>
      </c>
      <c r="D178" s="239">
        <f t="shared" si="19"/>
        <v>1.2006694563585175E-2</v>
      </c>
      <c r="E178" s="239">
        <f t="shared" si="19"/>
        <v>1.2006694563585175E-2</v>
      </c>
      <c r="F178" s="239">
        <f t="shared" si="19"/>
        <v>1.2006694563585175E-2</v>
      </c>
      <c r="G178" s="239">
        <f t="shared" si="19"/>
        <v>1.2006694563585177E-2</v>
      </c>
      <c r="H178" s="239">
        <f t="shared" si="19"/>
        <v>1.2006694563585173E-2</v>
      </c>
      <c r="I178" s="239">
        <f t="shared" si="19"/>
        <v>1.2006694563585173E-2</v>
      </c>
      <c r="J178" s="239">
        <f t="shared" si="19"/>
        <v>1.2006694563585173E-2</v>
      </c>
      <c r="K178" s="239">
        <f t="shared" si="19"/>
        <v>1.200669456358517E-2</v>
      </c>
      <c r="L178" s="239">
        <f t="shared" si="19"/>
        <v>1.2006694563585173E-2</v>
      </c>
      <c r="M178" s="239">
        <f t="shared" si="19"/>
        <v>1.2006694563585175E-2</v>
      </c>
      <c r="N178" s="239">
        <f t="shared" si="19"/>
        <v>1.2006694563585175E-2</v>
      </c>
      <c r="O178" s="239">
        <f t="shared" si="19"/>
        <v>1.2006694563585173E-2</v>
      </c>
      <c r="P178" s="239">
        <f t="shared" si="19"/>
        <v>1.2006694563585173E-2</v>
      </c>
      <c r="Q178" s="239">
        <f t="shared" si="19"/>
        <v>1.2006694563585172E-2</v>
      </c>
    </row>
    <row r="179" spans="1:17" x14ac:dyDescent="0.25">
      <c r="A179" s="76" t="s">
        <v>80</v>
      </c>
      <c r="B179" s="239">
        <f t="shared" ref="B179:Q179" si="20">IF(B$64=0,0,B$64/B$60)</f>
        <v>9.5070671407449292E-2</v>
      </c>
      <c r="C179" s="239">
        <f t="shared" si="20"/>
        <v>9.5070671407449237E-2</v>
      </c>
      <c r="D179" s="239">
        <f t="shared" si="20"/>
        <v>9.5070671407449278E-2</v>
      </c>
      <c r="E179" s="239">
        <f t="shared" si="20"/>
        <v>9.5070671407449264E-2</v>
      </c>
      <c r="F179" s="239">
        <f t="shared" si="20"/>
        <v>9.5070671407449278E-2</v>
      </c>
      <c r="G179" s="239">
        <f t="shared" si="20"/>
        <v>9.5070671407449292E-2</v>
      </c>
      <c r="H179" s="239">
        <f t="shared" si="20"/>
        <v>9.5070671407449278E-2</v>
      </c>
      <c r="I179" s="239">
        <f t="shared" si="20"/>
        <v>9.5070671407449264E-2</v>
      </c>
      <c r="J179" s="239">
        <f t="shared" si="20"/>
        <v>9.5070671407449264E-2</v>
      </c>
      <c r="K179" s="239">
        <f t="shared" si="20"/>
        <v>9.5070671407449237E-2</v>
      </c>
      <c r="L179" s="239">
        <f t="shared" si="20"/>
        <v>9.5070671407449264E-2</v>
      </c>
      <c r="M179" s="239">
        <f t="shared" si="20"/>
        <v>9.5070671407449278E-2</v>
      </c>
      <c r="N179" s="239">
        <f t="shared" si="20"/>
        <v>9.5070671407449278E-2</v>
      </c>
      <c r="O179" s="239">
        <f t="shared" si="20"/>
        <v>9.5070671407449264E-2</v>
      </c>
      <c r="P179" s="239">
        <f t="shared" si="20"/>
        <v>9.5070671407449264E-2</v>
      </c>
      <c r="Q179" s="239">
        <f t="shared" si="20"/>
        <v>9.507067140744925E-2</v>
      </c>
    </row>
    <row r="180" spans="1:17" x14ac:dyDescent="0.25">
      <c r="A180" s="129" t="s">
        <v>79</v>
      </c>
      <c r="B180" s="238">
        <f t="shared" ref="B180:Q180" si="21">IF(B$65=0,0,B$65/B$60)</f>
        <v>2.8020829467458739E-2</v>
      </c>
      <c r="C180" s="238">
        <f t="shared" si="21"/>
        <v>2.8020829467458729E-2</v>
      </c>
      <c r="D180" s="238">
        <f t="shared" si="21"/>
        <v>2.8020829467458742E-2</v>
      </c>
      <c r="E180" s="238">
        <f t="shared" si="21"/>
        <v>2.8020829467458735E-2</v>
      </c>
      <c r="F180" s="238">
        <f t="shared" si="21"/>
        <v>2.8020829467458735E-2</v>
      </c>
      <c r="G180" s="238">
        <f t="shared" si="21"/>
        <v>2.8020829467458739E-2</v>
      </c>
      <c r="H180" s="238">
        <f t="shared" si="21"/>
        <v>2.8020829467458732E-2</v>
      </c>
      <c r="I180" s="238">
        <f t="shared" si="21"/>
        <v>2.8020829467458732E-2</v>
      </c>
      <c r="J180" s="238">
        <f t="shared" si="21"/>
        <v>2.8020829467458735E-2</v>
      </c>
      <c r="K180" s="238">
        <f t="shared" si="21"/>
        <v>2.8020829467458729E-2</v>
      </c>
      <c r="L180" s="238">
        <f t="shared" si="21"/>
        <v>2.8020829467458735E-2</v>
      </c>
      <c r="M180" s="238">
        <f t="shared" si="21"/>
        <v>2.8020829467458735E-2</v>
      </c>
      <c r="N180" s="238">
        <f t="shared" si="21"/>
        <v>2.8020829467458735E-2</v>
      </c>
      <c r="O180" s="238">
        <f t="shared" si="21"/>
        <v>2.8020829467458732E-2</v>
      </c>
      <c r="P180" s="238">
        <f t="shared" si="21"/>
        <v>2.8020829467458735E-2</v>
      </c>
      <c r="Q180" s="238">
        <f t="shared" si="21"/>
        <v>2.8020829467458729E-2</v>
      </c>
    </row>
    <row r="181" spans="1:17" x14ac:dyDescent="0.25">
      <c r="A181" s="127" t="s">
        <v>183</v>
      </c>
      <c r="B181" s="237">
        <f t="shared" ref="B181:Q181" si="22">IF(B$70=0,0,B$70/B$60)</f>
        <v>5.000000000000001E-2</v>
      </c>
      <c r="C181" s="237">
        <f t="shared" si="22"/>
        <v>4.9999999999999989E-2</v>
      </c>
      <c r="D181" s="237">
        <f t="shared" si="22"/>
        <v>5.000000000000001E-2</v>
      </c>
      <c r="E181" s="237">
        <f t="shared" si="22"/>
        <v>5.000000000000001E-2</v>
      </c>
      <c r="F181" s="237">
        <f t="shared" si="22"/>
        <v>5.000000000000001E-2</v>
      </c>
      <c r="G181" s="237">
        <f t="shared" si="22"/>
        <v>5.0000000000000024E-2</v>
      </c>
      <c r="H181" s="237">
        <f t="shared" si="22"/>
        <v>5.000000000000001E-2</v>
      </c>
      <c r="I181" s="237">
        <f t="shared" si="22"/>
        <v>0.05</v>
      </c>
      <c r="J181" s="237">
        <f t="shared" si="22"/>
        <v>0.05</v>
      </c>
      <c r="K181" s="237">
        <f t="shared" si="22"/>
        <v>0.05</v>
      </c>
      <c r="L181" s="237">
        <f t="shared" si="22"/>
        <v>4.9999999999999996E-2</v>
      </c>
      <c r="M181" s="237">
        <f t="shared" si="22"/>
        <v>5.0000000000000017E-2</v>
      </c>
      <c r="N181" s="237">
        <f t="shared" si="22"/>
        <v>5.000000000000001E-2</v>
      </c>
      <c r="O181" s="237">
        <f t="shared" si="22"/>
        <v>0.05</v>
      </c>
      <c r="P181" s="237">
        <f t="shared" si="22"/>
        <v>0.05</v>
      </c>
      <c r="Q181" s="237">
        <f t="shared" si="22"/>
        <v>0.05</v>
      </c>
    </row>
    <row r="182" spans="1:17" x14ac:dyDescent="0.25">
      <c r="A182" s="142" t="s">
        <v>192</v>
      </c>
      <c r="B182" s="235">
        <f t="shared" ref="B182:Q182" si="23">IF(B$71=0,0,B$71/B$60)</f>
        <v>4.4999999999999998E-2</v>
      </c>
      <c r="C182" s="235">
        <f t="shared" si="23"/>
        <v>4.4999999999999991E-2</v>
      </c>
      <c r="D182" s="235">
        <f t="shared" si="23"/>
        <v>4.5000000000000005E-2</v>
      </c>
      <c r="E182" s="235">
        <f t="shared" si="23"/>
        <v>4.5000000000000005E-2</v>
      </c>
      <c r="F182" s="235">
        <f t="shared" si="23"/>
        <v>4.5000000000000005E-2</v>
      </c>
      <c r="G182" s="235">
        <f t="shared" si="23"/>
        <v>4.5000000000000012E-2</v>
      </c>
      <c r="H182" s="235">
        <f t="shared" si="23"/>
        <v>4.4999999999999998E-2</v>
      </c>
      <c r="I182" s="235">
        <f t="shared" si="23"/>
        <v>4.4999999999999991E-2</v>
      </c>
      <c r="J182" s="235">
        <f t="shared" si="23"/>
        <v>4.4999999999999998E-2</v>
      </c>
      <c r="K182" s="235">
        <f t="shared" si="23"/>
        <v>4.4999999999999998E-2</v>
      </c>
      <c r="L182" s="235">
        <f t="shared" si="23"/>
        <v>4.4999999999999998E-2</v>
      </c>
      <c r="M182" s="235">
        <f t="shared" si="23"/>
        <v>4.5000000000000019E-2</v>
      </c>
      <c r="N182" s="235">
        <f t="shared" si="23"/>
        <v>4.5000000000000005E-2</v>
      </c>
      <c r="O182" s="235">
        <f t="shared" si="23"/>
        <v>4.4999999999999998E-2</v>
      </c>
      <c r="P182" s="235">
        <f t="shared" si="23"/>
        <v>4.4999999999999998E-2</v>
      </c>
      <c r="Q182" s="235">
        <f t="shared" si="23"/>
        <v>4.5000000000000005E-2</v>
      </c>
    </row>
    <row r="183" spans="1:17" x14ac:dyDescent="0.25">
      <c r="A183" s="142" t="s">
        <v>191</v>
      </c>
      <c r="B183" s="235">
        <f t="shared" ref="B183:Q183" si="24">IF(B$82=0,0,B$82/B$60)</f>
        <v>5.0000000000000079E-3</v>
      </c>
      <c r="C183" s="235">
        <f t="shared" si="24"/>
        <v>4.9999999999999992E-3</v>
      </c>
      <c r="D183" s="235">
        <f t="shared" si="24"/>
        <v>5.0000000000000044E-3</v>
      </c>
      <c r="E183" s="235">
        <f t="shared" si="24"/>
        <v>4.9999999999999992E-3</v>
      </c>
      <c r="F183" s="235">
        <f t="shared" si="24"/>
        <v>5.0000000000000079E-3</v>
      </c>
      <c r="G183" s="235">
        <f t="shared" si="24"/>
        <v>5.0000000000000079E-3</v>
      </c>
      <c r="H183" s="235">
        <f t="shared" si="24"/>
        <v>5.0000000000000088E-3</v>
      </c>
      <c r="I183" s="235">
        <f t="shared" si="24"/>
        <v>5.0000000000000088E-3</v>
      </c>
      <c r="J183" s="235">
        <f t="shared" si="24"/>
        <v>5.0000000000000079E-3</v>
      </c>
      <c r="K183" s="235">
        <f t="shared" si="24"/>
        <v>5.0000000000000044E-3</v>
      </c>
      <c r="L183" s="235">
        <f t="shared" si="24"/>
        <v>5.0000000000000001E-3</v>
      </c>
      <c r="M183" s="235">
        <f t="shared" si="24"/>
        <v>4.9999999999999992E-3</v>
      </c>
      <c r="N183" s="235">
        <f t="shared" si="24"/>
        <v>4.9999999999999992E-3</v>
      </c>
      <c r="O183" s="235">
        <f t="shared" si="24"/>
        <v>5.0000000000000018E-3</v>
      </c>
      <c r="P183" s="235">
        <f t="shared" si="24"/>
        <v>5.0000000000000036E-3</v>
      </c>
      <c r="Q183" s="235">
        <f t="shared" si="24"/>
        <v>5.0000000000000036E-3</v>
      </c>
    </row>
    <row r="184" spans="1:17" x14ac:dyDescent="0.25">
      <c r="A184" s="127" t="s">
        <v>181</v>
      </c>
      <c r="B184" s="237">
        <f t="shared" ref="B184:Q184" si="25">IF(B$83=0,0,B$83/B$60)</f>
        <v>0.48983391719543984</v>
      </c>
      <c r="C184" s="237">
        <f t="shared" si="25"/>
        <v>0.48983391719543956</v>
      </c>
      <c r="D184" s="237">
        <f t="shared" si="25"/>
        <v>0.48983391719543984</v>
      </c>
      <c r="E184" s="237">
        <f t="shared" si="25"/>
        <v>0.48983391719543967</v>
      </c>
      <c r="F184" s="237">
        <f t="shared" si="25"/>
        <v>0.48983391719543967</v>
      </c>
      <c r="G184" s="237">
        <f t="shared" si="25"/>
        <v>0.48983391719543962</v>
      </c>
      <c r="H184" s="237">
        <f t="shared" si="25"/>
        <v>0.48983391719543962</v>
      </c>
      <c r="I184" s="237">
        <f t="shared" si="25"/>
        <v>0.48983391719543973</v>
      </c>
      <c r="J184" s="237">
        <f t="shared" si="25"/>
        <v>0.48983391719543967</v>
      </c>
      <c r="K184" s="237">
        <f t="shared" si="25"/>
        <v>0.48983391719543967</v>
      </c>
      <c r="L184" s="237">
        <f t="shared" si="25"/>
        <v>0.48983391719543962</v>
      </c>
      <c r="M184" s="237">
        <f t="shared" si="25"/>
        <v>0.48983391719543967</v>
      </c>
      <c r="N184" s="237">
        <f t="shared" si="25"/>
        <v>0.48983391719543962</v>
      </c>
      <c r="O184" s="237">
        <f t="shared" si="25"/>
        <v>0.48983391719543973</v>
      </c>
      <c r="P184" s="237">
        <f t="shared" si="25"/>
        <v>0.48983391719543962</v>
      </c>
      <c r="Q184" s="237">
        <f t="shared" si="25"/>
        <v>0.48983391719543956</v>
      </c>
    </row>
    <row r="185" spans="1:17" x14ac:dyDescent="0.25">
      <c r="A185" s="142" t="s">
        <v>190</v>
      </c>
      <c r="B185" s="235">
        <f t="shared" ref="B185:Q185" si="26">IF(B$84=0,0,B$84/B$60)</f>
        <v>0.29000325430435153</v>
      </c>
      <c r="C185" s="235">
        <f t="shared" si="26"/>
        <v>0.30499007854805427</v>
      </c>
      <c r="D185" s="235">
        <f t="shared" si="26"/>
        <v>0.28315684998124802</v>
      </c>
      <c r="E185" s="235">
        <f t="shared" si="26"/>
        <v>0.21460666247012181</v>
      </c>
      <c r="F185" s="235">
        <f t="shared" si="26"/>
        <v>0.24946945598290871</v>
      </c>
      <c r="G185" s="235">
        <f t="shared" si="26"/>
        <v>0.22840211409231562</v>
      </c>
      <c r="H185" s="235">
        <f t="shared" si="26"/>
        <v>0.21811948799275929</v>
      </c>
      <c r="I185" s="235">
        <f t="shared" si="26"/>
        <v>0.23557062528596889</v>
      </c>
      <c r="J185" s="235">
        <f t="shared" si="26"/>
        <v>0.21477311656806641</v>
      </c>
      <c r="K185" s="235">
        <f t="shared" si="26"/>
        <v>0.2068136735487606</v>
      </c>
      <c r="L185" s="235">
        <f t="shared" si="26"/>
        <v>0.21714485545890619</v>
      </c>
      <c r="M185" s="235">
        <f t="shared" si="26"/>
        <v>0.27512597167936642</v>
      </c>
      <c r="N185" s="235">
        <f t="shared" si="26"/>
        <v>0.32315195749523967</v>
      </c>
      <c r="O185" s="235">
        <f t="shared" si="26"/>
        <v>0.3661509454436479</v>
      </c>
      <c r="P185" s="235">
        <f t="shared" si="26"/>
        <v>0.3248911619022738</v>
      </c>
      <c r="Q185" s="235">
        <f t="shared" si="26"/>
        <v>0.28031136213240332</v>
      </c>
    </row>
    <row r="186" spans="1:17" x14ac:dyDescent="0.25">
      <c r="A186" s="142" t="s">
        <v>189</v>
      </c>
      <c r="B186" s="235">
        <f t="shared" ref="B186:Q186" si="27">IF(B$90=0,0,B$90/B$60)</f>
        <v>0.19983066289108828</v>
      </c>
      <c r="C186" s="235">
        <f t="shared" si="27"/>
        <v>0.18484383864738532</v>
      </c>
      <c r="D186" s="235">
        <f t="shared" si="27"/>
        <v>0.20667706721419182</v>
      </c>
      <c r="E186" s="235">
        <f t="shared" si="27"/>
        <v>0.27522725472531784</v>
      </c>
      <c r="F186" s="235">
        <f t="shared" si="27"/>
        <v>0.24036446121253097</v>
      </c>
      <c r="G186" s="235">
        <f t="shared" si="27"/>
        <v>0.26143180310312397</v>
      </c>
      <c r="H186" s="235">
        <f t="shared" si="27"/>
        <v>0.27171442920268035</v>
      </c>
      <c r="I186" s="235">
        <f t="shared" si="27"/>
        <v>0.25426329190947078</v>
      </c>
      <c r="J186" s="235">
        <f t="shared" si="27"/>
        <v>0.27506080062737326</v>
      </c>
      <c r="K186" s="235">
        <f t="shared" si="27"/>
        <v>0.28302024364667905</v>
      </c>
      <c r="L186" s="235">
        <f t="shared" si="27"/>
        <v>0.27268906173653346</v>
      </c>
      <c r="M186" s="235">
        <f t="shared" si="27"/>
        <v>0.21470794551607325</v>
      </c>
      <c r="N186" s="235">
        <f t="shared" si="27"/>
        <v>0.1666819597002</v>
      </c>
      <c r="O186" s="235">
        <f t="shared" si="27"/>
        <v>0.12368297175179181</v>
      </c>
      <c r="P186" s="235">
        <f t="shared" si="27"/>
        <v>0.16494275529316579</v>
      </c>
      <c r="Q186" s="235">
        <f t="shared" si="27"/>
        <v>0.20952255506303627</v>
      </c>
    </row>
    <row r="187" spans="1:17" x14ac:dyDescent="0.25">
      <c r="A187" s="127" t="s">
        <v>180</v>
      </c>
      <c r="B187" s="236">
        <f t="shared" ref="B187:Q187" si="28">IF(B$91=0,0,B$91/B$60)</f>
        <v>0.10000000000000003</v>
      </c>
      <c r="C187" s="236">
        <f t="shared" si="28"/>
        <v>9.9999999999999978E-2</v>
      </c>
      <c r="D187" s="236">
        <f t="shared" si="28"/>
        <v>0.1</v>
      </c>
      <c r="E187" s="236">
        <f t="shared" si="28"/>
        <v>0.10000000000000002</v>
      </c>
      <c r="F187" s="236">
        <f t="shared" si="28"/>
        <v>0.10000000000000003</v>
      </c>
      <c r="G187" s="236">
        <f t="shared" si="28"/>
        <v>0.10000000000000003</v>
      </c>
      <c r="H187" s="236">
        <f t="shared" si="28"/>
        <v>0.10000000000000003</v>
      </c>
      <c r="I187" s="236">
        <f t="shared" si="28"/>
        <v>0.1</v>
      </c>
      <c r="J187" s="236">
        <f t="shared" si="28"/>
        <v>0.1</v>
      </c>
      <c r="K187" s="236">
        <f t="shared" si="28"/>
        <v>9.9999999999999992E-2</v>
      </c>
      <c r="L187" s="236">
        <f t="shared" si="28"/>
        <v>9.9999999999999978E-2</v>
      </c>
      <c r="M187" s="236">
        <f t="shared" si="28"/>
        <v>0.10000000000000002</v>
      </c>
      <c r="N187" s="236">
        <f t="shared" si="28"/>
        <v>0.10000000000000002</v>
      </c>
      <c r="O187" s="236">
        <f t="shared" si="28"/>
        <v>0.10000000000000002</v>
      </c>
      <c r="P187" s="236">
        <f t="shared" si="28"/>
        <v>0.1</v>
      </c>
      <c r="Q187" s="236">
        <f t="shared" si="28"/>
        <v>9.9999999999999992E-2</v>
      </c>
    </row>
    <row r="188" spans="1:17" x14ac:dyDescent="0.25">
      <c r="A188" s="142" t="s">
        <v>188</v>
      </c>
      <c r="B188" s="235">
        <f t="shared" ref="B188:Q188" si="29">IF(B$92=0,0,B$92/B$60)</f>
        <v>3.0786290402608895E-2</v>
      </c>
      <c r="C188" s="235">
        <f t="shared" si="29"/>
        <v>3.2377268146931967E-2</v>
      </c>
      <c r="D188" s="235">
        <f t="shared" si="29"/>
        <v>3.0059486863075021E-2</v>
      </c>
      <c r="E188" s="235">
        <f t="shared" si="29"/>
        <v>2.2782306526139912E-2</v>
      </c>
      <c r="F188" s="235">
        <f t="shared" si="29"/>
        <v>2.648328597861338E-2</v>
      </c>
      <c r="G188" s="235">
        <f t="shared" si="29"/>
        <v>2.4246810022470595E-2</v>
      </c>
      <c r="H188" s="235">
        <f t="shared" si="29"/>
        <v>1.6138201863480407E-2</v>
      </c>
      <c r="I188" s="235">
        <f t="shared" si="29"/>
        <v>2.5007807921930542E-2</v>
      </c>
      <c r="J188" s="235">
        <f t="shared" si="29"/>
        <v>2.2799977031977222E-2</v>
      </c>
      <c r="K188" s="235">
        <f t="shared" si="29"/>
        <v>2.195501505103958E-2</v>
      </c>
      <c r="L188" s="235">
        <f t="shared" si="29"/>
        <v>2.0851143089735208E-2</v>
      </c>
      <c r="M188" s="235">
        <f t="shared" si="29"/>
        <v>2.9206941424635695E-2</v>
      </c>
      <c r="N188" s="235">
        <f t="shared" si="29"/>
        <v>3.4305304716267429E-2</v>
      </c>
      <c r="O188" s="235">
        <f t="shared" si="29"/>
        <v>3.8870009802675513E-2</v>
      </c>
      <c r="P188" s="235">
        <f t="shared" si="29"/>
        <v>2.3034781622182521E-2</v>
      </c>
      <c r="Q188" s="235">
        <f t="shared" si="29"/>
        <v>2.975741433819333E-2</v>
      </c>
    </row>
    <row r="189" spans="1:17" x14ac:dyDescent="0.25">
      <c r="A189" s="142" t="s">
        <v>187</v>
      </c>
      <c r="B189" s="235">
        <f t="shared" ref="B189:Q189" si="30">IF(B$93=0,0,B$93/B$60)</f>
        <v>4.8000000000000001E-2</v>
      </c>
      <c r="C189" s="235">
        <f t="shared" si="30"/>
        <v>4.7999999999999994E-2</v>
      </c>
      <c r="D189" s="235">
        <f t="shared" si="30"/>
        <v>4.8000000000000001E-2</v>
      </c>
      <c r="E189" s="235">
        <f t="shared" si="30"/>
        <v>4.8000000000000008E-2</v>
      </c>
      <c r="F189" s="235">
        <f t="shared" si="30"/>
        <v>4.8000000000000008E-2</v>
      </c>
      <c r="G189" s="235">
        <f t="shared" si="30"/>
        <v>4.8000000000000001E-2</v>
      </c>
      <c r="H189" s="235">
        <f t="shared" si="30"/>
        <v>6.3758219368542798E-2</v>
      </c>
      <c r="I189" s="235">
        <f t="shared" si="30"/>
        <v>4.7999999999999987E-2</v>
      </c>
      <c r="J189" s="235">
        <f t="shared" si="30"/>
        <v>4.7999999999999987E-2</v>
      </c>
      <c r="K189" s="235">
        <f t="shared" si="30"/>
        <v>4.7999999999999994E-2</v>
      </c>
      <c r="L189" s="235">
        <f t="shared" si="30"/>
        <v>5.2964130436972269E-2</v>
      </c>
      <c r="M189" s="235">
        <f t="shared" si="30"/>
        <v>4.8000000000000008E-2</v>
      </c>
      <c r="N189" s="235">
        <f t="shared" si="30"/>
        <v>4.8000000000000008E-2</v>
      </c>
      <c r="O189" s="235">
        <f t="shared" si="30"/>
        <v>4.8000000000000008E-2</v>
      </c>
      <c r="P189" s="235">
        <f t="shared" si="30"/>
        <v>6.5270777919378617E-2</v>
      </c>
      <c r="Q189" s="235">
        <f t="shared" si="30"/>
        <v>4.7999999999999994E-2</v>
      </c>
    </row>
    <row r="190" spans="1:17" x14ac:dyDescent="0.25">
      <c r="A190" s="142" t="s">
        <v>186</v>
      </c>
      <c r="B190" s="235">
        <f t="shared" ref="B190:Q190" si="31">IF(B$104=0,0,B$104/B$60)</f>
        <v>2.1213709597391127E-2</v>
      </c>
      <c r="C190" s="235">
        <f t="shared" si="31"/>
        <v>1.962273185306802E-2</v>
      </c>
      <c r="D190" s="235">
        <f t="shared" si="31"/>
        <v>2.194051313692499E-2</v>
      </c>
      <c r="E190" s="235">
        <f t="shared" si="31"/>
        <v>2.9217693473860093E-2</v>
      </c>
      <c r="F190" s="235">
        <f t="shared" si="31"/>
        <v>2.5516714021386631E-2</v>
      </c>
      <c r="G190" s="235">
        <f t="shared" si="31"/>
        <v>2.7753189977529426E-2</v>
      </c>
      <c r="H190" s="235">
        <f t="shared" si="31"/>
        <v>2.0103578767976811E-2</v>
      </c>
      <c r="I190" s="235">
        <f t="shared" si="31"/>
        <v>2.6992192078069466E-2</v>
      </c>
      <c r="J190" s="235">
        <f t="shared" si="31"/>
        <v>2.9200022968022793E-2</v>
      </c>
      <c r="K190" s="235">
        <f t="shared" si="31"/>
        <v>3.0044984948960414E-2</v>
      </c>
      <c r="L190" s="235">
        <f t="shared" si="31"/>
        <v>2.6184726473292501E-2</v>
      </c>
      <c r="M190" s="235">
        <f t="shared" si="31"/>
        <v>2.2793058575364317E-2</v>
      </c>
      <c r="N190" s="235">
        <f t="shared" si="31"/>
        <v>1.7694695283732575E-2</v>
      </c>
      <c r="O190" s="235">
        <f t="shared" si="31"/>
        <v>1.3129990197324484E-2</v>
      </c>
      <c r="P190" s="235">
        <f t="shared" si="31"/>
        <v>1.1694440458438865E-2</v>
      </c>
      <c r="Q190" s="235">
        <f t="shared" si="31"/>
        <v>2.2242585661806671E-2</v>
      </c>
    </row>
    <row r="191" spans="1:17" x14ac:dyDescent="0.25">
      <c r="A191" s="72" t="s">
        <v>179</v>
      </c>
      <c r="B191" s="234">
        <f t="shared" ref="B191:Q191" si="32">IF(B$105=0,0,B$105/B$60)</f>
        <v>0.15000000000000002</v>
      </c>
      <c r="C191" s="234">
        <f t="shared" si="32"/>
        <v>0.14999999999999997</v>
      </c>
      <c r="D191" s="234">
        <f t="shared" si="32"/>
        <v>0.15000000000000002</v>
      </c>
      <c r="E191" s="234">
        <f t="shared" si="32"/>
        <v>0.15000000000000002</v>
      </c>
      <c r="F191" s="234">
        <f t="shared" si="32"/>
        <v>0.15000000000000002</v>
      </c>
      <c r="G191" s="234">
        <f t="shared" si="32"/>
        <v>0.15000000000000005</v>
      </c>
      <c r="H191" s="234">
        <f t="shared" si="32"/>
        <v>0.15</v>
      </c>
      <c r="I191" s="234">
        <f t="shared" si="32"/>
        <v>0.15</v>
      </c>
      <c r="J191" s="234">
        <f t="shared" si="32"/>
        <v>0.15</v>
      </c>
      <c r="K191" s="234">
        <f t="shared" si="32"/>
        <v>0.14999999999999997</v>
      </c>
      <c r="L191" s="234">
        <f t="shared" si="32"/>
        <v>0.15</v>
      </c>
      <c r="M191" s="234">
        <f t="shared" si="32"/>
        <v>0.15000000000000002</v>
      </c>
      <c r="N191" s="234">
        <f t="shared" si="32"/>
        <v>0.15000000000000002</v>
      </c>
      <c r="O191" s="234">
        <f t="shared" si="32"/>
        <v>0.15</v>
      </c>
      <c r="P191" s="234">
        <f t="shared" si="32"/>
        <v>0.15</v>
      </c>
      <c r="Q191" s="234">
        <f t="shared" si="32"/>
        <v>0.14999999999999997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0.99999999999999978</v>
      </c>
      <c r="C194" s="77">
        <f t="shared" si="33"/>
        <v>1</v>
      </c>
      <c r="D194" s="77">
        <f t="shared" si="33"/>
        <v>1</v>
      </c>
      <c r="E194" s="77">
        <f t="shared" si="33"/>
        <v>0.99999999999999989</v>
      </c>
      <c r="F194" s="77">
        <f t="shared" si="33"/>
        <v>0.99999999999999978</v>
      </c>
      <c r="G194" s="77">
        <f t="shared" si="33"/>
        <v>0.99999999999999978</v>
      </c>
      <c r="H194" s="77">
        <f t="shared" si="33"/>
        <v>1</v>
      </c>
      <c r="I194" s="77">
        <f t="shared" si="33"/>
        <v>1</v>
      </c>
      <c r="J194" s="77">
        <f t="shared" si="33"/>
        <v>0.99999999999999978</v>
      </c>
      <c r="K194" s="77">
        <f t="shared" si="33"/>
        <v>1</v>
      </c>
      <c r="L194" s="77">
        <f t="shared" si="33"/>
        <v>1.0000000000000002</v>
      </c>
      <c r="M194" s="77">
        <f t="shared" si="33"/>
        <v>1</v>
      </c>
      <c r="N194" s="77">
        <f t="shared" si="33"/>
        <v>1</v>
      </c>
      <c r="O194" s="77">
        <f t="shared" si="33"/>
        <v>1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9.4949301122778437E-3</v>
      </c>
      <c r="C195" s="240">
        <f t="shared" si="34"/>
        <v>9.4949301122778437E-3</v>
      </c>
      <c r="D195" s="240">
        <f t="shared" si="34"/>
        <v>9.4949301122778454E-3</v>
      </c>
      <c r="E195" s="240">
        <f t="shared" si="34"/>
        <v>9.4949301122778454E-3</v>
      </c>
      <c r="F195" s="240">
        <f t="shared" si="34"/>
        <v>9.4949301122778437E-3</v>
      </c>
      <c r="G195" s="240">
        <f t="shared" si="34"/>
        <v>9.4949301122778454E-3</v>
      </c>
      <c r="H195" s="240">
        <f t="shared" si="34"/>
        <v>9.4949301122778437E-3</v>
      </c>
      <c r="I195" s="240">
        <f t="shared" si="34"/>
        <v>9.4949301122778471E-3</v>
      </c>
      <c r="J195" s="240">
        <f t="shared" si="34"/>
        <v>9.4949301122778419E-3</v>
      </c>
      <c r="K195" s="240">
        <f t="shared" si="34"/>
        <v>9.4949301122778437E-3</v>
      </c>
      <c r="L195" s="240">
        <f t="shared" si="34"/>
        <v>9.4949301122778471E-3</v>
      </c>
      <c r="M195" s="240">
        <f t="shared" si="34"/>
        <v>9.4949301122778454E-3</v>
      </c>
      <c r="N195" s="240">
        <f t="shared" si="34"/>
        <v>9.4949301122778454E-3</v>
      </c>
      <c r="O195" s="240">
        <f t="shared" si="34"/>
        <v>9.4949301122778437E-3</v>
      </c>
      <c r="P195" s="240">
        <f t="shared" si="34"/>
        <v>9.4949301122778471E-3</v>
      </c>
      <c r="Q195" s="240">
        <f t="shared" si="34"/>
        <v>9.4949301122778454E-3</v>
      </c>
    </row>
    <row r="196" spans="1:17" x14ac:dyDescent="0.25">
      <c r="A196" s="76" t="s">
        <v>82</v>
      </c>
      <c r="B196" s="239">
        <f t="shared" ref="B196:Q196" si="35">IF(B$110=0,0,B$110/B$108)</f>
        <v>6.3454183160368383E-2</v>
      </c>
      <c r="C196" s="239">
        <f t="shared" si="35"/>
        <v>6.3454183160368383E-2</v>
      </c>
      <c r="D196" s="239">
        <f t="shared" si="35"/>
        <v>6.3454183160368396E-2</v>
      </c>
      <c r="E196" s="239">
        <f t="shared" si="35"/>
        <v>6.3454183160368383E-2</v>
      </c>
      <c r="F196" s="239">
        <f t="shared" si="35"/>
        <v>6.3454183160368383E-2</v>
      </c>
      <c r="G196" s="239">
        <f t="shared" si="35"/>
        <v>6.3454183160368383E-2</v>
      </c>
      <c r="H196" s="239">
        <f t="shared" si="35"/>
        <v>6.3454183160368383E-2</v>
      </c>
      <c r="I196" s="239">
        <f t="shared" si="35"/>
        <v>6.3454183160368396E-2</v>
      </c>
      <c r="J196" s="239">
        <f t="shared" si="35"/>
        <v>6.3454183160368383E-2</v>
      </c>
      <c r="K196" s="239">
        <f t="shared" si="35"/>
        <v>6.3454183160368383E-2</v>
      </c>
      <c r="L196" s="239">
        <f t="shared" si="35"/>
        <v>6.3454183160368396E-2</v>
      </c>
      <c r="M196" s="239">
        <f t="shared" si="35"/>
        <v>6.3454183160368383E-2</v>
      </c>
      <c r="N196" s="239">
        <f t="shared" si="35"/>
        <v>6.3454183160368396E-2</v>
      </c>
      <c r="O196" s="239">
        <f t="shared" si="35"/>
        <v>6.3454183160368383E-2</v>
      </c>
      <c r="P196" s="239">
        <f t="shared" si="35"/>
        <v>6.3454183160368396E-2</v>
      </c>
      <c r="Q196" s="239">
        <f t="shared" si="35"/>
        <v>6.3454183160368396E-2</v>
      </c>
    </row>
    <row r="197" spans="1:17" x14ac:dyDescent="0.25">
      <c r="A197" s="76" t="s">
        <v>81</v>
      </c>
      <c r="B197" s="239">
        <f t="shared" ref="B197:Q197" si="36">IF(B$111=0,0,B$111/B$108)</f>
        <v>1.1081993465296284E-2</v>
      </c>
      <c r="C197" s="239">
        <f t="shared" si="36"/>
        <v>1.1081993465296284E-2</v>
      </c>
      <c r="D197" s="239">
        <f t="shared" si="36"/>
        <v>1.1081993465296286E-2</v>
      </c>
      <c r="E197" s="239">
        <f t="shared" si="36"/>
        <v>1.1081993465296284E-2</v>
      </c>
      <c r="F197" s="239">
        <f t="shared" si="36"/>
        <v>1.1081993465296284E-2</v>
      </c>
      <c r="G197" s="239">
        <f t="shared" si="36"/>
        <v>1.1081993465296284E-2</v>
      </c>
      <c r="H197" s="239">
        <f t="shared" si="36"/>
        <v>1.1081993465296284E-2</v>
      </c>
      <c r="I197" s="239">
        <f t="shared" si="36"/>
        <v>1.1081993465296286E-2</v>
      </c>
      <c r="J197" s="239">
        <f t="shared" si="36"/>
        <v>1.1081993465296284E-2</v>
      </c>
      <c r="K197" s="239">
        <f t="shared" si="36"/>
        <v>1.1081993465296284E-2</v>
      </c>
      <c r="L197" s="239">
        <f t="shared" si="36"/>
        <v>1.1081993465296288E-2</v>
      </c>
      <c r="M197" s="239">
        <f t="shared" si="36"/>
        <v>1.1081993465296286E-2</v>
      </c>
      <c r="N197" s="239">
        <f t="shared" si="36"/>
        <v>1.1081993465296286E-2</v>
      </c>
      <c r="O197" s="239">
        <f t="shared" si="36"/>
        <v>1.1081993465296284E-2</v>
      </c>
      <c r="P197" s="239">
        <f t="shared" si="36"/>
        <v>1.1081993465296288E-2</v>
      </c>
      <c r="Q197" s="239">
        <f t="shared" si="36"/>
        <v>1.1081993465296286E-2</v>
      </c>
    </row>
    <row r="198" spans="1:17" x14ac:dyDescent="0.25">
      <c r="A198" s="76" t="s">
        <v>80</v>
      </c>
      <c r="B198" s="239">
        <f t="shared" ref="B198:Q198" si="37">IF(B$112=0,0,B$112/B$108)</f>
        <v>9.0201836066639493E-2</v>
      </c>
      <c r="C198" s="239">
        <f t="shared" si="37"/>
        <v>9.0201836066639493E-2</v>
      </c>
      <c r="D198" s="239">
        <f t="shared" si="37"/>
        <v>9.0201836066639507E-2</v>
      </c>
      <c r="E198" s="239">
        <f t="shared" si="37"/>
        <v>9.0201836066639507E-2</v>
      </c>
      <c r="F198" s="239">
        <f t="shared" si="37"/>
        <v>9.0201836066639493E-2</v>
      </c>
      <c r="G198" s="239">
        <f t="shared" si="37"/>
        <v>9.0201836066639507E-2</v>
      </c>
      <c r="H198" s="239">
        <f t="shared" si="37"/>
        <v>9.0201836066639493E-2</v>
      </c>
      <c r="I198" s="239">
        <f t="shared" si="37"/>
        <v>9.0201836066639521E-2</v>
      </c>
      <c r="J198" s="239">
        <f t="shared" si="37"/>
        <v>9.0201836066639493E-2</v>
      </c>
      <c r="K198" s="239">
        <f t="shared" si="37"/>
        <v>9.0201836066639493E-2</v>
      </c>
      <c r="L198" s="239">
        <f t="shared" si="37"/>
        <v>9.0201836066639521E-2</v>
      </c>
      <c r="M198" s="239">
        <f t="shared" si="37"/>
        <v>9.0201836066639507E-2</v>
      </c>
      <c r="N198" s="239">
        <f t="shared" si="37"/>
        <v>9.0201836066639493E-2</v>
      </c>
      <c r="O198" s="239">
        <f t="shared" si="37"/>
        <v>9.0201836066639493E-2</v>
      </c>
      <c r="P198" s="239">
        <f t="shared" si="37"/>
        <v>9.0201836066639507E-2</v>
      </c>
      <c r="Q198" s="239">
        <f t="shared" si="37"/>
        <v>9.0201836066639507E-2</v>
      </c>
    </row>
    <row r="199" spans="1:17" x14ac:dyDescent="0.25">
      <c r="A199" s="129" t="s">
        <v>79</v>
      </c>
      <c r="B199" s="238">
        <f t="shared" ref="B199:Q199" si="38">IF(B$113=0,0,B$113/B$108)</f>
        <v>2.6585804314377962E-2</v>
      </c>
      <c r="C199" s="238">
        <f t="shared" si="38"/>
        <v>2.6585804314377966E-2</v>
      </c>
      <c r="D199" s="238">
        <f t="shared" si="38"/>
        <v>2.6585804314377973E-2</v>
      </c>
      <c r="E199" s="238">
        <f t="shared" si="38"/>
        <v>2.6585804314377966E-2</v>
      </c>
      <c r="F199" s="238">
        <f t="shared" si="38"/>
        <v>2.6585804314377962E-2</v>
      </c>
      <c r="G199" s="238">
        <f t="shared" si="38"/>
        <v>2.6585804314377966E-2</v>
      </c>
      <c r="H199" s="238">
        <f t="shared" si="38"/>
        <v>2.6585804314377962E-2</v>
      </c>
      <c r="I199" s="238">
        <f t="shared" si="38"/>
        <v>2.6585804314377969E-2</v>
      </c>
      <c r="J199" s="238">
        <f t="shared" si="38"/>
        <v>2.6585804314377962E-2</v>
      </c>
      <c r="K199" s="238">
        <f t="shared" si="38"/>
        <v>2.6585804314377962E-2</v>
      </c>
      <c r="L199" s="238">
        <f t="shared" si="38"/>
        <v>2.6585804314377973E-2</v>
      </c>
      <c r="M199" s="238">
        <f t="shared" si="38"/>
        <v>2.6585804314377966E-2</v>
      </c>
      <c r="N199" s="238">
        <f t="shared" si="38"/>
        <v>2.6585804314377966E-2</v>
      </c>
      <c r="O199" s="238">
        <f t="shared" si="38"/>
        <v>2.6585804314377959E-2</v>
      </c>
      <c r="P199" s="238">
        <f t="shared" si="38"/>
        <v>2.6585804314377969E-2</v>
      </c>
      <c r="Q199" s="238">
        <f t="shared" si="38"/>
        <v>2.6585804314377966E-2</v>
      </c>
    </row>
    <row r="200" spans="1:17" x14ac:dyDescent="0.25">
      <c r="A200" s="127" t="s">
        <v>183</v>
      </c>
      <c r="B200" s="237">
        <f t="shared" ref="B200:Q200" si="39">IF(B$118=0,0,B$118/B$108)</f>
        <v>0.10465113281332412</v>
      </c>
      <c r="C200" s="237">
        <f t="shared" si="39"/>
        <v>0.10465113281332414</v>
      </c>
      <c r="D200" s="237">
        <f t="shared" si="39"/>
        <v>0.10465113281332415</v>
      </c>
      <c r="E200" s="237">
        <f t="shared" si="39"/>
        <v>0.10465113281332414</v>
      </c>
      <c r="F200" s="237">
        <f t="shared" si="39"/>
        <v>0.10465113281332412</v>
      </c>
      <c r="G200" s="237">
        <f t="shared" si="39"/>
        <v>0.10465113281332414</v>
      </c>
      <c r="H200" s="237">
        <f t="shared" si="39"/>
        <v>0.10465113281332415</v>
      </c>
      <c r="I200" s="237">
        <f t="shared" si="39"/>
        <v>0.10465113281332417</v>
      </c>
      <c r="J200" s="237">
        <f t="shared" si="39"/>
        <v>0.10465113281332412</v>
      </c>
      <c r="K200" s="237">
        <f t="shared" si="39"/>
        <v>0.10465113281332414</v>
      </c>
      <c r="L200" s="237">
        <f t="shared" si="39"/>
        <v>0.10465113281332417</v>
      </c>
      <c r="M200" s="237">
        <f t="shared" si="39"/>
        <v>0.10465113281332414</v>
      </c>
      <c r="N200" s="237">
        <f t="shared" si="39"/>
        <v>0.10465113281332417</v>
      </c>
      <c r="O200" s="237">
        <f t="shared" si="39"/>
        <v>0.10465113281332414</v>
      </c>
      <c r="P200" s="237">
        <f t="shared" si="39"/>
        <v>0.10465113281332417</v>
      </c>
      <c r="Q200" s="237">
        <f t="shared" si="39"/>
        <v>0.10465113281332415</v>
      </c>
    </row>
    <row r="201" spans="1:17" x14ac:dyDescent="0.25">
      <c r="A201" s="142" t="s">
        <v>192</v>
      </c>
      <c r="B201" s="235">
        <f t="shared" ref="B201:Q201" si="40">IF(B$119=0,0,B$119/B$108)</f>
        <v>8.8953462891325497E-2</v>
      </c>
      <c r="C201" s="235">
        <f t="shared" si="40"/>
        <v>8.8953462891325524E-2</v>
      </c>
      <c r="D201" s="235">
        <f t="shared" si="40"/>
        <v>8.8953462891325524E-2</v>
      </c>
      <c r="E201" s="235">
        <f t="shared" si="40"/>
        <v>8.8953462891325524E-2</v>
      </c>
      <c r="F201" s="235">
        <f t="shared" si="40"/>
        <v>8.8953462891325497E-2</v>
      </c>
      <c r="G201" s="235">
        <f t="shared" si="40"/>
        <v>8.895346289132551E-2</v>
      </c>
      <c r="H201" s="235">
        <f t="shared" si="40"/>
        <v>8.8953462891325524E-2</v>
      </c>
      <c r="I201" s="235">
        <f t="shared" si="40"/>
        <v>8.8953462891325524E-2</v>
      </c>
      <c r="J201" s="235">
        <f t="shared" si="40"/>
        <v>8.895346289132551E-2</v>
      </c>
      <c r="K201" s="235">
        <f t="shared" si="40"/>
        <v>8.895346289132551E-2</v>
      </c>
      <c r="L201" s="235">
        <f t="shared" si="40"/>
        <v>8.8953462891325538E-2</v>
      </c>
      <c r="M201" s="235">
        <f t="shared" si="40"/>
        <v>8.895346289132551E-2</v>
      </c>
      <c r="N201" s="235">
        <f t="shared" si="40"/>
        <v>8.8953462891325538E-2</v>
      </c>
      <c r="O201" s="235">
        <f t="shared" si="40"/>
        <v>8.895346289132551E-2</v>
      </c>
      <c r="P201" s="235">
        <f t="shared" si="40"/>
        <v>8.8953462891325524E-2</v>
      </c>
      <c r="Q201" s="235">
        <f t="shared" si="40"/>
        <v>8.895346289132551E-2</v>
      </c>
    </row>
    <row r="202" spans="1:17" x14ac:dyDescent="0.25">
      <c r="A202" s="142" t="s">
        <v>191</v>
      </c>
      <c r="B202" s="235">
        <f t="shared" ref="B202:Q202" si="41">IF(B$130=0,0,B$130/B$108)</f>
        <v>1.5697669921998635E-2</v>
      </c>
      <c r="C202" s="235">
        <f t="shared" si="41"/>
        <v>1.5697669921998628E-2</v>
      </c>
      <c r="D202" s="235">
        <f t="shared" si="41"/>
        <v>1.5697669921998635E-2</v>
      </c>
      <c r="E202" s="235">
        <f t="shared" si="41"/>
        <v>1.5697669921998624E-2</v>
      </c>
      <c r="F202" s="235">
        <f t="shared" si="41"/>
        <v>1.5697669921998621E-2</v>
      </c>
      <c r="G202" s="235">
        <f t="shared" si="41"/>
        <v>1.5697669921998628E-2</v>
      </c>
      <c r="H202" s="235">
        <f t="shared" si="41"/>
        <v>1.5697669921998617E-2</v>
      </c>
      <c r="I202" s="235">
        <f t="shared" si="41"/>
        <v>1.5697669921998631E-2</v>
      </c>
      <c r="J202" s="235">
        <f t="shared" si="41"/>
        <v>1.5697669921998617E-2</v>
      </c>
      <c r="K202" s="235">
        <f t="shared" si="41"/>
        <v>1.5697669921998617E-2</v>
      </c>
      <c r="L202" s="235">
        <f t="shared" si="41"/>
        <v>1.5697669921998635E-2</v>
      </c>
      <c r="M202" s="235">
        <f t="shared" si="41"/>
        <v>1.5697669921998624E-2</v>
      </c>
      <c r="N202" s="235">
        <f t="shared" si="41"/>
        <v>1.5697669921998631E-2</v>
      </c>
      <c r="O202" s="235">
        <f t="shared" si="41"/>
        <v>1.5697669921998631E-2</v>
      </c>
      <c r="P202" s="235">
        <f t="shared" si="41"/>
        <v>1.5697669921998631E-2</v>
      </c>
      <c r="Q202" s="235">
        <f t="shared" si="41"/>
        <v>1.5697669921998628E-2</v>
      </c>
    </row>
    <row r="203" spans="1:17" x14ac:dyDescent="0.25">
      <c r="A203" s="127" t="s">
        <v>181</v>
      </c>
      <c r="B203" s="237">
        <f t="shared" ref="B203:Q203" si="42">IF(B$131=0,0,B$131/B$108)</f>
        <v>0.24453012006771574</v>
      </c>
      <c r="C203" s="237">
        <f t="shared" si="42"/>
        <v>0.24453012006771579</v>
      </c>
      <c r="D203" s="237">
        <f t="shared" si="42"/>
        <v>0.24453012006771582</v>
      </c>
      <c r="E203" s="237">
        <f t="shared" si="42"/>
        <v>0.24453012006771574</v>
      </c>
      <c r="F203" s="237">
        <f t="shared" si="42"/>
        <v>0.24453012006771577</v>
      </c>
      <c r="G203" s="237">
        <f t="shared" si="42"/>
        <v>0.24453012006771574</v>
      </c>
      <c r="H203" s="237">
        <f t="shared" si="42"/>
        <v>0.24453012006771579</v>
      </c>
      <c r="I203" s="237">
        <f t="shared" si="42"/>
        <v>0.24453012006771588</v>
      </c>
      <c r="J203" s="237">
        <f t="shared" si="42"/>
        <v>0.24453012006771577</v>
      </c>
      <c r="K203" s="237">
        <f t="shared" si="42"/>
        <v>0.24453012006771579</v>
      </c>
      <c r="L203" s="237">
        <f t="shared" si="42"/>
        <v>0.24453012006771585</v>
      </c>
      <c r="M203" s="237">
        <f t="shared" si="42"/>
        <v>0.24453012006771579</v>
      </c>
      <c r="N203" s="237">
        <f t="shared" si="42"/>
        <v>0.24453012006771579</v>
      </c>
      <c r="O203" s="237">
        <f t="shared" si="42"/>
        <v>0.24453012006771582</v>
      </c>
      <c r="P203" s="237">
        <f t="shared" si="42"/>
        <v>0.24453012006771585</v>
      </c>
      <c r="Q203" s="237">
        <f t="shared" si="42"/>
        <v>0.24453012006771582</v>
      </c>
    </row>
    <row r="204" spans="1:17" x14ac:dyDescent="0.25">
      <c r="A204" s="142" t="s">
        <v>190</v>
      </c>
      <c r="B204" s="235">
        <f t="shared" ref="B204:Q204" si="43">IF(B$132=0,0,B$132/B$108)</f>
        <v>0.14477260170364448</v>
      </c>
      <c r="C204" s="235">
        <f t="shared" si="43"/>
        <v>0.15225417821988282</v>
      </c>
      <c r="D204" s="235">
        <f t="shared" si="43"/>
        <v>0.14135480638080114</v>
      </c>
      <c r="E204" s="235">
        <f t="shared" si="43"/>
        <v>0.10713384904339408</v>
      </c>
      <c r="F204" s="235">
        <f t="shared" si="43"/>
        <v>0.12453771346419197</v>
      </c>
      <c r="G204" s="235">
        <f t="shared" si="43"/>
        <v>0.11402068011641975</v>
      </c>
      <c r="H204" s="235">
        <f t="shared" si="43"/>
        <v>0.10888748760673751</v>
      </c>
      <c r="I204" s="235">
        <f t="shared" si="43"/>
        <v>0.11759927449577019</v>
      </c>
      <c r="J204" s="235">
        <f t="shared" si="43"/>
        <v>0.10721694463789519</v>
      </c>
      <c r="K204" s="235">
        <f t="shared" si="43"/>
        <v>0.10324350897152337</v>
      </c>
      <c r="L204" s="235">
        <f t="shared" si="43"/>
        <v>0.10840094104032262</v>
      </c>
      <c r="M204" s="235">
        <f t="shared" si="43"/>
        <v>0.13734570948801744</v>
      </c>
      <c r="N204" s="235">
        <f t="shared" si="43"/>
        <v>0.16132077463900865</v>
      </c>
      <c r="O204" s="235">
        <f t="shared" si="43"/>
        <v>0.18278631084772184</v>
      </c>
      <c r="P204" s="235">
        <f t="shared" si="43"/>
        <v>0.16218900333356168</v>
      </c>
      <c r="Q204" s="235">
        <f t="shared" si="43"/>
        <v>0.13993430963506118</v>
      </c>
    </row>
    <row r="205" spans="1:17" x14ac:dyDescent="0.25">
      <c r="A205" s="142" t="s">
        <v>189</v>
      </c>
      <c r="B205" s="235">
        <f t="shared" ref="B205:Q205" si="44">IF(B$138=0,0,B$138/B$108)</f>
        <v>9.9757518364071276E-2</v>
      </c>
      <c r="C205" s="235">
        <f t="shared" si="44"/>
        <v>9.2275941847832985E-2</v>
      </c>
      <c r="D205" s="235">
        <f t="shared" si="44"/>
        <v>0.1031753136869147</v>
      </c>
      <c r="E205" s="235">
        <f t="shared" si="44"/>
        <v>0.13739627102432167</v>
      </c>
      <c r="F205" s="235">
        <f t="shared" si="44"/>
        <v>0.11999240660352381</v>
      </c>
      <c r="G205" s="235">
        <f t="shared" si="44"/>
        <v>0.13050943995129602</v>
      </c>
      <c r="H205" s="235">
        <f t="shared" si="44"/>
        <v>0.13564263246097827</v>
      </c>
      <c r="I205" s="235">
        <f t="shared" si="44"/>
        <v>0.12693084557194567</v>
      </c>
      <c r="J205" s="235">
        <f t="shared" si="44"/>
        <v>0.13731317542982055</v>
      </c>
      <c r="K205" s="235">
        <f t="shared" si="44"/>
        <v>0.14128661109619242</v>
      </c>
      <c r="L205" s="235">
        <f t="shared" si="44"/>
        <v>0.13612917902739322</v>
      </c>
      <c r="M205" s="235">
        <f t="shared" si="44"/>
        <v>0.10718441057969837</v>
      </c>
      <c r="N205" s="235">
        <f t="shared" si="44"/>
        <v>8.3209345428707143E-2</v>
      </c>
      <c r="O205" s="235">
        <f t="shared" si="44"/>
        <v>6.1743809219993978E-2</v>
      </c>
      <c r="P205" s="235">
        <f t="shared" si="44"/>
        <v>8.234111673415416E-2</v>
      </c>
      <c r="Q205" s="235">
        <f t="shared" si="44"/>
        <v>0.10459581043265465</v>
      </c>
    </row>
    <row r="206" spans="1:17" x14ac:dyDescent="0.25">
      <c r="A206" s="127" t="s">
        <v>180</v>
      </c>
      <c r="B206" s="236">
        <f t="shared" ref="B206:Q206" si="45">IF(B$139=0,0,B$139/B$108)</f>
        <v>0.15</v>
      </c>
      <c r="C206" s="236">
        <f t="shared" si="45"/>
        <v>0.15</v>
      </c>
      <c r="D206" s="236">
        <f t="shared" si="45"/>
        <v>0.15000000000000002</v>
      </c>
      <c r="E206" s="236">
        <f t="shared" si="45"/>
        <v>0.15000000000000002</v>
      </c>
      <c r="F206" s="236">
        <f t="shared" si="45"/>
        <v>0.14999999999999997</v>
      </c>
      <c r="G206" s="236">
        <f t="shared" si="45"/>
        <v>0.14999999999999997</v>
      </c>
      <c r="H206" s="236">
        <f t="shared" si="45"/>
        <v>0.14999999999999994</v>
      </c>
      <c r="I206" s="236">
        <f t="shared" si="45"/>
        <v>0.15000000000000002</v>
      </c>
      <c r="J206" s="236">
        <f t="shared" si="45"/>
        <v>0.15</v>
      </c>
      <c r="K206" s="236">
        <f t="shared" si="45"/>
        <v>0.15</v>
      </c>
      <c r="L206" s="236">
        <f t="shared" si="45"/>
        <v>0.15000000000000002</v>
      </c>
      <c r="M206" s="236">
        <f t="shared" si="45"/>
        <v>0.15000000000000002</v>
      </c>
      <c r="N206" s="236">
        <f t="shared" si="45"/>
        <v>0.14999999999999997</v>
      </c>
      <c r="O206" s="236">
        <f t="shared" si="45"/>
        <v>0.15</v>
      </c>
      <c r="P206" s="236">
        <f t="shared" si="45"/>
        <v>0.15000000000000002</v>
      </c>
      <c r="Q206" s="236">
        <f t="shared" si="45"/>
        <v>0.15000000000000002</v>
      </c>
    </row>
    <row r="207" spans="1:17" x14ac:dyDescent="0.25">
      <c r="A207" s="142" t="s">
        <v>188</v>
      </c>
      <c r="B207" s="235">
        <f t="shared" ref="B207:Q207" si="46">IF(B$140=0,0,B$140/B$108)</f>
        <v>5.8434747360336471E-2</v>
      </c>
      <c r="C207" s="235">
        <f t="shared" si="46"/>
        <v>6.1454545501965128E-2</v>
      </c>
      <c r="D207" s="235">
        <f t="shared" si="46"/>
        <v>5.7055218334336633E-2</v>
      </c>
      <c r="E207" s="235">
        <f t="shared" si="46"/>
        <v>4.3242570271730951E-2</v>
      </c>
      <c r="F207" s="235">
        <f t="shared" si="46"/>
        <v>5.0267313963252694E-2</v>
      </c>
      <c r="G207" s="235">
        <f t="shared" si="46"/>
        <v>4.602231056188167E-2</v>
      </c>
      <c r="H207" s="235">
        <f t="shared" si="46"/>
        <v>4.3950393611260886E-2</v>
      </c>
      <c r="I207" s="235">
        <f t="shared" si="46"/>
        <v>4.7466743113356628E-2</v>
      </c>
      <c r="J207" s="235">
        <f t="shared" si="46"/>
        <v>4.3276110251079837E-2</v>
      </c>
      <c r="K207" s="235">
        <f t="shared" si="46"/>
        <v>4.1672307414184755E-2</v>
      </c>
      <c r="L207" s="235">
        <f t="shared" si="46"/>
        <v>4.3754008208547121E-2</v>
      </c>
      <c r="M207" s="235">
        <f t="shared" si="46"/>
        <v>5.5437021511760436E-2</v>
      </c>
      <c r="N207" s="235">
        <f t="shared" si="46"/>
        <v>6.5114107221069126E-2</v>
      </c>
      <c r="O207" s="235">
        <f t="shared" si="46"/>
        <v>7.3778268606232197E-2</v>
      </c>
      <c r="P207" s="235">
        <f t="shared" si="46"/>
        <v>6.5464551461347817E-2</v>
      </c>
      <c r="Q207" s="235">
        <f t="shared" si="46"/>
        <v>5.6481861445763115E-2</v>
      </c>
    </row>
    <row r="208" spans="1:17" x14ac:dyDescent="0.25">
      <c r="A208" s="142" t="s">
        <v>187</v>
      </c>
      <c r="B208" s="235">
        <f t="shared" ref="B208:Q208" si="47">IF(B$141=0,0,B$141/B$108)</f>
        <v>5.1299999999999998E-2</v>
      </c>
      <c r="C208" s="235">
        <f t="shared" si="47"/>
        <v>5.1299999999999985E-2</v>
      </c>
      <c r="D208" s="235">
        <f t="shared" si="47"/>
        <v>5.1300000000000005E-2</v>
      </c>
      <c r="E208" s="235">
        <f t="shared" si="47"/>
        <v>5.1300000000000005E-2</v>
      </c>
      <c r="F208" s="235">
        <f t="shared" si="47"/>
        <v>5.1299999999999991E-2</v>
      </c>
      <c r="G208" s="235">
        <f t="shared" si="47"/>
        <v>5.1299999999999985E-2</v>
      </c>
      <c r="H208" s="235">
        <f t="shared" si="47"/>
        <v>5.1299999999999971E-2</v>
      </c>
      <c r="I208" s="235">
        <f t="shared" si="47"/>
        <v>5.1300000000000005E-2</v>
      </c>
      <c r="J208" s="235">
        <f t="shared" si="47"/>
        <v>5.1299999999999991E-2</v>
      </c>
      <c r="K208" s="235">
        <f t="shared" si="47"/>
        <v>5.1299999999999991E-2</v>
      </c>
      <c r="L208" s="235">
        <f t="shared" si="47"/>
        <v>5.1299999999999991E-2</v>
      </c>
      <c r="M208" s="235">
        <f t="shared" si="47"/>
        <v>5.1300000000000012E-2</v>
      </c>
      <c r="N208" s="235">
        <f t="shared" si="47"/>
        <v>5.1299999999999985E-2</v>
      </c>
      <c r="O208" s="235">
        <f t="shared" si="47"/>
        <v>5.1299999999999985E-2</v>
      </c>
      <c r="P208" s="235">
        <f t="shared" si="47"/>
        <v>5.1300000000000019E-2</v>
      </c>
      <c r="Q208" s="235">
        <f t="shared" si="47"/>
        <v>5.1299999999999998E-2</v>
      </c>
    </row>
    <row r="209" spans="1:17" x14ac:dyDescent="0.25">
      <c r="A209" s="142" t="s">
        <v>186</v>
      </c>
      <c r="B209" s="235">
        <f t="shared" ref="B209:Q209" si="48">IF(B$152=0,0,B$152/B$108)</f>
        <v>4.0265252639663532E-2</v>
      </c>
      <c r="C209" s="235">
        <f t="shared" si="48"/>
        <v>3.7245454498034888E-2</v>
      </c>
      <c r="D209" s="235">
        <f t="shared" si="48"/>
        <v>4.1644781665663398E-2</v>
      </c>
      <c r="E209" s="235">
        <f t="shared" si="48"/>
        <v>5.5457429728269066E-2</v>
      </c>
      <c r="F209" s="235">
        <f t="shared" si="48"/>
        <v>4.8432686036747309E-2</v>
      </c>
      <c r="G209" s="235">
        <f t="shared" si="48"/>
        <v>5.2677689438118333E-2</v>
      </c>
      <c r="H209" s="235">
        <f t="shared" si="48"/>
        <v>5.474960638873911E-2</v>
      </c>
      <c r="I209" s="235">
        <f t="shared" si="48"/>
        <v>5.1233256886643389E-2</v>
      </c>
      <c r="J209" s="235">
        <f t="shared" si="48"/>
        <v>5.5423889748920166E-2</v>
      </c>
      <c r="K209" s="235">
        <f t="shared" si="48"/>
        <v>5.7027692585815255E-2</v>
      </c>
      <c r="L209" s="235">
        <f t="shared" si="48"/>
        <v>5.4945991791452931E-2</v>
      </c>
      <c r="M209" s="235">
        <f t="shared" si="48"/>
        <v>4.3262978488239574E-2</v>
      </c>
      <c r="N209" s="235">
        <f t="shared" si="48"/>
        <v>3.3585892778930863E-2</v>
      </c>
      <c r="O209" s="235">
        <f t="shared" si="48"/>
        <v>2.4921731393767819E-2</v>
      </c>
      <c r="P209" s="235">
        <f t="shared" si="48"/>
        <v>3.3235448538652214E-2</v>
      </c>
      <c r="Q209" s="235">
        <f t="shared" si="48"/>
        <v>4.2218138554236902E-2</v>
      </c>
    </row>
    <row r="210" spans="1:17" x14ac:dyDescent="0.25">
      <c r="A210" s="72" t="s">
        <v>179</v>
      </c>
      <c r="B210" s="234">
        <f t="shared" ref="B210:Q210" si="49">IF(B$153=0,0,B$153/B$108)</f>
        <v>0.3</v>
      </c>
      <c r="C210" s="234">
        <f t="shared" si="49"/>
        <v>0.3</v>
      </c>
      <c r="D210" s="234">
        <f t="shared" si="49"/>
        <v>0.30000000000000004</v>
      </c>
      <c r="E210" s="234">
        <f t="shared" si="49"/>
        <v>0.30000000000000004</v>
      </c>
      <c r="F210" s="234">
        <f t="shared" si="49"/>
        <v>0.3</v>
      </c>
      <c r="G210" s="234">
        <f t="shared" si="49"/>
        <v>0.3</v>
      </c>
      <c r="H210" s="234">
        <f t="shared" si="49"/>
        <v>0.3</v>
      </c>
      <c r="I210" s="234">
        <f t="shared" si="49"/>
        <v>0.30000000000000004</v>
      </c>
      <c r="J210" s="234">
        <f t="shared" si="49"/>
        <v>0.3</v>
      </c>
      <c r="K210" s="234">
        <f t="shared" si="49"/>
        <v>0.3</v>
      </c>
      <c r="L210" s="234">
        <f t="shared" si="49"/>
        <v>0.3000000000000001</v>
      </c>
      <c r="M210" s="234">
        <f t="shared" si="49"/>
        <v>0.3</v>
      </c>
      <c r="N210" s="234">
        <f t="shared" si="49"/>
        <v>0.3</v>
      </c>
      <c r="O210" s="234">
        <f t="shared" si="49"/>
        <v>0.3</v>
      </c>
      <c r="P210" s="234">
        <f t="shared" si="49"/>
        <v>0.30000000000000004</v>
      </c>
      <c r="Q210" s="234">
        <f t="shared" si="49"/>
        <v>0.30000000000000004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0</v>
      </c>
      <c r="C214" s="230">
        <f t="shared" si="50"/>
        <v>0</v>
      </c>
      <c r="D214" s="230">
        <f t="shared" si="50"/>
        <v>0</v>
      </c>
      <c r="E214" s="230">
        <f t="shared" si="50"/>
        <v>0</v>
      </c>
      <c r="F214" s="230">
        <f t="shared" si="50"/>
        <v>0</v>
      </c>
      <c r="G214" s="230">
        <f t="shared" si="50"/>
        <v>0</v>
      </c>
      <c r="H214" s="230">
        <f t="shared" si="50"/>
        <v>0</v>
      </c>
      <c r="I214" s="230">
        <f t="shared" si="50"/>
        <v>0</v>
      </c>
      <c r="J214" s="230">
        <f t="shared" si="50"/>
        <v>0</v>
      </c>
      <c r="K214" s="230">
        <f t="shared" si="50"/>
        <v>0</v>
      </c>
      <c r="L214" s="230">
        <f t="shared" si="50"/>
        <v>0</v>
      </c>
      <c r="M214" s="230">
        <f t="shared" si="50"/>
        <v>0</v>
      </c>
      <c r="N214" s="230">
        <f t="shared" si="50"/>
        <v>0</v>
      </c>
      <c r="O214" s="230">
        <f t="shared" si="50"/>
        <v>0</v>
      </c>
      <c r="P214" s="230">
        <f t="shared" si="50"/>
        <v>0</v>
      </c>
      <c r="Q214" s="230">
        <f t="shared" si="50"/>
        <v>0</v>
      </c>
    </row>
    <row r="215" spans="1:17" x14ac:dyDescent="0.25">
      <c r="A215" s="132" t="s">
        <v>83</v>
      </c>
      <c r="B215" s="229">
        <f>IF(B$6=0,0,B$6/CHI!B$10*1000)</f>
        <v>0</v>
      </c>
      <c r="C215" s="229">
        <f>IF(C$6=0,0,C$6/CHI!C$10*1000)</f>
        <v>0</v>
      </c>
      <c r="D215" s="229">
        <f>IF(D$6=0,0,D$6/CHI!D$10*1000)</f>
        <v>0</v>
      </c>
      <c r="E215" s="229">
        <f>IF(E$6=0,0,E$6/CHI!E$10*1000)</f>
        <v>0</v>
      </c>
      <c r="F215" s="229">
        <f>IF(F$6=0,0,F$6/CHI!F$10*1000)</f>
        <v>0</v>
      </c>
      <c r="G215" s="229">
        <f>IF(G$6=0,0,G$6/CHI!G$10*1000)</f>
        <v>0</v>
      </c>
      <c r="H215" s="229">
        <f>IF(H$6=0,0,H$6/CHI!H$10*1000)</f>
        <v>0</v>
      </c>
      <c r="I215" s="229">
        <f>IF(I$6=0,0,I$6/CHI!I$10*1000)</f>
        <v>0</v>
      </c>
      <c r="J215" s="229">
        <f>IF(J$6=0,0,J$6/CHI!J$10*1000)</f>
        <v>0</v>
      </c>
      <c r="K215" s="229">
        <f>IF(K$6=0,0,K$6/CHI!K$10*1000)</f>
        <v>0</v>
      </c>
      <c r="L215" s="229">
        <f>IF(L$6=0,0,L$6/CHI!L$10*1000)</f>
        <v>0</v>
      </c>
      <c r="M215" s="229">
        <f>IF(M$6=0,0,M$6/CHI!M$10*1000)</f>
        <v>0</v>
      </c>
      <c r="N215" s="229">
        <f>IF(N$6=0,0,N$6/CHI!N$10*1000)</f>
        <v>0</v>
      </c>
      <c r="O215" s="229">
        <f>IF(O$6=0,0,O$6/CHI!O$10*1000)</f>
        <v>0</v>
      </c>
      <c r="P215" s="229">
        <f>IF(P$6=0,0,P$6/CHI!P$10*1000)</f>
        <v>0</v>
      </c>
      <c r="Q215" s="229">
        <f>IF(Q$6=0,0,Q$6/CHI!Q$10*1000)</f>
        <v>0</v>
      </c>
    </row>
    <row r="216" spans="1:17" x14ac:dyDescent="0.25">
      <c r="A216" s="76" t="s">
        <v>82</v>
      </c>
      <c r="B216" s="228">
        <f>IF(B$7=0,0,B$7/CHI!B$10*1000)</f>
        <v>0</v>
      </c>
      <c r="C216" s="228">
        <f>IF(C$7=0,0,C$7/CHI!C$10*1000)</f>
        <v>0</v>
      </c>
      <c r="D216" s="228">
        <f>IF(D$7=0,0,D$7/CHI!D$10*1000)</f>
        <v>0</v>
      </c>
      <c r="E216" s="228">
        <f>IF(E$7=0,0,E$7/CHI!E$10*1000)</f>
        <v>0</v>
      </c>
      <c r="F216" s="228">
        <f>IF(F$7=0,0,F$7/CHI!F$10*1000)</f>
        <v>0</v>
      </c>
      <c r="G216" s="228">
        <f>IF(G$7=0,0,G$7/CHI!G$10*1000)</f>
        <v>0</v>
      </c>
      <c r="H216" s="228">
        <f>IF(H$7=0,0,H$7/CHI!H$10*1000)</f>
        <v>0</v>
      </c>
      <c r="I216" s="228">
        <f>IF(I$7=0,0,I$7/CHI!I$10*1000)</f>
        <v>0</v>
      </c>
      <c r="J216" s="228">
        <f>IF(J$7=0,0,J$7/CHI!J$10*1000)</f>
        <v>0</v>
      </c>
      <c r="K216" s="228">
        <f>IF(K$7=0,0,K$7/CHI!K$10*1000)</f>
        <v>0</v>
      </c>
      <c r="L216" s="228">
        <f>IF(L$7=0,0,L$7/CHI!L$10*1000)</f>
        <v>0</v>
      </c>
      <c r="M216" s="228">
        <f>IF(M$7=0,0,M$7/CHI!M$10*1000)</f>
        <v>0</v>
      </c>
      <c r="N216" s="228">
        <f>IF(N$7=0,0,N$7/CHI!N$10*1000)</f>
        <v>0</v>
      </c>
      <c r="O216" s="228">
        <f>IF(O$7=0,0,O$7/CHI!O$10*1000)</f>
        <v>0</v>
      </c>
      <c r="P216" s="228">
        <f>IF(P$7=0,0,P$7/CHI!P$10*1000)</f>
        <v>0</v>
      </c>
      <c r="Q216" s="228">
        <f>IF(Q$7=0,0,Q$7/CHI!Q$10*1000)</f>
        <v>0</v>
      </c>
    </row>
    <row r="217" spans="1:17" x14ac:dyDescent="0.25">
      <c r="A217" s="76" t="s">
        <v>81</v>
      </c>
      <c r="B217" s="228">
        <f>IF(B$8=0,0,B$8/CHI!B$10*1000)</f>
        <v>0</v>
      </c>
      <c r="C217" s="228">
        <f>IF(C$8=0,0,C$8/CHI!C$10*1000)</f>
        <v>0</v>
      </c>
      <c r="D217" s="228">
        <f>IF(D$8=0,0,D$8/CHI!D$10*1000)</f>
        <v>0</v>
      </c>
      <c r="E217" s="228">
        <f>IF(E$8=0,0,E$8/CHI!E$10*1000)</f>
        <v>0</v>
      </c>
      <c r="F217" s="228">
        <f>IF(F$8=0,0,F$8/CHI!F$10*1000)</f>
        <v>0</v>
      </c>
      <c r="G217" s="228">
        <f>IF(G$8=0,0,G$8/CHI!G$10*1000)</f>
        <v>0</v>
      </c>
      <c r="H217" s="228">
        <f>IF(H$8=0,0,H$8/CHI!H$10*1000)</f>
        <v>0</v>
      </c>
      <c r="I217" s="228">
        <f>IF(I$8=0,0,I$8/CHI!I$10*1000)</f>
        <v>0</v>
      </c>
      <c r="J217" s="228">
        <f>IF(J$8=0,0,J$8/CHI!J$10*1000)</f>
        <v>0</v>
      </c>
      <c r="K217" s="228">
        <f>IF(K$8=0,0,K$8/CHI!K$10*1000)</f>
        <v>0</v>
      </c>
      <c r="L217" s="228">
        <f>IF(L$8=0,0,L$8/CHI!L$10*1000)</f>
        <v>0</v>
      </c>
      <c r="M217" s="228">
        <f>IF(M$8=0,0,M$8/CHI!M$10*1000)</f>
        <v>0</v>
      </c>
      <c r="N217" s="228">
        <f>IF(N$8=0,0,N$8/CHI!N$10*1000)</f>
        <v>0</v>
      </c>
      <c r="O217" s="228">
        <f>IF(O$8=0,0,O$8/CHI!O$10*1000)</f>
        <v>0</v>
      </c>
      <c r="P217" s="228">
        <f>IF(P$8=0,0,P$8/CHI!P$10*1000)</f>
        <v>0</v>
      </c>
      <c r="Q217" s="228">
        <f>IF(Q$8=0,0,Q$8/CHI!Q$10*1000)</f>
        <v>0</v>
      </c>
    </row>
    <row r="218" spans="1:17" x14ac:dyDescent="0.25">
      <c r="A218" s="76" t="s">
        <v>80</v>
      </c>
      <c r="B218" s="228">
        <f>IF(B$9=0,0,B$9/CHI!B$10*1000)</f>
        <v>0</v>
      </c>
      <c r="C218" s="228">
        <f>IF(C$9=0,0,C$9/CHI!C$10*1000)</f>
        <v>0</v>
      </c>
      <c r="D218" s="228">
        <f>IF(D$9=0,0,D$9/CHI!D$10*1000)</f>
        <v>0</v>
      </c>
      <c r="E218" s="228">
        <f>IF(E$9=0,0,E$9/CHI!E$10*1000)</f>
        <v>0</v>
      </c>
      <c r="F218" s="228">
        <f>IF(F$9=0,0,F$9/CHI!F$10*1000)</f>
        <v>0</v>
      </c>
      <c r="G218" s="228">
        <f>IF(G$9=0,0,G$9/CHI!G$10*1000)</f>
        <v>0</v>
      </c>
      <c r="H218" s="228">
        <f>IF(H$9=0,0,H$9/CHI!H$10*1000)</f>
        <v>0</v>
      </c>
      <c r="I218" s="228">
        <f>IF(I$9=0,0,I$9/CHI!I$10*1000)</f>
        <v>0</v>
      </c>
      <c r="J218" s="228">
        <f>IF(J$9=0,0,J$9/CHI!J$10*1000)</f>
        <v>0</v>
      </c>
      <c r="K218" s="228">
        <f>IF(K$9=0,0,K$9/CHI!K$10*1000)</f>
        <v>0</v>
      </c>
      <c r="L218" s="228">
        <f>IF(L$9=0,0,L$9/CHI!L$10*1000)</f>
        <v>0</v>
      </c>
      <c r="M218" s="228">
        <f>IF(M$9=0,0,M$9/CHI!M$10*1000)</f>
        <v>0</v>
      </c>
      <c r="N218" s="228">
        <f>IF(N$9=0,0,N$9/CHI!N$10*1000)</f>
        <v>0</v>
      </c>
      <c r="O218" s="228">
        <f>IF(O$9=0,0,O$9/CHI!O$10*1000)</f>
        <v>0</v>
      </c>
      <c r="P218" s="228">
        <f>IF(P$9=0,0,P$9/CHI!P$10*1000)</f>
        <v>0</v>
      </c>
      <c r="Q218" s="228">
        <f>IF(Q$9=0,0,Q$9/CHI!Q$10*1000)</f>
        <v>0</v>
      </c>
    </row>
    <row r="219" spans="1:17" x14ac:dyDescent="0.25">
      <c r="A219" s="129" t="s">
        <v>79</v>
      </c>
      <c r="B219" s="227">
        <f>IF(B$10=0,0,B$10/CHI!B$10*1000)</f>
        <v>0</v>
      </c>
      <c r="C219" s="227">
        <f>IF(C$10=0,0,C$10/CHI!C$10*1000)</f>
        <v>0</v>
      </c>
      <c r="D219" s="227">
        <f>IF(D$10=0,0,D$10/CHI!D$10*1000)</f>
        <v>0</v>
      </c>
      <c r="E219" s="227">
        <f>IF(E$10=0,0,E$10/CHI!E$10*1000)</f>
        <v>0</v>
      </c>
      <c r="F219" s="227">
        <f>IF(F$10=0,0,F$10/CHI!F$10*1000)</f>
        <v>0</v>
      </c>
      <c r="G219" s="227">
        <f>IF(G$10=0,0,G$10/CHI!G$10*1000)</f>
        <v>0</v>
      </c>
      <c r="H219" s="227">
        <f>IF(H$10=0,0,H$10/CHI!H$10*1000)</f>
        <v>0</v>
      </c>
      <c r="I219" s="227">
        <f>IF(I$10=0,0,I$10/CHI!I$10*1000)</f>
        <v>0</v>
      </c>
      <c r="J219" s="227">
        <f>IF(J$10=0,0,J$10/CHI!J$10*1000)</f>
        <v>0</v>
      </c>
      <c r="K219" s="227">
        <f>IF(K$10=0,0,K$10/CHI!K$10*1000)</f>
        <v>0</v>
      </c>
      <c r="L219" s="227">
        <f>IF(L$10=0,0,L$10/CHI!L$10*1000)</f>
        <v>0</v>
      </c>
      <c r="M219" s="227">
        <f>IF(M$10=0,0,M$10/CHI!M$10*1000)</f>
        <v>0</v>
      </c>
      <c r="N219" s="227">
        <f>IF(N$10=0,0,N$10/CHI!N$10*1000)</f>
        <v>0</v>
      </c>
      <c r="O219" s="227">
        <f>IF(O$10=0,0,O$10/CHI!O$10*1000)</f>
        <v>0</v>
      </c>
      <c r="P219" s="227">
        <f>IF(P$10=0,0,P$10/CHI!P$10*1000)</f>
        <v>0</v>
      </c>
      <c r="Q219" s="227">
        <f>IF(Q$10=0,0,Q$10/CHI!Q$10*1000)</f>
        <v>0</v>
      </c>
    </row>
    <row r="220" spans="1:17" x14ac:dyDescent="0.25">
      <c r="A220" s="232" t="s">
        <v>185</v>
      </c>
      <c r="B220" s="231">
        <f>IF(B$15=0,0,B$15/CHI!B$10*1000)</f>
        <v>0</v>
      </c>
      <c r="C220" s="231">
        <f>IF(C$15=0,0,C$15/CHI!C$10*1000)</f>
        <v>0</v>
      </c>
      <c r="D220" s="231">
        <f>IF(D$15=0,0,D$15/CHI!D$10*1000)</f>
        <v>0</v>
      </c>
      <c r="E220" s="231">
        <f>IF(E$15=0,0,E$15/CHI!E$10*1000)</f>
        <v>0</v>
      </c>
      <c r="F220" s="231">
        <f>IF(F$15=0,0,F$15/CHI!F$10*1000)</f>
        <v>0</v>
      </c>
      <c r="G220" s="231">
        <f>IF(G$15=0,0,G$15/CHI!G$10*1000)</f>
        <v>0</v>
      </c>
      <c r="H220" s="231">
        <f>IF(H$15=0,0,H$15/CHI!H$10*1000)</f>
        <v>0</v>
      </c>
      <c r="I220" s="231">
        <f>IF(I$15=0,0,I$15/CHI!I$10*1000)</f>
        <v>0</v>
      </c>
      <c r="J220" s="231">
        <f>IF(J$15=0,0,J$15/CHI!J$10*1000)</f>
        <v>0</v>
      </c>
      <c r="K220" s="231">
        <f>IF(K$15=0,0,K$15/CHI!K$10*1000)</f>
        <v>0</v>
      </c>
      <c r="L220" s="231">
        <f>IF(L$15=0,0,L$15/CHI!L$10*1000)</f>
        <v>0</v>
      </c>
      <c r="M220" s="231">
        <f>IF(M$15=0,0,M$15/CHI!M$10*1000)</f>
        <v>0</v>
      </c>
      <c r="N220" s="231">
        <f>IF(N$15=0,0,N$15/CHI!N$10*1000)</f>
        <v>0</v>
      </c>
      <c r="O220" s="231">
        <f>IF(O$15=0,0,O$15/CHI!O$10*1000)</f>
        <v>0</v>
      </c>
      <c r="P220" s="231">
        <f>IF(P$15=0,0,P$15/CHI!P$10*1000)</f>
        <v>0</v>
      </c>
      <c r="Q220" s="231">
        <f>IF(Q$15=0,0,Q$15/CHI!Q$10*1000)</f>
        <v>0</v>
      </c>
    </row>
    <row r="221" spans="1:17" x14ac:dyDescent="0.25">
      <c r="A221" s="127" t="s">
        <v>184</v>
      </c>
      <c r="B221" s="226">
        <f>IF(B$24=0,0,B$24/CHI!B$10*1000)</f>
        <v>0</v>
      </c>
      <c r="C221" s="226">
        <f>IF(C$24=0,0,C$24/CHI!C$10*1000)</f>
        <v>0</v>
      </c>
      <c r="D221" s="226">
        <f>IF(D$24=0,0,D$24/CHI!D$10*1000)</f>
        <v>0</v>
      </c>
      <c r="E221" s="226">
        <f>IF(E$24=0,0,E$24/CHI!E$10*1000)</f>
        <v>0</v>
      </c>
      <c r="F221" s="226">
        <f>IF(F$24=0,0,F$24/CHI!F$10*1000)</f>
        <v>0</v>
      </c>
      <c r="G221" s="226">
        <f>IF(G$24=0,0,G$24/CHI!G$10*1000)</f>
        <v>0</v>
      </c>
      <c r="H221" s="226">
        <f>IF(H$24=0,0,H$24/CHI!H$10*1000)</f>
        <v>0</v>
      </c>
      <c r="I221" s="226">
        <f>IF(I$24=0,0,I$24/CHI!I$10*1000)</f>
        <v>0</v>
      </c>
      <c r="J221" s="226">
        <f>IF(J$24=0,0,J$24/CHI!J$10*1000)</f>
        <v>0</v>
      </c>
      <c r="K221" s="226">
        <f>IF(K$24=0,0,K$24/CHI!K$10*1000)</f>
        <v>0</v>
      </c>
      <c r="L221" s="226">
        <f>IF(L$24=0,0,L$24/CHI!L$10*1000)</f>
        <v>0</v>
      </c>
      <c r="M221" s="226">
        <f>IF(M$24=0,0,M$24/CHI!M$10*1000)</f>
        <v>0</v>
      </c>
      <c r="N221" s="226">
        <f>IF(N$24=0,0,N$24/CHI!N$10*1000)</f>
        <v>0</v>
      </c>
      <c r="O221" s="226">
        <f>IF(O$24=0,0,O$24/CHI!O$10*1000)</f>
        <v>0</v>
      </c>
      <c r="P221" s="226">
        <f>IF(P$24=0,0,P$24/CHI!P$10*1000)</f>
        <v>0</v>
      </c>
      <c r="Q221" s="226">
        <f>IF(Q$24=0,0,Q$24/CHI!Q$10*1000)</f>
        <v>0</v>
      </c>
    </row>
    <row r="222" spans="1:17" x14ac:dyDescent="0.25">
      <c r="A222" s="127" t="s">
        <v>181</v>
      </c>
      <c r="B222" s="226">
        <f>IF(B$35=0,0,B$35/CHI!B$10*1000)</f>
        <v>0</v>
      </c>
      <c r="C222" s="226">
        <f>IF(C$35=0,0,C$35/CHI!C$10*1000)</f>
        <v>0</v>
      </c>
      <c r="D222" s="226">
        <f>IF(D$35=0,0,D$35/CHI!D$10*1000)</f>
        <v>0</v>
      </c>
      <c r="E222" s="226">
        <f>IF(E$35=0,0,E$35/CHI!E$10*1000)</f>
        <v>0</v>
      </c>
      <c r="F222" s="226">
        <f>IF(F$35=0,0,F$35/CHI!F$10*1000)</f>
        <v>0</v>
      </c>
      <c r="G222" s="226">
        <f>IF(G$35=0,0,G$35/CHI!G$10*1000)</f>
        <v>0</v>
      </c>
      <c r="H222" s="226">
        <f>IF(H$35=0,0,H$35/CHI!H$10*1000)</f>
        <v>0</v>
      </c>
      <c r="I222" s="226">
        <f>IF(I$35=0,0,I$35/CHI!I$10*1000)</f>
        <v>0</v>
      </c>
      <c r="J222" s="226">
        <f>IF(J$35=0,0,J$35/CHI!J$10*1000)</f>
        <v>0</v>
      </c>
      <c r="K222" s="226">
        <f>IF(K$35=0,0,K$35/CHI!K$10*1000)</f>
        <v>0</v>
      </c>
      <c r="L222" s="226">
        <f>IF(L$35=0,0,L$35/CHI!L$10*1000)</f>
        <v>0</v>
      </c>
      <c r="M222" s="226">
        <f>IF(M$35=0,0,M$35/CHI!M$10*1000)</f>
        <v>0</v>
      </c>
      <c r="N222" s="226">
        <f>IF(N$35=0,0,N$35/CHI!N$10*1000)</f>
        <v>0</v>
      </c>
      <c r="O222" s="226">
        <f>IF(O$35=0,0,O$35/CHI!O$10*1000)</f>
        <v>0</v>
      </c>
      <c r="P222" s="226">
        <f>IF(P$35=0,0,P$35/CHI!P$10*1000)</f>
        <v>0</v>
      </c>
      <c r="Q222" s="226">
        <f>IF(Q$35=0,0,Q$35/CHI!Q$10*1000)</f>
        <v>0</v>
      </c>
    </row>
    <row r="223" spans="1:17" x14ac:dyDescent="0.25">
      <c r="A223" s="127" t="s">
        <v>180</v>
      </c>
      <c r="B223" s="225">
        <f>IF(B$43=0,0,B$43/CHI!B$10*1000)</f>
        <v>0</v>
      </c>
      <c r="C223" s="225">
        <f>IF(C$43=0,0,C$43/CHI!C$10*1000)</f>
        <v>0</v>
      </c>
      <c r="D223" s="225">
        <f>IF(D$43=0,0,D$43/CHI!D$10*1000)</f>
        <v>0</v>
      </c>
      <c r="E223" s="225">
        <f>IF(E$43=0,0,E$43/CHI!E$10*1000)</f>
        <v>0</v>
      </c>
      <c r="F223" s="225">
        <f>IF(F$43=0,0,F$43/CHI!F$10*1000)</f>
        <v>0</v>
      </c>
      <c r="G223" s="225">
        <f>IF(G$43=0,0,G$43/CHI!G$10*1000)</f>
        <v>0</v>
      </c>
      <c r="H223" s="225">
        <f>IF(H$43=0,0,H$43/CHI!H$10*1000)</f>
        <v>0</v>
      </c>
      <c r="I223" s="225">
        <f>IF(I$43=0,0,I$43/CHI!I$10*1000)</f>
        <v>0</v>
      </c>
      <c r="J223" s="225">
        <f>IF(J$43=0,0,J$43/CHI!J$10*1000)</f>
        <v>0</v>
      </c>
      <c r="K223" s="225">
        <f>IF(K$43=0,0,K$43/CHI!K$10*1000)</f>
        <v>0</v>
      </c>
      <c r="L223" s="225">
        <f>IF(L$43=0,0,L$43/CHI!L$10*1000)</f>
        <v>0</v>
      </c>
      <c r="M223" s="225">
        <f>IF(M$43=0,0,M$43/CHI!M$10*1000)</f>
        <v>0</v>
      </c>
      <c r="N223" s="225">
        <f>IF(N$43=0,0,N$43/CHI!N$10*1000)</f>
        <v>0</v>
      </c>
      <c r="O223" s="225">
        <f>IF(O$43=0,0,O$43/CHI!O$10*1000)</f>
        <v>0</v>
      </c>
      <c r="P223" s="225">
        <f>IF(P$43=0,0,P$43/CHI!P$10*1000)</f>
        <v>0</v>
      </c>
      <c r="Q223" s="225">
        <f>IF(Q$43=0,0,Q$43/CHI!Q$10*1000)</f>
        <v>0</v>
      </c>
    </row>
    <row r="224" spans="1:17" x14ac:dyDescent="0.25">
      <c r="A224" s="72" t="s">
        <v>179</v>
      </c>
      <c r="B224" s="224">
        <f>IF(B$57=0,0,B$57/CHI!B$10*1000)</f>
        <v>0</v>
      </c>
      <c r="C224" s="224">
        <f>IF(C$57=0,0,C$57/CHI!C$10*1000)</f>
        <v>0</v>
      </c>
      <c r="D224" s="224">
        <f>IF(D$57=0,0,D$57/CHI!D$10*1000)</f>
        <v>0</v>
      </c>
      <c r="E224" s="224">
        <f>IF(E$57=0,0,E$57/CHI!E$10*1000)</f>
        <v>0</v>
      </c>
      <c r="F224" s="224">
        <f>IF(F$57=0,0,F$57/CHI!F$10*1000)</f>
        <v>0</v>
      </c>
      <c r="G224" s="224">
        <f>IF(G$57=0,0,G$57/CHI!G$10*1000)</f>
        <v>0</v>
      </c>
      <c r="H224" s="224">
        <f>IF(H$57=0,0,H$57/CHI!H$10*1000)</f>
        <v>0</v>
      </c>
      <c r="I224" s="224">
        <f>IF(I$57=0,0,I$57/CHI!I$10*1000)</f>
        <v>0</v>
      </c>
      <c r="J224" s="224">
        <f>IF(J$57=0,0,J$57/CHI!J$10*1000)</f>
        <v>0</v>
      </c>
      <c r="K224" s="224">
        <f>IF(K$57=0,0,K$57/CHI!K$10*1000)</f>
        <v>0</v>
      </c>
      <c r="L224" s="224">
        <f>IF(L$57=0,0,L$57/CHI!L$10*1000)</f>
        <v>0</v>
      </c>
      <c r="M224" s="224">
        <f>IF(M$57=0,0,M$57/CHI!M$10*1000)</f>
        <v>0</v>
      </c>
      <c r="N224" s="224">
        <f>IF(N$57=0,0,N$57/CHI!N$10*1000)</f>
        <v>0</v>
      </c>
      <c r="O224" s="224">
        <f>IF(O$57=0,0,O$57/CHI!O$10*1000)</f>
        <v>0</v>
      </c>
      <c r="P224" s="224">
        <f>IF(P$57=0,0,P$57/CHI!P$10*1000)</f>
        <v>0</v>
      </c>
      <c r="Q224" s="224">
        <f>IF(Q$57=0,0,Q$57/CHI!Q$10*1000)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597.5572668682903</v>
      </c>
      <c r="C226" s="230">
        <f t="shared" si="51"/>
        <v>588.61780205926425</v>
      </c>
      <c r="D226" s="230">
        <f t="shared" si="51"/>
        <v>587.03860230414239</v>
      </c>
      <c r="E226" s="230">
        <f t="shared" si="51"/>
        <v>578.13451980159107</v>
      </c>
      <c r="F226" s="230">
        <f t="shared" si="51"/>
        <v>565.30618964668315</v>
      </c>
      <c r="G226" s="230">
        <f t="shared" si="51"/>
        <v>557.66361373845325</v>
      </c>
      <c r="H226" s="230">
        <f t="shared" si="51"/>
        <v>553.97761559983996</v>
      </c>
      <c r="I226" s="230">
        <f t="shared" si="51"/>
        <v>551.87960525583253</v>
      </c>
      <c r="J226" s="230">
        <f t="shared" si="51"/>
        <v>544.40357163640056</v>
      </c>
      <c r="K226" s="230">
        <f t="shared" si="51"/>
        <v>540.1188209692109</v>
      </c>
      <c r="L226" s="230">
        <f t="shared" si="51"/>
        <v>537.70810261039571</v>
      </c>
      <c r="M226" s="230">
        <f t="shared" si="51"/>
        <v>536.49911323405922</v>
      </c>
      <c r="N226" s="230">
        <f t="shared" si="51"/>
        <v>532.34486238224258</v>
      </c>
      <c r="O226" s="230">
        <f t="shared" si="51"/>
        <v>505.64222397051344</v>
      </c>
      <c r="P226" s="230">
        <f t="shared" si="51"/>
        <v>502.11546756044709</v>
      </c>
      <c r="Q226" s="230">
        <f t="shared" si="51"/>
        <v>499.9485505812321</v>
      </c>
    </row>
    <row r="227" spans="1:17" x14ac:dyDescent="0.25">
      <c r="A227" s="132" t="s">
        <v>83</v>
      </c>
      <c r="B227" s="229">
        <f>IF(B$61=0,0,B$61/CHI!B$11*1000)</f>
        <v>5.98001795427039</v>
      </c>
      <c r="C227" s="229">
        <f>IF(C$61=0,0,C$61/CHI!C$11*1000)</f>
        <v>5.8905568046475079</v>
      </c>
      <c r="D227" s="229">
        <f>IF(D$61=0,0,D$61/CHI!D$11*1000)</f>
        <v>5.874753059278464</v>
      </c>
      <c r="E227" s="229">
        <f>IF(E$61=0,0,E$61/CHI!E$11*1000)</f>
        <v>5.7856459959326889</v>
      </c>
      <c r="F227" s="229">
        <f>IF(F$61=0,0,F$61/CHI!F$11*1000)</f>
        <v>5.6572672632102128</v>
      </c>
      <c r="G227" s="229">
        <f>IF(G$61=0,0,G$61/CHI!G$11*1000)</f>
        <v>5.5807846502757066</v>
      </c>
      <c r="H227" s="229">
        <f>IF(H$61=0,0,H$61/CHI!H$11*1000)</f>
        <v>5.5438972483973297</v>
      </c>
      <c r="I227" s="229">
        <f>IF(I$61=0,0,I$61/CHI!I$11*1000)</f>
        <v>5.5229015376579014</v>
      </c>
      <c r="J227" s="229">
        <f>IF(J$61=0,0,J$61/CHI!J$11*1000)</f>
        <v>5.4480855865353695</v>
      </c>
      <c r="K227" s="229">
        <f>IF(K$61=0,0,K$61/CHI!K$11*1000)</f>
        <v>5.4052062051939753</v>
      </c>
      <c r="L227" s="229">
        <f>IF(L$61=0,0,L$61/CHI!L$11*1000)</f>
        <v>5.3810810880416788</v>
      </c>
      <c r="M227" s="229">
        <f>IF(M$61=0,0,M$61/CHI!M$11*1000)</f>
        <v>5.3689822004908603</v>
      </c>
      <c r="N227" s="229">
        <f>IF(N$61=0,0,N$61/CHI!N$11*1000)</f>
        <v>5.3274087881037895</v>
      </c>
      <c r="O227" s="229">
        <f>IF(O$61=0,0,O$61/CHI!O$11*1000)</f>
        <v>5.0601837605086901</v>
      </c>
      <c r="P227" s="229">
        <f>IF(P$61=0,0,P$61/CHI!P$11*1000)</f>
        <v>5.0248899605302126</v>
      </c>
      <c r="Q227" s="229">
        <f>IF(Q$61=0,0,Q$61/CHI!Q$11*1000)</f>
        <v>5.0032046708356681</v>
      </c>
    </row>
    <row r="228" spans="1:17" x14ac:dyDescent="0.25">
      <c r="A228" s="76" t="s">
        <v>82</v>
      </c>
      <c r="B228" s="228">
        <f>IF(B$62=0,0,B$62/CHI!B$11*1000)</f>
        <v>38.877343649773351</v>
      </c>
      <c r="C228" s="228">
        <f>IF(C$62=0,0,C$62/CHI!C$11*1000)</f>
        <v>38.295738061999344</v>
      </c>
      <c r="D228" s="228">
        <f>IF(D$62=0,0,D$62/CHI!D$11*1000)</f>
        <v>38.192994618022382</v>
      </c>
      <c r="E228" s="228">
        <f>IF(E$62=0,0,E$62/CHI!E$11*1000)</f>
        <v>37.613691018968467</v>
      </c>
      <c r="F228" s="228">
        <f>IF(F$62=0,0,F$62/CHI!F$11*1000)</f>
        <v>36.779074108527595</v>
      </c>
      <c r="G228" s="228">
        <f>IF(G$62=0,0,G$62/CHI!G$11*1000)</f>
        <v>36.28184469399649</v>
      </c>
      <c r="H228" s="228">
        <f>IF(H$62=0,0,H$62/CHI!H$11*1000)</f>
        <v>36.042032002773901</v>
      </c>
      <c r="I228" s="228">
        <f>IF(I$62=0,0,I$62/CHI!I$11*1000)</f>
        <v>35.905534509316531</v>
      </c>
      <c r="J228" s="228">
        <f>IF(J$62=0,0,J$62/CHI!J$11*1000)</f>
        <v>35.419140410750622</v>
      </c>
      <c r="K228" s="228">
        <f>IF(K$62=0,0,K$62/CHI!K$11*1000)</f>
        <v>35.140372611615732</v>
      </c>
      <c r="L228" s="228">
        <f>IF(L$62=0,0,L$62/CHI!L$11*1000)</f>
        <v>34.983530194537181</v>
      </c>
      <c r="M228" s="228">
        <f>IF(M$62=0,0,M$62/CHI!M$11*1000)</f>
        <v>34.904872803758408</v>
      </c>
      <c r="N228" s="228">
        <f>IF(N$62=0,0,N$62/CHI!N$11*1000)</f>
        <v>34.634595381110927</v>
      </c>
      <c r="O228" s="228">
        <f>IF(O$62=0,0,O$62/CHI!O$11*1000)</f>
        <v>32.897309756037508</v>
      </c>
      <c r="P228" s="228">
        <f>IF(P$62=0,0,P$62/CHI!P$11*1000)</f>
        <v>32.667857403057575</v>
      </c>
      <c r="Q228" s="228">
        <f>IF(Q$62=0,0,Q$62/CHI!Q$11*1000)</f>
        <v>32.526876813024785</v>
      </c>
    </row>
    <row r="229" spans="1:17" x14ac:dyDescent="0.25">
      <c r="A229" s="76" t="s">
        <v>81</v>
      </c>
      <c r="B229" s="228">
        <f>IF(B$63=0,0,B$63/CHI!B$11*1000)</f>
        <v>7.1746875875383154</v>
      </c>
      <c r="C229" s="228">
        <f>IF(C$63=0,0,C$63/CHI!C$11*1000)</f>
        <v>7.0673541640144224</v>
      </c>
      <c r="D229" s="228">
        <f>IF(D$63=0,0,D$63/CHI!D$11*1000)</f>
        <v>7.0483931948997842</v>
      </c>
      <c r="E229" s="228">
        <f>IF(E$63=0,0,E$63/CHI!E$11*1000)</f>
        <v>6.9414845959226881</v>
      </c>
      <c r="F229" s="228">
        <f>IF(F$63=0,0,F$63/CHI!F$11*1000)</f>
        <v>6.7874587539918805</v>
      </c>
      <c r="G229" s="228">
        <f>IF(G$63=0,0,G$63/CHI!G$11*1000)</f>
        <v>6.6956966793827508</v>
      </c>
      <c r="H229" s="228">
        <f>IF(H$63=0,0,H$63/CHI!H$11*1000)</f>
        <v>6.6514400255704755</v>
      </c>
      <c r="I229" s="228">
        <f>IF(I$63=0,0,I$63/CHI!I$11*1000)</f>
        <v>6.6262498561787346</v>
      </c>
      <c r="J229" s="228">
        <f>IF(J$63=0,0,J$63/CHI!J$11*1000)</f>
        <v>6.5364874039631209</v>
      </c>
      <c r="K229" s="228">
        <f>IF(K$63=0,0,K$63/CHI!K$11*1000)</f>
        <v>6.4850417114210561</v>
      </c>
      <c r="L229" s="228">
        <f>IF(L$63=0,0,L$63/CHI!L$11*1000)</f>
        <v>6.456096952407937</v>
      </c>
      <c r="M229" s="228">
        <f>IF(M$63=0,0,M$63/CHI!M$11*1000)</f>
        <v>6.4415809862356461</v>
      </c>
      <c r="N229" s="228">
        <f>IF(N$63=0,0,N$63/CHI!N$11*1000)</f>
        <v>6.39170216511737</v>
      </c>
      <c r="O229" s="228">
        <f>IF(O$63=0,0,O$63/CHI!O$11*1000)</f>
        <v>6.0710917416658798</v>
      </c>
      <c r="P229" s="228">
        <f>IF(P$63=0,0,P$63/CHI!P$11*1000)</f>
        <v>6.0287470546500472</v>
      </c>
      <c r="Q229" s="228">
        <f>IF(Q$63=0,0,Q$63/CHI!Q$11*1000)</f>
        <v>6.0027295443359661</v>
      </c>
    </row>
    <row r="230" spans="1:17" x14ac:dyDescent="0.25">
      <c r="A230" s="76" t="s">
        <v>80</v>
      </c>
      <c r="B230" s="228">
        <f>IF(B$64=0,0,B$64/CHI!B$11*1000)</f>
        <v>56.810170565568704</v>
      </c>
      <c r="C230" s="228">
        <f>IF(C$64=0,0,C$64/CHI!C$11*1000)</f>
        <v>55.960289644151324</v>
      </c>
      <c r="D230" s="228">
        <f>IF(D$64=0,0,D$64/CHI!D$11*1000)</f>
        <v>55.810154063145404</v>
      </c>
      <c r="E230" s="228">
        <f>IF(E$64=0,0,E$64/CHI!E$11*1000)</f>
        <v>54.963636961360528</v>
      </c>
      <c r="F230" s="228">
        <f>IF(F$64=0,0,F$64/CHI!F$11*1000)</f>
        <v>53.744039000497011</v>
      </c>
      <c r="G230" s="228">
        <f>IF(G$64=0,0,G$64/CHI!G$11*1000)</f>
        <v>53.017454177619214</v>
      </c>
      <c r="H230" s="228">
        <f>IF(H$64=0,0,H$64/CHI!H$11*1000)</f>
        <v>52.667023859774623</v>
      </c>
      <c r="I230" s="228">
        <f>IF(I$64=0,0,I$64/CHI!I$11*1000)</f>
        <v>52.467564607750063</v>
      </c>
      <c r="J230" s="228">
        <f>IF(J$64=0,0,J$64/CHI!J$11*1000)</f>
        <v>51.756813072086004</v>
      </c>
      <c r="K230" s="228">
        <f>IF(K$64=0,0,K$64/CHI!K$11*1000)</f>
        <v>51.349458949342761</v>
      </c>
      <c r="L230" s="228">
        <f>IF(L$64=0,0,L$64/CHI!L$11*1000)</f>
        <v>51.12027033639594</v>
      </c>
      <c r="M230" s="228">
        <f>IF(M$64=0,0,M$64/CHI!M$11*1000)</f>
        <v>51.005330904663175</v>
      </c>
      <c r="N230" s="228">
        <f>IF(N$64=0,0,N$64/CHI!N$11*1000)</f>
        <v>50.610383486985995</v>
      </c>
      <c r="O230" s="228">
        <f>IF(O$64=0,0,O$64/CHI!O$11*1000)</f>
        <v>48.071745724832539</v>
      </c>
      <c r="P230" s="228">
        <f>IF(P$64=0,0,P$64/CHI!P$11*1000)</f>
        <v>47.73645462503702</v>
      </c>
      <c r="Q230" s="228">
        <f>IF(Q$64=0,0,Q$64/CHI!Q$11*1000)</f>
        <v>47.530444372938838</v>
      </c>
    </row>
    <row r="231" spans="1:17" x14ac:dyDescent="0.25">
      <c r="A231" s="129" t="s">
        <v>79</v>
      </c>
      <c r="B231" s="227">
        <f>IF(B$65=0,0,B$65/CHI!B$11*1000)</f>
        <v>16.744050271957093</v>
      </c>
      <c r="C231" s="227">
        <f>IF(C$65=0,0,C$65/CHI!C$11*1000)</f>
        <v>16.493559053013026</v>
      </c>
      <c r="D231" s="227">
        <f>IF(D$65=0,0,D$65/CHI!D$11*1000)</f>
        <v>16.449308565979702</v>
      </c>
      <c r="E231" s="227">
        <f>IF(E$65=0,0,E$65/CHI!E$11*1000)</f>
        <v>16.199808788611527</v>
      </c>
      <c r="F231" s="227">
        <f>IF(F$65=0,0,F$65/CHI!F$11*1000)</f>
        <v>15.840348336988594</v>
      </c>
      <c r="G231" s="227">
        <f>IF(G$65=0,0,G$65/CHI!G$11*1000)</f>
        <v>15.626197020771979</v>
      </c>
      <c r="H231" s="227">
        <f>IF(H$65=0,0,H$65/CHI!H$11*1000)</f>
        <v>15.522912295512521</v>
      </c>
      <c r="I231" s="227">
        <f>IF(I$65=0,0,I$65/CHI!I$11*1000)</f>
        <v>15.464124305442123</v>
      </c>
      <c r="J231" s="227">
        <f>IF(J$65=0,0,J$65/CHI!J$11*1000)</f>
        <v>15.254639642299034</v>
      </c>
      <c r="K231" s="227">
        <f>IF(K$65=0,0,K$65/CHI!K$11*1000)</f>
        <v>15.134577374543131</v>
      </c>
      <c r="L231" s="227">
        <f>IF(L$65=0,0,L$65/CHI!L$11*1000)</f>
        <v>15.067027046516703</v>
      </c>
      <c r="M231" s="227">
        <f>IF(M$65=0,0,M$65/CHI!M$11*1000)</f>
        <v>15.033150161374408</v>
      </c>
      <c r="N231" s="227">
        <f>IF(N$65=0,0,N$65/CHI!N$11*1000)</f>
        <v>14.916744606690608</v>
      </c>
      <c r="O231" s="227">
        <f>IF(O$65=0,0,O$65/CHI!O$11*1000)</f>
        <v>14.168514529424328</v>
      </c>
      <c r="P231" s="227">
        <f>IF(P$65=0,0,P$65/CHI!P$11*1000)</f>
        <v>14.069691889484599</v>
      </c>
      <c r="Q231" s="227">
        <f>IF(Q$65=0,0,Q$65/CHI!Q$11*1000)</f>
        <v>14.008973078339869</v>
      </c>
    </row>
    <row r="232" spans="1:17" x14ac:dyDescent="0.25">
      <c r="A232" s="127" t="s">
        <v>183</v>
      </c>
      <c r="B232" s="226">
        <f>IF(B$70=0,0,B$70/CHI!B$11*1000)</f>
        <v>29.877863343414514</v>
      </c>
      <c r="C232" s="226">
        <f>IF(C$70=0,0,C$70/CHI!C$11*1000)</f>
        <v>29.430890102963215</v>
      </c>
      <c r="D232" s="226">
        <f>IF(D$70=0,0,D$70/CHI!D$11*1000)</f>
        <v>29.351930115207118</v>
      </c>
      <c r="E232" s="226">
        <f>IF(E$70=0,0,E$70/CHI!E$11*1000)</f>
        <v>28.906725990079554</v>
      </c>
      <c r="F232" s="226">
        <f>IF(F$70=0,0,F$70/CHI!F$11*1000)</f>
        <v>28.26530948233416</v>
      </c>
      <c r="G232" s="226">
        <f>IF(G$70=0,0,G$70/CHI!G$11*1000)</f>
        <v>27.883180686922678</v>
      </c>
      <c r="H232" s="226">
        <f>IF(H$70=0,0,H$70/CHI!H$11*1000)</f>
        <v>27.698880779991999</v>
      </c>
      <c r="I232" s="226">
        <f>IF(I$70=0,0,I$70/CHI!I$11*1000)</f>
        <v>27.593980262791625</v>
      </c>
      <c r="J232" s="226">
        <f>IF(J$70=0,0,J$70/CHI!J$11*1000)</f>
        <v>27.220178581820029</v>
      </c>
      <c r="K232" s="226">
        <f>IF(K$70=0,0,K$70/CHI!K$11*1000)</f>
        <v>27.005941048460546</v>
      </c>
      <c r="L232" s="226">
        <f>IF(L$70=0,0,L$70/CHI!L$11*1000)</f>
        <v>26.885405130519786</v>
      </c>
      <c r="M232" s="226">
        <f>IF(M$70=0,0,M$70/CHI!M$11*1000)</f>
        <v>26.824955661702973</v>
      </c>
      <c r="N232" s="226">
        <f>IF(N$70=0,0,N$70/CHI!N$11*1000)</f>
        <v>26.617243119112132</v>
      </c>
      <c r="O232" s="226">
        <f>IF(O$70=0,0,O$70/CHI!O$11*1000)</f>
        <v>25.282111198525673</v>
      </c>
      <c r="P232" s="226">
        <f>IF(P$70=0,0,P$70/CHI!P$11*1000)</f>
        <v>25.105773378022359</v>
      </c>
      <c r="Q232" s="226">
        <f>IF(Q$70=0,0,Q$70/CHI!Q$11*1000)</f>
        <v>24.997427529061611</v>
      </c>
    </row>
    <row r="233" spans="1:17" x14ac:dyDescent="0.25">
      <c r="A233" s="127" t="s">
        <v>181</v>
      </c>
      <c r="B233" s="226">
        <f>IF(B$83=0,0,B$83/CHI!B$11*1000)</f>
        <v>292.7038167786954</v>
      </c>
      <c r="C233" s="226">
        <f>IF(C$83=0,0,C$83/CHI!C$11*1000)</f>
        <v>288.32496371365937</v>
      </c>
      <c r="D233" s="226">
        <f>IF(D$83=0,0,D$83/CHI!D$11*1000)</f>
        <v>287.55141811157392</v>
      </c>
      <c r="E233" s="226">
        <f>IF(E$83=0,0,E$83/CHI!E$11*1000)</f>
        <v>283.18989650031779</v>
      </c>
      <c r="F233" s="226">
        <f>IF(F$83=0,0,F$83/CHI!F$11*1000)</f>
        <v>276.90614528946287</v>
      </c>
      <c r="G233" s="226">
        <f>IF(G$83=0,0,G$83/CHI!G$11*1000)</f>
        <v>273.16255239487111</v>
      </c>
      <c r="H233" s="226">
        <f>IF(H$83=0,0,H$83/CHI!H$11*1000)</f>
        <v>271.35702548785906</v>
      </c>
      <c r="I233" s="226">
        <f>IF(I$83=0,0,I$83/CHI!I$11*1000)</f>
        <v>270.32934886273739</v>
      </c>
      <c r="J233" s="226">
        <f>IF(J$83=0,0,J$83/CHI!J$11*1000)</f>
        <v>266.66733402984624</v>
      </c>
      <c r="K233" s="226">
        <f>IF(K$83=0,0,K$83/CHI!K$11*1000)</f>
        <v>264.56851782633095</v>
      </c>
      <c r="L233" s="226">
        <f>IF(L$83=0,0,L$83/CHI!L$11*1000)</f>
        <v>263.38766620937753</v>
      </c>
      <c r="M233" s="226">
        <f>IF(M$83=0,0,M$83/CHI!M$11*1000)</f>
        <v>262.79546220731896</v>
      </c>
      <c r="N233" s="226">
        <f>IF(N$83=0,0,N$83/CHI!N$11*1000)</f>
        <v>260.76056923956116</v>
      </c>
      <c r="O233" s="226">
        <f>IF(O$83=0,0,O$83/CHI!O$11*1000)</f>
        <v>247.68071126689043</v>
      </c>
      <c r="P233" s="226">
        <f>IF(P$83=0,0,P$83/CHI!P$11*1000)</f>
        <v>245.95318635955351</v>
      </c>
      <c r="Q233" s="226">
        <f>IF(Q$83=0,0,Q$83/CHI!Q$11*1000)</f>
        <v>244.89175692738729</v>
      </c>
    </row>
    <row r="234" spans="1:17" x14ac:dyDescent="0.25">
      <c r="A234" s="127" t="s">
        <v>180</v>
      </c>
      <c r="B234" s="225">
        <f>IF(B$91=0,0,B$91/CHI!B$11*1000)</f>
        <v>59.755726686829036</v>
      </c>
      <c r="C234" s="225">
        <f>IF(C$91=0,0,C$91/CHI!C$11*1000)</f>
        <v>58.861780205926429</v>
      </c>
      <c r="D234" s="225">
        <f>IF(D$91=0,0,D$91/CHI!D$11*1000)</f>
        <v>58.703860230414229</v>
      </c>
      <c r="E234" s="225">
        <f>IF(E$91=0,0,E$91/CHI!E$11*1000)</f>
        <v>57.813451980159108</v>
      </c>
      <c r="F234" s="225">
        <f>IF(F$91=0,0,F$91/CHI!F$11*1000)</f>
        <v>56.530618964668335</v>
      </c>
      <c r="G234" s="225">
        <f>IF(G$91=0,0,G$91/CHI!G$11*1000)</f>
        <v>55.766361373845342</v>
      </c>
      <c r="H234" s="225">
        <f>IF(H$91=0,0,H$91/CHI!H$11*1000)</f>
        <v>55.397761559984005</v>
      </c>
      <c r="I234" s="225">
        <f>IF(I$91=0,0,I$91/CHI!I$11*1000)</f>
        <v>55.18796052558325</v>
      </c>
      <c r="J234" s="225">
        <f>IF(J$91=0,0,J$91/CHI!J$11*1000)</f>
        <v>54.440357163640059</v>
      </c>
      <c r="K234" s="225">
        <f>IF(K$91=0,0,K$91/CHI!K$11*1000)</f>
        <v>54.011882096921084</v>
      </c>
      <c r="L234" s="225">
        <f>IF(L$91=0,0,L$91/CHI!L$11*1000)</f>
        <v>53.770810261039557</v>
      </c>
      <c r="M234" s="225">
        <f>IF(M$91=0,0,M$91/CHI!M$11*1000)</f>
        <v>53.649911323405931</v>
      </c>
      <c r="N234" s="225">
        <f>IF(N$91=0,0,N$91/CHI!N$11*1000)</f>
        <v>53.234486238224264</v>
      </c>
      <c r="O234" s="225">
        <f>IF(O$91=0,0,O$91/CHI!O$11*1000)</f>
        <v>50.564222397051346</v>
      </c>
      <c r="P234" s="225">
        <f>IF(P$91=0,0,P$91/CHI!P$11*1000)</f>
        <v>50.211546756044719</v>
      </c>
      <c r="Q234" s="225">
        <f>IF(Q$91=0,0,Q$91/CHI!Q$11*1000)</f>
        <v>49.994855058123214</v>
      </c>
    </row>
    <row r="235" spans="1:17" x14ac:dyDescent="0.25">
      <c r="A235" s="72" t="s">
        <v>179</v>
      </c>
      <c r="B235" s="224">
        <f>IF(B$105=0,0,B$105/CHI!B$11*1000)</f>
        <v>89.633590030243539</v>
      </c>
      <c r="C235" s="224">
        <f>IF(C$105=0,0,C$105/CHI!C$11*1000)</f>
        <v>88.29267030888964</v>
      </c>
      <c r="D235" s="224">
        <f>IF(D$105=0,0,D$105/CHI!D$11*1000)</f>
        <v>88.055790345621347</v>
      </c>
      <c r="E235" s="224">
        <f>IF(E$105=0,0,E$105/CHI!E$11*1000)</f>
        <v>86.720177970238666</v>
      </c>
      <c r="F235" s="224">
        <f>IF(F$105=0,0,F$105/CHI!F$11*1000)</f>
        <v>84.795928447002481</v>
      </c>
      <c r="G235" s="224">
        <f>IF(G$105=0,0,G$105/CHI!G$11*1000)</f>
        <v>83.649542060768027</v>
      </c>
      <c r="H235" s="224">
        <f>IF(H$105=0,0,H$105/CHI!H$11*1000)</f>
        <v>83.096642339975972</v>
      </c>
      <c r="I235" s="224">
        <f>IF(I$105=0,0,I$105/CHI!I$11*1000)</f>
        <v>82.781940788374868</v>
      </c>
      <c r="J235" s="224">
        <f>IF(J$105=0,0,J$105/CHI!J$11*1000)</f>
        <v>81.660535745460081</v>
      </c>
      <c r="K235" s="224">
        <f>IF(K$105=0,0,K$105/CHI!K$11*1000)</f>
        <v>81.017823145381612</v>
      </c>
      <c r="L235" s="224">
        <f>IF(L$105=0,0,L$105/CHI!L$11*1000)</f>
        <v>80.656215391559357</v>
      </c>
      <c r="M235" s="224">
        <f>IF(M$105=0,0,M$105/CHI!M$11*1000)</f>
        <v>80.474866985108889</v>
      </c>
      <c r="N235" s="224">
        <f>IF(N$105=0,0,N$105/CHI!N$11*1000)</f>
        <v>79.851729357336396</v>
      </c>
      <c r="O235" s="224">
        <f>IF(O$105=0,0,O$105/CHI!O$11*1000)</f>
        <v>75.846333595577008</v>
      </c>
      <c r="P235" s="224">
        <f>IF(P$105=0,0,P$105/CHI!P$11*1000)</f>
        <v>75.317320134067074</v>
      </c>
      <c r="Q235" s="224">
        <f>IF(Q$105=0,0,Q$105/CHI!Q$11*1000)</f>
        <v>74.992282587184803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413.12601166202774</v>
      </c>
      <c r="C237" s="230">
        <f t="shared" si="52"/>
        <v>414.49181746585754</v>
      </c>
      <c r="D237" s="230">
        <f t="shared" si="52"/>
        <v>413.37977944330345</v>
      </c>
      <c r="E237" s="230">
        <f t="shared" si="52"/>
        <v>410.00044558911134</v>
      </c>
      <c r="F237" s="230">
        <f t="shared" si="52"/>
        <v>407.4041954085169</v>
      </c>
      <c r="G237" s="230">
        <f t="shared" si="52"/>
        <v>402.0247611952434</v>
      </c>
      <c r="H237" s="230">
        <f t="shared" si="52"/>
        <v>399.36749167839605</v>
      </c>
      <c r="I237" s="230">
        <f t="shared" si="52"/>
        <v>397.85501697723981</v>
      </c>
      <c r="J237" s="230">
        <f t="shared" si="52"/>
        <v>392.46547647917669</v>
      </c>
      <c r="K237" s="230">
        <f t="shared" si="52"/>
        <v>389.37656082945313</v>
      </c>
      <c r="L237" s="230">
        <f t="shared" si="52"/>
        <v>387.63865208189367</v>
      </c>
      <c r="M237" s="230">
        <f t="shared" si="52"/>
        <v>370.96334886951581</v>
      </c>
      <c r="N237" s="230">
        <f t="shared" si="52"/>
        <v>355.19932348628049</v>
      </c>
      <c r="O237" s="230">
        <f t="shared" si="52"/>
        <v>348.631232099312</v>
      </c>
      <c r="P237" s="230">
        <f t="shared" si="52"/>
        <v>346.19959689507465</v>
      </c>
      <c r="Q237" s="230">
        <f t="shared" si="52"/>
        <v>344.70554655570913</v>
      </c>
    </row>
    <row r="238" spans="1:17" x14ac:dyDescent="0.25">
      <c r="A238" s="132" t="s">
        <v>83</v>
      </c>
      <c r="B238" s="229">
        <f>IF(B$109=0,0,B$109/CHI!B$12*1000)</f>
        <v>3.9226026082950356</v>
      </c>
      <c r="C238" s="229">
        <f>IF(C$109=0,0,C$109/CHI!C$12*1000)</f>
        <v>3.9355708389493427</v>
      </c>
      <c r="D238" s="229">
        <f>IF(D$109=0,0,D$109/CHI!D$12*1000)</f>
        <v>3.9250121156429962</v>
      </c>
      <c r="E238" s="229">
        <f>IF(E$109=0,0,E$109/CHI!E$12*1000)</f>
        <v>3.8929255768713875</v>
      </c>
      <c r="F238" s="229">
        <f>IF(F$109=0,0,F$109/CHI!F$12*1000)</f>
        <v>3.8682743628526541</v>
      </c>
      <c r="G238" s="229">
        <f>IF(G$109=0,0,G$109/CHI!G$12*1000)</f>
        <v>3.8171970109540272</v>
      </c>
      <c r="H238" s="229">
        <f>IF(H$109=0,0,H$109/CHI!H$12*1000)</f>
        <v>3.7919664226020737</v>
      </c>
      <c r="I238" s="229">
        <f>IF(I$109=0,0,I$109/CHI!I$12*1000)</f>
        <v>3.7776055810180083</v>
      </c>
      <c r="J238" s="229">
        <f>IF(J$109=0,0,J$109/CHI!J$12*1000)</f>
        <v>3.726432270651606</v>
      </c>
      <c r="K238" s="229">
        <f>IF(K$109=0,0,K$109/CHI!K$12*1000)</f>
        <v>3.6971032324347601</v>
      </c>
      <c r="L238" s="229">
        <f>IF(L$109=0,0,L$109/CHI!L$12*1000)</f>
        <v>3.6806019103351675</v>
      </c>
      <c r="M238" s="229">
        <f>IF(M$109=0,0,M$109/CHI!M$12*1000)</f>
        <v>3.5222710717325976</v>
      </c>
      <c r="N238" s="229">
        <f>IF(N$109=0,0,N$109/CHI!N$12*1000)</f>
        <v>3.3725927524306041</v>
      </c>
      <c r="O238" s="229">
        <f>IF(O$109=0,0,O$109/CHI!O$12*1000)</f>
        <v>3.3102291837402835</v>
      </c>
      <c r="P238" s="229">
        <f>IF(P$109=0,0,P$109/CHI!P$12*1000)</f>
        <v>3.2871409774174953</v>
      </c>
      <c r="Q238" s="229">
        <f>IF(Q$109=0,0,Q$109/CHI!Q$12*1000)</f>
        <v>3.2729550738609952</v>
      </c>
    </row>
    <row r="239" spans="1:17" x14ac:dyDescent="0.25">
      <c r="A239" s="76" t="s">
        <v>82</v>
      </c>
      <c r="B239" s="228">
        <f>IF(B$110=0,0,B$110/CHI!B$12*1000)</f>
        <v>26.214573612314798</v>
      </c>
      <c r="C239" s="228">
        <f>IF(C$110=0,0,C$110/CHI!C$12*1000)</f>
        <v>26.301239703952504</v>
      </c>
      <c r="D239" s="228">
        <f>IF(D$110=0,0,D$110/CHI!D$12*1000)</f>
        <v>26.230676239588067</v>
      </c>
      <c r="E239" s="228">
        <f>IF(E$110=0,0,E$110/CHI!E$12*1000)</f>
        <v>26.016243370244126</v>
      </c>
      <c r="F239" s="228">
        <f>IF(F$110=0,0,F$110/CHI!F$12*1000)</f>
        <v>25.851500435754549</v>
      </c>
      <c r="G239" s="228">
        <f>IF(G$110=0,0,G$110/CHI!G$12*1000)</f>
        <v>25.510152831886341</v>
      </c>
      <c r="H239" s="228">
        <f>IF(H$110=0,0,H$110/CHI!H$12*1000)</f>
        <v>25.341537965257839</v>
      </c>
      <c r="I239" s="228">
        <f>IF(I$110=0,0,I$110/CHI!I$12*1000)</f>
        <v>25.245565118545251</v>
      </c>
      <c r="J239" s="228">
        <f>IF(J$110=0,0,J$110/CHI!J$12*1000)</f>
        <v>24.903576228630929</v>
      </c>
      <c r="K239" s="228">
        <f>IF(K$110=0,0,K$110/CHI!K$12*1000)</f>
        <v>24.707571609226441</v>
      </c>
      <c r="L239" s="228">
        <f>IF(L$110=0,0,L$110/CHI!L$12*1000)</f>
        <v>24.5972940292428</v>
      </c>
      <c r="M239" s="228">
        <f>IF(M$110=0,0,M$110/CHI!M$12*1000)</f>
        <v>23.5391762849499</v>
      </c>
      <c r="N239" s="228">
        <f>IF(N$110=0,0,N$110/CHI!N$12*1000)</f>
        <v>22.538882930937387</v>
      </c>
      <c r="O239" s="228">
        <f>IF(O$110=0,0,O$110/CHI!O$12*1000)</f>
        <v>22.122110057054645</v>
      </c>
      <c r="P239" s="228">
        <f>IF(P$110=0,0,P$110/CHI!P$12*1000)</f>
        <v>21.967812631425769</v>
      </c>
      <c r="Q239" s="228">
        <f>IF(Q$110=0,0,Q$110/CHI!Q$12*1000)</f>
        <v>21.873008887540863</v>
      </c>
    </row>
    <row r="240" spans="1:17" x14ac:dyDescent="0.25">
      <c r="A240" s="76" t="s">
        <v>81</v>
      </c>
      <c r="B240" s="228">
        <f>IF(B$111=0,0,B$111/CHI!B$12*1000)</f>
        <v>4.5782597615825091</v>
      </c>
      <c r="C240" s="228">
        <f>IF(C$111=0,0,C$111/CHI!C$12*1000)</f>
        <v>4.5933956125754145</v>
      </c>
      <c r="D240" s="228">
        <f>IF(D$111=0,0,D$111/CHI!D$12*1000)</f>
        <v>4.5810720144763097</v>
      </c>
      <c r="E240" s="228">
        <f>IF(E$111=0,0,E$111/CHI!E$12*1000)</f>
        <v>4.5436222587870976</v>
      </c>
      <c r="F240" s="228">
        <f>IF(F$111=0,0,F$111/CHI!F$12*1000)</f>
        <v>4.5148506312514751</v>
      </c>
      <c r="G240" s="228">
        <f>IF(G$111=0,0,G$111/CHI!G$12*1000)</f>
        <v>4.4552357764529882</v>
      </c>
      <c r="H240" s="228">
        <f>IF(H$111=0,0,H$111/CHI!H$12*1000)</f>
        <v>4.4257879330317538</v>
      </c>
      <c r="I240" s="228">
        <f>IF(I$111=0,0,I$111/CHI!I$12*1000)</f>
        <v>4.4090266982771151</v>
      </c>
      <c r="J240" s="228">
        <f>IF(J$111=0,0,J$111/CHI!J$12*1000)</f>
        <v>4.3492998456966294</v>
      </c>
      <c r="K240" s="228">
        <f>IF(K$111=0,0,K$111/CHI!K$12*1000)</f>
        <v>4.3150685026515401</v>
      </c>
      <c r="L240" s="228">
        <f>IF(L$111=0,0,L$111/CHI!L$12*1000)</f>
        <v>4.2958090092678063</v>
      </c>
      <c r="M240" s="228">
        <f>IF(M$111=0,0,M$111/CHI!M$12*1000)</f>
        <v>4.1110134080364009</v>
      </c>
      <c r="N240" s="228">
        <f>IF(N$111=0,0,N$111/CHI!N$12*1000)</f>
        <v>3.9363165817526213</v>
      </c>
      <c r="O240" s="228">
        <f>IF(O$111=0,0,O$111/CHI!O$12*1000)</f>
        <v>3.8635290359227681</v>
      </c>
      <c r="P240" s="228">
        <f>IF(P$111=0,0,P$111/CHI!P$12*1000)</f>
        <v>3.8365816704794256</v>
      </c>
      <c r="Q240" s="228">
        <f>IF(Q$111=0,0,Q$111/CHI!Q$12*1000)</f>
        <v>3.8200246143817536</v>
      </c>
    </row>
    <row r="241" spans="1:17" x14ac:dyDescent="0.25">
      <c r="A241" s="76" t="s">
        <v>80</v>
      </c>
      <c r="B241" s="228">
        <f>IF(B$112=0,0,B$112/CHI!B$12*1000)</f>
        <v>37.264724778802837</v>
      </c>
      <c r="C241" s="228">
        <f>IF(C$112=0,0,C$112/CHI!C$12*1000)</f>
        <v>37.387922970018742</v>
      </c>
      <c r="D241" s="228">
        <f>IF(D$112=0,0,D$112/CHI!D$12*1000)</f>
        <v>37.287615098608448</v>
      </c>
      <c r="E241" s="228">
        <f>IF(E$112=0,0,E$112/CHI!E$12*1000)</f>
        <v>36.98279298027817</v>
      </c>
      <c r="F241" s="228">
        <f>IF(F$112=0,0,F$112/CHI!F$12*1000)</f>
        <v>36.748606447100215</v>
      </c>
      <c r="G241" s="228">
        <f>IF(G$112=0,0,G$112/CHI!G$12*1000)</f>
        <v>36.263371604063245</v>
      </c>
      <c r="H241" s="228">
        <f>IF(H$112=0,0,H$112/CHI!H$12*1000)</f>
        <v>36.023681014719692</v>
      </c>
      <c r="I241" s="228">
        <f>IF(I$112=0,0,I$112/CHI!I$12*1000)</f>
        <v>35.887253019671064</v>
      </c>
      <c r="J241" s="228">
        <f>IF(J$112=0,0,J$112/CHI!J$12*1000)</f>
        <v>35.401106571190255</v>
      </c>
      <c r="K241" s="228">
        <f>IF(K$112=0,0,K$112/CHI!K$12*1000)</f>
        <v>35.122480708130212</v>
      </c>
      <c r="L241" s="228">
        <f>IF(L$112=0,0,L$112/CHI!L$12*1000)</f>
        <v>34.965718148184081</v>
      </c>
      <c r="M241" s="228">
        <f>IF(M$112=0,0,M$112/CHI!M$12*1000)</f>
        <v>33.461575181459665</v>
      </c>
      <c r="N241" s="228">
        <f>IF(N$112=0,0,N$112/CHI!N$12*1000)</f>
        <v>32.039631148090727</v>
      </c>
      <c r="O241" s="228">
        <f>IF(O$112=0,0,O$112/CHI!O$12*1000)</f>
        <v>31.447177245532693</v>
      </c>
      <c r="P241" s="228">
        <f>IF(P$112=0,0,P$112/CHI!P$12*1000)</f>
        <v>31.227839285466199</v>
      </c>
      <c r="Q241" s="228">
        <f>IF(Q$112=0,0,Q$112/CHI!Q$12*1000)</f>
        <v>31.093073201679445</v>
      </c>
    </row>
    <row r="242" spans="1:17" x14ac:dyDescent="0.25">
      <c r="A242" s="129" t="s">
        <v>79</v>
      </c>
      <c r="B242" s="227">
        <f>IF(B$113=0,0,B$113/CHI!B$12*1000)</f>
        <v>10.983287303226101</v>
      </c>
      <c r="C242" s="227">
        <f>IF(C$113=0,0,C$113/CHI!C$12*1000)</f>
        <v>11.01959834905816</v>
      </c>
      <c r="D242" s="227">
        <f>IF(D$113=0,0,D$113/CHI!D$12*1000)</f>
        <v>10.990033923800391</v>
      </c>
      <c r="E242" s="227">
        <f>IF(E$113=0,0,E$113/CHI!E$12*1000)</f>
        <v>10.900191615239885</v>
      </c>
      <c r="F242" s="227">
        <f>IF(F$113=0,0,F$113/CHI!F$12*1000)</f>
        <v>10.831168215987432</v>
      </c>
      <c r="G242" s="227">
        <f>IF(G$113=0,0,G$113/CHI!G$12*1000)</f>
        <v>10.688151630671275</v>
      </c>
      <c r="H242" s="227">
        <f>IF(H$113=0,0,H$113/CHI!H$12*1000)</f>
        <v>10.617505983285806</v>
      </c>
      <c r="I242" s="227">
        <f>IF(I$113=0,0,I$113/CHI!I$12*1000)</f>
        <v>10.577295626850423</v>
      </c>
      <c r="J242" s="227">
        <f>IF(J$113=0,0,J$113/CHI!J$12*1000)</f>
        <v>10.4340103578245</v>
      </c>
      <c r="K242" s="227">
        <f>IF(K$113=0,0,K$113/CHI!K$12*1000)</f>
        <v>10.351889050817327</v>
      </c>
      <c r="L242" s="227">
        <f>IF(L$113=0,0,L$113/CHI!L$12*1000)</f>
        <v>10.305685348938468</v>
      </c>
      <c r="M242" s="227">
        <f>IF(M$113=0,0,M$113/CHI!M$12*1000)</f>
        <v>9.8623590008512725</v>
      </c>
      <c r="N242" s="227">
        <f>IF(N$113=0,0,N$113/CHI!N$12*1000)</f>
        <v>9.4432597068056907</v>
      </c>
      <c r="O242" s="227">
        <f>IF(O$113=0,0,O$113/CHI!O$12*1000)</f>
        <v>9.2686417144727926</v>
      </c>
      <c r="P242" s="227">
        <f>IF(P$113=0,0,P$113/CHI!P$12*1000)</f>
        <v>9.2039947367689887</v>
      </c>
      <c r="Q242" s="227">
        <f>IF(Q$113=0,0,Q$113/CHI!Q$12*1000)</f>
        <v>9.1642742068107879</v>
      </c>
    </row>
    <row r="243" spans="1:17" x14ac:dyDescent="0.25">
      <c r="A243" s="127" t="s">
        <v>182</v>
      </c>
      <c r="B243" s="226">
        <f>IF(B$118=0,0,B$118/CHI!B$12*1000)</f>
        <v>43.234105115081768</v>
      </c>
      <c r="C243" s="226">
        <f>IF(C$118=0,0,C$118/CHI!C$12*1000)</f>
        <v>43.377038239655576</v>
      </c>
      <c r="D243" s="226">
        <f>IF(D$118=0,0,D$118/CHI!D$12*1000)</f>
        <v>43.260662200863798</v>
      </c>
      <c r="E243" s="226">
        <f>IF(E$118=0,0,E$118/CHI!E$12*1000)</f>
        <v>42.907011084868174</v>
      </c>
      <c r="F243" s="226">
        <f>IF(F$118=0,0,F$118/CHI!F$12*1000)</f>
        <v>42.635310562402161</v>
      </c>
      <c r="G243" s="226">
        <f>IF(G$118=0,0,G$118/CHI!G$12*1000)</f>
        <v>42.072346678088344</v>
      </c>
      <c r="H243" s="226">
        <f>IF(H$118=0,0,H$118/CHI!H$12*1000)</f>
        <v>41.79426041295995</v>
      </c>
      <c r="I243" s="226">
        <f>IF(I$118=0,0,I$118/CHI!I$12*1000)</f>
        <v>41.635978222132465</v>
      </c>
      <c r="J243" s="226">
        <f>IF(J$118=0,0,J$118/CHI!J$12*1000)</f>
        <v>41.071956703666864</v>
      </c>
      <c r="K243" s="226">
        <f>IF(K$118=0,0,K$118/CHI!K$12*1000)</f>
        <v>40.748698181758485</v>
      </c>
      <c r="L243" s="226">
        <f>IF(L$118=0,0,L$118/CHI!L$12*1000)</f>
        <v>40.566824062600212</v>
      </c>
      <c r="M243" s="226">
        <f>IF(M$118=0,0,M$118/CHI!M$12*1000)</f>
        <v>38.821734691419202</v>
      </c>
      <c r="N243" s="226">
        <f>IF(N$118=0,0,N$118/CHI!N$12*1000)</f>
        <v>37.17201157736563</v>
      </c>
      <c r="O243" s="226">
        <f>IF(O$118=0,0,O$118/CHI!O$12*1000)</f>
        <v>36.484653373297938</v>
      </c>
      <c r="P243" s="226">
        <f>IF(P$118=0,0,P$118/CHI!P$12*1000)</f>
        <v>36.230179994585733</v>
      </c>
      <c r="Q243" s="226">
        <f>IF(Q$118=0,0,Q$118/CHI!Q$12*1000)</f>
        <v>36.073825934091012</v>
      </c>
    </row>
    <row r="244" spans="1:17" x14ac:dyDescent="0.25">
      <c r="A244" s="127" t="s">
        <v>181</v>
      </c>
      <c r="B244" s="226">
        <f>IF(B$131=0,0,B$131/CHI!B$12*1000)</f>
        <v>101.02175323481221</v>
      </c>
      <c r="C244" s="226">
        <f>IF(C$131=0,0,C$131/CHI!C$12*1000)</f>
        <v>101.3557338920119</v>
      </c>
      <c r="D244" s="226">
        <f>IF(D$131=0,0,D$131/CHI!D$12*1000)</f>
        <v>101.08380710083688</v>
      </c>
      <c r="E244" s="226">
        <f>IF(E$131=0,0,E$131/CHI!E$12*1000)</f>
        <v>100.25745818772236</v>
      </c>
      <c r="F244" s="226">
        <f>IF(F$131=0,0,F$131/CHI!F$12*1000)</f>
        <v>99.622596819335783</v>
      </c>
      <c r="G244" s="226">
        <f>IF(G$131=0,0,G$131/CHI!G$12*1000)</f>
        <v>98.307163125267635</v>
      </c>
      <c r="H244" s="226">
        <f>IF(H$131=0,0,H$131/CHI!H$12*1000)</f>
        <v>97.657380691260684</v>
      </c>
      <c r="I244" s="226">
        <f>IF(I$131=0,0,I$131/CHI!I$12*1000)</f>
        <v>97.287535070987587</v>
      </c>
      <c r="J244" s="226">
        <f>IF(J$131=0,0,J$131/CHI!J$12*1000)</f>
        <v>95.969630085886351</v>
      </c>
      <c r="K244" s="226">
        <f>IF(K$131=0,0,K$131/CHI!K$12*1000)</f>
        <v>95.214297171180419</v>
      </c>
      <c r="L244" s="226">
        <f>IF(L$131=0,0,L$131/CHI!L$12*1000)</f>
        <v>94.78932613647298</v>
      </c>
      <c r="M244" s="226">
        <f>IF(M$131=0,0,M$131/CHI!M$12*1000)</f>
        <v>90.71171223978466</v>
      </c>
      <c r="N244" s="226">
        <f>IF(N$131=0,0,N$131/CHI!N$12*1000)</f>
        <v>86.856933220071596</v>
      </c>
      <c r="O244" s="226">
        <f>IF(O$131=0,0,O$131/CHI!O$12*1000)</f>
        <v>85.250837044600473</v>
      </c>
      <c r="P244" s="226">
        <f>IF(P$131=0,0,P$131/CHI!P$12*1000)</f>
        <v>84.656228996147419</v>
      </c>
      <c r="Q244" s="226">
        <f>IF(Q$131=0,0,Q$131/CHI!Q$12*1000)</f>
        <v>84.290888687275157</v>
      </c>
    </row>
    <row r="245" spans="1:17" x14ac:dyDescent="0.25">
      <c r="A245" s="127" t="s">
        <v>180</v>
      </c>
      <c r="B245" s="225">
        <f>IF(B$139=0,0,B$139/CHI!B$12*1000)</f>
        <v>61.968901749304173</v>
      </c>
      <c r="C245" s="225">
        <f>IF(C$139=0,0,C$139/CHI!C$12*1000)</f>
        <v>62.173772619878633</v>
      </c>
      <c r="D245" s="225">
        <f>IF(D$139=0,0,D$139/CHI!D$12*1000)</f>
        <v>62.006966916495522</v>
      </c>
      <c r="E245" s="225">
        <f>IF(E$139=0,0,E$139/CHI!E$12*1000)</f>
        <v>61.500066838366713</v>
      </c>
      <c r="F245" s="225">
        <f>IF(F$139=0,0,F$139/CHI!F$12*1000)</f>
        <v>61.110629311277535</v>
      </c>
      <c r="G245" s="225">
        <f>IF(G$139=0,0,G$139/CHI!G$12*1000)</f>
        <v>60.303714179286509</v>
      </c>
      <c r="H245" s="225">
        <f>IF(H$139=0,0,H$139/CHI!H$12*1000)</f>
        <v>59.90512375175939</v>
      </c>
      <c r="I245" s="225">
        <f>IF(I$139=0,0,I$139/CHI!I$12*1000)</f>
        <v>59.678252546585981</v>
      </c>
      <c r="J245" s="225">
        <f>IF(J$139=0,0,J$139/CHI!J$12*1000)</f>
        <v>58.869821471876506</v>
      </c>
      <c r="K245" s="225">
        <f>IF(K$139=0,0,K$139/CHI!K$12*1000)</f>
        <v>58.406484124417972</v>
      </c>
      <c r="L245" s="225">
        <f>IF(L$139=0,0,L$139/CHI!L$12*1000)</f>
        <v>58.145797812284059</v>
      </c>
      <c r="M245" s="225">
        <f>IF(M$139=0,0,M$139/CHI!M$12*1000)</f>
        <v>55.644502330427393</v>
      </c>
      <c r="N245" s="225">
        <f>IF(N$139=0,0,N$139/CHI!N$12*1000)</f>
        <v>53.279898522942062</v>
      </c>
      <c r="O245" s="225">
        <f>IF(O$139=0,0,O$139/CHI!O$12*1000)</f>
        <v>52.294684814896804</v>
      </c>
      <c r="P245" s="225">
        <f>IF(P$139=0,0,P$139/CHI!P$12*1000)</f>
        <v>51.929939534261202</v>
      </c>
      <c r="Q245" s="225">
        <f>IF(Q$139=0,0,Q$139/CHI!Q$12*1000)</f>
        <v>51.705831983356376</v>
      </c>
    </row>
    <row r="246" spans="1:17" x14ac:dyDescent="0.25">
      <c r="A246" s="72" t="s">
        <v>179</v>
      </c>
      <c r="B246" s="224">
        <f>IF(B$153=0,0,B$153/CHI!B$12*1000)</f>
        <v>123.93780349860835</v>
      </c>
      <c r="C246" s="224">
        <f>IF(C$153=0,0,C$153/CHI!C$12*1000)</f>
        <v>124.34754523975727</v>
      </c>
      <c r="D246" s="224">
        <f>IF(D$153=0,0,D$153/CHI!D$12*1000)</f>
        <v>124.01393383299104</v>
      </c>
      <c r="E246" s="224">
        <f>IF(E$153=0,0,E$153/CHI!E$12*1000)</f>
        <v>123.00013367673343</v>
      </c>
      <c r="F246" s="224">
        <f>IF(F$153=0,0,F$153/CHI!F$12*1000)</f>
        <v>122.22125862255508</v>
      </c>
      <c r="G246" s="224">
        <f>IF(G$153=0,0,G$153/CHI!G$12*1000)</f>
        <v>120.60742835857305</v>
      </c>
      <c r="H246" s="224">
        <f>IF(H$153=0,0,H$153/CHI!H$12*1000)</f>
        <v>119.81024750351881</v>
      </c>
      <c r="I246" s="224">
        <f>IF(I$153=0,0,I$153/CHI!I$12*1000)</f>
        <v>119.35650509317196</v>
      </c>
      <c r="J246" s="224">
        <f>IF(J$153=0,0,J$153/CHI!J$12*1000)</f>
        <v>117.73964294375301</v>
      </c>
      <c r="K246" s="224">
        <f>IF(K$153=0,0,K$153/CHI!K$12*1000)</f>
        <v>116.81296824883594</v>
      </c>
      <c r="L246" s="224">
        <f>IF(L$153=0,0,L$153/CHI!L$12*1000)</f>
        <v>116.29159562456813</v>
      </c>
      <c r="M246" s="224">
        <f>IF(M$153=0,0,M$153/CHI!M$12*1000)</f>
        <v>111.28900466085477</v>
      </c>
      <c r="N246" s="224">
        <f>IF(N$153=0,0,N$153/CHI!N$12*1000)</f>
        <v>106.55979704588415</v>
      </c>
      <c r="O246" s="224">
        <f>IF(O$153=0,0,O$153/CHI!O$12*1000)</f>
        <v>104.58936962979361</v>
      </c>
      <c r="P246" s="224">
        <f>IF(P$153=0,0,P$153/CHI!P$12*1000)</f>
        <v>103.8598790685224</v>
      </c>
      <c r="Q246" s="224">
        <f>IF(Q$153=0,0,Q$153/CHI!Q$12*1000)</f>
        <v>103.41166396671275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243" t="s">
        <v>179</v>
      </c>
      <c r="B57" s="242">
        <v>0</v>
      </c>
      <c r="C57" s="242">
        <v>0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16.195497430002696</v>
      </c>
      <c r="C60" s="96">
        <v>15.569073007868779</v>
      </c>
      <c r="D60" s="96">
        <v>15.897744946350999</v>
      </c>
      <c r="E60" s="96">
        <v>25.334503658311775</v>
      </c>
      <c r="F60" s="96">
        <v>26.606223441132713</v>
      </c>
      <c r="G60" s="96">
        <v>29.388427059044108</v>
      </c>
      <c r="H60" s="96">
        <v>25.446914677790389</v>
      </c>
      <c r="I60" s="96">
        <v>25.105995420978058</v>
      </c>
      <c r="J60" s="96">
        <v>21.338894772791566</v>
      </c>
      <c r="K60" s="96">
        <v>17.835086973766323</v>
      </c>
      <c r="L60" s="96">
        <v>20.482914375340638</v>
      </c>
      <c r="M60" s="96">
        <v>25.788971728277108</v>
      </c>
      <c r="N60" s="96">
        <v>26.655330715499503</v>
      </c>
      <c r="O60" s="96">
        <v>30.469942795615324</v>
      </c>
      <c r="P60" s="96">
        <v>25.626874813506891</v>
      </c>
      <c r="Q60" s="96">
        <v>24.086742074405493</v>
      </c>
    </row>
    <row r="61" spans="1:17" x14ac:dyDescent="0.25">
      <c r="A61" s="132" t="s">
        <v>83</v>
      </c>
      <c r="B61" s="160">
        <v>0.14303489536573324</v>
      </c>
      <c r="C61" s="160">
        <v>0.13838844726934563</v>
      </c>
      <c r="D61" s="160">
        <v>0.14019232106081897</v>
      </c>
      <c r="E61" s="160">
        <v>0.21624237019964268</v>
      </c>
      <c r="F61" s="160">
        <v>0.22898852006324047</v>
      </c>
      <c r="G61" s="160">
        <v>0.25130873690570277</v>
      </c>
      <c r="H61" s="160">
        <v>0.21778115308494128</v>
      </c>
      <c r="I61" s="160">
        <v>0.21466019154962965</v>
      </c>
      <c r="J61" s="160">
        <v>0.18134433737830813</v>
      </c>
      <c r="K61" s="160">
        <v>0.15087234919270487</v>
      </c>
      <c r="L61" s="160">
        <v>0.17428116516284678</v>
      </c>
      <c r="M61" s="160">
        <v>0.22283422601290789</v>
      </c>
      <c r="N61" s="160">
        <v>0.23335651922837128</v>
      </c>
      <c r="O61" s="160">
        <v>0.2700638355114765</v>
      </c>
      <c r="P61" s="160">
        <v>0.22542093834830185</v>
      </c>
      <c r="Q61" s="160">
        <v>0.21084467154985484</v>
      </c>
    </row>
    <row r="62" spans="1:17" x14ac:dyDescent="0.25">
      <c r="A62" s="76" t="s">
        <v>82</v>
      </c>
      <c r="B62" s="159">
        <v>0.24988716968336797</v>
      </c>
      <c r="C62" s="159">
        <v>0.2417696556954832</v>
      </c>
      <c r="D62" s="159">
        <v>0.24492108888292116</v>
      </c>
      <c r="E62" s="159">
        <v>0.3777832934868367</v>
      </c>
      <c r="F62" s="159">
        <v>0.40005128134833279</v>
      </c>
      <c r="G62" s="159">
        <v>0.43904551278549686</v>
      </c>
      <c r="H62" s="159">
        <v>0.38047160321000784</v>
      </c>
      <c r="I62" s="159">
        <v>0.37501916978279748</v>
      </c>
      <c r="J62" s="159">
        <v>0.3168151596133334</v>
      </c>
      <c r="K62" s="159">
        <v>0.26357948685770705</v>
      </c>
      <c r="L62" s="159">
        <v>0.30447554060361659</v>
      </c>
      <c r="M62" s="159">
        <v>0.38929950558267412</v>
      </c>
      <c r="N62" s="159">
        <v>0.40768233491580613</v>
      </c>
      <c r="O62" s="159">
        <v>0.47181135286770692</v>
      </c>
      <c r="P62" s="159">
        <v>0.39381858620718802</v>
      </c>
      <c r="Q62" s="159">
        <v>0.36835331743134092</v>
      </c>
    </row>
    <row r="63" spans="1:17" x14ac:dyDescent="0.25">
      <c r="A63" s="76" t="s">
        <v>81</v>
      </c>
      <c r="B63" s="159">
        <v>0.24489191635205232</v>
      </c>
      <c r="C63" s="159">
        <v>0.23693667175495439</v>
      </c>
      <c r="D63" s="159">
        <v>0.2400251076818771</v>
      </c>
      <c r="E63" s="159">
        <v>0.37023139213193035</v>
      </c>
      <c r="F63" s="159">
        <v>0.39205424213105527</v>
      </c>
      <c r="G63" s="159">
        <v>0.43026897750711551</v>
      </c>
      <c r="H63" s="159">
        <v>0.37286596244896364</v>
      </c>
      <c r="I63" s="159">
        <v>0.36752252335817942</v>
      </c>
      <c r="J63" s="159">
        <v>0.31048201340388576</v>
      </c>
      <c r="K63" s="159">
        <v>0.25831052362337703</v>
      </c>
      <c r="L63" s="159">
        <v>0.29838906381318542</v>
      </c>
      <c r="M63" s="159">
        <v>0.38151739474198765</v>
      </c>
      <c r="N63" s="159">
        <v>0.39953275066869515</v>
      </c>
      <c r="O63" s="159">
        <v>0.46237982729097848</v>
      </c>
      <c r="P63" s="159">
        <v>0.3859461387855051</v>
      </c>
      <c r="Q63" s="159">
        <v>0.36098992163022164</v>
      </c>
    </row>
    <row r="64" spans="1:17" x14ac:dyDescent="0.25">
      <c r="A64" s="76" t="s">
        <v>80</v>
      </c>
      <c r="B64" s="159">
        <v>1.4301623687517271</v>
      </c>
      <c r="C64" s="159">
        <v>1.3837039489457055</v>
      </c>
      <c r="D64" s="159">
        <v>1.4017403337589791</v>
      </c>
      <c r="E64" s="159">
        <v>2.1621416200462251</v>
      </c>
      <c r="F64" s="159">
        <v>2.289586491696439</v>
      </c>
      <c r="G64" s="159">
        <v>2.5127595440403883</v>
      </c>
      <c r="H64" s="159">
        <v>2.177527441601212</v>
      </c>
      <c r="I64" s="159">
        <v>2.1463218974526228</v>
      </c>
      <c r="J64" s="159">
        <v>1.8132068153126097</v>
      </c>
      <c r="K64" s="159">
        <v>1.5085266832884252</v>
      </c>
      <c r="L64" s="159">
        <v>1.7425843068629294</v>
      </c>
      <c r="M64" s="159">
        <v>2.2280515792926305</v>
      </c>
      <c r="N64" s="159">
        <v>2.333260785418513</v>
      </c>
      <c r="O64" s="159">
        <v>2.7002860646116158</v>
      </c>
      <c r="P64" s="159">
        <v>2.2539153283547537</v>
      </c>
      <c r="Q64" s="159">
        <v>2.1081716746909334</v>
      </c>
    </row>
    <row r="65" spans="1:17" x14ac:dyDescent="0.25">
      <c r="A65" s="129" t="s">
        <v>79</v>
      </c>
      <c r="B65" s="158">
        <v>0.63170731961252069</v>
      </c>
      <c r="C65" s="158">
        <v>0.61118648611113935</v>
      </c>
      <c r="D65" s="158">
        <v>0.61915321531255019</v>
      </c>
      <c r="E65" s="158">
        <v>0.95502490994376099</v>
      </c>
      <c r="F65" s="158">
        <v>1.0113177197865952</v>
      </c>
      <c r="G65" s="158">
        <v>1.1098939750330474</v>
      </c>
      <c r="H65" s="158">
        <v>0.96182087682619288</v>
      </c>
      <c r="I65" s="158">
        <v>0.94803728757656025</v>
      </c>
      <c r="J65" s="158">
        <v>0.8008992840470448</v>
      </c>
      <c r="K65" s="158">
        <v>0.66632108946891644</v>
      </c>
      <c r="L65" s="158">
        <v>0.76970509484739524</v>
      </c>
      <c r="M65" s="158">
        <v>0.98413755099839706</v>
      </c>
      <c r="N65" s="158">
        <v>1.0306087958391845</v>
      </c>
      <c r="O65" s="158">
        <v>1.1927250425080698</v>
      </c>
      <c r="P65" s="158">
        <v>0.99556165217190595</v>
      </c>
      <c r="Q65" s="158">
        <v>0.93118621144004998</v>
      </c>
    </row>
    <row r="66" spans="1:17" x14ac:dyDescent="0.25">
      <c r="A66" s="92" t="s">
        <v>125</v>
      </c>
      <c r="B66" s="91">
        <v>0.10322020332691659</v>
      </c>
      <c r="C66" s="91">
        <v>9.9867124233659246E-2</v>
      </c>
      <c r="D66" s="91">
        <v>0.10116887804035014</v>
      </c>
      <c r="E66" s="91">
        <v>0.15604990210835509</v>
      </c>
      <c r="F66" s="91">
        <v>0.16524807837989944</v>
      </c>
      <c r="G66" s="91">
        <v>0.181355317909728</v>
      </c>
      <c r="H66" s="91">
        <v>0.15716035478418899</v>
      </c>
      <c r="I66" s="91">
        <v>0.15490813316074084</v>
      </c>
      <c r="J66" s="91">
        <v>0.13086596336168105</v>
      </c>
      <c r="K66" s="91">
        <v>0.10887605098225134</v>
      </c>
      <c r="L66" s="91">
        <v>0.12576887100286346</v>
      </c>
      <c r="M66" s="91">
        <v>0.16080687204640534</v>
      </c>
      <c r="N66" s="91">
        <v>0.16840021661025065</v>
      </c>
      <c r="O66" s="91">
        <v>0.19488981301705349</v>
      </c>
      <c r="P66" s="91">
        <v>0.16267355620431589</v>
      </c>
      <c r="Q66" s="91">
        <v>0.15215468793209472</v>
      </c>
    </row>
    <row r="67" spans="1:17" x14ac:dyDescent="0.25">
      <c r="A67" s="92" t="s">
        <v>26</v>
      </c>
      <c r="B67" s="91">
        <v>0.17177150568880359</v>
      </c>
      <c r="C67" s="91">
        <v>0.16619155693867099</v>
      </c>
      <c r="D67" s="91">
        <v>0.16835784032316725</v>
      </c>
      <c r="E67" s="91">
        <v>0.25968682277099014</v>
      </c>
      <c r="F67" s="91">
        <v>0.27499375432924444</v>
      </c>
      <c r="G67" s="91">
        <v>0.30179824315364673</v>
      </c>
      <c r="H67" s="91">
        <v>0.26153475681855287</v>
      </c>
      <c r="I67" s="91">
        <v>0.25778677447657578</v>
      </c>
      <c r="J67" s="91">
        <v>0.21777755560950277</v>
      </c>
      <c r="K67" s="91">
        <v>0.18118355329566968</v>
      </c>
      <c r="L67" s="91">
        <v>0.20929534766096755</v>
      </c>
      <c r="M67" s="91">
        <v>0.26760302388703838</v>
      </c>
      <c r="N67" s="91">
        <v>0.28023931200608609</v>
      </c>
      <c r="O67" s="91">
        <v>0.32432135905916254</v>
      </c>
      <c r="P67" s="91">
        <v>0.27070942300382961</v>
      </c>
      <c r="Q67" s="91">
        <v>0.2532046925051013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0.35671561059680057</v>
      </c>
      <c r="C69" s="157">
        <v>0.34512780493880912</v>
      </c>
      <c r="D69" s="157">
        <v>0.34962649694903281</v>
      </c>
      <c r="E69" s="157">
        <v>0.53928818506441578</v>
      </c>
      <c r="F69" s="157">
        <v>0.57107588707745138</v>
      </c>
      <c r="G69" s="157">
        <v>0.62674041396967273</v>
      </c>
      <c r="H69" s="157">
        <v>0.54312576522345102</v>
      </c>
      <c r="I69" s="157">
        <v>0.53534237993924361</v>
      </c>
      <c r="J69" s="157">
        <v>0.45225576507586102</v>
      </c>
      <c r="K69" s="157">
        <v>0.3762614851909955</v>
      </c>
      <c r="L69" s="157">
        <v>0.43464087618356423</v>
      </c>
      <c r="M69" s="157">
        <v>0.55572765506495336</v>
      </c>
      <c r="N69" s="157">
        <v>0.58196926722284781</v>
      </c>
      <c r="O69" s="157">
        <v>0.67351387043185384</v>
      </c>
      <c r="P69" s="157">
        <v>0.56217867296376045</v>
      </c>
      <c r="Q69" s="157">
        <v>0.52582683100285399</v>
      </c>
    </row>
    <row r="70" spans="1:17" x14ac:dyDescent="0.25">
      <c r="A70" s="156" t="s">
        <v>183</v>
      </c>
      <c r="B70" s="204">
        <v>1.0460859576392114</v>
      </c>
      <c r="C70" s="204">
        <v>1.0084157192044401</v>
      </c>
      <c r="D70" s="204">
        <v>1.0241280812022007</v>
      </c>
      <c r="E70" s="204">
        <v>1.7275063254580367</v>
      </c>
      <c r="F70" s="204">
        <v>1.8293321355167806</v>
      </c>
      <c r="G70" s="204">
        <v>2.0076427771609242</v>
      </c>
      <c r="H70" s="204">
        <v>1.7397992778771478</v>
      </c>
      <c r="I70" s="204">
        <v>1.7148666951053975</v>
      </c>
      <c r="J70" s="204">
        <v>1.4487146511472218</v>
      </c>
      <c r="K70" s="204">
        <v>1.2052815427729813</v>
      </c>
      <c r="L70" s="204">
        <v>1.3922887311540952</v>
      </c>
      <c r="M70" s="204">
        <v>1.7801670163458112</v>
      </c>
      <c r="N70" s="204">
        <v>1.8642269906757971</v>
      </c>
      <c r="O70" s="204">
        <v>2.1574725789992542</v>
      </c>
      <c r="P70" s="204">
        <v>1.8008316155980668</v>
      </c>
      <c r="Q70" s="204">
        <v>1.5488039735542332</v>
      </c>
    </row>
    <row r="71" spans="1:17" x14ac:dyDescent="0.25">
      <c r="A71" s="152" t="s">
        <v>192</v>
      </c>
      <c r="B71" s="151">
        <v>0.95278411412821717</v>
      </c>
      <c r="C71" s="151">
        <v>0.91814475967502684</v>
      </c>
      <c r="D71" s="151">
        <v>0.93268045251261311</v>
      </c>
      <c r="E71" s="151">
        <v>1.5864511533391985</v>
      </c>
      <c r="F71" s="151">
        <v>1.6799626336890956</v>
      </c>
      <c r="G71" s="151">
        <v>1.8437137696011452</v>
      </c>
      <c r="H71" s="151">
        <v>1.5977403557321748</v>
      </c>
      <c r="I71" s="151">
        <v>1.5748435801250111</v>
      </c>
      <c r="J71" s="151">
        <v>1.3304235100629929</v>
      </c>
      <c r="K71" s="151">
        <v>1.1068673181984783</v>
      </c>
      <c r="L71" s="151">
        <v>1.2786049062569631</v>
      </c>
      <c r="M71" s="151">
        <v>1.6348119683263147</v>
      </c>
      <c r="N71" s="151">
        <v>1.7120082374572603</v>
      </c>
      <c r="O71" s="151">
        <v>1.9813095968511429</v>
      </c>
      <c r="P71" s="151">
        <v>1.6537892518441279</v>
      </c>
      <c r="Q71" s="151">
        <v>1.4112697271049965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0.32042626860727946</v>
      </c>
      <c r="C75" s="87">
        <v>0.37139735576084421</v>
      </c>
      <c r="D75" s="87">
        <v>0.33350701918654713</v>
      </c>
      <c r="E75" s="87">
        <v>9.0059168630683473E-2</v>
      </c>
      <c r="F75" s="87">
        <v>1.3020383677522753E-2</v>
      </c>
      <c r="G75" s="87">
        <v>4.2118414929035203E-2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3.7975877173957423E-2</v>
      </c>
      <c r="N75" s="87">
        <v>0</v>
      </c>
      <c r="O75" s="87">
        <v>0</v>
      </c>
      <c r="P75" s="87">
        <v>0</v>
      </c>
      <c r="Q75" s="87">
        <v>0.35932125554668154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0.63235784552093766</v>
      </c>
      <c r="C78" s="87">
        <v>0.54674740391418264</v>
      </c>
      <c r="D78" s="87">
        <v>0.59917343332606599</v>
      </c>
      <c r="E78" s="87">
        <v>0.26373730749281687</v>
      </c>
      <c r="F78" s="87">
        <v>3.4087469644509608E-2</v>
      </c>
      <c r="G78" s="87">
        <v>0.15394306094952645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0.36425351755152879</v>
      </c>
      <c r="N78" s="87">
        <v>0</v>
      </c>
      <c r="O78" s="87">
        <v>0</v>
      </c>
      <c r="P78" s="87">
        <v>0</v>
      </c>
      <c r="Q78" s="87">
        <v>1.0519484715583149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1.2326546772156981</v>
      </c>
      <c r="F81" s="87">
        <v>1.6328547803670632</v>
      </c>
      <c r="G81" s="87">
        <v>1.6476522937225835</v>
      </c>
      <c r="H81" s="87">
        <v>1.5977403557321748</v>
      </c>
      <c r="I81" s="87">
        <v>1.5748435801250111</v>
      </c>
      <c r="J81" s="87">
        <v>1.3304235100629929</v>
      </c>
      <c r="K81" s="87">
        <v>1.1068673181984783</v>
      </c>
      <c r="L81" s="87">
        <v>1.2786049062569631</v>
      </c>
      <c r="M81" s="87">
        <v>1.2325825736008285</v>
      </c>
      <c r="N81" s="87">
        <v>1.7120082374572603</v>
      </c>
      <c r="O81" s="87">
        <v>1.9813095968511429</v>
      </c>
      <c r="P81" s="87">
        <v>1.6537892518441279</v>
      </c>
      <c r="Q81" s="87">
        <v>0</v>
      </c>
    </row>
    <row r="82" spans="1:17" x14ac:dyDescent="0.25">
      <c r="A82" s="152" t="s">
        <v>191</v>
      </c>
      <c r="B82" s="151">
        <v>9.3301843510994256E-2</v>
      </c>
      <c r="C82" s="151">
        <v>9.0270959529413136E-2</v>
      </c>
      <c r="D82" s="151">
        <v>9.1447628689587585E-2</v>
      </c>
      <c r="E82" s="151">
        <v>0.14105517211883817</v>
      </c>
      <c r="F82" s="151">
        <v>0.14936950182768508</v>
      </c>
      <c r="G82" s="151">
        <v>0.16392900755977916</v>
      </c>
      <c r="H82" s="151">
        <v>0.14205892214497315</v>
      </c>
      <c r="I82" s="151">
        <v>0.14002311498038642</v>
      </c>
      <c r="J82" s="151">
        <v>0.11829114108422879</v>
      </c>
      <c r="K82" s="151">
        <v>9.8414224574503092E-2</v>
      </c>
      <c r="L82" s="151">
        <v>0.11368382489713222</v>
      </c>
      <c r="M82" s="151">
        <v>0.14535504801949656</v>
      </c>
      <c r="N82" s="151">
        <v>0.15221875321853681</v>
      </c>
      <c r="O82" s="151">
        <v>0.17616298214811138</v>
      </c>
      <c r="P82" s="151">
        <v>0.14704236375393884</v>
      </c>
      <c r="Q82" s="151">
        <v>0.13753424644923659</v>
      </c>
    </row>
    <row r="83" spans="1:17" x14ac:dyDescent="0.25">
      <c r="A83" s="156" t="s">
        <v>181</v>
      </c>
      <c r="B83" s="204">
        <v>7.3858306501446283</v>
      </c>
      <c r="C83" s="204">
        <v>7.0686135027141521</v>
      </c>
      <c r="D83" s="204">
        <v>7.257770286546247</v>
      </c>
      <c r="E83" s="204">
        <v>11.681357505354592</v>
      </c>
      <c r="F83" s="204">
        <v>12.154715776446384</v>
      </c>
      <c r="G83" s="204">
        <v>13.510822359011929</v>
      </c>
      <c r="H83" s="204">
        <v>11.785964492008368</v>
      </c>
      <c r="I83" s="204">
        <v>11.527481684423455</v>
      </c>
      <c r="J83" s="204">
        <v>9.8382250017822539</v>
      </c>
      <c r="K83" s="204">
        <v>8.2575010963236224</v>
      </c>
      <c r="L83" s="204">
        <v>9.4700533751010223</v>
      </c>
      <c r="M83" s="204">
        <v>11.82440526817436</v>
      </c>
      <c r="N83" s="204">
        <v>12.054451449130632</v>
      </c>
      <c r="O83" s="204">
        <v>13.663397392681333</v>
      </c>
      <c r="P83" s="204">
        <v>11.627151123890167</v>
      </c>
      <c r="Q83" s="204">
        <v>11.072124757858045</v>
      </c>
    </row>
    <row r="84" spans="1:17" x14ac:dyDescent="0.25">
      <c r="A84" s="152" t="s">
        <v>190</v>
      </c>
      <c r="B84" s="151">
        <v>3.8964421731437642</v>
      </c>
      <c r="C84" s="151">
        <v>3.9457715409878356</v>
      </c>
      <c r="D84" s="151">
        <v>3.7205532570943456</v>
      </c>
      <c r="E84" s="151">
        <v>4.4156581714514438</v>
      </c>
      <c r="F84" s="151">
        <v>5.4353364751620115</v>
      </c>
      <c r="G84" s="151">
        <v>5.4901422327028726</v>
      </c>
      <c r="H84" s="151">
        <v>4.5619570322886878</v>
      </c>
      <c r="I84" s="151">
        <v>4.8643197365602449</v>
      </c>
      <c r="J84" s="151">
        <v>3.7487774731104744</v>
      </c>
      <c r="K84" s="151">
        <v>3.0446857150761013</v>
      </c>
      <c r="L84" s="151">
        <v>3.6682452315451313</v>
      </c>
      <c r="M84" s="151">
        <v>5.9835666904051878</v>
      </c>
      <c r="N84" s="151">
        <v>7.3059811386247597</v>
      </c>
      <c r="O84" s="151">
        <v>9.5856385910894151</v>
      </c>
      <c r="P84" s="151">
        <v>7.0880204121288974</v>
      </c>
      <c r="Q84" s="151">
        <v>5.6790231518018937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1.0870475665126618</v>
      </c>
      <c r="C86" s="208">
        <v>1.0892201679878426</v>
      </c>
      <c r="D86" s="208">
        <v>1.0882226109839623</v>
      </c>
      <c r="E86" s="208">
        <v>0.73693518887525544</v>
      </c>
      <c r="F86" s="208">
        <v>0.73695240558374464</v>
      </c>
      <c r="G86" s="208">
        <v>0.75096540446950277</v>
      </c>
      <c r="H86" s="208">
        <v>0.75479249559141137</v>
      </c>
      <c r="I86" s="208">
        <v>0.75760662538053891</v>
      </c>
      <c r="J86" s="208">
        <v>0.74867741124742937</v>
      </c>
      <c r="K86" s="208">
        <v>0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1.1199653080793794</v>
      </c>
      <c r="C87" s="208">
        <v>1.3847502718353901</v>
      </c>
      <c r="D87" s="208">
        <v>1.1239740390096649</v>
      </c>
      <c r="E87" s="208">
        <v>1.0508347972404455</v>
      </c>
      <c r="F87" s="208">
        <v>1.4661702525830582</v>
      </c>
      <c r="G87" s="208">
        <v>1.1156674764882653</v>
      </c>
      <c r="H87" s="208">
        <v>0.56723101494083572</v>
      </c>
      <c r="I87" s="208">
        <v>0.5534134167579644</v>
      </c>
      <c r="J87" s="208">
        <v>0.23439634452473734</v>
      </c>
      <c r="K87" s="208">
        <v>0.28772431805140181</v>
      </c>
      <c r="L87" s="208">
        <v>0.64510829142105464</v>
      </c>
      <c r="M87" s="208">
        <v>0.54985185251227686</v>
      </c>
      <c r="N87" s="208">
        <v>1.3274097124469824</v>
      </c>
      <c r="O87" s="208">
        <v>1.6760024097141997</v>
      </c>
      <c r="P87" s="208">
        <v>1.379636381040285</v>
      </c>
      <c r="Q87" s="208">
        <v>1.6079528409310626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1.689429298551723</v>
      </c>
      <c r="C89" s="208">
        <v>1.4718011011646028</v>
      </c>
      <c r="D89" s="208">
        <v>1.5083566071007179</v>
      </c>
      <c r="E89" s="208">
        <v>2.6278881853357432</v>
      </c>
      <c r="F89" s="208">
        <v>3.2322138169952086</v>
      </c>
      <c r="G89" s="208">
        <v>3.6235093517451049</v>
      </c>
      <c r="H89" s="208">
        <v>3.2399335217564404</v>
      </c>
      <c r="I89" s="208">
        <v>3.5532996944217414</v>
      </c>
      <c r="J89" s="208">
        <v>2.7657037173383077</v>
      </c>
      <c r="K89" s="208">
        <v>2.7569613970246993</v>
      </c>
      <c r="L89" s="208">
        <v>3.0231369401240769</v>
      </c>
      <c r="M89" s="208">
        <v>5.4337148378929108</v>
      </c>
      <c r="N89" s="208">
        <v>5.9785714261777771</v>
      </c>
      <c r="O89" s="208">
        <v>7.9096361813752161</v>
      </c>
      <c r="P89" s="208">
        <v>5.7083840310886123</v>
      </c>
      <c r="Q89" s="208">
        <v>4.071070310870831</v>
      </c>
    </row>
    <row r="90" spans="1:17" x14ac:dyDescent="0.25">
      <c r="A90" s="152" t="s">
        <v>189</v>
      </c>
      <c r="B90" s="151">
        <v>3.4893884770008645</v>
      </c>
      <c r="C90" s="151">
        <v>3.1228419617263161</v>
      </c>
      <c r="D90" s="151">
        <v>3.5372170294519014</v>
      </c>
      <c r="E90" s="151">
        <v>7.2656993339031484</v>
      </c>
      <c r="F90" s="151">
        <v>6.7193793012843726</v>
      </c>
      <c r="G90" s="151">
        <v>8.0206801263090561</v>
      </c>
      <c r="H90" s="151">
        <v>7.2240074597196813</v>
      </c>
      <c r="I90" s="151">
        <v>6.6631619478632098</v>
      </c>
      <c r="J90" s="151">
        <v>6.08944752867178</v>
      </c>
      <c r="K90" s="151">
        <v>5.2128153812475206</v>
      </c>
      <c r="L90" s="151">
        <v>5.801808143555891</v>
      </c>
      <c r="M90" s="151">
        <v>5.8408385777691709</v>
      </c>
      <c r="N90" s="151">
        <v>4.748470310505871</v>
      </c>
      <c r="O90" s="151">
        <v>4.0777588015919166</v>
      </c>
      <c r="P90" s="151">
        <v>4.5391307117612696</v>
      </c>
      <c r="Q90" s="151">
        <v>5.3931016060561516</v>
      </c>
    </row>
    <row r="91" spans="1:17" x14ac:dyDescent="0.25">
      <c r="A91" s="156" t="s">
        <v>180</v>
      </c>
      <c r="B91" s="155">
        <v>1.9743947718933277</v>
      </c>
      <c r="C91" s="155">
        <v>1.8909178061017902</v>
      </c>
      <c r="D91" s="155">
        <v>1.9417107156522493</v>
      </c>
      <c r="E91" s="155">
        <v>3.1734586912237148</v>
      </c>
      <c r="F91" s="155">
        <v>3.3541074633653327</v>
      </c>
      <c r="G91" s="155">
        <v>3.6985066965127973</v>
      </c>
      <c r="H91" s="155">
        <v>3.1066891624726951</v>
      </c>
      <c r="I91" s="155">
        <v>3.1755029119919911</v>
      </c>
      <c r="J91" s="155">
        <v>2.7122349377928945</v>
      </c>
      <c r="K91" s="155">
        <v>2.2659056331994529</v>
      </c>
      <c r="L91" s="155">
        <v>2.5667265091721392</v>
      </c>
      <c r="M91" s="155">
        <v>3.1654199180232254</v>
      </c>
      <c r="N91" s="155">
        <v>3.291794065288479</v>
      </c>
      <c r="O91" s="155">
        <v>3.7185248255404826</v>
      </c>
      <c r="P91" s="155">
        <v>3.0752181034085524</v>
      </c>
      <c r="Q91" s="155">
        <v>2.9320983484750993</v>
      </c>
    </row>
    <row r="92" spans="1:17" x14ac:dyDescent="0.25">
      <c r="A92" s="152" t="s">
        <v>193</v>
      </c>
      <c r="B92" s="151">
        <v>0.566164590945886</v>
      </c>
      <c r="C92" s="151">
        <v>0.57608077020163517</v>
      </c>
      <c r="D92" s="151">
        <v>0.54181263515295641</v>
      </c>
      <c r="E92" s="151">
        <v>0.6334054906193336</v>
      </c>
      <c r="F92" s="151">
        <v>0.77970248881503901</v>
      </c>
      <c r="G92" s="151">
        <v>0.78343963113521109</v>
      </c>
      <c r="H92" s="151">
        <v>0.45187548042611442</v>
      </c>
      <c r="I92" s="151">
        <v>0.69019288424912784</v>
      </c>
      <c r="J92" s="151">
        <v>0.53159605379310848</v>
      </c>
      <c r="K92" s="151">
        <v>0.42587949633357891</v>
      </c>
      <c r="L92" s="151">
        <v>0.46722240792671971</v>
      </c>
      <c r="M92" s="151">
        <v>0.83678004773022863</v>
      </c>
      <c r="N92" s="151">
        <v>1.0292587302531808</v>
      </c>
      <c r="O92" s="151">
        <v>1.3496601384861069</v>
      </c>
      <c r="P92" s="151">
        <v>0.66760824644991335</v>
      </c>
      <c r="Q92" s="151">
        <v>0.80667976303809275</v>
      </c>
    </row>
    <row r="93" spans="1:17" x14ac:dyDescent="0.25">
      <c r="A93" s="152" t="s">
        <v>187</v>
      </c>
      <c r="B93" s="151">
        <v>0.79394069147540658</v>
      </c>
      <c r="C93" s="151">
        <v>0.76507623769303901</v>
      </c>
      <c r="D93" s="151">
        <v>0.7771886122083369</v>
      </c>
      <c r="E93" s="151">
        <v>1.2609629634758304</v>
      </c>
      <c r="F93" s="151">
        <v>1.3914916624439113</v>
      </c>
      <c r="G93" s="151">
        <v>1.5030662140869688</v>
      </c>
      <c r="H93" s="151">
        <v>1.768457799339028</v>
      </c>
      <c r="I93" s="151">
        <v>1.3122935011506685</v>
      </c>
      <c r="J93" s="151">
        <v>1.1086219279600682</v>
      </c>
      <c r="K93" s="151">
        <v>0.92233591109577318</v>
      </c>
      <c r="L93" s="151">
        <v>1.1756296464368103</v>
      </c>
      <c r="M93" s="151">
        <v>1.3003892837861435</v>
      </c>
      <c r="N93" s="151">
        <v>1.4265907498910038</v>
      </c>
      <c r="O93" s="151">
        <v>1.6509955277646127</v>
      </c>
      <c r="P93" s="151">
        <v>1.8739209658348117</v>
      </c>
      <c r="Q93" s="151">
        <v>1.1759898663101207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0.26700639682444688</v>
      </c>
      <c r="C97" s="87">
        <v>0.30947983816323521</v>
      </c>
      <c r="D97" s="87">
        <v>0.27790638980913618</v>
      </c>
      <c r="E97" s="87">
        <v>7.1581955691286059E-2</v>
      </c>
      <c r="F97" s="87">
        <v>1.0784618041955026E-2</v>
      </c>
      <c r="G97" s="87">
        <v>3.4336548066473627E-2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3.0207402854990559E-2</v>
      </c>
      <c r="N97" s="87">
        <v>0</v>
      </c>
      <c r="O97" s="87">
        <v>0</v>
      </c>
      <c r="P97" s="87">
        <v>0</v>
      </c>
      <c r="Q97" s="87">
        <v>0.29941700523792852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0.52693429465095976</v>
      </c>
      <c r="C100" s="87">
        <v>0.4555963995298038</v>
      </c>
      <c r="D100" s="87">
        <v>0.49928222239920073</v>
      </c>
      <c r="E100" s="87">
        <v>0.20962698796952717</v>
      </c>
      <c r="F100" s="87">
        <v>2.8234217150405486E-2</v>
      </c>
      <c r="G100" s="87">
        <v>0.12550029056648024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0.2897405817810047</v>
      </c>
      <c r="N100" s="87">
        <v>0</v>
      </c>
      <c r="O100" s="87">
        <v>0</v>
      </c>
      <c r="P100" s="87">
        <v>0</v>
      </c>
      <c r="Q100" s="87">
        <v>0.87657286107219212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0.9797540198150172</v>
      </c>
      <c r="F103" s="87">
        <v>1.3524728272515507</v>
      </c>
      <c r="G103" s="87">
        <v>1.343229375454015</v>
      </c>
      <c r="H103" s="87">
        <v>1.768457799339028</v>
      </c>
      <c r="I103" s="87">
        <v>1.3122935011506685</v>
      </c>
      <c r="J103" s="87">
        <v>1.1086219279600682</v>
      </c>
      <c r="K103" s="87">
        <v>0.92233591109577318</v>
      </c>
      <c r="L103" s="87">
        <v>1.1756296464368103</v>
      </c>
      <c r="M103" s="87">
        <v>0.9804412991501481</v>
      </c>
      <c r="N103" s="87">
        <v>1.4265907498910038</v>
      </c>
      <c r="O103" s="87">
        <v>1.6509955277646127</v>
      </c>
      <c r="P103" s="87">
        <v>1.8739209658348117</v>
      </c>
      <c r="Q103" s="87">
        <v>0</v>
      </c>
    </row>
    <row r="104" spans="1:17" x14ac:dyDescent="0.25">
      <c r="A104" s="152" t="s">
        <v>186</v>
      </c>
      <c r="B104" s="151">
        <v>0.6142894894720351</v>
      </c>
      <c r="C104" s="151">
        <v>0.54976079820711599</v>
      </c>
      <c r="D104" s="151">
        <v>0.62270946829095597</v>
      </c>
      <c r="E104" s="151">
        <v>1.2790902371285511</v>
      </c>
      <c r="F104" s="151">
        <v>1.1829133121063826</v>
      </c>
      <c r="G104" s="151">
        <v>1.4120008512906175</v>
      </c>
      <c r="H104" s="151">
        <v>0.88635588270755294</v>
      </c>
      <c r="I104" s="151">
        <v>1.1730165265921946</v>
      </c>
      <c r="J104" s="151">
        <v>1.0720169560397179</v>
      </c>
      <c r="K104" s="151">
        <v>0.91769022577010073</v>
      </c>
      <c r="L104" s="151">
        <v>0.9238744548086093</v>
      </c>
      <c r="M104" s="151">
        <v>1.028250586506853</v>
      </c>
      <c r="N104" s="151">
        <v>0.83594458514429415</v>
      </c>
      <c r="O104" s="151">
        <v>0.71786915928976303</v>
      </c>
      <c r="P104" s="151">
        <v>0.53368889112382711</v>
      </c>
      <c r="Q104" s="151">
        <v>0.94942871912688587</v>
      </c>
    </row>
    <row r="105" spans="1:17" x14ac:dyDescent="0.25">
      <c r="A105" s="243" t="s">
        <v>179</v>
      </c>
      <c r="B105" s="242">
        <v>3.089502380560126</v>
      </c>
      <c r="C105" s="242">
        <v>2.9891407700717694</v>
      </c>
      <c r="D105" s="242">
        <v>3.0281037962531561</v>
      </c>
      <c r="E105" s="242">
        <v>4.6707575504670293</v>
      </c>
      <c r="F105" s="242">
        <v>4.9460698107785488</v>
      </c>
      <c r="G105" s="242">
        <v>5.4281784800867081</v>
      </c>
      <c r="H105" s="242">
        <v>4.7039947082608622</v>
      </c>
      <c r="I105" s="242">
        <v>4.6365830597374229</v>
      </c>
      <c r="J105" s="242">
        <v>3.9169725723140112</v>
      </c>
      <c r="K105" s="242">
        <v>3.2587885690391358</v>
      </c>
      <c r="L105" s="242">
        <v>3.7644105886234089</v>
      </c>
      <c r="M105" s="242">
        <v>4.8131392691051174</v>
      </c>
      <c r="N105" s="242">
        <v>5.0404170243340269</v>
      </c>
      <c r="O105" s="242">
        <v>5.8332818756044098</v>
      </c>
      <c r="P105" s="242">
        <v>4.8690113267424486</v>
      </c>
      <c r="Q105" s="242">
        <v>4.5541691977757131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1.9328777014609908</v>
      </c>
      <c r="C108" s="96">
        <v>1.9258457337696895</v>
      </c>
      <c r="D108" s="96">
        <v>1.8996216099537464</v>
      </c>
      <c r="E108" s="96">
        <v>2.8253490424884786</v>
      </c>
      <c r="F108" s="96">
        <v>2.9782024132696288</v>
      </c>
      <c r="G108" s="96">
        <v>2.9939253693737102</v>
      </c>
      <c r="H108" s="96">
        <v>2.8894562666996939</v>
      </c>
      <c r="I108" s="96">
        <v>2.653274897661841</v>
      </c>
      <c r="J108" s="96">
        <v>2.6729809212520115</v>
      </c>
      <c r="K108" s="96">
        <v>2.1311159440136782</v>
      </c>
      <c r="L108" s="96">
        <v>2.3712644084003194</v>
      </c>
      <c r="M108" s="96">
        <v>2.625022821372978</v>
      </c>
      <c r="N108" s="96">
        <v>3.1889524058494989</v>
      </c>
      <c r="O108" s="96">
        <v>3.2163022269919526</v>
      </c>
      <c r="P108" s="96">
        <v>2.6863274444420346</v>
      </c>
      <c r="Q108" s="96">
        <v>2.7378483676040029</v>
      </c>
    </row>
    <row r="109" spans="1:17" x14ac:dyDescent="0.25">
      <c r="A109" s="132" t="s">
        <v>83</v>
      </c>
      <c r="B109" s="160">
        <v>1.4711223407215009E-2</v>
      </c>
      <c r="C109" s="160">
        <v>1.4725969832904525E-2</v>
      </c>
      <c r="D109" s="160">
        <v>1.4441364254554995E-2</v>
      </c>
      <c r="E109" s="160">
        <v>2.1097656216524735E-2</v>
      </c>
      <c r="F109" s="160">
        <v>2.241772436983034E-2</v>
      </c>
      <c r="G109" s="160">
        <v>2.2407403016776618E-2</v>
      </c>
      <c r="H109" s="160">
        <v>2.1320782012079004E-2</v>
      </c>
      <c r="I109" s="160">
        <v>1.9755524600936353E-2</v>
      </c>
      <c r="J109" s="160">
        <v>1.9754039792958297E-2</v>
      </c>
      <c r="K109" s="160">
        <v>1.5639605128005281E-2</v>
      </c>
      <c r="L109" s="160">
        <v>1.7465863653608055E-2</v>
      </c>
      <c r="M109" s="160">
        <v>1.9788245875961615E-2</v>
      </c>
      <c r="N109" s="160">
        <v>2.4185799338895229E-2</v>
      </c>
      <c r="O109" s="160">
        <v>2.4745276646828723E-2</v>
      </c>
      <c r="P109" s="160">
        <v>2.025283776973499E-2</v>
      </c>
      <c r="Q109" s="160">
        <v>2.072685092041493E-2</v>
      </c>
    </row>
    <row r="110" spans="1:17" x14ac:dyDescent="0.25">
      <c r="A110" s="76" t="s">
        <v>82</v>
      </c>
      <c r="B110" s="159">
        <v>2.6727809842654895E-2</v>
      </c>
      <c r="C110" s="159">
        <v>2.675460160910274E-2</v>
      </c>
      <c r="D110" s="159">
        <v>2.6237521311446851E-2</v>
      </c>
      <c r="E110" s="159">
        <v>3.8330880299487627E-2</v>
      </c>
      <c r="F110" s="159">
        <v>4.0729221321458162E-2</v>
      </c>
      <c r="G110" s="159">
        <v>4.071046916508729E-2</v>
      </c>
      <c r="H110" s="159">
        <v>3.8736262208897067E-2</v>
      </c>
      <c r="I110" s="159">
        <v>3.5892453690612371E-2</v>
      </c>
      <c r="J110" s="159">
        <v>3.5889756045135057E-2</v>
      </c>
      <c r="K110" s="159">
        <v>2.8414522728988298E-2</v>
      </c>
      <c r="L110" s="159">
        <v>3.1732526218208559E-2</v>
      </c>
      <c r="M110" s="159">
        <v>3.5951902724351836E-2</v>
      </c>
      <c r="N110" s="159">
        <v>4.394151510917587E-2</v>
      </c>
      <c r="O110" s="159">
        <v>4.4957990944244304E-2</v>
      </c>
      <c r="P110" s="159">
        <v>3.6795987777476911E-2</v>
      </c>
      <c r="Q110" s="159">
        <v>3.7657189664199509E-2</v>
      </c>
    </row>
    <row r="111" spans="1:17" x14ac:dyDescent="0.25">
      <c r="A111" s="76" t="s">
        <v>81</v>
      </c>
      <c r="B111" s="159">
        <v>2.4511911927558621E-2</v>
      </c>
      <c r="C111" s="159">
        <v>2.4536482493700006E-2</v>
      </c>
      <c r="D111" s="159">
        <v>2.4062271296066091E-2</v>
      </c>
      <c r="E111" s="159">
        <v>3.5153017308114202E-2</v>
      </c>
      <c r="F111" s="159">
        <v>3.7352521279777937E-2</v>
      </c>
      <c r="G111" s="159">
        <v>3.7335323791165116E-2</v>
      </c>
      <c r="H111" s="159">
        <v>3.552479059290508E-2</v>
      </c>
      <c r="I111" s="159">
        <v>3.2916751088381602E-2</v>
      </c>
      <c r="J111" s="159">
        <v>3.2914277094113417E-2</v>
      </c>
      <c r="K111" s="159">
        <v>2.6058786062037865E-2</v>
      </c>
      <c r="L111" s="159">
        <v>2.9101706891761215E-2</v>
      </c>
      <c r="M111" s="159">
        <v>3.2971271435831652E-2</v>
      </c>
      <c r="N111" s="159">
        <v>4.0298496384865677E-2</v>
      </c>
      <c r="O111" s="159">
        <v>4.1230700194020517E-2</v>
      </c>
      <c r="P111" s="159">
        <v>3.3745376706834848E-2</v>
      </c>
      <c r="Q111" s="159">
        <v>3.4535179721876599E-2</v>
      </c>
    </row>
    <row r="112" spans="1:17" x14ac:dyDescent="0.25">
      <c r="A112" s="76" t="s">
        <v>80</v>
      </c>
      <c r="B112" s="159">
        <v>0.15012302114798973</v>
      </c>
      <c r="C112" s="159">
        <v>0.15027350339643131</v>
      </c>
      <c r="D112" s="159">
        <v>0.14736920046561947</v>
      </c>
      <c r="E112" s="159">
        <v>0.21529439141091478</v>
      </c>
      <c r="F112" s="159">
        <v>0.22876523702381552</v>
      </c>
      <c r="G112" s="159">
        <v>0.22865991113351594</v>
      </c>
      <c r="H112" s="159">
        <v>0.21757131411118644</v>
      </c>
      <c r="I112" s="159">
        <v>0.20159839568485272</v>
      </c>
      <c r="J112" s="159">
        <v>0.20158324372547315</v>
      </c>
      <c r="K112" s="159">
        <v>0.15959684020747397</v>
      </c>
      <c r="L112" s="159">
        <v>0.17823318605525038</v>
      </c>
      <c r="M112" s="159">
        <v>0.20193230514476873</v>
      </c>
      <c r="N112" s="159">
        <v>0.24680783950662333</v>
      </c>
      <c r="O112" s="159">
        <v>0.25251711475898136</v>
      </c>
      <c r="P112" s="159">
        <v>0.20667330708345988</v>
      </c>
      <c r="Q112" s="159">
        <v>0.21151044973802999</v>
      </c>
    </row>
    <row r="113" spans="1:17" x14ac:dyDescent="0.25">
      <c r="A113" s="129" t="s">
        <v>79</v>
      </c>
      <c r="B113" s="158">
        <v>6.5016484052215578E-2</v>
      </c>
      <c r="C113" s="158">
        <v>6.5081656113310057E-2</v>
      </c>
      <c r="D113" s="158">
        <v>6.3823837267539651E-2</v>
      </c>
      <c r="E113" s="158">
        <v>9.3241424657317717E-2</v>
      </c>
      <c r="F113" s="158">
        <v>9.9075486696994092E-2</v>
      </c>
      <c r="G113" s="158">
        <v>9.9029871314259471E-2</v>
      </c>
      <c r="H113" s="158">
        <v>9.4227532632618904E-2</v>
      </c>
      <c r="I113" s="158">
        <v>8.7309852797829809E-2</v>
      </c>
      <c r="J113" s="158">
        <v>8.7303290665534383E-2</v>
      </c>
      <c r="K113" s="158">
        <v>6.9119481720956444E-2</v>
      </c>
      <c r="L113" s="158">
        <v>7.7190660100780489E-2</v>
      </c>
      <c r="M113" s="158">
        <v>8.7454464989281194E-2</v>
      </c>
      <c r="N113" s="158">
        <v>0.10688952193032147</v>
      </c>
      <c r="O113" s="158">
        <v>0.10936214072360248</v>
      </c>
      <c r="P113" s="158">
        <v>8.9507736196996715E-2</v>
      </c>
      <c r="Q113" s="158">
        <v>9.1602644798317256E-2</v>
      </c>
    </row>
    <row r="114" spans="1:17" x14ac:dyDescent="0.25">
      <c r="A114" s="92" t="s">
        <v>125</v>
      </c>
      <c r="B114" s="91">
        <v>1.0623613966650489E-2</v>
      </c>
      <c r="C114" s="91">
        <v>1.0634263001715549E-2</v>
      </c>
      <c r="D114" s="91">
        <v>1.0428736940867484E-2</v>
      </c>
      <c r="E114" s="91">
        <v>1.5235534737072797E-2</v>
      </c>
      <c r="F114" s="91">
        <v>1.6188813338192404E-2</v>
      </c>
      <c r="G114" s="91">
        <v>1.6181359840449824E-2</v>
      </c>
      <c r="H114" s="91">
        <v>1.5396663574040076E-2</v>
      </c>
      <c r="I114" s="91">
        <v>1.4266323150668971E-2</v>
      </c>
      <c r="J114" s="91">
        <v>1.4265250906278629E-2</v>
      </c>
      <c r="K114" s="91">
        <v>1.1294038766979025E-2</v>
      </c>
      <c r="L114" s="91">
        <v>1.2612859441661512E-2</v>
      </c>
      <c r="M114" s="91">
        <v>1.4289952605864013E-2</v>
      </c>
      <c r="N114" s="91">
        <v>1.7465617137272141E-2</v>
      </c>
      <c r="O114" s="91">
        <v>1.7869640023612878E-2</v>
      </c>
      <c r="P114" s="91">
        <v>1.4625454609664919E-2</v>
      </c>
      <c r="Q114" s="91">
        <v>1.4967760112650462E-2</v>
      </c>
    </row>
    <row r="115" spans="1:17" x14ac:dyDescent="0.25">
      <c r="A115" s="92" t="s">
        <v>26</v>
      </c>
      <c r="B115" s="91">
        <v>1.7679040615029468E-2</v>
      </c>
      <c r="C115" s="91">
        <v>1.7696761959575404E-2</v>
      </c>
      <c r="D115" s="91">
        <v>1.7354740535549064E-2</v>
      </c>
      <c r="E115" s="91">
        <v>2.5353861525272015E-2</v>
      </c>
      <c r="F115" s="91">
        <v>2.6940237984312873E-2</v>
      </c>
      <c r="G115" s="91">
        <v>2.6927834419035679E-2</v>
      </c>
      <c r="H115" s="91">
        <v>2.5622000339609517E-2</v>
      </c>
      <c r="I115" s="91">
        <v>2.3740970558565257E-2</v>
      </c>
      <c r="J115" s="91">
        <v>2.3739186207949205E-2</v>
      </c>
      <c r="K115" s="91">
        <v>1.8794712486347294E-2</v>
      </c>
      <c r="L115" s="91">
        <v>2.0989397303100239E-2</v>
      </c>
      <c r="M115" s="91">
        <v>2.3780292968002902E-2</v>
      </c>
      <c r="N115" s="91">
        <v>2.9065001392717432E-2</v>
      </c>
      <c r="O115" s="91">
        <v>2.9737346701897687E-2</v>
      </c>
      <c r="P115" s="91">
        <v>2.4338610840832206E-2</v>
      </c>
      <c r="Q115" s="91">
        <v>2.4908250598924576E-2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3.6713829470535614E-2</v>
      </c>
      <c r="C117" s="157">
        <v>3.6750631152019105E-2</v>
      </c>
      <c r="D117" s="157">
        <v>3.6040359791123106E-2</v>
      </c>
      <c r="E117" s="157">
        <v>5.2652028394972912E-2</v>
      </c>
      <c r="F117" s="157">
        <v>5.5946435374488818E-2</v>
      </c>
      <c r="G117" s="157">
        <v>5.5920677054773972E-2</v>
      </c>
      <c r="H117" s="157">
        <v>5.3208868718969321E-2</v>
      </c>
      <c r="I117" s="157">
        <v>4.9302559088595585E-2</v>
      </c>
      <c r="J117" s="157">
        <v>4.9298853551306546E-2</v>
      </c>
      <c r="K117" s="157">
        <v>3.9030730467630129E-2</v>
      </c>
      <c r="L117" s="157">
        <v>4.3588403356018747E-2</v>
      </c>
      <c r="M117" s="157">
        <v>4.9384219415414272E-2</v>
      </c>
      <c r="N117" s="157">
        <v>6.0358903400331898E-2</v>
      </c>
      <c r="O117" s="157">
        <v>6.1755153998091908E-2</v>
      </c>
      <c r="P117" s="157">
        <v>5.054367074649959E-2</v>
      </c>
      <c r="Q117" s="157">
        <v>5.1726634086742218E-2</v>
      </c>
    </row>
    <row r="118" spans="1:17" x14ac:dyDescent="0.25">
      <c r="A118" s="156" t="s">
        <v>183</v>
      </c>
      <c r="B118" s="204">
        <v>0.24210772954626147</v>
      </c>
      <c r="C118" s="204">
        <v>0.24150848673662209</v>
      </c>
      <c r="D118" s="204">
        <v>0.23740831442127264</v>
      </c>
      <c r="E118" s="204">
        <v>0.34867019260848431</v>
      </c>
      <c r="F118" s="204">
        <v>0.37007066995857979</v>
      </c>
      <c r="G118" s="204">
        <v>0.37107399772271132</v>
      </c>
      <c r="H118" s="204">
        <v>0.38145606769520507</v>
      </c>
      <c r="I118" s="204">
        <v>0.34309627996876507</v>
      </c>
      <c r="J118" s="204">
        <v>0.35047863870084978</v>
      </c>
      <c r="K118" s="204">
        <v>0.27981254482386259</v>
      </c>
      <c r="L118" s="204">
        <v>0.31248664633555223</v>
      </c>
      <c r="M118" s="204">
        <v>0.32974890546752561</v>
      </c>
      <c r="N118" s="204">
        <v>0.42035089758173078</v>
      </c>
      <c r="O118" s="204">
        <v>0.41414181143984902</v>
      </c>
      <c r="P118" s="204">
        <v>0.36234917888730439</v>
      </c>
      <c r="Q118" s="204">
        <v>0.34254106627485303</v>
      </c>
    </row>
    <row r="119" spans="1:17" x14ac:dyDescent="0.25">
      <c r="A119" s="152" t="s">
        <v>192</v>
      </c>
      <c r="B119" s="151">
        <v>0.21020902002950159</v>
      </c>
      <c r="C119" s="151">
        <v>0.2095778021803662</v>
      </c>
      <c r="D119" s="151">
        <v>0.20609474717873849</v>
      </c>
      <c r="E119" s="151">
        <v>0.30292362289727159</v>
      </c>
      <c r="F119" s="151">
        <v>0.3214617638257769</v>
      </c>
      <c r="G119" s="151">
        <v>0.32248747163497793</v>
      </c>
      <c r="H119" s="151">
        <v>0.33522568880367698</v>
      </c>
      <c r="I119" s="151">
        <v>0.30025988743003118</v>
      </c>
      <c r="J119" s="151">
        <v>0.30764546570797346</v>
      </c>
      <c r="K119" s="151">
        <v>0.24590080226339034</v>
      </c>
      <c r="L119" s="151">
        <v>0.27461498225134473</v>
      </c>
      <c r="M119" s="151">
        <v>0.28684156257896992</v>
      </c>
      <c r="N119" s="151">
        <v>0.3679082307696907</v>
      </c>
      <c r="O119" s="151">
        <v>0.36048601614535808</v>
      </c>
      <c r="P119" s="151">
        <v>0.31843444990630104</v>
      </c>
      <c r="Q119" s="151">
        <v>0.29759852285706756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7.069439017387083E-2</v>
      </c>
      <c r="C123" s="87">
        <v>8.4776001535430232E-2</v>
      </c>
      <c r="D123" s="87">
        <v>7.3695170319500805E-2</v>
      </c>
      <c r="E123" s="87">
        <v>7.7109444208256897E-2</v>
      </c>
      <c r="F123" s="87">
        <v>8.8850482615968243E-2</v>
      </c>
      <c r="G123" s="87">
        <v>6.927756245265855E-2</v>
      </c>
      <c r="H123" s="87">
        <v>9.2702778507785209E-3</v>
      </c>
      <c r="I123" s="87">
        <v>2.2927059488379004E-2</v>
      </c>
      <c r="J123" s="87">
        <v>1.0191991617979186E-2</v>
      </c>
      <c r="K123" s="87">
        <v>1.5406110108999961E-3</v>
      </c>
      <c r="L123" s="87">
        <v>5.7850391894367021E-3</v>
      </c>
      <c r="M123" s="87">
        <v>2.7081710316868519E-2</v>
      </c>
      <c r="N123" s="87">
        <v>3.4927536216285117E-2</v>
      </c>
      <c r="O123" s="87">
        <v>5.4086435103329528E-2</v>
      </c>
      <c r="P123" s="87">
        <v>6.8333771493906412E-3</v>
      </c>
      <c r="Q123" s="87">
        <v>7.5771110814654055E-2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0.13951462985563076</v>
      </c>
      <c r="C126" s="87">
        <v>0.12480180064493598</v>
      </c>
      <c r="D126" s="87">
        <v>0.1323995768592377</v>
      </c>
      <c r="E126" s="87">
        <v>0.22581417868901468</v>
      </c>
      <c r="F126" s="87">
        <v>0.23261128120980867</v>
      </c>
      <c r="G126" s="87">
        <v>0.25320990918231939</v>
      </c>
      <c r="H126" s="87">
        <v>5.2705759709847644E-2</v>
      </c>
      <c r="I126" s="87">
        <v>0.15018112539935152</v>
      </c>
      <c r="J126" s="87">
        <v>0.10510069749357069</v>
      </c>
      <c r="K126" s="87">
        <v>1.373085280584981E-2</v>
      </c>
      <c r="L126" s="87">
        <v>2.8363221054898708E-2</v>
      </c>
      <c r="M126" s="87">
        <v>0.25975985226210141</v>
      </c>
      <c r="N126" s="87">
        <v>0.17179786038295641</v>
      </c>
      <c r="O126" s="87">
        <v>0.27897175278079639</v>
      </c>
      <c r="P126" s="87">
        <v>2.9964726879743119E-2</v>
      </c>
      <c r="Q126" s="87">
        <v>0.22182741204241349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0.27324965124305084</v>
      </c>
      <c r="I129" s="87">
        <v>0.12715170254230063</v>
      </c>
      <c r="J129" s="87">
        <v>0.19235277659642361</v>
      </c>
      <c r="K129" s="87">
        <v>0.23062933844664052</v>
      </c>
      <c r="L129" s="87">
        <v>0.2404667220070093</v>
      </c>
      <c r="M129" s="87">
        <v>0</v>
      </c>
      <c r="N129" s="87">
        <v>0.16118283417044918</v>
      </c>
      <c r="O129" s="87">
        <v>2.7427828261232166E-2</v>
      </c>
      <c r="P129" s="87">
        <v>0.28163634587716729</v>
      </c>
      <c r="Q129" s="87">
        <v>0</v>
      </c>
    </row>
    <row r="130" spans="1:17" x14ac:dyDescent="0.25">
      <c r="A130" s="152" t="s">
        <v>191</v>
      </c>
      <c r="B130" s="151">
        <v>3.1898709516759889E-2</v>
      </c>
      <c r="C130" s="151">
        <v>3.1930684556255889E-2</v>
      </c>
      <c r="D130" s="151">
        <v>3.1313567242534146E-2</v>
      </c>
      <c r="E130" s="151">
        <v>4.5746569711212701E-2</v>
      </c>
      <c r="F130" s="151">
        <v>4.8608906132802866E-2</v>
      </c>
      <c r="G130" s="151">
        <v>4.8586526087733395E-2</v>
      </c>
      <c r="H130" s="151">
        <v>4.6230378891528104E-2</v>
      </c>
      <c r="I130" s="151">
        <v>4.2836392538733885E-2</v>
      </c>
      <c r="J130" s="151">
        <v>4.2833172992876312E-2</v>
      </c>
      <c r="K130" s="151">
        <v>3.3911742560472226E-2</v>
      </c>
      <c r="L130" s="151">
        <v>3.7871664084207529E-2</v>
      </c>
      <c r="M130" s="151">
        <v>4.2907342888555688E-2</v>
      </c>
      <c r="N130" s="151">
        <v>5.2442666812040094E-2</v>
      </c>
      <c r="O130" s="151">
        <v>5.3655795294490924E-2</v>
      </c>
      <c r="P130" s="151">
        <v>4.3914728981003327E-2</v>
      </c>
      <c r="Q130" s="151">
        <v>4.4942543417785502E-2</v>
      </c>
    </row>
    <row r="131" spans="1:17" x14ac:dyDescent="0.25">
      <c r="A131" s="156" t="s">
        <v>181</v>
      </c>
      <c r="B131" s="204">
        <v>0.38830670501662312</v>
      </c>
      <c r="C131" s="204">
        <v>0.38449178215584234</v>
      </c>
      <c r="D131" s="204">
        <v>0.38216945292313254</v>
      </c>
      <c r="E131" s="204">
        <v>0.58257989106265418</v>
      </c>
      <c r="F131" s="204">
        <v>0.60826297075789504</v>
      </c>
      <c r="G131" s="204">
        <v>0.6157926174189623</v>
      </c>
      <c r="H131" s="204">
        <v>0.58981623331560518</v>
      </c>
      <c r="I131" s="204">
        <v>0.54230080741068964</v>
      </c>
      <c r="J131" s="204">
        <v>0.54781943051498505</v>
      </c>
      <c r="K131" s="204">
        <v>0.43755588272251289</v>
      </c>
      <c r="L131" s="204">
        <v>0.48513297333357669</v>
      </c>
      <c r="M131" s="204">
        <v>0.53675174325997599</v>
      </c>
      <c r="N131" s="204">
        <v>0.63864088096542126</v>
      </c>
      <c r="O131" s="204">
        <v>0.63996074889983312</v>
      </c>
      <c r="P131" s="204">
        <v>0.53399071294127931</v>
      </c>
      <c r="Q131" s="204">
        <v>0.55637860386274152</v>
      </c>
    </row>
    <row r="132" spans="1:17" x14ac:dyDescent="0.25">
      <c r="A132" s="152" t="s">
        <v>190</v>
      </c>
      <c r="B132" s="151">
        <v>0.2048536844683323</v>
      </c>
      <c r="C132" s="151">
        <v>0.21462720110410427</v>
      </c>
      <c r="D132" s="151">
        <v>0.19591165698243046</v>
      </c>
      <c r="E132" s="151">
        <v>0.22022043716365239</v>
      </c>
      <c r="F132" s="151">
        <v>0.27200256857156913</v>
      </c>
      <c r="G132" s="151">
        <v>0.25022822191303912</v>
      </c>
      <c r="H132" s="151">
        <v>0.22829835565486611</v>
      </c>
      <c r="I132" s="151">
        <v>0.22883788435811411</v>
      </c>
      <c r="J132" s="151">
        <v>0.20874224162130395</v>
      </c>
      <c r="K132" s="151">
        <v>0.16133454057497798</v>
      </c>
      <c r="L132" s="151">
        <v>0.187917284687661</v>
      </c>
      <c r="M132" s="151">
        <v>0.27161533955806144</v>
      </c>
      <c r="N132" s="151">
        <v>0.38706848257492238</v>
      </c>
      <c r="O132" s="151">
        <v>0.44896831111144975</v>
      </c>
      <c r="P132" s="151">
        <v>0.32552574855917943</v>
      </c>
      <c r="Q132" s="151">
        <v>0.28537313673793713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5.7151034019525523E-2</v>
      </c>
      <c r="C134" s="208">
        <v>5.9247291337816865E-2</v>
      </c>
      <c r="D134" s="208">
        <v>5.7302094648717647E-2</v>
      </c>
      <c r="E134" s="208">
        <v>3.6752887826469315E-2</v>
      </c>
      <c r="F134" s="208">
        <v>3.6879583839894738E-2</v>
      </c>
      <c r="G134" s="208">
        <v>3.4227298658908854E-2</v>
      </c>
      <c r="H134" s="208">
        <v>3.777279890724921E-2</v>
      </c>
      <c r="I134" s="208">
        <v>3.5640974836569667E-2</v>
      </c>
      <c r="J134" s="208">
        <v>4.1688417676430521E-2</v>
      </c>
      <c r="K134" s="208">
        <v>0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5.8881669390119989E-2</v>
      </c>
      <c r="C135" s="208">
        <v>7.5322423507005978E-2</v>
      </c>
      <c r="D135" s="208">
        <v>5.9184643027953475E-2</v>
      </c>
      <c r="E135" s="208">
        <v>5.2407883366343506E-2</v>
      </c>
      <c r="F135" s="208">
        <v>7.3372104282454914E-2</v>
      </c>
      <c r="G135" s="208">
        <v>5.0849591332067547E-2</v>
      </c>
      <c r="H135" s="208">
        <v>2.8386481299773621E-2</v>
      </c>
      <c r="I135" s="208">
        <v>2.603487482832317E-2</v>
      </c>
      <c r="J135" s="208">
        <v>1.3051833226936174E-2</v>
      </c>
      <c r="K135" s="208">
        <v>1.5246194520248377E-2</v>
      </c>
      <c r="L135" s="208">
        <v>3.3047681057647792E-2</v>
      </c>
      <c r="M135" s="208">
        <v>2.4959728094321253E-2</v>
      </c>
      <c r="N135" s="208">
        <v>7.0325730850269122E-2</v>
      </c>
      <c r="O135" s="208">
        <v>7.8499931346001778E-2</v>
      </c>
      <c r="P135" s="208">
        <v>6.3361437970623158E-2</v>
      </c>
      <c r="Q135" s="208">
        <v>8.0800259776645053E-2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8.8820981058686799E-2</v>
      </c>
      <c r="C137" s="208">
        <v>8.0057486259281441E-2</v>
      </c>
      <c r="D137" s="208">
        <v>7.9424919305759359E-2</v>
      </c>
      <c r="E137" s="208">
        <v>0.13105966597083957</v>
      </c>
      <c r="F137" s="208">
        <v>0.16175088044921948</v>
      </c>
      <c r="G137" s="208">
        <v>0.16515133192206272</v>
      </c>
      <c r="H137" s="208">
        <v>0.16213907544784328</v>
      </c>
      <c r="I137" s="208">
        <v>0.16716203469322127</v>
      </c>
      <c r="J137" s="208">
        <v>0.15400199071793724</v>
      </c>
      <c r="K137" s="208">
        <v>0.14608834605472962</v>
      </c>
      <c r="L137" s="208">
        <v>0.1548696036300132</v>
      </c>
      <c r="M137" s="208">
        <v>0.24665561146374018</v>
      </c>
      <c r="N137" s="208">
        <v>0.31674275172465327</v>
      </c>
      <c r="O137" s="208">
        <v>0.370468379765448</v>
      </c>
      <c r="P137" s="208">
        <v>0.26216431058855627</v>
      </c>
      <c r="Q137" s="208">
        <v>0.20457287696129209</v>
      </c>
    </row>
    <row r="138" spans="1:17" x14ac:dyDescent="0.25">
      <c r="A138" s="152" t="s">
        <v>189</v>
      </c>
      <c r="B138" s="151">
        <v>0.18345302054829082</v>
      </c>
      <c r="C138" s="151">
        <v>0.16986458105173807</v>
      </c>
      <c r="D138" s="151">
        <v>0.18625779594070205</v>
      </c>
      <c r="E138" s="151">
        <v>0.36235945389900176</v>
      </c>
      <c r="F138" s="151">
        <v>0.33626040218632597</v>
      </c>
      <c r="G138" s="151">
        <v>0.36556439550592323</v>
      </c>
      <c r="H138" s="151">
        <v>0.36151787766073901</v>
      </c>
      <c r="I138" s="151">
        <v>0.3134629230525755</v>
      </c>
      <c r="J138" s="151">
        <v>0.33907718889368116</v>
      </c>
      <c r="K138" s="151">
        <v>0.27622134214753491</v>
      </c>
      <c r="L138" s="151">
        <v>0.29721568864591569</v>
      </c>
      <c r="M138" s="151">
        <v>0.26513640370191455</v>
      </c>
      <c r="N138" s="151">
        <v>0.25157239839049889</v>
      </c>
      <c r="O138" s="151">
        <v>0.1909924377883834</v>
      </c>
      <c r="P138" s="151">
        <v>0.20846496438209994</v>
      </c>
      <c r="Q138" s="151">
        <v>0.27100546712480439</v>
      </c>
    </row>
    <row r="139" spans="1:17" x14ac:dyDescent="0.25">
      <c r="A139" s="156" t="s">
        <v>180</v>
      </c>
      <c r="B139" s="155">
        <v>0.34300446971550158</v>
      </c>
      <c r="C139" s="155">
        <v>0.33942491302179895</v>
      </c>
      <c r="D139" s="155">
        <v>0.33818512740855883</v>
      </c>
      <c r="E139" s="155">
        <v>0.51812013662426293</v>
      </c>
      <c r="F139" s="155">
        <v>0.53779575088320131</v>
      </c>
      <c r="G139" s="155">
        <v>0.54565888616135305</v>
      </c>
      <c r="H139" s="155">
        <v>0.52765298821292883</v>
      </c>
      <c r="I139" s="155">
        <v>0.47943215578776438</v>
      </c>
      <c r="J139" s="155">
        <v>0.48633403599184755</v>
      </c>
      <c r="K139" s="155">
        <v>0.39374011741118575</v>
      </c>
      <c r="L139" s="155">
        <v>0.43452970163194615</v>
      </c>
      <c r="M139" s="155">
        <v>0.46794245259362643</v>
      </c>
      <c r="N139" s="155">
        <v>0.55257462069630203</v>
      </c>
      <c r="O139" s="155">
        <v>0.54832482359380852</v>
      </c>
      <c r="P139" s="155">
        <v>0.46910737642401157</v>
      </c>
      <c r="Q139" s="155">
        <v>0.48713361537070288</v>
      </c>
    </row>
    <row r="140" spans="1:17" x14ac:dyDescent="0.25">
      <c r="A140" s="152" t="s">
        <v>193</v>
      </c>
      <c r="B140" s="151">
        <v>0.11928791402169661</v>
      </c>
      <c r="C140" s="151">
        <v>0.1255782423615712</v>
      </c>
      <c r="D140" s="151">
        <v>0.1143352318086385</v>
      </c>
      <c r="E140" s="151">
        <v>0.12659664423740141</v>
      </c>
      <c r="F140" s="151">
        <v>0.15637009033929686</v>
      </c>
      <c r="G140" s="151">
        <v>0.14309894330546286</v>
      </c>
      <c r="H140" s="151">
        <v>0.13002964635836917</v>
      </c>
      <c r="I140" s="151">
        <v>0.13012312462473566</v>
      </c>
      <c r="J140" s="151">
        <v>0.11862620184932664</v>
      </c>
      <c r="K140" s="151">
        <v>9.0437763650188505E-2</v>
      </c>
      <c r="L140" s="151">
        <v>0.10604358272540081</v>
      </c>
      <c r="M140" s="151">
        <v>0.15222418913420038</v>
      </c>
      <c r="N140" s="151">
        <v>0.21853047932657163</v>
      </c>
      <c r="O140" s="151">
        <v>0.25333620198804641</v>
      </c>
      <c r="P140" s="151">
        <v>0.1839791309837977</v>
      </c>
      <c r="Q140" s="151">
        <v>0.16244966028105873</v>
      </c>
    </row>
    <row r="141" spans="1:17" x14ac:dyDescent="0.25">
      <c r="A141" s="152" t="s">
        <v>187</v>
      </c>
      <c r="B141" s="151">
        <v>9.4288977607107083E-2</v>
      </c>
      <c r="C141" s="151">
        <v>9.4005845676641012E-2</v>
      </c>
      <c r="D141" s="151">
        <v>9.2443525967397785E-2</v>
      </c>
      <c r="E141" s="151">
        <v>0.13587598996473149</v>
      </c>
      <c r="F141" s="151">
        <v>0.14419124853279824</v>
      </c>
      <c r="G141" s="151">
        <v>0.14465132841252765</v>
      </c>
      <c r="H141" s="151">
        <v>0.14256957822161997</v>
      </c>
      <c r="I141" s="151">
        <v>0.12815842361556543</v>
      </c>
      <c r="J141" s="151">
        <v>0.12848615650651418</v>
      </c>
      <c r="K141" s="151">
        <v>0.10842598038124231</v>
      </c>
      <c r="L141" s="151">
        <v>0.11879806560635486</v>
      </c>
      <c r="M141" s="151">
        <v>0.12866240310239949</v>
      </c>
      <c r="N141" s="151">
        <v>0.15655779560213265</v>
      </c>
      <c r="O141" s="151">
        <v>0.16024192415731223</v>
      </c>
      <c r="P141" s="151">
        <v>0.13805454027435843</v>
      </c>
      <c r="Q141" s="151">
        <v>0.1334874233923935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3.1709875109625196E-2</v>
      </c>
      <c r="C145" s="87">
        <v>3.8026163241103653E-2</v>
      </c>
      <c r="D145" s="87">
        <v>3.3055871070766393E-2</v>
      </c>
      <c r="E145" s="87">
        <v>3.4587339102900669E-2</v>
      </c>
      <c r="F145" s="87">
        <v>3.9853766334964777E-2</v>
      </c>
      <c r="G145" s="87">
        <v>3.1074358911225342E-2</v>
      </c>
      <c r="H145" s="87">
        <v>3.94259642779567E-3</v>
      </c>
      <c r="I145" s="87">
        <v>9.78584194951998E-3</v>
      </c>
      <c r="J145" s="87">
        <v>4.2566199606653733E-3</v>
      </c>
      <c r="K145" s="87">
        <v>6.7930750003835196E-4</v>
      </c>
      <c r="L145" s="87">
        <v>2.502600038526012E-3</v>
      </c>
      <c r="M145" s="87">
        <v>1.2147465305109205E-2</v>
      </c>
      <c r="N145" s="87">
        <v>1.4862885954998684E-2</v>
      </c>
      <c r="O145" s="87">
        <v>2.4042304121645541E-2</v>
      </c>
      <c r="P145" s="87">
        <v>2.9625523907919468E-3</v>
      </c>
      <c r="Q145" s="87">
        <v>3.3987031431219644E-2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6.2579102497481887E-2</v>
      </c>
      <c r="C148" s="87">
        <v>5.5979682435537359E-2</v>
      </c>
      <c r="D148" s="87">
        <v>5.9387654896631392E-2</v>
      </c>
      <c r="E148" s="87">
        <v>0.10128865086183084</v>
      </c>
      <c r="F148" s="87">
        <v>0.10433748219783345</v>
      </c>
      <c r="G148" s="87">
        <v>0.11357696950130231</v>
      </c>
      <c r="H148" s="87">
        <v>2.2415459741463015E-2</v>
      </c>
      <c r="I148" s="87">
        <v>6.4101057429715863E-2</v>
      </c>
      <c r="J148" s="87">
        <v>4.3894632531074326E-2</v>
      </c>
      <c r="K148" s="87">
        <v>6.0543973961911992E-3</v>
      </c>
      <c r="L148" s="87">
        <v>1.2269890623095827E-2</v>
      </c>
      <c r="M148" s="87">
        <v>0.11651493779729027</v>
      </c>
      <c r="N148" s="87">
        <v>7.3105986931712885E-2</v>
      </c>
      <c r="O148" s="87">
        <v>0.12400750223028717</v>
      </c>
      <c r="P148" s="87">
        <v>1.2990951811422683E-2</v>
      </c>
      <c r="Q148" s="87">
        <v>9.9500391961173856E-2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0.11621152205236129</v>
      </c>
      <c r="I151" s="87">
        <v>5.4271524236329582E-2</v>
      </c>
      <c r="J151" s="87">
        <v>8.0334904014774472E-2</v>
      </c>
      <c r="K151" s="87">
        <v>0.10169227548501275</v>
      </c>
      <c r="L151" s="87">
        <v>0.10402557494473302</v>
      </c>
      <c r="M151" s="87">
        <v>0</v>
      </c>
      <c r="N151" s="87">
        <v>6.858892271542108E-2</v>
      </c>
      <c r="O151" s="87">
        <v>1.2192117805379526E-2</v>
      </c>
      <c r="P151" s="87">
        <v>0.12210103607214379</v>
      </c>
      <c r="Q151" s="87">
        <v>0</v>
      </c>
    </row>
    <row r="152" spans="1:17" x14ac:dyDescent="0.25">
      <c r="A152" s="152" t="s">
        <v>186</v>
      </c>
      <c r="B152" s="151">
        <v>0.12942757808669791</v>
      </c>
      <c r="C152" s="151">
        <v>0.11984082498358674</v>
      </c>
      <c r="D152" s="151">
        <v>0.13140636963252256</v>
      </c>
      <c r="E152" s="151">
        <v>0.25564750242213008</v>
      </c>
      <c r="F152" s="151">
        <v>0.2372344120111062</v>
      </c>
      <c r="G152" s="151">
        <v>0.25790861444336255</v>
      </c>
      <c r="H152" s="151">
        <v>0.25505376363293969</v>
      </c>
      <c r="I152" s="151">
        <v>0.2211506075474633</v>
      </c>
      <c r="J152" s="151">
        <v>0.23922167763600671</v>
      </c>
      <c r="K152" s="151">
        <v>0.19487637337975491</v>
      </c>
      <c r="L152" s="151">
        <v>0.20968805330019047</v>
      </c>
      <c r="M152" s="151">
        <v>0.18705586035702657</v>
      </c>
      <c r="N152" s="151">
        <v>0.17748634576759778</v>
      </c>
      <c r="O152" s="151">
        <v>0.13474669744844986</v>
      </c>
      <c r="P152" s="151">
        <v>0.14707370516585544</v>
      </c>
      <c r="Q152" s="151">
        <v>0.19119653169725065</v>
      </c>
    </row>
    <row r="153" spans="1:17" x14ac:dyDescent="0.25">
      <c r="A153" s="243" t="s">
        <v>179</v>
      </c>
      <c r="B153" s="242">
        <v>0.67836834680497105</v>
      </c>
      <c r="C153" s="242">
        <v>0.67904833840997747</v>
      </c>
      <c r="D153" s="242">
        <v>0.66592452060555518</v>
      </c>
      <c r="E153" s="242">
        <v>0.97286145230071797</v>
      </c>
      <c r="F153" s="242">
        <v>1.0337328309780769</v>
      </c>
      <c r="G153" s="242">
        <v>1.0332568896498788</v>
      </c>
      <c r="H153" s="242">
        <v>0.98315029591826875</v>
      </c>
      <c r="I153" s="242">
        <v>0.91097267663200954</v>
      </c>
      <c r="J153" s="242">
        <v>0.91090420872111522</v>
      </c>
      <c r="K153" s="242">
        <v>0.72117816320865513</v>
      </c>
      <c r="L153" s="242">
        <v>0.80539114417963542</v>
      </c>
      <c r="M153" s="242">
        <v>0.91248152988165521</v>
      </c>
      <c r="N153" s="242">
        <v>1.115262834336163</v>
      </c>
      <c r="O153" s="242">
        <v>1.1410616197907848</v>
      </c>
      <c r="P153" s="242">
        <v>0.93390493065493607</v>
      </c>
      <c r="Q153" s="242">
        <v>0.95576276725286724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72" t="s">
        <v>179</v>
      </c>
      <c r="B172" s="234">
        <f t="shared" ref="B172:Q172" si="15">IF(B$57=0,0,B$57/B$5)</f>
        <v>0</v>
      </c>
      <c r="C172" s="234">
        <f t="shared" si="15"/>
        <v>0</v>
      </c>
      <c r="D172" s="234">
        <f t="shared" si="15"/>
        <v>0</v>
      </c>
      <c r="E172" s="234">
        <f t="shared" si="15"/>
        <v>0</v>
      </c>
      <c r="F172" s="234">
        <f t="shared" si="15"/>
        <v>0</v>
      </c>
      <c r="G172" s="234">
        <f t="shared" si="15"/>
        <v>0</v>
      </c>
      <c r="H172" s="234">
        <f t="shared" si="15"/>
        <v>0</v>
      </c>
      <c r="I172" s="234">
        <f t="shared" si="15"/>
        <v>0</v>
      </c>
      <c r="J172" s="234">
        <f t="shared" si="15"/>
        <v>0</v>
      </c>
      <c r="K172" s="234">
        <f t="shared" si="15"/>
        <v>0</v>
      </c>
      <c r="L172" s="234">
        <f t="shared" si="15"/>
        <v>0</v>
      </c>
      <c r="M172" s="234">
        <f t="shared" si="15"/>
        <v>0</v>
      </c>
      <c r="N172" s="234">
        <f t="shared" si="15"/>
        <v>0</v>
      </c>
      <c r="O172" s="234">
        <f t="shared" si="15"/>
        <v>0</v>
      </c>
      <c r="P172" s="234">
        <f t="shared" si="15"/>
        <v>0</v>
      </c>
      <c r="Q172" s="234">
        <f t="shared" si="15"/>
        <v>0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0.99999999999999989</v>
      </c>
      <c r="C175" s="77">
        <f t="shared" si="16"/>
        <v>1</v>
      </c>
      <c r="D175" s="77">
        <f t="shared" si="16"/>
        <v>1</v>
      </c>
      <c r="E175" s="77">
        <f t="shared" si="16"/>
        <v>0.99999999999999978</v>
      </c>
      <c r="F175" s="77">
        <f t="shared" si="16"/>
        <v>0.99999999999999978</v>
      </c>
      <c r="G175" s="77">
        <f t="shared" si="16"/>
        <v>1</v>
      </c>
      <c r="H175" s="77">
        <f t="shared" si="16"/>
        <v>1</v>
      </c>
      <c r="I175" s="77">
        <f t="shared" si="16"/>
        <v>0.99999999999999989</v>
      </c>
      <c r="J175" s="77">
        <f t="shared" si="16"/>
        <v>0.99999999999999978</v>
      </c>
      <c r="K175" s="77">
        <f t="shared" si="16"/>
        <v>0.99999999999999978</v>
      </c>
      <c r="L175" s="77">
        <f t="shared" si="16"/>
        <v>1</v>
      </c>
      <c r="M175" s="77">
        <f t="shared" si="16"/>
        <v>1.0000000000000002</v>
      </c>
      <c r="N175" s="77">
        <f t="shared" si="16"/>
        <v>1</v>
      </c>
      <c r="O175" s="77">
        <f t="shared" si="16"/>
        <v>1</v>
      </c>
      <c r="P175" s="77">
        <f t="shared" si="16"/>
        <v>0.99999999999999989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8.8317691990587675E-3</v>
      </c>
      <c r="C176" s="240">
        <f t="shared" si="17"/>
        <v>8.888676108038198E-3</v>
      </c>
      <c r="D176" s="240">
        <f t="shared" si="17"/>
        <v>8.8183777972231994E-3</v>
      </c>
      <c r="E176" s="240">
        <f t="shared" si="17"/>
        <v>8.5354887198943654E-3</v>
      </c>
      <c r="F176" s="240">
        <f t="shared" si="17"/>
        <v>8.6065773509677659E-3</v>
      </c>
      <c r="G176" s="240">
        <f t="shared" si="17"/>
        <v>8.5512823262299791E-3</v>
      </c>
      <c r="H176" s="240">
        <f t="shared" si="17"/>
        <v>8.5582537546297025E-3</v>
      </c>
      <c r="I176" s="240">
        <f t="shared" si="17"/>
        <v>8.5501565642071287E-3</v>
      </c>
      <c r="J176" s="240">
        <f t="shared" si="17"/>
        <v>8.4983003716543742E-3</v>
      </c>
      <c r="K176" s="240">
        <f t="shared" si="17"/>
        <v>8.4592998853677253E-3</v>
      </c>
      <c r="L176" s="240">
        <f t="shared" si="17"/>
        <v>8.508611712631271E-3</v>
      </c>
      <c r="M176" s="240">
        <f t="shared" si="17"/>
        <v>8.6406789832792937E-3</v>
      </c>
      <c r="N176" s="240">
        <f t="shared" si="17"/>
        <v>8.7545910316798089E-3</v>
      </c>
      <c r="O176" s="240">
        <f t="shared" si="17"/>
        <v>8.863286594366011E-3</v>
      </c>
      <c r="P176" s="240">
        <f t="shared" si="17"/>
        <v>8.7962711016753223E-3</v>
      </c>
      <c r="Q176" s="240">
        <f t="shared" si="17"/>
        <v>8.7535570771066547E-3</v>
      </c>
    </row>
    <row r="177" spans="1:17" x14ac:dyDescent="0.25">
      <c r="A177" s="76" t="s">
        <v>82</v>
      </c>
      <c r="B177" s="239">
        <f t="shared" ref="B177:Q177" si="18">IF(B$62=0,0,B$62/B$60)</f>
        <v>1.542942232947064E-2</v>
      </c>
      <c r="C177" s="239">
        <f t="shared" si="18"/>
        <v>1.5528840771270723E-2</v>
      </c>
      <c r="D177" s="239">
        <f t="shared" si="18"/>
        <v>1.540602706292239E-2</v>
      </c>
      <c r="E177" s="239">
        <f t="shared" si="18"/>
        <v>1.491180954567046E-2</v>
      </c>
      <c r="F177" s="239">
        <f t="shared" si="18"/>
        <v>1.5036003972283461E-2</v>
      </c>
      <c r="G177" s="239">
        <f t="shared" si="18"/>
        <v>1.493940155093749E-2</v>
      </c>
      <c r="H177" s="239">
        <f t="shared" si="18"/>
        <v>1.4951580890160984E-2</v>
      </c>
      <c r="I177" s="239">
        <f t="shared" si="18"/>
        <v>1.4937434803697889E-2</v>
      </c>
      <c r="J177" s="239">
        <f t="shared" si="18"/>
        <v>1.4846840147376923E-2</v>
      </c>
      <c r="K177" s="239">
        <f t="shared" si="18"/>
        <v>1.4778704877941263E-2</v>
      </c>
      <c r="L177" s="239">
        <f t="shared" si="18"/>
        <v>1.4864854435469126E-2</v>
      </c>
      <c r="M177" s="239">
        <f t="shared" si="18"/>
        <v>1.5095580765471728E-2</v>
      </c>
      <c r="N177" s="239">
        <f t="shared" si="18"/>
        <v>1.5294589261229747E-2</v>
      </c>
      <c r="O177" s="239">
        <f t="shared" si="18"/>
        <v>1.5484484366527966E-2</v>
      </c>
      <c r="P177" s="239">
        <f t="shared" si="18"/>
        <v>1.5367405860960547E-2</v>
      </c>
      <c r="Q177" s="239">
        <f t="shared" si="18"/>
        <v>1.5292782904947205E-2</v>
      </c>
    </row>
    <row r="178" spans="1:17" x14ac:dyDescent="0.25">
      <c r="A178" s="76" t="s">
        <v>81</v>
      </c>
      <c r="B178" s="239">
        <f t="shared" ref="B178:Q178" si="19">IF(B$63=0,0,B$63/B$60)</f>
        <v>1.5120987633166607E-2</v>
      </c>
      <c r="C178" s="239">
        <f t="shared" si="19"/>
        <v>1.5218418696810274E-2</v>
      </c>
      <c r="D178" s="239">
        <f t="shared" si="19"/>
        <v>1.5098060038821415E-2</v>
      </c>
      <c r="E178" s="239">
        <f t="shared" si="19"/>
        <v>1.4613721947162142E-2</v>
      </c>
      <c r="F178" s="239">
        <f t="shared" si="19"/>
        <v>1.4735433722808887E-2</v>
      </c>
      <c r="G178" s="239">
        <f t="shared" si="19"/>
        <v>1.4640762387271179E-2</v>
      </c>
      <c r="H178" s="239">
        <f t="shared" si="19"/>
        <v>1.4652698261074234E-2</v>
      </c>
      <c r="I178" s="239">
        <f t="shared" si="19"/>
        <v>1.4638834955378231E-2</v>
      </c>
      <c r="J178" s="239">
        <f t="shared" si="19"/>
        <v>1.4550051289430878E-2</v>
      </c>
      <c r="K178" s="239">
        <f t="shared" si="19"/>
        <v>1.4483278046433228E-2</v>
      </c>
      <c r="L178" s="239">
        <f t="shared" si="19"/>
        <v>1.4567705471269057E-2</v>
      </c>
      <c r="M178" s="239">
        <f t="shared" si="19"/>
        <v>1.4793819573801045E-2</v>
      </c>
      <c r="N178" s="239">
        <f t="shared" si="19"/>
        <v>1.4988849882713158E-2</v>
      </c>
      <c r="O178" s="239">
        <f t="shared" si="19"/>
        <v>1.5174948978162036E-2</v>
      </c>
      <c r="P178" s="239">
        <f t="shared" si="19"/>
        <v>1.5060210876048315E-2</v>
      </c>
      <c r="Q178" s="239">
        <f t="shared" si="19"/>
        <v>1.4987079635556382E-2</v>
      </c>
    </row>
    <row r="179" spans="1:17" x14ac:dyDescent="0.25">
      <c r="A179" s="76" t="s">
        <v>80</v>
      </c>
      <c r="B179" s="239">
        <f t="shared" ref="B179:Q179" si="20">IF(B$64=0,0,B$64/B$60)</f>
        <v>8.8306171201775127E-2</v>
      </c>
      <c r="C179" s="239">
        <f t="shared" si="20"/>
        <v>8.8875166058144023E-2</v>
      </c>
      <c r="D179" s="239">
        <f t="shared" si="20"/>
        <v>8.8172274652117869E-2</v>
      </c>
      <c r="E179" s="239">
        <f t="shared" si="20"/>
        <v>8.534375289949156E-2</v>
      </c>
      <c r="F179" s="239">
        <f t="shared" si="20"/>
        <v>8.605454647715173E-2</v>
      </c>
      <c r="G179" s="239">
        <f t="shared" si="20"/>
        <v>8.5501668360542682E-2</v>
      </c>
      <c r="H179" s="239">
        <f t="shared" si="20"/>
        <v>8.5571373550512156E-2</v>
      </c>
      <c r="I179" s="239">
        <f t="shared" si="20"/>
        <v>8.5490412208838365E-2</v>
      </c>
      <c r="J179" s="239">
        <f t="shared" si="20"/>
        <v>8.4971917928221966E-2</v>
      </c>
      <c r="K179" s="239">
        <f t="shared" si="20"/>
        <v>8.4581963940367724E-2</v>
      </c>
      <c r="L179" s="239">
        <f t="shared" si="20"/>
        <v>8.5075017887143306E-2</v>
      </c>
      <c r="M179" s="239">
        <f t="shared" si="20"/>
        <v>8.6395518315668829E-2</v>
      </c>
      <c r="N179" s="239">
        <f t="shared" si="20"/>
        <v>8.7534490204684345E-2</v>
      </c>
      <c r="O179" s="239">
        <f t="shared" si="20"/>
        <v>8.8621304041312202E-2</v>
      </c>
      <c r="P179" s="239">
        <f t="shared" si="20"/>
        <v>8.7951236534187377E-2</v>
      </c>
      <c r="Q179" s="239">
        <f t="shared" si="20"/>
        <v>8.7524152007716766E-2</v>
      </c>
    </row>
    <row r="180" spans="1:17" x14ac:dyDescent="0.25">
      <c r="A180" s="129" t="s">
        <v>79</v>
      </c>
      <c r="B180" s="238">
        <f t="shared" ref="B180:Q180" si="21">IF(B$65=0,0,B$65/B$60)</f>
        <v>3.9005119931806595E-2</v>
      </c>
      <c r="C180" s="238">
        <f t="shared" si="21"/>
        <v>3.9256446790521121E-2</v>
      </c>
      <c r="D180" s="238">
        <f t="shared" si="21"/>
        <v>3.8945977395030737E-2</v>
      </c>
      <c r="E180" s="238">
        <f t="shared" si="21"/>
        <v>3.7696610236547315E-2</v>
      </c>
      <c r="F180" s="238">
        <f t="shared" si="21"/>
        <v>3.8010570046672514E-2</v>
      </c>
      <c r="G180" s="238">
        <f t="shared" si="21"/>
        <v>3.776636200376312E-2</v>
      </c>
      <c r="H180" s="238">
        <f t="shared" si="21"/>
        <v>3.779715101043872E-2</v>
      </c>
      <c r="I180" s="238">
        <f t="shared" si="21"/>
        <v>3.7761390125340327E-2</v>
      </c>
      <c r="J180" s="238">
        <f t="shared" si="21"/>
        <v>3.7532369533413781E-2</v>
      </c>
      <c r="K180" s="238">
        <f t="shared" si="21"/>
        <v>3.7360125602359545E-2</v>
      </c>
      <c r="L180" s="238">
        <f t="shared" si="21"/>
        <v>3.7577909116978128E-2</v>
      </c>
      <c r="M180" s="238">
        <f t="shared" si="21"/>
        <v>3.8161178404771727E-2</v>
      </c>
      <c r="N180" s="238">
        <f t="shared" si="21"/>
        <v>3.8664265952622665E-2</v>
      </c>
      <c r="O180" s="238">
        <f t="shared" si="21"/>
        <v>3.9144315120923194E-2</v>
      </c>
      <c r="P180" s="238">
        <f t="shared" si="21"/>
        <v>3.884834414718355E-2</v>
      </c>
      <c r="Q180" s="238">
        <f t="shared" si="21"/>
        <v>3.8659699537760481E-2</v>
      </c>
    </row>
    <row r="181" spans="1:17" x14ac:dyDescent="0.25">
      <c r="A181" s="127" t="s">
        <v>183</v>
      </c>
      <c r="B181" s="237">
        <f t="shared" ref="B181:Q181" si="22">IF(B$70=0,0,B$70/B$60)</f>
        <v>6.4591159497287345E-2</v>
      </c>
      <c r="C181" s="237">
        <f t="shared" si="22"/>
        <v>6.4770440648250271E-2</v>
      </c>
      <c r="D181" s="237">
        <f t="shared" si="22"/>
        <v>6.4419707616284808E-2</v>
      </c>
      <c r="E181" s="237">
        <f t="shared" si="22"/>
        <v>6.8187889084271619E-2</v>
      </c>
      <c r="F181" s="237">
        <f t="shared" si="22"/>
        <v>6.875579841551914E-2</v>
      </c>
      <c r="G181" s="237">
        <f t="shared" si="22"/>
        <v>6.831406026349697E-2</v>
      </c>
      <c r="H181" s="237">
        <f t="shared" si="22"/>
        <v>6.8369753265043701E-2</v>
      </c>
      <c r="I181" s="237">
        <f t="shared" si="22"/>
        <v>6.8305066831665623E-2</v>
      </c>
      <c r="J181" s="237">
        <f t="shared" si="22"/>
        <v>6.7890800651701236E-2</v>
      </c>
      <c r="K181" s="237">
        <f t="shared" si="22"/>
        <v>6.7579235500551976E-2</v>
      </c>
      <c r="L181" s="237">
        <f t="shared" si="22"/>
        <v>6.7973175381247031E-2</v>
      </c>
      <c r="M181" s="237">
        <f t="shared" si="22"/>
        <v>6.9028227844923823E-2</v>
      </c>
      <c r="N181" s="237">
        <f t="shared" si="22"/>
        <v>6.9938242769270506E-2</v>
      </c>
      <c r="O181" s="237">
        <f t="shared" si="22"/>
        <v>7.0806584491183155E-2</v>
      </c>
      <c r="P181" s="237">
        <f t="shared" si="22"/>
        <v>7.0271214445895722E-2</v>
      </c>
      <c r="Q181" s="237">
        <f t="shared" si="22"/>
        <v>6.4301098453658792E-2</v>
      </c>
    </row>
    <row r="182" spans="1:17" x14ac:dyDescent="0.25">
      <c r="A182" s="142" t="s">
        <v>192</v>
      </c>
      <c r="B182" s="235">
        <f t="shared" ref="B182:Q182" si="23">IF(B$71=0,0,B$71/B$60)</f>
        <v>5.8830185256499315E-2</v>
      </c>
      <c r="C182" s="235">
        <f t="shared" si="23"/>
        <v>5.8972345958618506E-2</v>
      </c>
      <c r="D182" s="235">
        <f t="shared" si="23"/>
        <v>5.8667468603884651E-2</v>
      </c>
      <c r="E182" s="235">
        <f t="shared" si="23"/>
        <v>6.2620178975510088E-2</v>
      </c>
      <c r="F182" s="235">
        <f t="shared" si="23"/>
        <v>6.3141717102619885E-2</v>
      </c>
      <c r="G182" s="235">
        <f t="shared" si="23"/>
        <v>6.2736047965307948E-2</v>
      </c>
      <c r="H182" s="235">
        <f t="shared" si="23"/>
        <v>6.2787193495274854E-2</v>
      </c>
      <c r="I182" s="235">
        <f t="shared" si="23"/>
        <v>6.2727788869470752E-2</v>
      </c>
      <c r="J182" s="235">
        <f t="shared" si="23"/>
        <v>6.234734854962435E-2</v>
      </c>
      <c r="K182" s="235">
        <f t="shared" si="23"/>
        <v>6.2061223465104058E-2</v>
      </c>
      <c r="L182" s="235">
        <f t="shared" si="23"/>
        <v>6.2422997178383677E-2</v>
      </c>
      <c r="M182" s="235">
        <f t="shared" si="23"/>
        <v>6.3391901994051786E-2</v>
      </c>
      <c r="N182" s="235">
        <f t="shared" si="23"/>
        <v>6.4227611944869409E-2</v>
      </c>
      <c r="O182" s="235">
        <f t="shared" si="23"/>
        <v>6.5025051413495155E-2</v>
      </c>
      <c r="P182" s="235">
        <f t="shared" si="23"/>
        <v>6.4533395659016626E-2</v>
      </c>
      <c r="Q182" s="235">
        <f t="shared" si="23"/>
        <v>5.8591142079136058E-2</v>
      </c>
    </row>
    <row r="183" spans="1:17" x14ac:dyDescent="0.25">
      <c r="A183" s="142" t="s">
        <v>191</v>
      </c>
      <c r="B183" s="235">
        <f t="shared" ref="B183:Q183" si="24">IF(B$82=0,0,B$82/B$60)</f>
        <v>5.7609742407880287E-3</v>
      </c>
      <c r="C183" s="235">
        <f t="shared" si="24"/>
        <v>5.7980946896317598E-3</v>
      </c>
      <c r="D183" s="235">
        <f t="shared" si="24"/>
        <v>5.7522390124001522E-3</v>
      </c>
      <c r="E183" s="235">
        <f t="shared" si="24"/>
        <v>5.5677101087615198E-3</v>
      </c>
      <c r="F183" s="235">
        <f t="shared" si="24"/>
        <v>5.6140813128992472E-3</v>
      </c>
      <c r="G183" s="235">
        <f t="shared" si="24"/>
        <v>5.5780122981890249E-3</v>
      </c>
      <c r="H183" s="235">
        <f t="shared" si="24"/>
        <v>5.5825597697688528E-3</v>
      </c>
      <c r="I183" s="235">
        <f t="shared" si="24"/>
        <v>5.577277962194877E-3</v>
      </c>
      <c r="J183" s="235">
        <f t="shared" si="24"/>
        <v>5.5434521020768816E-3</v>
      </c>
      <c r="K183" s="235">
        <f t="shared" si="24"/>
        <v>5.5180120354479259E-3</v>
      </c>
      <c r="L183" s="235">
        <f t="shared" si="24"/>
        <v>5.5501782028633618E-3</v>
      </c>
      <c r="M183" s="235">
        <f t="shared" si="24"/>
        <v>5.636325850872044E-3</v>
      </c>
      <c r="N183" s="235">
        <f t="shared" si="24"/>
        <v>5.7106308244010973E-3</v>
      </c>
      <c r="O183" s="235">
        <f t="shared" si="24"/>
        <v>5.7815330776880072E-3</v>
      </c>
      <c r="P183" s="235">
        <f t="shared" si="24"/>
        <v>5.7378187868791066E-3</v>
      </c>
      <c r="Q183" s="235">
        <f t="shared" si="24"/>
        <v>5.7099563745227344E-3</v>
      </c>
    </row>
    <row r="184" spans="1:17" x14ac:dyDescent="0.25">
      <c r="A184" s="127" t="s">
        <v>181</v>
      </c>
      <c r="B184" s="237">
        <f t="shared" ref="B184:Q184" si="25">IF(B$83=0,0,B$83/B$60)</f>
        <v>0.45604222297378355</v>
      </c>
      <c r="C184" s="237">
        <f t="shared" si="25"/>
        <v>0.45401633733373836</v>
      </c>
      <c r="D184" s="237">
        <f t="shared" si="25"/>
        <v>0.45652828819675578</v>
      </c>
      <c r="E184" s="237">
        <f t="shared" si="25"/>
        <v>0.46108491655893002</v>
      </c>
      <c r="F184" s="237">
        <f t="shared" si="25"/>
        <v>0.45683731865738697</v>
      </c>
      <c r="G184" s="237">
        <f t="shared" si="25"/>
        <v>0.45973274894459026</v>
      </c>
      <c r="H184" s="237">
        <f t="shared" si="25"/>
        <v>0.46315887962224933</v>
      </c>
      <c r="I184" s="237">
        <f t="shared" si="25"/>
        <v>0.45915254468625155</v>
      </c>
      <c r="J184" s="237">
        <f t="shared" si="25"/>
        <v>0.46104660557802696</v>
      </c>
      <c r="K184" s="237">
        <f t="shared" si="25"/>
        <v>0.4629919163539602</v>
      </c>
      <c r="L184" s="237">
        <f t="shared" si="25"/>
        <v>0.46233915748346882</v>
      </c>
      <c r="M184" s="237">
        <f t="shared" si="25"/>
        <v>0.45850627131477012</v>
      </c>
      <c r="N184" s="237">
        <f t="shared" si="25"/>
        <v>0.45223417326130666</v>
      </c>
      <c r="O184" s="237">
        <f t="shared" si="25"/>
        <v>0.44842215439431404</v>
      </c>
      <c r="P184" s="237">
        <f t="shared" si="25"/>
        <v>0.4537092879449337</v>
      </c>
      <c r="Q184" s="237">
        <f t="shared" si="25"/>
        <v>0.45967714204169002</v>
      </c>
    </row>
    <row r="185" spans="1:17" x14ac:dyDescent="0.25">
      <c r="A185" s="142" t="s">
        <v>190</v>
      </c>
      <c r="B185" s="235">
        <f t="shared" ref="B185:Q185" si="26">IF(B$84=0,0,B$84/B$60)</f>
        <v>0.24058798996352379</v>
      </c>
      <c r="C185" s="235">
        <f t="shared" si="26"/>
        <v>0.25343651089526009</v>
      </c>
      <c r="D185" s="235">
        <f t="shared" si="26"/>
        <v>0.23403025206718531</v>
      </c>
      <c r="E185" s="235">
        <f t="shared" si="26"/>
        <v>0.17429424436356578</v>
      </c>
      <c r="F185" s="235">
        <f t="shared" si="26"/>
        <v>0.20428816164713873</v>
      </c>
      <c r="G185" s="235">
        <f t="shared" si="26"/>
        <v>0.18681306834396619</v>
      </c>
      <c r="H185" s="235">
        <f t="shared" si="26"/>
        <v>0.17927348325140108</v>
      </c>
      <c r="I185" s="235">
        <f t="shared" si="26"/>
        <v>0.19375131935600204</v>
      </c>
      <c r="J185" s="235">
        <f t="shared" si="26"/>
        <v>0.17567814608141757</v>
      </c>
      <c r="K185" s="235">
        <f t="shared" si="26"/>
        <v>0.17071325301382256</v>
      </c>
      <c r="L185" s="235">
        <f t="shared" si="26"/>
        <v>0.17908805184292176</v>
      </c>
      <c r="M185" s="235">
        <f t="shared" si="26"/>
        <v>0.23202036721162958</v>
      </c>
      <c r="N185" s="235">
        <f t="shared" si="26"/>
        <v>0.27409080819907022</v>
      </c>
      <c r="O185" s="235">
        <f t="shared" si="26"/>
        <v>0.31459325852324227</v>
      </c>
      <c r="P185" s="235">
        <f t="shared" si="26"/>
        <v>0.27658543867366486</v>
      </c>
      <c r="Q185" s="235">
        <f t="shared" si="26"/>
        <v>0.23577381840429174</v>
      </c>
    </row>
    <row r="186" spans="1:17" x14ac:dyDescent="0.25">
      <c r="A186" s="142" t="s">
        <v>189</v>
      </c>
      <c r="B186" s="235">
        <f t="shared" ref="B186:Q186" si="27">IF(B$90=0,0,B$90/B$60)</f>
        <v>0.21545423301025979</v>
      </c>
      <c r="C186" s="235">
        <f t="shared" si="27"/>
        <v>0.20057982643847824</v>
      </c>
      <c r="D186" s="235">
        <f t="shared" si="27"/>
        <v>0.2224980361295705</v>
      </c>
      <c r="E186" s="235">
        <f t="shared" si="27"/>
        <v>0.28679067219536425</v>
      </c>
      <c r="F186" s="235">
        <f t="shared" si="27"/>
        <v>0.25254915701024822</v>
      </c>
      <c r="G186" s="235">
        <f t="shared" si="27"/>
        <v>0.2729196806006241</v>
      </c>
      <c r="H186" s="235">
        <f t="shared" si="27"/>
        <v>0.28388539637084825</v>
      </c>
      <c r="I186" s="235">
        <f t="shared" si="27"/>
        <v>0.26540122533024951</v>
      </c>
      <c r="J186" s="235">
        <f t="shared" si="27"/>
        <v>0.28536845949660938</v>
      </c>
      <c r="K186" s="235">
        <f t="shared" si="27"/>
        <v>0.29227866334013758</v>
      </c>
      <c r="L186" s="235">
        <f t="shared" si="27"/>
        <v>0.28325110564054706</v>
      </c>
      <c r="M186" s="235">
        <f t="shared" si="27"/>
        <v>0.22648590410314051</v>
      </c>
      <c r="N186" s="235">
        <f t="shared" si="27"/>
        <v>0.17814336506223641</v>
      </c>
      <c r="O186" s="235">
        <f t="shared" si="27"/>
        <v>0.13382889587107177</v>
      </c>
      <c r="P186" s="235">
        <f t="shared" si="27"/>
        <v>0.17712384927126881</v>
      </c>
      <c r="Q186" s="235">
        <f t="shared" si="27"/>
        <v>0.22390332363739832</v>
      </c>
    </row>
    <row r="187" spans="1:17" x14ac:dyDescent="0.25">
      <c r="A187" s="127" t="s">
        <v>180</v>
      </c>
      <c r="B187" s="236">
        <f t="shared" ref="B187:Q187" si="28">IF(B$91=0,0,B$91/B$60)</f>
        <v>0.12191010374498877</v>
      </c>
      <c r="C187" s="236">
        <f t="shared" si="28"/>
        <v>0.12145346130409304</v>
      </c>
      <c r="D187" s="236">
        <f t="shared" si="28"/>
        <v>0.12213749322339765</v>
      </c>
      <c r="E187" s="236">
        <f t="shared" si="28"/>
        <v>0.12526231948430389</v>
      </c>
      <c r="F187" s="236">
        <f t="shared" si="28"/>
        <v>0.12606477092799073</v>
      </c>
      <c r="G187" s="236">
        <f t="shared" si="28"/>
        <v>0.12584908641357873</v>
      </c>
      <c r="H187" s="236">
        <f t="shared" si="28"/>
        <v>0.12208510154608872</v>
      </c>
      <c r="I187" s="236">
        <f t="shared" si="28"/>
        <v>0.12648384813049895</v>
      </c>
      <c r="J187" s="236">
        <f t="shared" si="28"/>
        <v>0.12710287794526101</v>
      </c>
      <c r="K187" s="236">
        <f t="shared" si="28"/>
        <v>0.12704763573804712</v>
      </c>
      <c r="L187" s="236">
        <f t="shared" si="28"/>
        <v>0.12531061069425839</v>
      </c>
      <c r="M187" s="236">
        <f t="shared" si="28"/>
        <v>0.12274316135499128</v>
      </c>
      <c r="N187" s="236">
        <f t="shared" si="28"/>
        <v>0.1234947748509596</v>
      </c>
      <c r="O187" s="236">
        <f t="shared" si="28"/>
        <v>0.12203911410281953</v>
      </c>
      <c r="P187" s="236">
        <f t="shared" si="28"/>
        <v>0.11999973175768311</v>
      </c>
      <c r="Q187" s="236">
        <f t="shared" si="28"/>
        <v>0.12173079860354959</v>
      </c>
    </row>
    <row r="188" spans="1:17" x14ac:dyDescent="0.25">
      <c r="A188" s="142" t="s">
        <v>188</v>
      </c>
      <c r="B188" s="235">
        <f t="shared" ref="B188:Q188" si="29">IF(B$92=0,0,B$92/B$60)</f>
        <v>3.4958147682271699E-2</v>
      </c>
      <c r="C188" s="235">
        <f t="shared" si="29"/>
        <v>3.7001610173610061E-2</v>
      </c>
      <c r="D188" s="235">
        <f t="shared" si="29"/>
        <v>3.4081099991311557E-2</v>
      </c>
      <c r="E188" s="235">
        <f t="shared" si="29"/>
        <v>2.5001693309729602E-2</v>
      </c>
      <c r="F188" s="235">
        <f t="shared" si="29"/>
        <v>2.9305267263509252E-2</v>
      </c>
      <c r="G188" s="235">
        <f t="shared" si="29"/>
        <v>2.6658100127686567E-2</v>
      </c>
      <c r="H188" s="235">
        <f t="shared" si="29"/>
        <v>1.7757574391543161E-2</v>
      </c>
      <c r="I188" s="235">
        <f t="shared" si="29"/>
        <v>2.7491157895791565E-2</v>
      </c>
      <c r="J188" s="235">
        <f t="shared" si="29"/>
        <v>2.4912070632211323E-2</v>
      </c>
      <c r="K188" s="235">
        <f t="shared" si="29"/>
        <v>2.3878745136483283E-2</v>
      </c>
      <c r="L188" s="235">
        <f t="shared" si="29"/>
        <v>2.2810348145047579E-2</v>
      </c>
      <c r="M188" s="235">
        <f t="shared" si="29"/>
        <v>3.2447204818667336E-2</v>
      </c>
      <c r="N188" s="235">
        <f t="shared" si="29"/>
        <v>3.8613616962354512E-2</v>
      </c>
      <c r="O188" s="235">
        <f t="shared" si="29"/>
        <v>4.4294803818283678E-2</v>
      </c>
      <c r="P188" s="235">
        <f t="shared" si="29"/>
        <v>2.6051098751145575E-2</v>
      </c>
      <c r="Q188" s="235">
        <f t="shared" si="29"/>
        <v>3.3490613240520745E-2</v>
      </c>
    </row>
    <row r="189" spans="1:17" x14ac:dyDescent="0.25">
      <c r="A189" s="142" t="s">
        <v>187</v>
      </c>
      <c r="B189" s="235">
        <f t="shared" ref="B189:Q189" si="30">IF(B$93=0,0,B$93/B$60)</f>
        <v>4.9022309744225896E-2</v>
      </c>
      <c r="C189" s="235">
        <f t="shared" si="30"/>
        <v>4.9140770122046519E-2</v>
      </c>
      <c r="D189" s="235">
        <f t="shared" si="30"/>
        <v>4.8886720401607943E-2</v>
      </c>
      <c r="E189" s="235">
        <f t="shared" si="30"/>
        <v>4.9772554476792845E-2</v>
      </c>
      <c r="F189" s="235">
        <f t="shared" si="30"/>
        <v>5.2299480440079739E-2</v>
      </c>
      <c r="G189" s="235">
        <f t="shared" si="30"/>
        <v>5.1144833681202734E-2</v>
      </c>
      <c r="H189" s="235">
        <f t="shared" si="30"/>
        <v>6.9495961366291145E-2</v>
      </c>
      <c r="I189" s="235">
        <f t="shared" si="30"/>
        <v>5.2270124292866822E-2</v>
      </c>
      <c r="J189" s="235">
        <f t="shared" si="30"/>
        <v>5.1953109088556493E-2</v>
      </c>
      <c r="K189" s="235">
        <f t="shared" si="30"/>
        <v>5.1714685353227575E-2</v>
      </c>
      <c r="L189" s="235">
        <f t="shared" si="30"/>
        <v>5.7395623732731597E-2</v>
      </c>
      <c r="M189" s="235">
        <f t="shared" si="30"/>
        <v>5.0424239379823425E-2</v>
      </c>
      <c r="N189" s="235">
        <f t="shared" si="30"/>
        <v>5.3519904334237797E-2</v>
      </c>
      <c r="O189" s="235">
        <f t="shared" si="30"/>
        <v>5.4184398665894237E-2</v>
      </c>
      <c r="P189" s="235">
        <f t="shared" si="30"/>
        <v>7.3123273105745359E-2</v>
      </c>
      <c r="Q189" s="235">
        <f t="shared" si="30"/>
        <v>4.8823118654960168E-2</v>
      </c>
    </row>
    <row r="190" spans="1:17" x14ac:dyDescent="0.25">
      <c r="A190" s="142" t="s">
        <v>186</v>
      </c>
      <c r="B190" s="235">
        <f t="shared" ref="B190:Q190" si="31">IF(B$104=0,0,B$104/B$60)</f>
        <v>3.7929646318491175E-2</v>
      </c>
      <c r="C190" s="235">
        <f t="shared" si="31"/>
        <v>3.5311081008436461E-2</v>
      </c>
      <c r="D190" s="235">
        <f t="shared" si="31"/>
        <v>3.9169672830478147E-2</v>
      </c>
      <c r="E190" s="235">
        <f t="shared" si="31"/>
        <v>5.0488071697781439E-2</v>
      </c>
      <c r="F190" s="235">
        <f t="shared" si="31"/>
        <v>4.4460023224401748E-2</v>
      </c>
      <c r="G190" s="235">
        <f t="shared" si="31"/>
        <v>4.8046152604689432E-2</v>
      </c>
      <c r="H190" s="235">
        <f t="shared" si="31"/>
        <v>3.4831565788254422E-2</v>
      </c>
      <c r="I190" s="235">
        <f t="shared" si="31"/>
        <v>4.6722565941840564E-2</v>
      </c>
      <c r="J190" s="235">
        <f t="shared" si="31"/>
        <v>5.0237698224493192E-2</v>
      </c>
      <c r="K190" s="235">
        <f t="shared" si="31"/>
        <v>5.1454205248336257E-2</v>
      </c>
      <c r="L190" s="235">
        <f t="shared" si="31"/>
        <v>4.5104638816479206E-2</v>
      </c>
      <c r="M190" s="235">
        <f t="shared" si="31"/>
        <v>3.9871717156500508E-2</v>
      </c>
      <c r="N190" s="235">
        <f t="shared" si="31"/>
        <v>3.136125355436728E-2</v>
      </c>
      <c r="O190" s="235">
        <f t="shared" si="31"/>
        <v>2.355991161864162E-2</v>
      </c>
      <c r="P190" s="235">
        <f t="shared" si="31"/>
        <v>2.0825359900792165E-2</v>
      </c>
      <c r="Q190" s="235">
        <f t="shared" si="31"/>
        <v>3.9417066708068681E-2</v>
      </c>
    </row>
    <row r="191" spans="1:17" x14ac:dyDescent="0.25">
      <c r="A191" s="72" t="s">
        <v>179</v>
      </c>
      <c r="B191" s="234">
        <f t="shared" ref="B191:Q191" si="32">IF(B$105=0,0,B$105/B$60)</f>
        <v>0.19076304348866249</v>
      </c>
      <c r="C191" s="234">
        <f t="shared" si="32"/>
        <v>0.19199221228913405</v>
      </c>
      <c r="D191" s="234">
        <f t="shared" si="32"/>
        <v>0.19047379401744619</v>
      </c>
      <c r="E191" s="234">
        <f t="shared" si="32"/>
        <v>0.18436349152372841</v>
      </c>
      <c r="F191" s="234">
        <f t="shared" si="32"/>
        <v>0.18589898042921865</v>
      </c>
      <c r="G191" s="234">
        <f t="shared" si="32"/>
        <v>0.18470462774958959</v>
      </c>
      <c r="H191" s="234">
        <f t="shared" si="32"/>
        <v>0.18485520809980255</v>
      </c>
      <c r="I191" s="234">
        <f t="shared" si="32"/>
        <v>0.18468031169412183</v>
      </c>
      <c r="J191" s="234">
        <f t="shared" si="32"/>
        <v>0.18356023655491277</v>
      </c>
      <c r="K191" s="234">
        <f t="shared" si="32"/>
        <v>0.18271784005497121</v>
      </c>
      <c r="L191" s="234">
        <f t="shared" si="32"/>
        <v>0.18378295781753495</v>
      </c>
      <c r="M191" s="234">
        <f t="shared" si="32"/>
        <v>0.18663556344232227</v>
      </c>
      <c r="N191" s="234">
        <f t="shared" si="32"/>
        <v>0.18909602278553359</v>
      </c>
      <c r="O191" s="234">
        <f t="shared" si="32"/>
        <v>0.19144380791039189</v>
      </c>
      <c r="P191" s="234">
        <f t="shared" si="32"/>
        <v>0.18999629733143228</v>
      </c>
      <c r="Q191" s="234">
        <f t="shared" si="32"/>
        <v>0.18907368973801406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0.99999999999999989</v>
      </c>
      <c r="D194" s="77">
        <f t="shared" si="33"/>
        <v>0.99999999999999978</v>
      </c>
      <c r="E194" s="77">
        <f t="shared" si="33"/>
        <v>0.99999999999999989</v>
      </c>
      <c r="F194" s="77">
        <f t="shared" si="33"/>
        <v>1.0000000000000002</v>
      </c>
      <c r="G194" s="77">
        <f t="shared" si="33"/>
        <v>1</v>
      </c>
      <c r="H194" s="77">
        <f t="shared" si="33"/>
        <v>1</v>
      </c>
      <c r="I194" s="77">
        <f t="shared" si="33"/>
        <v>1.0000000000000002</v>
      </c>
      <c r="J194" s="77">
        <f t="shared" si="33"/>
        <v>1</v>
      </c>
      <c r="K194" s="77">
        <f t="shared" si="33"/>
        <v>1</v>
      </c>
      <c r="L194" s="77">
        <f t="shared" si="33"/>
        <v>0.99999999999999989</v>
      </c>
      <c r="M194" s="77">
        <f t="shared" si="33"/>
        <v>1</v>
      </c>
      <c r="N194" s="77">
        <f t="shared" si="33"/>
        <v>0.99999999999999989</v>
      </c>
      <c r="O194" s="77">
        <f t="shared" si="33"/>
        <v>1</v>
      </c>
      <c r="P194" s="77">
        <f t="shared" si="33"/>
        <v>1</v>
      </c>
      <c r="Q194" s="77">
        <f t="shared" si="33"/>
        <v>1.0000000000000002</v>
      </c>
    </row>
    <row r="195" spans="1:17" x14ac:dyDescent="0.25">
      <c r="A195" s="132" t="s">
        <v>83</v>
      </c>
      <c r="B195" s="240">
        <f t="shared" ref="B195:Q195" si="34">IF(B$109=0,0,B$109/B$108)</f>
        <v>7.611047194602814E-3</v>
      </c>
      <c r="C195" s="240">
        <f t="shared" si="34"/>
        <v>7.6464950305648906E-3</v>
      </c>
      <c r="D195" s="240">
        <f t="shared" si="34"/>
        <v>7.6022320334135519E-3</v>
      </c>
      <c r="E195" s="240">
        <f t="shared" si="34"/>
        <v>7.4672742727541312E-3</v>
      </c>
      <c r="F195" s="240">
        <f t="shared" si="34"/>
        <v>7.5272668741205445E-3</v>
      </c>
      <c r="G195" s="240">
        <f t="shared" si="34"/>
        <v>7.4842891028589504E-3</v>
      </c>
      <c r="H195" s="240">
        <f t="shared" si="34"/>
        <v>7.3788214958627404E-3</v>
      </c>
      <c r="I195" s="240">
        <f t="shared" si="34"/>
        <v>7.4457134533423633E-3</v>
      </c>
      <c r="J195" s="240">
        <f t="shared" si="34"/>
        <v>7.390265914694819E-3</v>
      </c>
      <c r="K195" s="240">
        <f t="shared" si="34"/>
        <v>7.3386927501232664E-3</v>
      </c>
      <c r="L195" s="240">
        <f t="shared" si="34"/>
        <v>7.3656331161275745E-3</v>
      </c>
      <c r="M195" s="240">
        <f t="shared" si="34"/>
        <v>7.5383138443008571E-3</v>
      </c>
      <c r="N195" s="240">
        <f t="shared" si="34"/>
        <v>7.5842459406202456E-3</v>
      </c>
      <c r="O195" s="240">
        <f t="shared" si="34"/>
        <v>7.6937037941150659E-3</v>
      </c>
      <c r="P195" s="240">
        <f t="shared" si="34"/>
        <v>7.5392289989210971E-3</v>
      </c>
      <c r="Q195" s="240">
        <f t="shared" si="34"/>
        <v>7.5704889889697579E-3</v>
      </c>
    </row>
    <row r="196" spans="1:17" x14ac:dyDescent="0.25">
      <c r="A196" s="76" t="s">
        <v>82</v>
      </c>
      <c r="B196" s="239">
        <f t="shared" ref="B196:Q196" si="35">IF(B$110=0,0,B$110/B$108)</f>
        <v>1.3827988093841805E-2</v>
      </c>
      <c r="C196" s="239">
        <f t="shared" si="35"/>
        <v>1.3892390828590792E-2</v>
      </c>
      <c r="D196" s="239">
        <f t="shared" si="35"/>
        <v>1.3811972433860502E-2</v>
      </c>
      <c r="E196" s="239">
        <f t="shared" si="35"/>
        <v>1.3566776962087131E-2</v>
      </c>
      <c r="F196" s="239">
        <f t="shared" si="35"/>
        <v>1.367577339269679E-2</v>
      </c>
      <c r="G196" s="239">
        <f t="shared" si="35"/>
        <v>1.3597690036476555E-2</v>
      </c>
      <c r="H196" s="239">
        <f t="shared" si="35"/>
        <v>1.3406073196304581E-2</v>
      </c>
      <c r="I196" s="239">
        <f t="shared" si="35"/>
        <v>1.3527604592438599E-2</v>
      </c>
      <c r="J196" s="239">
        <f t="shared" si="35"/>
        <v>1.3426865773633905E-2</v>
      </c>
      <c r="K196" s="239">
        <f t="shared" si="35"/>
        <v>1.3333166038574729E-2</v>
      </c>
      <c r="L196" s="239">
        <f t="shared" si="35"/>
        <v>1.3382112136375237E-2</v>
      </c>
      <c r="M196" s="239">
        <f t="shared" si="35"/>
        <v>1.3695843872910691E-2</v>
      </c>
      <c r="N196" s="239">
        <f t="shared" si="35"/>
        <v>1.377929473910426E-2</v>
      </c>
      <c r="O196" s="239">
        <f t="shared" si="35"/>
        <v>1.3978161183655703E-2</v>
      </c>
      <c r="P196" s="239">
        <f t="shared" si="35"/>
        <v>1.3697506554387917E-2</v>
      </c>
      <c r="Q196" s="239">
        <f t="shared" si="35"/>
        <v>1.3754300679973294E-2</v>
      </c>
    </row>
    <row r="197" spans="1:17" x14ac:dyDescent="0.25">
      <c r="A197" s="76" t="s">
        <v>81</v>
      </c>
      <c r="B197" s="239">
        <f t="shared" ref="B197:Q197" si="36">IF(B$111=0,0,B$111/B$108)</f>
        <v>1.2681563820117007E-2</v>
      </c>
      <c r="C197" s="239">
        <f t="shared" si="36"/>
        <v>1.2740627176649189E-2</v>
      </c>
      <c r="D197" s="239">
        <f t="shared" si="36"/>
        <v>1.2666875955707821E-2</v>
      </c>
      <c r="E197" s="239">
        <f t="shared" si="36"/>
        <v>1.2442008679094931E-2</v>
      </c>
      <c r="F197" s="239">
        <f t="shared" si="36"/>
        <v>1.2541968643014548E-2</v>
      </c>
      <c r="G197" s="239">
        <f t="shared" si="36"/>
        <v>1.2470358871695982E-2</v>
      </c>
      <c r="H197" s="239">
        <f t="shared" si="36"/>
        <v>1.2294628232418661E-2</v>
      </c>
      <c r="I197" s="239">
        <f t="shared" si="36"/>
        <v>1.2406083937020246E-2</v>
      </c>
      <c r="J197" s="239">
        <f t="shared" si="36"/>
        <v>1.2313696978688695E-2</v>
      </c>
      <c r="K197" s="239">
        <f t="shared" si="36"/>
        <v>1.2227765521269363E-2</v>
      </c>
      <c r="L197" s="239">
        <f t="shared" si="36"/>
        <v>1.2272653690017446E-2</v>
      </c>
      <c r="M197" s="239">
        <f t="shared" si="36"/>
        <v>1.2560375158409683E-2</v>
      </c>
      <c r="N197" s="239">
        <f t="shared" si="36"/>
        <v>1.2636907440495537E-2</v>
      </c>
      <c r="O197" s="239">
        <f t="shared" si="36"/>
        <v>1.2819286647878717E-2</v>
      </c>
      <c r="P197" s="239">
        <f t="shared" si="36"/>
        <v>1.2561899993484954E-2</v>
      </c>
      <c r="Q197" s="239">
        <f t="shared" si="36"/>
        <v>1.2613985540806146E-2</v>
      </c>
    </row>
    <row r="198" spans="1:17" x14ac:dyDescent="0.25">
      <c r="A198" s="76" t="s">
        <v>80</v>
      </c>
      <c r="B198" s="239">
        <f t="shared" ref="B198:Q198" si="37">IF(B$112=0,0,B$112/B$108)</f>
        <v>7.766814270479569E-2</v>
      </c>
      <c r="C198" s="239">
        <f t="shared" si="37"/>
        <v>7.8029875789834377E-2</v>
      </c>
      <c r="D198" s="239">
        <f t="shared" si="37"/>
        <v>7.7578186989148715E-2</v>
      </c>
      <c r="E198" s="239">
        <f t="shared" si="37"/>
        <v>7.6200989036487421E-2</v>
      </c>
      <c r="F198" s="239">
        <f t="shared" si="37"/>
        <v>7.6813193087391568E-2</v>
      </c>
      <c r="G198" s="239">
        <f t="shared" si="37"/>
        <v>7.6374619578893702E-2</v>
      </c>
      <c r="H198" s="239">
        <f t="shared" si="37"/>
        <v>7.529835859384508E-2</v>
      </c>
      <c r="I198" s="239">
        <f t="shared" si="37"/>
        <v>7.5980968222519388E-2</v>
      </c>
      <c r="J198" s="239">
        <f t="shared" si="37"/>
        <v>7.5415144987661387E-2</v>
      </c>
      <c r="K198" s="239">
        <f t="shared" si="37"/>
        <v>7.4888858419825899E-2</v>
      </c>
      <c r="L198" s="239">
        <f t="shared" si="37"/>
        <v>7.5163775673370986E-2</v>
      </c>
      <c r="M198" s="239">
        <f t="shared" si="37"/>
        <v>7.6925923653170802E-2</v>
      </c>
      <c r="N198" s="239">
        <f t="shared" si="37"/>
        <v>7.7394645042021773E-2</v>
      </c>
      <c r="O198" s="239">
        <f t="shared" si="37"/>
        <v>7.8511625132675442E-2</v>
      </c>
      <c r="P198" s="239">
        <f t="shared" si="37"/>
        <v>7.6935262494177092E-2</v>
      </c>
      <c r="Q198" s="239">
        <f t="shared" si="37"/>
        <v>7.7254260038926464E-2</v>
      </c>
    </row>
    <row r="199" spans="1:17" x14ac:dyDescent="0.25">
      <c r="A199" s="129" t="s">
        <v>79</v>
      </c>
      <c r="B199" s="238">
        <f t="shared" ref="B199:Q199" si="38">IF(B$113=0,0,B$113/B$108)</f>
        <v>3.3637143210391442E-2</v>
      </c>
      <c r="C199" s="238">
        <f t="shared" si="38"/>
        <v>3.3793805480939486E-2</v>
      </c>
      <c r="D199" s="238">
        <f t="shared" si="38"/>
        <v>3.3598184466375747E-2</v>
      </c>
      <c r="E199" s="238">
        <f t="shared" si="38"/>
        <v>3.3001736512949069E-2</v>
      </c>
      <c r="F199" s="238">
        <f t="shared" si="38"/>
        <v>3.326687476161963E-2</v>
      </c>
      <c r="G199" s="238">
        <f t="shared" si="38"/>
        <v>3.3076933823161805E-2</v>
      </c>
      <c r="H199" s="238">
        <f t="shared" si="38"/>
        <v>3.261081806932644E-2</v>
      </c>
      <c r="I199" s="238">
        <f t="shared" si="38"/>
        <v>3.2906448131239746E-2</v>
      </c>
      <c r="J199" s="238">
        <f t="shared" si="38"/>
        <v>3.2661396858995141E-2</v>
      </c>
      <c r="K199" s="238">
        <f t="shared" si="38"/>
        <v>3.243346844413305E-2</v>
      </c>
      <c r="L199" s="238">
        <f t="shared" si="38"/>
        <v>3.2552531816919625E-2</v>
      </c>
      <c r="M199" s="238">
        <f t="shared" si="38"/>
        <v>3.3315697020698462E-2</v>
      </c>
      <c r="N199" s="238">
        <f t="shared" si="38"/>
        <v>3.3518694645380695E-2</v>
      </c>
      <c r="O199" s="238">
        <f t="shared" si="38"/>
        <v>3.4002445356599291E-2</v>
      </c>
      <c r="P199" s="238">
        <f t="shared" si="38"/>
        <v>3.3319741560987541E-2</v>
      </c>
      <c r="Q199" s="238">
        <f t="shared" si="38"/>
        <v>3.34578955804197E-2</v>
      </c>
    </row>
    <row r="200" spans="1:17" x14ac:dyDescent="0.25">
      <c r="A200" s="127" t="s">
        <v>183</v>
      </c>
      <c r="B200" s="237">
        <f t="shared" ref="B200:Q200" si="39">IF(B$118=0,0,B$118/B$108)</f>
        <v>0.12525765565160238</v>
      </c>
      <c r="C200" s="237">
        <f t="shared" si="39"/>
        <v>0.12540385893935985</v>
      </c>
      <c r="D200" s="237">
        <f t="shared" si="39"/>
        <v>0.12497663386081044</v>
      </c>
      <c r="E200" s="237">
        <f t="shared" si="39"/>
        <v>0.1234078293920763</v>
      </c>
      <c r="F200" s="237">
        <f t="shared" si="39"/>
        <v>0.1242597441697378</v>
      </c>
      <c r="G200" s="237">
        <f t="shared" si="39"/>
        <v>0.12394230047235116</v>
      </c>
      <c r="H200" s="237">
        <f t="shared" si="39"/>
        <v>0.13201655691812914</v>
      </c>
      <c r="I200" s="237">
        <f t="shared" si="39"/>
        <v>0.12931049107316908</v>
      </c>
      <c r="J200" s="237">
        <f t="shared" si="39"/>
        <v>0.13111901993549854</v>
      </c>
      <c r="K200" s="237">
        <f t="shared" si="39"/>
        <v>0.131298602316715</v>
      </c>
      <c r="L200" s="237">
        <f t="shared" si="39"/>
        <v>0.13178059993164537</v>
      </c>
      <c r="M200" s="237">
        <f t="shared" si="39"/>
        <v>0.12561753855345742</v>
      </c>
      <c r="N200" s="237">
        <f t="shared" si="39"/>
        <v>0.13181472912881378</v>
      </c>
      <c r="O200" s="237">
        <f t="shared" si="39"/>
        <v>0.12876333821003358</v>
      </c>
      <c r="P200" s="237">
        <f t="shared" si="39"/>
        <v>0.13488645237087482</v>
      </c>
      <c r="Q200" s="237">
        <f t="shared" si="39"/>
        <v>0.1251132350235393</v>
      </c>
    </row>
    <row r="201" spans="1:17" x14ac:dyDescent="0.25">
      <c r="A201" s="142" t="s">
        <v>192</v>
      </c>
      <c r="B201" s="235">
        <f t="shared" ref="B201:Q201" si="40">IF(B$119=0,0,B$119/B$108)</f>
        <v>0.10875443380127588</v>
      </c>
      <c r="C201" s="235">
        <f t="shared" si="40"/>
        <v>0.10882377466970543</v>
      </c>
      <c r="D201" s="235">
        <f t="shared" si="40"/>
        <v>0.10849252614248617</v>
      </c>
      <c r="E201" s="235">
        <f t="shared" si="40"/>
        <v>0.10721635392364336</v>
      </c>
      <c r="F201" s="235">
        <f t="shared" si="40"/>
        <v>0.1079381852601681</v>
      </c>
      <c r="G201" s="235">
        <f t="shared" si="40"/>
        <v>0.10771393132703173</v>
      </c>
      <c r="H201" s="235">
        <f t="shared" si="40"/>
        <v>0.11601687579323296</v>
      </c>
      <c r="I201" s="235">
        <f t="shared" si="40"/>
        <v>0.11316576646265743</v>
      </c>
      <c r="J201" s="235">
        <f t="shared" si="40"/>
        <v>0.11509452359423269</v>
      </c>
      <c r="K201" s="235">
        <f t="shared" si="40"/>
        <v>0.11538593334357414</v>
      </c>
      <c r="L201" s="235">
        <f t="shared" si="40"/>
        <v>0.1158095154966725</v>
      </c>
      <c r="M201" s="235">
        <f t="shared" si="40"/>
        <v>0.10927202622525843</v>
      </c>
      <c r="N201" s="235">
        <f t="shared" si="40"/>
        <v>0.11536962110028241</v>
      </c>
      <c r="O201" s="235">
        <f t="shared" si="40"/>
        <v>0.11208089001091875</v>
      </c>
      <c r="P201" s="235">
        <f t="shared" si="40"/>
        <v>0.11853895569028133</v>
      </c>
      <c r="Q201" s="235">
        <f t="shared" si="40"/>
        <v>0.10869795653347579</v>
      </c>
    </row>
    <row r="202" spans="1:17" x14ac:dyDescent="0.25">
      <c r="A202" s="142" t="s">
        <v>191</v>
      </c>
      <c r="B202" s="235">
        <f t="shared" ref="B202:Q202" si="41">IF(B$130=0,0,B$130/B$108)</f>
        <v>1.6503221850326502E-2</v>
      </c>
      <c r="C202" s="235">
        <f t="shared" si="41"/>
        <v>1.6580084269654412E-2</v>
      </c>
      <c r="D202" s="235">
        <f t="shared" si="41"/>
        <v>1.648410771832428E-2</v>
      </c>
      <c r="E202" s="235">
        <f t="shared" si="41"/>
        <v>1.6191475468432942E-2</v>
      </c>
      <c r="F202" s="235">
        <f t="shared" si="41"/>
        <v>1.632155890956969E-2</v>
      </c>
      <c r="G202" s="235">
        <f t="shared" si="41"/>
        <v>1.622836914531943E-2</v>
      </c>
      <c r="H202" s="235">
        <f t="shared" si="41"/>
        <v>1.5999681124896189E-2</v>
      </c>
      <c r="I202" s="235">
        <f t="shared" si="41"/>
        <v>1.6144724610511644E-2</v>
      </c>
      <c r="J202" s="235">
        <f t="shared" si="41"/>
        <v>1.6024496341265862E-2</v>
      </c>
      <c r="K202" s="235">
        <f t="shared" si="41"/>
        <v>1.5912668973140847E-2</v>
      </c>
      <c r="L202" s="235">
        <f t="shared" si="41"/>
        <v>1.5971084434972884E-2</v>
      </c>
      <c r="M202" s="235">
        <f t="shared" si="41"/>
        <v>1.6345512328198981E-2</v>
      </c>
      <c r="N202" s="235">
        <f t="shared" si="41"/>
        <v>1.6445108028531392E-2</v>
      </c>
      <c r="O202" s="235">
        <f t="shared" si="41"/>
        <v>1.6682448199114831E-2</v>
      </c>
      <c r="P202" s="235">
        <f t="shared" si="41"/>
        <v>1.634749668059348E-2</v>
      </c>
      <c r="Q202" s="235">
        <f t="shared" si="41"/>
        <v>1.6415278490063516E-2</v>
      </c>
    </row>
    <row r="203" spans="1:17" x14ac:dyDescent="0.25">
      <c r="A203" s="127" t="s">
        <v>181</v>
      </c>
      <c r="B203" s="237">
        <f t="shared" ref="B203:Q203" si="42">IF(B$131=0,0,B$131/B$108)</f>
        <v>0.20089564110709976</v>
      </c>
      <c r="C203" s="237">
        <f t="shared" si="42"/>
        <v>0.19964827681354846</v>
      </c>
      <c r="D203" s="237">
        <f t="shared" si="42"/>
        <v>0.2011818832343342</v>
      </c>
      <c r="E203" s="237">
        <f t="shared" si="42"/>
        <v>0.20619749358455766</v>
      </c>
      <c r="F203" s="237">
        <f t="shared" si="42"/>
        <v>0.20423829087228212</v>
      </c>
      <c r="G203" s="237">
        <f t="shared" si="42"/>
        <v>0.20568068386680527</v>
      </c>
      <c r="H203" s="237">
        <f t="shared" si="42"/>
        <v>0.20412706712785342</v>
      </c>
      <c r="I203" s="237">
        <f t="shared" si="42"/>
        <v>0.20438922777605298</v>
      </c>
      <c r="J203" s="237">
        <f t="shared" si="42"/>
        <v>0.20494700360913501</v>
      </c>
      <c r="K203" s="237">
        <f t="shared" si="42"/>
        <v>0.20531772752750074</v>
      </c>
      <c r="L203" s="237">
        <f t="shared" si="42"/>
        <v>0.20458830808364076</v>
      </c>
      <c r="M203" s="237">
        <f t="shared" si="42"/>
        <v>0.20447507689827862</v>
      </c>
      <c r="N203" s="237">
        <f t="shared" si="42"/>
        <v>0.20026667058246514</v>
      </c>
      <c r="O203" s="237">
        <f t="shared" si="42"/>
        <v>0.19897407138207798</v>
      </c>
      <c r="P203" s="237">
        <f t="shared" si="42"/>
        <v>0.19878094684477016</v>
      </c>
      <c r="Q203" s="237">
        <f t="shared" si="42"/>
        <v>0.20321746465077245</v>
      </c>
    </row>
    <row r="204" spans="1:17" x14ac:dyDescent="0.25">
      <c r="A204" s="142" t="s">
        <v>190</v>
      </c>
      <c r="B204" s="235">
        <f t="shared" ref="B204:Q204" si="43">IF(B$132=0,0,B$132/B$108)</f>
        <v>0.10598377968429713</v>
      </c>
      <c r="C204" s="235">
        <f t="shared" si="43"/>
        <v>0.11144568712883801</v>
      </c>
      <c r="D204" s="235">
        <f t="shared" si="43"/>
        <v>0.10313193741105139</v>
      </c>
      <c r="E204" s="235">
        <f t="shared" si="43"/>
        <v>7.7944506626228788E-2</v>
      </c>
      <c r="F204" s="235">
        <f t="shared" si="43"/>
        <v>9.1331122209705767E-2</v>
      </c>
      <c r="G204" s="235">
        <f t="shared" si="43"/>
        <v>8.3578643767390756E-2</v>
      </c>
      <c r="H204" s="235">
        <f t="shared" si="43"/>
        <v>7.9010836151407152E-2</v>
      </c>
      <c r="I204" s="235">
        <f t="shared" si="43"/>
        <v>8.6247333270960388E-2</v>
      </c>
      <c r="J204" s="235">
        <f t="shared" si="43"/>
        <v>7.8093427439627994E-2</v>
      </c>
      <c r="K204" s="235">
        <f t="shared" si="43"/>
        <v>7.5704252989222856E-2</v>
      </c>
      <c r="L204" s="235">
        <f t="shared" si="43"/>
        <v>7.924771443536828E-2</v>
      </c>
      <c r="M204" s="235">
        <f t="shared" si="43"/>
        <v>0.10347161074051051</v>
      </c>
      <c r="N204" s="235">
        <f t="shared" si="43"/>
        <v>0.12137794275791706</v>
      </c>
      <c r="O204" s="235">
        <f t="shared" si="43"/>
        <v>0.13959145609625978</v>
      </c>
      <c r="P204" s="235">
        <f t="shared" si="43"/>
        <v>0.12117873017776988</v>
      </c>
      <c r="Q204" s="235">
        <f t="shared" si="43"/>
        <v>0.10423263030730888</v>
      </c>
    </row>
    <row r="205" spans="1:17" x14ac:dyDescent="0.25">
      <c r="A205" s="142" t="s">
        <v>189</v>
      </c>
      <c r="B205" s="235">
        <f t="shared" ref="B205:Q205" si="44">IF(B$138=0,0,B$138/B$108)</f>
        <v>9.4911861422802626E-2</v>
      </c>
      <c r="C205" s="235">
        <f t="shared" si="44"/>
        <v>8.8202589684710467E-2</v>
      </c>
      <c r="D205" s="235">
        <f t="shared" si="44"/>
        <v>9.8049945823282775E-2</v>
      </c>
      <c r="E205" s="235">
        <f t="shared" si="44"/>
        <v>0.12825298695832885</v>
      </c>
      <c r="F205" s="235">
        <f t="shared" si="44"/>
        <v>0.11290716866257637</v>
      </c>
      <c r="G205" s="235">
        <f t="shared" si="44"/>
        <v>0.12210204009941453</v>
      </c>
      <c r="H205" s="235">
        <f t="shared" si="44"/>
        <v>0.12511623097644625</v>
      </c>
      <c r="I205" s="235">
        <f t="shared" si="44"/>
        <v>0.11814189450509258</v>
      </c>
      <c r="J205" s="235">
        <f t="shared" si="44"/>
        <v>0.12685357616950704</v>
      </c>
      <c r="K205" s="235">
        <f t="shared" si="44"/>
        <v>0.12961347453827787</v>
      </c>
      <c r="L205" s="235">
        <f t="shared" si="44"/>
        <v>0.12534059364827249</v>
      </c>
      <c r="M205" s="235">
        <f t="shared" si="44"/>
        <v>0.1010034661577681</v>
      </c>
      <c r="N205" s="235">
        <f t="shared" si="44"/>
        <v>7.8888727824548074E-2</v>
      </c>
      <c r="O205" s="235">
        <f t="shared" si="44"/>
        <v>5.9382615285818188E-2</v>
      </c>
      <c r="P205" s="235">
        <f t="shared" si="44"/>
        <v>7.760221666700029E-2</v>
      </c>
      <c r="Q205" s="235">
        <f t="shared" si="44"/>
        <v>9.8984834343463571E-2</v>
      </c>
    </row>
    <row r="206" spans="1:17" x14ac:dyDescent="0.25">
      <c r="A206" s="127" t="s">
        <v>180</v>
      </c>
      <c r="B206" s="236">
        <f t="shared" ref="B206:Q206" si="45">IF(B$139=0,0,B$139/B$108)</f>
        <v>0.17745792682911971</v>
      </c>
      <c r="C206" s="236">
        <f t="shared" si="45"/>
        <v>0.17624719730660968</v>
      </c>
      <c r="D206" s="236">
        <f t="shared" si="45"/>
        <v>0.17802762699503785</v>
      </c>
      <c r="E206" s="236">
        <f t="shared" si="45"/>
        <v>0.18338270027264278</v>
      </c>
      <c r="F206" s="236">
        <f t="shared" si="45"/>
        <v>0.18057730008108502</v>
      </c>
      <c r="G206" s="236">
        <f t="shared" si="45"/>
        <v>0.18225534001052862</v>
      </c>
      <c r="H206" s="236">
        <f t="shared" si="45"/>
        <v>0.1826132460608613</v>
      </c>
      <c r="I206" s="236">
        <f t="shared" si="45"/>
        <v>0.1806944904993662</v>
      </c>
      <c r="J206" s="236">
        <f t="shared" si="45"/>
        <v>0.18194444716202876</v>
      </c>
      <c r="K206" s="236">
        <f t="shared" si="45"/>
        <v>0.18475771743776068</v>
      </c>
      <c r="L206" s="236">
        <f t="shared" si="45"/>
        <v>0.18324810176908302</v>
      </c>
      <c r="M206" s="236">
        <f t="shared" si="45"/>
        <v>0.17826224167791282</v>
      </c>
      <c r="N206" s="236">
        <f t="shared" si="45"/>
        <v>0.17327778855611448</v>
      </c>
      <c r="O206" s="236">
        <f t="shared" si="45"/>
        <v>0.17048299099261871</v>
      </c>
      <c r="P206" s="236">
        <f t="shared" si="45"/>
        <v>0.17462777197716037</v>
      </c>
      <c r="Q206" s="236">
        <f t="shared" si="45"/>
        <v>0.17792571025290652</v>
      </c>
    </row>
    <row r="207" spans="1:17" x14ac:dyDescent="0.25">
      <c r="A207" s="142" t="s">
        <v>188</v>
      </c>
      <c r="B207" s="235">
        <f t="shared" ref="B207:Q207" si="46">IF(B$140=0,0,B$140/B$108)</f>
        <v>6.1715189704724352E-2</v>
      </c>
      <c r="C207" s="235">
        <f t="shared" si="46"/>
        <v>6.5206802476209663E-2</v>
      </c>
      <c r="D207" s="235">
        <f t="shared" si="46"/>
        <v>6.0188424478610995E-2</v>
      </c>
      <c r="E207" s="235">
        <f t="shared" si="46"/>
        <v>4.4807435234939706E-2</v>
      </c>
      <c r="F207" s="235">
        <f t="shared" si="46"/>
        <v>5.2504856500880166E-2</v>
      </c>
      <c r="G207" s="235">
        <f t="shared" si="46"/>
        <v>4.7796429653621353E-2</v>
      </c>
      <c r="H207" s="235">
        <f t="shared" si="46"/>
        <v>4.500142392080142E-2</v>
      </c>
      <c r="I207" s="235">
        <f t="shared" si="46"/>
        <v>4.9042458713721947E-2</v>
      </c>
      <c r="J207" s="235">
        <f t="shared" si="46"/>
        <v>4.4379741324065525E-2</v>
      </c>
      <c r="K207" s="235">
        <f t="shared" si="46"/>
        <v>4.243681058472154E-2</v>
      </c>
      <c r="L207" s="235">
        <f t="shared" si="46"/>
        <v>4.4720269215755212E-2</v>
      </c>
      <c r="M207" s="235">
        <f t="shared" si="46"/>
        <v>5.79896631354168E-2</v>
      </c>
      <c r="N207" s="235">
        <f t="shared" si="46"/>
        <v>6.8527356797712297E-2</v>
      </c>
      <c r="O207" s="235">
        <f t="shared" si="46"/>
        <v>7.8766292502610719E-2</v>
      </c>
      <c r="P207" s="235">
        <f t="shared" si="46"/>
        <v>6.8487232025435829E-2</v>
      </c>
      <c r="Q207" s="235">
        <f t="shared" si="46"/>
        <v>5.9334790853747946E-2</v>
      </c>
    </row>
    <row r="208" spans="1:17" x14ac:dyDescent="0.25">
      <c r="A208" s="142" t="s">
        <v>187</v>
      </c>
      <c r="B208" s="235">
        <f t="shared" ref="B208:Q208" si="47">IF(B$141=0,0,B$141/B$108)</f>
        <v>4.8781657285319982E-2</v>
      </c>
      <c r="C208" s="235">
        <f t="shared" si="47"/>
        <v>4.8812760040043326E-2</v>
      </c>
      <c r="D208" s="235">
        <f t="shared" si="47"/>
        <v>4.8664178951748543E-2</v>
      </c>
      <c r="E208" s="235">
        <f t="shared" si="47"/>
        <v>4.809175359270166E-2</v>
      </c>
      <c r="F208" s="235">
        <f t="shared" si="47"/>
        <v>4.8415530082959485E-2</v>
      </c>
      <c r="G208" s="235">
        <f t="shared" si="47"/>
        <v>4.8314941278174477E-2</v>
      </c>
      <c r="H208" s="235">
        <f t="shared" si="47"/>
        <v>4.93413172106811E-2</v>
      </c>
      <c r="I208" s="235">
        <f t="shared" si="47"/>
        <v>4.8301977201270448E-2</v>
      </c>
      <c r="J208" s="235">
        <f t="shared" si="47"/>
        <v>4.8068489933827091E-2</v>
      </c>
      <c r="K208" s="235">
        <f t="shared" si="47"/>
        <v>5.0877560503365268E-2</v>
      </c>
      <c r="L208" s="235">
        <f t="shared" si="47"/>
        <v>5.0099037958612688E-2</v>
      </c>
      <c r="M208" s="235">
        <f t="shared" si="47"/>
        <v>4.9013822681779423E-2</v>
      </c>
      <c r="N208" s="235">
        <f t="shared" si="47"/>
        <v>4.9093801248008127E-2</v>
      </c>
      <c r="O208" s="235">
        <f t="shared" si="47"/>
        <v>4.9821786899416638E-2</v>
      </c>
      <c r="P208" s="235">
        <f t="shared" si="47"/>
        <v>5.1391553386386644E-2</v>
      </c>
      <c r="Q208" s="235">
        <f t="shared" si="47"/>
        <v>4.8756324481626978E-2</v>
      </c>
    </row>
    <row r="209" spans="1:17" x14ac:dyDescent="0.25">
      <c r="A209" s="142" t="s">
        <v>186</v>
      </c>
      <c r="B209" s="235">
        <f t="shared" ref="B209:Q209" si="48">IF(B$152=0,0,B$152/B$108)</f>
        <v>6.6961079839075385E-2</v>
      </c>
      <c r="C209" s="235">
        <f t="shared" si="48"/>
        <v>6.2227634790356694E-2</v>
      </c>
      <c r="D209" s="235">
        <f t="shared" si="48"/>
        <v>6.9175023564678306E-2</v>
      </c>
      <c r="E209" s="235">
        <f t="shared" si="48"/>
        <v>9.0483511445001427E-2</v>
      </c>
      <c r="F209" s="235">
        <f t="shared" si="48"/>
        <v>7.9656913497245366E-2</v>
      </c>
      <c r="G209" s="235">
        <f t="shared" si="48"/>
        <v>8.6143969078732799E-2</v>
      </c>
      <c r="H209" s="235">
        <f t="shared" si="48"/>
        <v>8.8270504929378768E-2</v>
      </c>
      <c r="I209" s="235">
        <f t="shared" si="48"/>
        <v>8.335005458437382E-2</v>
      </c>
      <c r="J209" s="235">
        <f t="shared" si="48"/>
        <v>8.9496215904136131E-2</v>
      </c>
      <c r="K209" s="235">
        <f t="shared" si="48"/>
        <v>9.144334634967384E-2</v>
      </c>
      <c r="L209" s="235">
        <f t="shared" si="48"/>
        <v>8.8428794594715102E-2</v>
      </c>
      <c r="M209" s="235">
        <f t="shared" si="48"/>
        <v>7.1258755860716616E-2</v>
      </c>
      <c r="N209" s="235">
        <f t="shared" si="48"/>
        <v>5.5656630510394066E-2</v>
      </c>
      <c r="O209" s="235">
        <f t="shared" si="48"/>
        <v>4.1894911590591333E-2</v>
      </c>
      <c r="P209" s="235">
        <f t="shared" si="48"/>
        <v>5.4748986565337894E-2</v>
      </c>
      <c r="Q209" s="235">
        <f t="shared" si="48"/>
        <v>6.9834594917531592E-2</v>
      </c>
    </row>
    <row r="210" spans="1:17" x14ac:dyDescent="0.25">
      <c r="A210" s="72" t="s">
        <v>179</v>
      </c>
      <c r="B210" s="234">
        <f t="shared" ref="B210:Q210" si="49">IF(B$153=0,0,B$153/B$108)</f>
        <v>0.35096289138842951</v>
      </c>
      <c r="C210" s="234">
        <f t="shared" si="49"/>
        <v>0.35259747263390329</v>
      </c>
      <c r="D210" s="234">
        <f t="shared" si="49"/>
        <v>0.35055640403131111</v>
      </c>
      <c r="E210" s="234">
        <f t="shared" si="49"/>
        <v>0.34433319128735052</v>
      </c>
      <c r="F210" s="234">
        <f t="shared" si="49"/>
        <v>0.34709958811805208</v>
      </c>
      <c r="G210" s="234">
        <f t="shared" si="49"/>
        <v>0.34511778423722783</v>
      </c>
      <c r="H210" s="234">
        <f t="shared" si="49"/>
        <v>0.34025443030539876</v>
      </c>
      <c r="I210" s="234">
        <f t="shared" si="49"/>
        <v>0.34333897231485161</v>
      </c>
      <c r="J210" s="234">
        <f t="shared" si="49"/>
        <v>0.34078215877966389</v>
      </c>
      <c r="K210" s="234">
        <f t="shared" si="49"/>
        <v>0.33840400154409728</v>
      </c>
      <c r="L210" s="234">
        <f t="shared" si="49"/>
        <v>0.33964628378281991</v>
      </c>
      <c r="M210" s="234">
        <f t="shared" si="49"/>
        <v>0.34760898932086071</v>
      </c>
      <c r="N210" s="234">
        <f t="shared" si="49"/>
        <v>0.349727023924984</v>
      </c>
      <c r="O210" s="234">
        <f t="shared" si="49"/>
        <v>0.35477437730034561</v>
      </c>
      <c r="P210" s="234">
        <f t="shared" si="49"/>
        <v>0.34765118920523608</v>
      </c>
      <c r="Q210" s="234">
        <f t="shared" si="49"/>
        <v>0.34909265924368643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</v>
      </c>
      <c r="C214" s="253">
        <f>IF(C$5=0,0,(C$5-C$15)/(CHI_fec!C$5-CHI_fec!C$15))</f>
        <v>0</v>
      </c>
      <c r="D214" s="253">
        <f>IF(D$5=0,0,(D$5-D$15)/(CHI_fec!D$5-CHI_fec!D$15))</f>
        <v>0</v>
      </c>
      <c r="E214" s="253">
        <f>IF(E$5=0,0,(E$5-E$15)/(CHI_fec!E$5-CHI_fec!E$15))</f>
        <v>0</v>
      </c>
      <c r="F214" s="253">
        <f>IF(F$5=0,0,(F$5-F$15)/(CHI_fec!F$5-CHI_fec!F$15))</f>
        <v>0</v>
      </c>
      <c r="G214" s="253">
        <f>IF(G$5=0,0,(G$5-G$15)/(CHI_fec!G$5-CHI_fec!G$15))</f>
        <v>0</v>
      </c>
      <c r="H214" s="253">
        <f>IF(H$5=0,0,(H$5-H$15)/(CHI_fec!H$5-CHI_fec!H$15))</f>
        <v>0</v>
      </c>
      <c r="I214" s="253">
        <f>IF(I$5=0,0,(I$5-I$15)/(CHI_fec!I$5-CHI_fec!I$15))</f>
        <v>0</v>
      </c>
      <c r="J214" s="253">
        <f>IF(J$5=0,0,(J$5-J$15)/(CHI_fec!J$5-CHI_fec!J$15))</f>
        <v>0</v>
      </c>
      <c r="K214" s="253">
        <f>IF(K$5=0,0,(K$5-K$15)/(CHI_fec!K$5-CHI_fec!K$15))</f>
        <v>0</v>
      </c>
      <c r="L214" s="253">
        <f>IF(L$5=0,0,(L$5-L$15)/(CHI_fec!L$5-CHI_fec!L$15))</f>
        <v>0</v>
      </c>
      <c r="M214" s="253">
        <f>IF(M$5=0,0,(M$5-M$15)/(CHI_fec!M$5-CHI_fec!M$15))</f>
        <v>0</v>
      </c>
      <c r="N214" s="253">
        <f>IF(N$5=0,0,(N$5-N$15)/(CHI_fec!N$5-CHI_fec!N$15))</f>
        <v>0</v>
      </c>
      <c r="O214" s="253">
        <f>IF(O$5=0,0,(O$5-O$15)/(CHI_fec!O$5-CHI_fec!O$15))</f>
        <v>0</v>
      </c>
      <c r="P214" s="253">
        <f>IF(P$5=0,0,(P$5-P$15)/(CHI_fec!P$5-CHI_fec!P$15))</f>
        <v>0</v>
      </c>
      <c r="Q214" s="253">
        <f>IF(Q$5=0,0,(Q$5-Q$15)/(CHI_fec!Q$5-CHI_fec!Q$15))</f>
        <v>0</v>
      </c>
    </row>
    <row r="215" spans="1:17" x14ac:dyDescent="0.25">
      <c r="A215" s="132" t="s">
        <v>83</v>
      </c>
      <c r="B215" s="252">
        <f>IF(B$6=0,0,B$6/CHI_fec!B$6)</f>
        <v>0</v>
      </c>
      <c r="C215" s="252">
        <f>IF(C$6=0,0,C$6/CHI_fec!C$6)</f>
        <v>0</v>
      </c>
      <c r="D215" s="252">
        <f>IF(D$6=0,0,D$6/CHI_fec!D$6)</f>
        <v>0</v>
      </c>
      <c r="E215" s="252">
        <f>IF(E$6=0,0,E$6/CHI_fec!E$6)</f>
        <v>0</v>
      </c>
      <c r="F215" s="252">
        <f>IF(F$6=0,0,F$6/CHI_fec!F$6)</f>
        <v>0</v>
      </c>
      <c r="G215" s="252">
        <f>IF(G$6=0,0,G$6/CHI_fec!G$6)</f>
        <v>0</v>
      </c>
      <c r="H215" s="252">
        <f>IF(H$6=0,0,H$6/CHI_fec!H$6)</f>
        <v>0</v>
      </c>
      <c r="I215" s="252">
        <f>IF(I$6=0,0,I$6/CHI_fec!I$6)</f>
        <v>0</v>
      </c>
      <c r="J215" s="252">
        <f>IF(J$6=0,0,J$6/CHI_fec!J$6)</f>
        <v>0</v>
      </c>
      <c r="K215" s="252">
        <f>IF(K$6=0,0,K$6/CHI_fec!K$6)</f>
        <v>0</v>
      </c>
      <c r="L215" s="252">
        <f>IF(L$6=0,0,L$6/CHI_fec!L$6)</f>
        <v>0</v>
      </c>
      <c r="M215" s="252">
        <f>IF(M$6=0,0,M$6/CHI_fec!M$6)</f>
        <v>0</v>
      </c>
      <c r="N215" s="252">
        <f>IF(N$6=0,0,N$6/CHI_fec!N$6)</f>
        <v>0</v>
      </c>
      <c r="O215" s="252">
        <f>IF(O$6=0,0,O$6/CHI_fec!O$6)</f>
        <v>0</v>
      </c>
      <c r="P215" s="252">
        <f>IF(P$6=0,0,P$6/CHI_fec!P$6)</f>
        <v>0</v>
      </c>
      <c r="Q215" s="252">
        <f>IF(Q$6=0,0,Q$6/CHI_fec!Q$6)</f>
        <v>0</v>
      </c>
    </row>
    <row r="216" spans="1:17" x14ac:dyDescent="0.25">
      <c r="A216" s="76" t="s">
        <v>82</v>
      </c>
      <c r="B216" s="251">
        <f>IF(B$7=0,0,B$7/CHI_fec!B$7)</f>
        <v>0</v>
      </c>
      <c r="C216" s="251">
        <f>IF(C$7=0,0,C$7/CHI_fec!C$7)</f>
        <v>0</v>
      </c>
      <c r="D216" s="251">
        <f>IF(D$7=0,0,D$7/CHI_fec!D$7)</f>
        <v>0</v>
      </c>
      <c r="E216" s="251">
        <f>IF(E$7=0,0,E$7/CHI_fec!E$7)</f>
        <v>0</v>
      </c>
      <c r="F216" s="251">
        <f>IF(F$7=0,0,F$7/CHI_fec!F$7)</f>
        <v>0</v>
      </c>
      <c r="G216" s="251">
        <f>IF(G$7=0,0,G$7/CHI_fec!G$7)</f>
        <v>0</v>
      </c>
      <c r="H216" s="251">
        <f>IF(H$7=0,0,H$7/CHI_fec!H$7)</f>
        <v>0</v>
      </c>
      <c r="I216" s="251">
        <f>IF(I$7=0,0,I$7/CHI_fec!I$7)</f>
        <v>0</v>
      </c>
      <c r="J216" s="251">
        <f>IF(J$7=0,0,J$7/CHI_fec!J$7)</f>
        <v>0</v>
      </c>
      <c r="K216" s="251">
        <f>IF(K$7=0,0,K$7/CHI_fec!K$7)</f>
        <v>0</v>
      </c>
      <c r="L216" s="251">
        <f>IF(L$7=0,0,L$7/CHI_fec!L$7)</f>
        <v>0</v>
      </c>
      <c r="M216" s="251">
        <f>IF(M$7=0,0,M$7/CHI_fec!M$7)</f>
        <v>0</v>
      </c>
      <c r="N216" s="251">
        <f>IF(N$7=0,0,N$7/CHI_fec!N$7)</f>
        <v>0</v>
      </c>
      <c r="O216" s="251">
        <f>IF(O$7=0,0,O$7/CHI_fec!O$7)</f>
        <v>0</v>
      </c>
      <c r="P216" s="251">
        <f>IF(P$7=0,0,P$7/CHI_fec!P$7)</f>
        <v>0</v>
      </c>
      <c r="Q216" s="251">
        <f>IF(Q$7=0,0,Q$7/CHI_fec!Q$7)</f>
        <v>0</v>
      </c>
    </row>
    <row r="217" spans="1:17" x14ac:dyDescent="0.25">
      <c r="A217" s="76" t="s">
        <v>81</v>
      </c>
      <c r="B217" s="251">
        <f>IF(B$8=0,0,B$8/CHI_fec!B$8)</f>
        <v>0</v>
      </c>
      <c r="C217" s="251">
        <f>IF(C$8=0,0,C$8/CHI_fec!C$8)</f>
        <v>0</v>
      </c>
      <c r="D217" s="251">
        <f>IF(D$8=0,0,D$8/CHI_fec!D$8)</f>
        <v>0</v>
      </c>
      <c r="E217" s="251">
        <f>IF(E$8=0,0,E$8/CHI_fec!E$8)</f>
        <v>0</v>
      </c>
      <c r="F217" s="251">
        <f>IF(F$8=0,0,F$8/CHI_fec!F$8)</f>
        <v>0</v>
      </c>
      <c r="G217" s="251">
        <f>IF(G$8=0,0,G$8/CHI_fec!G$8)</f>
        <v>0</v>
      </c>
      <c r="H217" s="251">
        <f>IF(H$8=0,0,H$8/CHI_fec!H$8)</f>
        <v>0</v>
      </c>
      <c r="I217" s="251">
        <f>IF(I$8=0,0,I$8/CHI_fec!I$8)</f>
        <v>0</v>
      </c>
      <c r="J217" s="251">
        <f>IF(J$8=0,0,J$8/CHI_fec!J$8)</f>
        <v>0</v>
      </c>
      <c r="K217" s="251">
        <f>IF(K$8=0,0,K$8/CHI_fec!K$8)</f>
        <v>0</v>
      </c>
      <c r="L217" s="251">
        <f>IF(L$8=0,0,L$8/CHI_fec!L$8)</f>
        <v>0</v>
      </c>
      <c r="M217" s="251">
        <f>IF(M$8=0,0,M$8/CHI_fec!M$8)</f>
        <v>0</v>
      </c>
      <c r="N217" s="251">
        <f>IF(N$8=0,0,N$8/CHI_fec!N$8)</f>
        <v>0</v>
      </c>
      <c r="O217" s="251">
        <f>IF(O$8=0,0,O$8/CHI_fec!O$8)</f>
        <v>0</v>
      </c>
      <c r="P217" s="251">
        <f>IF(P$8=0,0,P$8/CHI_fec!P$8)</f>
        <v>0</v>
      </c>
      <c r="Q217" s="251">
        <f>IF(Q$8=0,0,Q$8/CHI_fec!Q$8)</f>
        <v>0</v>
      </c>
    </row>
    <row r="218" spans="1:17" x14ac:dyDescent="0.25">
      <c r="A218" s="76" t="s">
        <v>80</v>
      </c>
      <c r="B218" s="251">
        <f>IF(B$9=0,0,B$9/CHI_fec!B$9)</f>
        <v>0</v>
      </c>
      <c r="C218" s="251">
        <f>IF(C$9=0,0,C$9/CHI_fec!C$9)</f>
        <v>0</v>
      </c>
      <c r="D218" s="251">
        <f>IF(D$9=0,0,D$9/CHI_fec!D$9)</f>
        <v>0</v>
      </c>
      <c r="E218" s="251">
        <f>IF(E$9=0,0,E$9/CHI_fec!E$9)</f>
        <v>0</v>
      </c>
      <c r="F218" s="251">
        <f>IF(F$9=0,0,F$9/CHI_fec!F$9)</f>
        <v>0</v>
      </c>
      <c r="G218" s="251">
        <f>IF(G$9=0,0,G$9/CHI_fec!G$9)</f>
        <v>0</v>
      </c>
      <c r="H218" s="251">
        <f>IF(H$9=0,0,H$9/CHI_fec!H$9)</f>
        <v>0</v>
      </c>
      <c r="I218" s="251">
        <f>IF(I$9=0,0,I$9/CHI_fec!I$9)</f>
        <v>0</v>
      </c>
      <c r="J218" s="251">
        <f>IF(J$9=0,0,J$9/CHI_fec!J$9)</f>
        <v>0</v>
      </c>
      <c r="K218" s="251">
        <f>IF(K$9=0,0,K$9/CHI_fec!K$9)</f>
        <v>0</v>
      </c>
      <c r="L218" s="251">
        <f>IF(L$9=0,0,L$9/CHI_fec!L$9)</f>
        <v>0</v>
      </c>
      <c r="M218" s="251">
        <f>IF(M$9=0,0,M$9/CHI_fec!M$9)</f>
        <v>0</v>
      </c>
      <c r="N218" s="251">
        <f>IF(N$9=0,0,N$9/CHI_fec!N$9)</f>
        <v>0</v>
      </c>
      <c r="O218" s="251">
        <f>IF(O$9=0,0,O$9/CHI_fec!O$9)</f>
        <v>0</v>
      </c>
      <c r="P218" s="251">
        <f>IF(P$9=0,0,P$9/CHI_fec!P$9)</f>
        <v>0</v>
      </c>
      <c r="Q218" s="251">
        <f>IF(Q$9=0,0,Q$9/CHI_fec!Q$9)</f>
        <v>0</v>
      </c>
    </row>
    <row r="219" spans="1:17" x14ac:dyDescent="0.25">
      <c r="A219" s="129" t="s">
        <v>79</v>
      </c>
      <c r="B219" s="250">
        <f>IF(B$10=0,0,B$10/CHI_fec!B$10)</f>
        <v>0</v>
      </c>
      <c r="C219" s="250">
        <f>IF(C$10=0,0,C$10/CHI_fec!C$10)</f>
        <v>0</v>
      </c>
      <c r="D219" s="250">
        <f>IF(D$10=0,0,D$10/CHI_fec!D$10)</f>
        <v>0</v>
      </c>
      <c r="E219" s="250">
        <f>IF(E$10=0,0,E$10/CHI_fec!E$10)</f>
        <v>0</v>
      </c>
      <c r="F219" s="250">
        <f>IF(F$10=0,0,F$10/CHI_fec!F$10)</f>
        <v>0</v>
      </c>
      <c r="G219" s="250">
        <f>IF(G$10=0,0,G$10/CHI_fec!G$10)</f>
        <v>0</v>
      </c>
      <c r="H219" s="250">
        <f>IF(H$10=0,0,H$10/CHI_fec!H$10)</f>
        <v>0</v>
      </c>
      <c r="I219" s="250">
        <f>IF(I$10=0,0,I$10/CHI_fec!I$10)</f>
        <v>0</v>
      </c>
      <c r="J219" s="250">
        <f>IF(J$10=0,0,J$10/CHI_fec!J$10)</f>
        <v>0</v>
      </c>
      <c r="K219" s="250">
        <f>IF(K$10=0,0,K$10/CHI_fec!K$10)</f>
        <v>0</v>
      </c>
      <c r="L219" s="250">
        <f>IF(L$10=0,0,L$10/CHI_fec!L$10)</f>
        <v>0</v>
      </c>
      <c r="M219" s="250">
        <f>IF(M$10=0,0,M$10/CHI_fec!M$10)</f>
        <v>0</v>
      </c>
      <c r="N219" s="250">
        <f>IF(N$10=0,0,N$10/CHI_fec!N$10)</f>
        <v>0</v>
      </c>
      <c r="O219" s="250">
        <f>IF(O$10=0,0,O$10/CHI_fec!O$10)</f>
        <v>0</v>
      </c>
      <c r="P219" s="250">
        <f>IF(P$10=0,0,P$10/CHI_fec!P$10)</f>
        <v>0</v>
      </c>
      <c r="Q219" s="250">
        <f>IF(Q$10=0,0,Q$10/CHI_fec!Q$10)</f>
        <v>0</v>
      </c>
    </row>
    <row r="220" spans="1:17" x14ac:dyDescent="0.25">
      <c r="A220" s="232" t="s">
        <v>185</v>
      </c>
      <c r="B220" s="254">
        <f>IF(B$15=0,0,B$15/CHI_fec!B$15)</f>
        <v>0</v>
      </c>
      <c r="C220" s="254">
        <f>IF(C$15=0,0,C$15/CHI_fec!C$15)</f>
        <v>0</v>
      </c>
      <c r="D220" s="254">
        <f>IF(D$15=0,0,D$15/CHI_fec!D$15)</f>
        <v>0</v>
      </c>
      <c r="E220" s="254">
        <f>IF(E$15=0,0,E$15/CHI_fec!E$15)</f>
        <v>0</v>
      </c>
      <c r="F220" s="254">
        <f>IF(F$15=0,0,F$15/CHI_fec!F$15)</f>
        <v>0</v>
      </c>
      <c r="G220" s="254">
        <f>IF(G$15=0,0,G$15/CHI_fec!G$15)</f>
        <v>0</v>
      </c>
      <c r="H220" s="254">
        <f>IF(H$15=0,0,H$15/CHI_fec!H$15)</f>
        <v>0</v>
      </c>
      <c r="I220" s="254">
        <f>IF(I$15=0,0,I$15/CHI_fec!I$15)</f>
        <v>0</v>
      </c>
      <c r="J220" s="254">
        <f>IF(J$15=0,0,J$15/CHI_fec!J$15)</f>
        <v>0</v>
      </c>
      <c r="K220" s="254">
        <f>IF(K$15=0,0,K$15/CHI_fec!K$15)</f>
        <v>0</v>
      </c>
      <c r="L220" s="254">
        <f>IF(L$15=0,0,L$15/CHI_fec!L$15)</f>
        <v>0</v>
      </c>
      <c r="M220" s="254">
        <f>IF(M$15=0,0,M$15/CHI_fec!M$15)</f>
        <v>0</v>
      </c>
      <c r="N220" s="254">
        <f>IF(N$15=0,0,N$15/CHI_fec!N$15)</f>
        <v>0</v>
      </c>
      <c r="O220" s="254">
        <f>IF(O$15=0,0,O$15/CHI_fec!O$15)</f>
        <v>0</v>
      </c>
      <c r="P220" s="254">
        <f>IF(P$15=0,0,P$15/CHI_fec!P$15)</f>
        <v>0</v>
      </c>
      <c r="Q220" s="254">
        <f>IF(Q$15=0,0,Q$15/CHI_fec!Q$15)</f>
        <v>0</v>
      </c>
    </row>
    <row r="221" spans="1:17" x14ac:dyDescent="0.25">
      <c r="A221" s="127" t="s">
        <v>184</v>
      </c>
      <c r="B221" s="249">
        <f>IF(B$24=0,0,B$24/CHI_fec!B$24)</f>
        <v>0</v>
      </c>
      <c r="C221" s="249">
        <f>IF(C$24=0,0,C$24/CHI_fec!C$24)</f>
        <v>0</v>
      </c>
      <c r="D221" s="249">
        <f>IF(D$24=0,0,D$24/CHI_fec!D$24)</f>
        <v>0</v>
      </c>
      <c r="E221" s="249">
        <f>IF(E$24=0,0,E$24/CHI_fec!E$24)</f>
        <v>0</v>
      </c>
      <c r="F221" s="249">
        <f>IF(F$24=0,0,F$24/CHI_fec!F$24)</f>
        <v>0</v>
      </c>
      <c r="G221" s="249">
        <f>IF(G$24=0,0,G$24/CHI_fec!G$24)</f>
        <v>0</v>
      </c>
      <c r="H221" s="249">
        <f>IF(H$24=0,0,H$24/CHI_fec!H$24)</f>
        <v>0</v>
      </c>
      <c r="I221" s="249">
        <f>IF(I$24=0,0,I$24/CHI_fec!I$24)</f>
        <v>0</v>
      </c>
      <c r="J221" s="249">
        <f>IF(J$24=0,0,J$24/CHI_fec!J$24)</f>
        <v>0</v>
      </c>
      <c r="K221" s="249">
        <f>IF(K$24=0,0,K$24/CHI_fec!K$24)</f>
        <v>0</v>
      </c>
      <c r="L221" s="249">
        <f>IF(L$24=0,0,L$24/CHI_fec!L$24)</f>
        <v>0</v>
      </c>
      <c r="M221" s="249">
        <f>IF(M$24=0,0,M$24/CHI_fec!M$24)</f>
        <v>0</v>
      </c>
      <c r="N221" s="249">
        <f>IF(N$24=0,0,N$24/CHI_fec!N$24)</f>
        <v>0</v>
      </c>
      <c r="O221" s="249">
        <f>IF(O$24=0,0,O$24/CHI_fec!O$24)</f>
        <v>0</v>
      </c>
      <c r="P221" s="249">
        <f>IF(P$24=0,0,P$24/CHI_fec!P$24)</f>
        <v>0</v>
      </c>
      <c r="Q221" s="249">
        <f>IF(Q$24=0,0,Q$24/CHI_fec!Q$24)</f>
        <v>0</v>
      </c>
    </row>
    <row r="222" spans="1:17" x14ac:dyDescent="0.25">
      <c r="A222" s="127" t="s">
        <v>181</v>
      </c>
      <c r="B222" s="249">
        <f>IF(B$35=0,0,B$35/CHI_fec!B$35)</f>
        <v>0</v>
      </c>
      <c r="C222" s="249">
        <f>IF(C$35=0,0,C$35/CHI_fec!C$35)</f>
        <v>0</v>
      </c>
      <c r="D222" s="249">
        <f>IF(D$35=0,0,D$35/CHI_fec!D$35)</f>
        <v>0</v>
      </c>
      <c r="E222" s="249">
        <f>IF(E$35=0,0,E$35/CHI_fec!E$35)</f>
        <v>0</v>
      </c>
      <c r="F222" s="249">
        <f>IF(F$35=0,0,F$35/CHI_fec!F$35)</f>
        <v>0</v>
      </c>
      <c r="G222" s="249">
        <f>IF(G$35=0,0,G$35/CHI_fec!G$35)</f>
        <v>0</v>
      </c>
      <c r="H222" s="249">
        <f>IF(H$35=0,0,H$35/CHI_fec!H$35)</f>
        <v>0</v>
      </c>
      <c r="I222" s="249">
        <f>IF(I$35=0,0,I$35/CHI_fec!I$35)</f>
        <v>0</v>
      </c>
      <c r="J222" s="249">
        <f>IF(J$35=0,0,J$35/CHI_fec!J$35)</f>
        <v>0</v>
      </c>
      <c r="K222" s="249">
        <f>IF(K$35=0,0,K$35/CHI_fec!K$35)</f>
        <v>0</v>
      </c>
      <c r="L222" s="249">
        <f>IF(L$35=0,0,L$35/CHI_fec!L$35)</f>
        <v>0</v>
      </c>
      <c r="M222" s="249">
        <f>IF(M$35=0,0,M$35/CHI_fec!M$35)</f>
        <v>0</v>
      </c>
      <c r="N222" s="249">
        <f>IF(N$35=0,0,N$35/CHI_fec!N$35)</f>
        <v>0</v>
      </c>
      <c r="O222" s="249">
        <f>IF(O$35=0,0,O$35/CHI_fec!O$35)</f>
        <v>0</v>
      </c>
      <c r="P222" s="249">
        <f>IF(P$35=0,0,P$35/CHI_fec!P$35)</f>
        <v>0</v>
      </c>
      <c r="Q222" s="249">
        <f>IF(Q$35=0,0,Q$35/CHI_fec!Q$35)</f>
        <v>0</v>
      </c>
    </row>
    <row r="223" spans="1:17" x14ac:dyDescent="0.25">
      <c r="A223" s="127" t="s">
        <v>180</v>
      </c>
      <c r="B223" s="248">
        <f>IF(B$43=0,0,B$43/CHI_fec!B$43)</f>
        <v>0</v>
      </c>
      <c r="C223" s="248">
        <f>IF(C$43=0,0,C$43/CHI_fec!C$43)</f>
        <v>0</v>
      </c>
      <c r="D223" s="248">
        <f>IF(D$43=0,0,D$43/CHI_fec!D$43)</f>
        <v>0</v>
      </c>
      <c r="E223" s="248">
        <f>IF(E$43=0,0,E$43/CHI_fec!E$43)</f>
        <v>0</v>
      </c>
      <c r="F223" s="248">
        <f>IF(F$43=0,0,F$43/CHI_fec!F$43)</f>
        <v>0</v>
      </c>
      <c r="G223" s="248">
        <f>IF(G$43=0,0,G$43/CHI_fec!G$43)</f>
        <v>0</v>
      </c>
      <c r="H223" s="248">
        <f>IF(H$43=0,0,H$43/CHI_fec!H$43)</f>
        <v>0</v>
      </c>
      <c r="I223" s="248">
        <f>IF(I$43=0,0,I$43/CHI_fec!I$43)</f>
        <v>0</v>
      </c>
      <c r="J223" s="248">
        <f>IF(J$43=0,0,J$43/CHI_fec!J$43)</f>
        <v>0</v>
      </c>
      <c r="K223" s="248">
        <f>IF(K$43=0,0,K$43/CHI_fec!K$43)</f>
        <v>0</v>
      </c>
      <c r="L223" s="248">
        <f>IF(L$43=0,0,L$43/CHI_fec!L$43)</f>
        <v>0</v>
      </c>
      <c r="M223" s="248">
        <f>IF(M$43=0,0,M$43/CHI_fec!M$43)</f>
        <v>0</v>
      </c>
      <c r="N223" s="248">
        <f>IF(N$43=0,0,N$43/CHI_fec!N$43)</f>
        <v>0</v>
      </c>
      <c r="O223" s="248">
        <f>IF(O$43=0,0,O$43/CHI_fec!O$43)</f>
        <v>0</v>
      </c>
      <c r="P223" s="248">
        <f>IF(P$43=0,0,P$43/CHI_fec!P$43)</f>
        <v>0</v>
      </c>
      <c r="Q223" s="248">
        <f>IF(Q$43=0,0,Q$43/CHI_fec!Q$43)</f>
        <v>0</v>
      </c>
    </row>
    <row r="224" spans="1:17" x14ac:dyDescent="0.25">
      <c r="A224" s="72" t="s">
        <v>179</v>
      </c>
      <c r="B224" s="247">
        <f>IF(B$57=0,0,B$57/CHI_fec!B$57)</f>
        <v>0</v>
      </c>
      <c r="C224" s="247">
        <f>IF(C$57=0,0,C$57/CHI_fec!C$57)</f>
        <v>0</v>
      </c>
      <c r="D224" s="247">
        <f>IF(D$57=0,0,D$57/CHI_fec!D$57)</f>
        <v>0</v>
      </c>
      <c r="E224" s="247">
        <f>IF(E$57=0,0,E$57/CHI_fec!E$57)</f>
        <v>0</v>
      </c>
      <c r="F224" s="247">
        <f>IF(F$57=0,0,F$57/CHI_fec!F$57)</f>
        <v>0</v>
      </c>
      <c r="G224" s="247">
        <f>IF(G$57=0,0,G$57/CHI_fec!G$57)</f>
        <v>0</v>
      </c>
      <c r="H224" s="247">
        <f>IF(H$57=0,0,H$57/CHI_fec!H$57)</f>
        <v>0</v>
      </c>
      <c r="I224" s="247">
        <f>IF(I$57=0,0,I$57/CHI_fec!I$57)</f>
        <v>0</v>
      </c>
      <c r="J224" s="247">
        <f>IF(J$57=0,0,J$57/CHI_fec!J$57)</f>
        <v>0</v>
      </c>
      <c r="K224" s="247">
        <f>IF(K$57=0,0,K$57/CHI_fec!K$57)</f>
        <v>0</v>
      </c>
      <c r="L224" s="247">
        <f>IF(L$57=0,0,L$57/CHI_fec!L$57)</f>
        <v>0</v>
      </c>
      <c r="M224" s="247">
        <f>IF(M$57=0,0,M$57/CHI_fec!M$57)</f>
        <v>0</v>
      </c>
      <c r="N224" s="247">
        <f>IF(N$57=0,0,N$57/CHI_fec!N$57)</f>
        <v>0</v>
      </c>
      <c r="O224" s="247">
        <f>IF(O$57=0,0,O$57/CHI_fec!O$57)</f>
        <v>0</v>
      </c>
      <c r="P224" s="247">
        <f>IF(P$57=0,0,P$57/CHI_fec!P$57)</f>
        <v>0</v>
      </c>
      <c r="Q224" s="247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0.44061179886247714</v>
      </c>
      <c r="C226" s="253">
        <f>IF(C$60=0,0,C$60/CHI_fec!C$60)</f>
        <v>0.43779092258929886</v>
      </c>
      <c r="D226" s="253">
        <f>IF(D$60=0,0,D$60/CHI_fec!D$60)</f>
        <v>0.44326218786837251</v>
      </c>
      <c r="E226" s="253">
        <f>IF(E$60=0,0,E$60/CHI_fec!E$60)</f>
        <v>0.46343695159890497</v>
      </c>
      <c r="F226" s="253">
        <f>IF(F$60=0,0,F$60/CHI_fec!F$60)</f>
        <v>0.4596090538023096</v>
      </c>
      <c r="G226" s="253">
        <f>IF(G$60=0,0,G$60/CHI_fec!G$60)</f>
        <v>0.46698522456709846</v>
      </c>
      <c r="H226" s="253">
        <f>IF(H$60=0,0,H$60/CHI_fec!H$60)</f>
        <v>0.47176242793554396</v>
      </c>
      <c r="I226" s="253">
        <f>IF(I$60=0,0,I$60/CHI_fec!I$60)</f>
        <v>0.47220919755719043</v>
      </c>
      <c r="J226" s="253">
        <f>IF(J$60=0,0,J$60/CHI_fec!J$60)</f>
        <v>0.47509059383677865</v>
      </c>
      <c r="K226" s="253">
        <f>IF(K$60=0,0,K$60/CHI_fec!K$60)</f>
        <v>0.51136290727342604</v>
      </c>
      <c r="L226" s="253">
        <f>IF(L$60=0,0,L$60/CHI_fec!L$60)</f>
        <v>0.50839929344262735</v>
      </c>
      <c r="M226" s="253">
        <f>IF(M$60=0,0,M$60/CHI_fec!M$60)</f>
        <v>0.50062873429857391</v>
      </c>
      <c r="N226" s="253">
        <f>IF(N$60=0,0,N$60/CHI_fec!N$60)</f>
        <v>0.49411470704067628</v>
      </c>
      <c r="O226" s="253">
        <f>IF(O$60=0,0,O$60/CHI_fec!O$60)</f>
        <v>0.48805509523172791</v>
      </c>
      <c r="P226" s="253">
        <f>IF(P$60=0,0,P$60/CHI_fec!P$60)</f>
        <v>0.49177340407977205</v>
      </c>
      <c r="Q226" s="253">
        <f>IF(Q$60=0,0,Q$60/CHI_fec!Q$60)</f>
        <v>0.49417307098992641</v>
      </c>
    </row>
    <row r="227" spans="1:17" x14ac:dyDescent="0.25">
      <c r="A227" s="132" t="s">
        <v>83</v>
      </c>
      <c r="B227" s="252">
        <f>IF(B$61=0,0,B$61/CHI_fec!B$61)</f>
        <v>0.38884890298030045</v>
      </c>
      <c r="C227" s="252">
        <f>IF(C$61=0,0,C$61/CHI_fec!C$61)</f>
        <v>0.38884890298030045</v>
      </c>
      <c r="D227" s="252">
        <f>IF(D$61=0,0,D$61/CHI_fec!D$61)</f>
        <v>0.39059477639954038</v>
      </c>
      <c r="E227" s="252">
        <f>IF(E$61=0,0,E$61/CHI_fec!E$61)</f>
        <v>0.39527204062876747</v>
      </c>
      <c r="F227" s="252">
        <f>IF(F$61=0,0,F$61/CHI_fec!F$61)</f>
        <v>0.39527204062876742</v>
      </c>
      <c r="G227" s="252">
        <f>IF(G$61=0,0,G$61/CHI_fec!G$61)</f>
        <v>0.3990354034968302</v>
      </c>
      <c r="H227" s="252">
        <f>IF(H$61=0,0,H$61/CHI_fec!H$61)</f>
        <v>0.40344612958770221</v>
      </c>
      <c r="I227" s="252">
        <f>IF(I$61=0,0,I$61/CHI_fec!I$61)</f>
        <v>0.40344612958770215</v>
      </c>
      <c r="J227" s="252">
        <f>IF(J$61=0,0,J$61/CHI_fec!J$61)</f>
        <v>0.40344612958770221</v>
      </c>
      <c r="K227" s="252">
        <f>IF(K$61=0,0,K$61/CHI_fec!K$61)</f>
        <v>0.43225565917413217</v>
      </c>
      <c r="L227" s="252">
        <f>IF(L$61=0,0,L$61/CHI_fec!L$61)</f>
        <v>0.43225565917413222</v>
      </c>
      <c r="M227" s="252">
        <f>IF(M$61=0,0,M$61/CHI_fec!M$61)</f>
        <v>0.43225565917413217</v>
      </c>
      <c r="N227" s="252">
        <f>IF(N$61=0,0,N$61/CHI_fec!N$61)</f>
        <v>0.43225565917413206</v>
      </c>
      <c r="O227" s="252">
        <f>IF(O$61=0,0,O$61/CHI_fec!O$61)</f>
        <v>0.43225565917413217</v>
      </c>
      <c r="P227" s="252">
        <f>IF(P$61=0,0,P$61/CHI_fec!P$61)</f>
        <v>0.43225565917413217</v>
      </c>
      <c r="Q227" s="252">
        <f>IF(Q$61=0,0,Q$61/CHI_fec!Q$61)</f>
        <v>0.43225565917413211</v>
      </c>
    </row>
    <row r="228" spans="1:17" x14ac:dyDescent="0.25">
      <c r="A228" s="76" t="s">
        <v>82</v>
      </c>
      <c r="B228" s="251">
        <f>IF(B$62=0,0,B$62/CHI_fec!B$62)</f>
        <v>0.10449337053022828</v>
      </c>
      <c r="C228" s="251">
        <f>IF(C$62=0,0,C$62/CHI_fec!C$62)</f>
        <v>0.10449337053022827</v>
      </c>
      <c r="D228" s="251">
        <f>IF(D$62=0,0,D$62/CHI_fec!D$62)</f>
        <v>0.10496253013617618</v>
      </c>
      <c r="E228" s="251">
        <f>IF(E$62=0,0,E$62/CHI_fec!E$62)</f>
        <v>0.10621942735364671</v>
      </c>
      <c r="F228" s="251">
        <f>IF(F$62=0,0,F$62/CHI_fec!F$62)</f>
        <v>0.1062194273536467</v>
      </c>
      <c r="G228" s="251">
        <f>IF(G$62=0,0,G$62/CHI_fec!G$62)</f>
        <v>0.1072307365475217</v>
      </c>
      <c r="H228" s="251">
        <f>IF(H$62=0,0,H$62/CHI_fec!H$62)</f>
        <v>0.10841600833866824</v>
      </c>
      <c r="I228" s="251">
        <f>IF(I$62=0,0,I$62/CHI_fec!I$62)</f>
        <v>0.10841600833866825</v>
      </c>
      <c r="J228" s="251">
        <f>IF(J$62=0,0,J$62/CHI_fec!J$62)</f>
        <v>0.10841600833866825</v>
      </c>
      <c r="K228" s="251">
        <f>IF(K$62=0,0,K$62/CHI_fec!K$62)</f>
        <v>0.11615784540392264</v>
      </c>
      <c r="L228" s="251">
        <f>IF(L$62=0,0,L$62/CHI_fec!L$62)</f>
        <v>0.11615784540392263</v>
      </c>
      <c r="M228" s="251">
        <f>IF(M$62=0,0,M$62/CHI_fec!M$62)</f>
        <v>0.11615784540392263</v>
      </c>
      <c r="N228" s="251">
        <f>IF(N$62=0,0,N$62/CHI_fec!N$62)</f>
        <v>0.11615784540392264</v>
      </c>
      <c r="O228" s="251">
        <f>IF(O$62=0,0,O$62/CHI_fec!O$62)</f>
        <v>0.11615784540392265</v>
      </c>
      <c r="P228" s="251">
        <f>IF(P$62=0,0,P$62/CHI_fec!P$62)</f>
        <v>0.11615784540392263</v>
      </c>
      <c r="Q228" s="251">
        <f>IF(Q$62=0,0,Q$62/CHI_fec!Q$62)</f>
        <v>0.11615784540392265</v>
      </c>
    </row>
    <row r="229" spans="1:17" x14ac:dyDescent="0.25">
      <c r="A229" s="76" t="s">
        <v>81</v>
      </c>
      <c r="B229" s="251">
        <f>IF(B$63=0,0,B$63/CHI_fec!B$63)</f>
        <v>0.55489756371693721</v>
      </c>
      <c r="C229" s="251">
        <f>IF(C$63=0,0,C$63/CHI_fec!C$63)</f>
        <v>0.5548975637169371</v>
      </c>
      <c r="D229" s="251">
        <f>IF(D$63=0,0,D$63/CHI_fec!D$63)</f>
        <v>0.55738897078911687</v>
      </c>
      <c r="E229" s="251">
        <f>IF(E$63=0,0,E$63/CHI_fec!E$63)</f>
        <v>0.5640635492841729</v>
      </c>
      <c r="F229" s="251">
        <f>IF(F$63=0,0,F$63/CHI_fec!F$63)</f>
        <v>0.56406354928417279</v>
      </c>
      <c r="G229" s="251">
        <f>IF(G$63=0,0,G$63/CHI_fec!G$63)</f>
        <v>0.56943396661302581</v>
      </c>
      <c r="H229" s="251">
        <f>IF(H$63=0,0,H$63/CHI_fec!H$63)</f>
        <v>0.57572818820729776</v>
      </c>
      <c r="I229" s="251">
        <f>IF(I$63=0,0,I$63/CHI_fec!I$63)</f>
        <v>0.57572818820729788</v>
      </c>
      <c r="J229" s="251">
        <f>IF(J$63=0,0,J$63/CHI_fec!J$63)</f>
        <v>0.57572818820729776</v>
      </c>
      <c r="K229" s="251">
        <f>IF(K$63=0,0,K$63/CHI_fec!K$63)</f>
        <v>0.61684014109392027</v>
      </c>
      <c r="L229" s="251">
        <f>IF(L$63=0,0,L$63/CHI_fec!L$63)</f>
        <v>0.61684014109392038</v>
      </c>
      <c r="M229" s="251">
        <f>IF(M$63=0,0,M$63/CHI_fec!M$63)</f>
        <v>0.61684014109392027</v>
      </c>
      <c r="N229" s="251">
        <f>IF(N$63=0,0,N$63/CHI_fec!N$63)</f>
        <v>0.61684014109392038</v>
      </c>
      <c r="O229" s="251">
        <f>IF(O$63=0,0,O$63/CHI_fec!O$63)</f>
        <v>0.61684014109392038</v>
      </c>
      <c r="P229" s="251">
        <f>IF(P$63=0,0,P$63/CHI_fec!P$63)</f>
        <v>0.61684014109392038</v>
      </c>
      <c r="Q229" s="251">
        <f>IF(Q$63=0,0,Q$63/CHI_fec!Q$63)</f>
        <v>0.61684014109392038</v>
      </c>
    </row>
    <row r="230" spans="1:17" x14ac:dyDescent="0.25">
      <c r="A230" s="76" t="s">
        <v>80</v>
      </c>
      <c r="B230" s="251">
        <f>IF(B$64=0,0,B$64/CHI_fec!B$64)</f>
        <v>0.40926124079968695</v>
      </c>
      <c r="C230" s="251">
        <f>IF(C$64=0,0,C$64/CHI_fec!C$64)</f>
        <v>0.40926124079968706</v>
      </c>
      <c r="D230" s="251">
        <f>IF(D$64=0,0,D$64/CHI_fec!D$64)</f>
        <v>0.41109876256292455</v>
      </c>
      <c r="E230" s="251">
        <f>IF(E$64=0,0,E$64/CHI_fec!E$64)</f>
        <v>0.41602155634562521</v>
      </c>
      <c r="F230" s="251">
        <f>IF(F$64=0,0,F$64/CHI_fec!F$64)</f>
        <v>0.41602155634562527</v>
      </c>
      <c r="G230" s="251">
        <f>IF(G$64=0,0,G$64/CHI_fec!G$64)</f>
        <v>0.41998247418584056</v>
      </c>
      <c r="H230" s="251">
        <f>IF(H$64=0,0,H$64/CHI_fec!H$64)</f>
        <v>0.42462473810620271</v>
      </c>
      <c r="I230" s="251">
        <f>IF(I$64=0,0,I$64/CHI_fec!I$64)</f>
        <v>0.42462473810620277</v>
      </c>
      <c r="J230" s="251">
        <f>IF(J$64=0,0,J$64/CHI_fec!J$64)</f>
        <v>0.42462473810620271</v>
      </c>
      <c r="K230" s="251">
        <f>IF(K$64=0,0,K$64/CHI_fec!K$64)</f>
        <v>0.45494660280745131</v>
      </c>
      <c r="L230" s="251">
        <f>IF(L$64=0,0,L$64/CHI_fec!L$64)</f>
        <v>0.45494660280745131</v>
      </c>
      <c r="M230" s="251">
        <f>IF(M$64=0,0,M$64/CHI_fec!M$64)</f>
        <v>0.45494660280745131</v>
      </c>
      <c r="N230" s="251">
        <f>IF(N$64=0,0,N$64/CHI_fec!N$64)</f>
        <v>0.45494660280745136</v>
      </c>
      <c r="O230" s="251">
        <f>IF(O$64=0,0,O$64/CHI_fec!O$64)</f>
        <v>0.45494660280745136</v>
      </c>
      <c r="P230" s="251">
        <f>IF(P$64=0,0,P$64/CHI_fec!P$64)</f>
        <v>0.45494660280745131</v>
      </c>
      <c r="Q230" s="251">
        <f>IF(Q$64=0,0,Q$64/CHI_fec!Q$64)</f>
        <v>0.45494660280745125</v>
      </c>
    </row>
    <row r="231" spans="1:17" x14ac:dyDescent="0.25">
      <c r="A231" s="129" t="s">
        <v>79</v>
      </c>
      <c r="B231" s="250">
        <f>IF(B$65=0,0,B$65/CHI_fec!B$65)</f>
        <v>0.61333359449471747</v>
      </c>
      <c r="C231" s="250">
        <f>IF(C$65=0,0,C$65/CHI_fec!C$65)</f>
        <v>0.61333359449471747</v>
      </c>
      <c r="D231" s="250">
        <f>IF(D$65=0,0,D$65/CHI_fec!D$65)</f>
        <v>0.61608737060556196</v>
      </c>
      <c r="E231" s="250">
        <f>IF(E$65=0,0,E$65/CHI_fec!E$65)</f>
        <v>0.62346484617544595</v>
      </c>
      <c r="F231" s="250">
        <f>IF(F$65=0,0,F$65/CHI_fec!F$65)</f>
        <v>0.62346484617544606</v>
      </c>
      <c r="G231" s="250">
        <f>IF(G$65=0,0,G$65/CHI_fec!G$65)</f>
        <v>0.62940081991117192</v>
      </c>
      <c r="H231" s="250">
        <f>IF(H$65=0,0,H$65/CHI_fec!H$65)</f>
        <v>0.6363578833538408</v>
      </c>
      <c r="I231" s="250">
        <f>IF(I$65=0,0,I$65/CHI_fec!I$65)</f>
        <v>0.6363578833538408</v>
      </c>
      <c r="J231" s="250">
        <f>IF(J$65=0,0,J$65/CHI_fec!J$65)</f>
        <v>0.63635788335384091</v>
      </c>
      <c r="K231" s="250">
        <f>IF(K$65=0,0,K$65/CHI_fec!K$65)</f>
        <v>0.68179931883563805</v>
      </c>
      <c r="L231" s="250">
        <f>IF(L$65=0,0,L$65/CHI_fec!L$65)</f>
        <v>0.68179931883563816</v>
      </c>
      <c r="M231" s="250">
        <f>IF(M$65=0,0,M$65/CHI_fec!M$65)</f>
        <v>0.68179931883563816</v>
      </c>
      <c r="N231" s="250">
        <f>IF(N$65=0,0,N$65/CHI_fec!N$65)</f>
        <v>0.68179931883563805</v>
      </c>
      <c r="O231" s="250">
        <f>IF(O$65=0,0,O$65/CHI_fec!O$65)</f>
        <v>0.68179931883563805</v>
      </c>
      <c r="P231" s="250">
        <f>IF(P$65=0,0,P$65/CHI_fec!P$65)</f>
        <v>0.68179931883563805</v>
      </c>
      <c r="Q231" s="250">
        <f>IF(Q$65=0,0,Q$65/CHI_fec!Q$65)</f>
        <v>0.68179931883563805</v>
      </c>
    </row>
    <row r="232" spans="1:17" x14ac:dyDescent="0.25">
      <c r="A232" s="127" t="s">
        <v>183</v>
      </c>
      <c r="B232" s="249">
        <f>IF(B$70=0,0,B$70/CHI_fec!B$70)</f>
        <v>0.56919253953425897</v>
      </c>
      <c r="C232" s="249">
        <f>IF(C$70=0,0,C$70/CHI_fec!C$70)</f>
        <v>0.56711821935825835</v>
      </c>
      <c r="D232" s="249">
        <f>IF(D$70=0,0,D$70/CHI_fec!D$70)</f>
        <v>0.57109641079670515</v>
      </c>
      <c r="E232" s="249">
        <f>IF(E$70=0,0,E$70/CHI_fec!E$70)</f>
        <v>0.6320157490635816</v>
      </c>
      <c r="F232" s="249">
        <f>IF(F$70=0,0,F$70/CHI_fec!F$70)</f>
        <v>0.6320157490635816</v>
      </c>
      <c r="G232" s="249">
        <f>IF(G$70=0,0,G$70/CHI_fec!G$70)</f>
        <v>0.63803313546478824</v>
      </c>
      <c r="H232" s="249">
        <f>IF(H$70=0,0,H$70/CHI_fec!H$70)</f>
        <v>0.64508561595342184</v>
      </c>
      <c r="I232" s="249">
        <f>IF(I$70=0,0,I$70/CHI_fec!I$70)</f>
        <v>0.64508561595342173</v>
      </c>
      <c r="J232" s="249">
        <f>IF(J$70=0,0,J$70/CHI_fec!J$70)</f>
        <v>0.64508561595342195</v>
      </c>
      <c r="K232" s="249">
        <f>IF(K$70=0,0,K$70/CHI_fec!K$70)</f>
        <v>0.69115028673755563</v>
      </c>
      <c r="L232" s="249">
        <f>IF(L$70=0,0,L$70/CHI_fec!L$70)</f>
        <v>0.69115028673755574</v>
      </c>
      <c r="M232" s="249">
        <f>IF(M$70=0,0,M$70/CHI_fec!M$70)</f>
        <v>0.69115028673755563</v>
      </c>
      <c r="N232" s="249">
        <f>IF(N$70=0,0,N$70/CHI_fec!N$70)</f>
        <v>0.69115028673755574</v>
      </c>
      <c r="O232" s="249">
        <f>IF(O$70=0,0,O$70/CHI_fec!O$70)</f>
        <v>0.69115028673755574</v>
      </c>
      <c r="P232" s="249">
        <f>IF(P$70=0,0,P$70/CHI_fec!P$70)</f>
        <v>0.69115028673755585</v>
      </c>
      <c r="Q232" s="249">
        <f>IF(Q$70=0,0,Q$70/CHI_fec!Q$70)</f>
        <v>0.63551742581740334</v>
      </c>
    </row>
    <row r="233" spans="1:17" x14ac:dyDescent="0.25">
      <c r="A233" s="127" t="s">
        <v>181</v>
      </c>
      <c r="B233" s="249">
        <f>IF(B$83=0,0,B$83/CHI_fec!B$83)</f>
        <v>0.41021574286279811</v>
      </c>
      <c r="C233" s="249">
        <f>IF(C$83=0,0,C$83/CHI_fec!C$83)</f>
        <v>0.40577882464730675</v>
      </c>
      <c r="D233" s="249">
        <f>IF(D$83=0,0,D$83/CHI_fec!D$83)</f>
        <v>0.41312314387808347</v>
      </c>
      <c r="E233" s="249">
        <f>IF(E$83=0,0,E$83/CHI_fec!E$83)</f>
        <v>0.43623722379568897</v>
      </c>
      <c r="F233" s="249">
        <f>IF(F$83=0,0,F$83/CHI_fec!F$83)</f>
        <v>0.42864848757692475</v>
      </c>
      <c r="G233" s="249">
        <f>IF(G$83=0,0,G$83/CHI_fec!G$83)</f>
        <v>0.43828814924851384</v>
      </c>
      <c r="H233" s="249">
        <f>IF(H$83=0,0,H$83/CHI_fec!H$83)</f>
        <v>0.44607151505868187</v>
      </c>
      <c r="I233" s="249">
        <f>IF(I$83=0,0,I$83/CHI_fec!I$83)</f>
        <v>0.44263177185447744</v>
      </c>
      <c r="J233" s="249">
        <f>IF(J$83=0,0,J$83/CHI_fec!J$83)</f>
        <v>0.44716974047981484</v>
      </c>
      <c r="K233" s="249">
        <f>IF(K$83=0,0,K$83/CHI_fec!K$83)</f>
        <v>0.48334115723634535</v>
      </c>
      <c r="L233" s="249">
        <f>IF(L$83=0,0,L$83/CHI_fec!L$83)</f>
        <v>0.47986244468586076</v>
      </c>
      <c r="M233" s="249">
        <f>IF(M$83=0,0,M$83/CHI_fec!M$83)</f>
        <v>0.46861069888855156</v>
      </c>
      <c r="N233" s="249">
        <f>IF(N$83=0,0,N$83/CHI_fec!N$83)</f>
        <v>0.4561863688700758</v>
      </c>
      <c r="O233" s="249">
        <f>IF(O$83=0,0,O$83/CHI_fec!O$83)</f>
        <v>0.44679371840968768</v>
      </c>
      <c r="P233" s="249">
        <f>IF(P$83=0,0,P$83/CHI_fec!P$83)</f>
        <v>0.45550574013490708</v>
      </c>
      <c r="Q233" s="249">
        <f>IF(Q$83=0,0,Q$83/CHI_fec!Q$83)</f>
        <v>0.46374915450368792</v>
      </c>
    </row>
    <row r="234" spans="1:17" x14ac:dyDescent="0.25">
      <c r="A234" s="127" t="s">
        <v>180</v>
      </c>
      <c r="B234" s="248">
        <f>IF(B$91=0,0,B$91/CHI_fec!B$91)</f>
        <v>0.537150301105907</v>
      </c>
      <c r="C234" s="248">
        <f>IF(C$91=0,0,C$91/CHI_fec!C$91)</f>
        <v>0.53171222875982604</v>
      </c>
      <c r="D234" s="248">
        <f>IF(D$91=0,0,D$91/CHI_fec!D$91)</f>
        <v>0.54138932466961764</v>
      </c>
      <c r="E234" s="248">
        <f>IF(E$91=0,0,E$91/CHI_fec!E$91)</f>
        <v>0.580511874920139</v>
      </c>
      <c r="F234" s="248">
        <f>IF(F$91=0,0,F$91/CHI_fec!F$91)</f>
        <v>0.57940510084018704</v>
      </c>
      <c r="G234" s="248">
        <f>IF(G$91=0,0,G$91/CHI_fec!G$91)</f>
        <v>0.58769663880409218</v>
      </c>
      <c r="H234" s="248">
        <f>IF(H$91=0,0,H$91/CHI_fec!H$91)</f>
        <v>0.57595163920140224</v>
      </c>
      <c r="I234" s="248">
        <f>IF(I$91=0,0,I$91/CHI_fec!I$91)</f>
        <v>0.59726836429648456</v>
      </c>
      <c r="J234" s="248">
        <f>IF(J$91=0,0,J$91/CHI_fec!J$91)</f>
        <v>0.60385381761377643</v>
      </c>
      <c r="K234" s="248">
        <f>IF(K$91=0,0,K$91/CHI_fec!K$91)</f>
        <v>0.64967448373223002</v>
      </c>
      <c r="L234" s="248">
        <f>IF(L$91=0,0,L$91/CHI_fec!L$91)</f>
        <v>0.63707825937825113</v>
      </c>
      <c r="M234" s="248">
        <f>IF(M$91=0,0,M$91/CHI_fec!M$91)</f>
        <v>0.61448753512954901</v>
      </c>
      <c r="N234" s="248">
        <f>IF(N$91=0,0,N$91/CHI_fec!N$91)</f>
        <v>0.61020584496536168</v>
      </c>
      <c r="O234" s="248">
        <f>IF(O$91=0,0,O$91/CHI_fec!O$91)</f>
        <v>0.59561811455447289</v>
      </c>
      <c r="P234" s="248">
        <f>IF(P$91=0,0,P$91/CHI_fec!P$91)</f>
        <v>0.59012676575135348</v>
      </c>
      <c r="Q234" s="248">
        <f>IF(Q$91=0,0,Q$91/CHI_fec!Q$91)</f>
        <v>0.60156082579972348</v>
      </c>
    </row>
    <row r="235" spans="1:17" x14ac:dyDescent="0.25">
      <c r="A235" s="72" t="s">
        <v>179</v>
      </c>
      <c r="B235" s="247">
        <f>IF(B$105=0,0,B$105/CHI_fec!B$105)</f>
        <v>0.56034965165347028</v>
      </c>
      <c r="C235" s="247">
        <f>IF(C$105=0,0,C$105/CHI_fec!C$105)</f>
        <v>0.56034965165347017</v>
      </c>
      <c r="D235" s="247">
        <f>IF(D$105=0,0,D$105/CHI_fec!D$105)</f>
        <v>0.56286553778508608</v>
      </c>
      <c r="E235" s="247">
        <f>IF(E$105=0,0,E$105/CHI_fec!E$105)</f>
        <v>0.56960569665258165</v>
      </c>
      <c r="F235" s="247">
        <f>IF(F$105=0,0,F$105/CHI_fec!F$105)</f>
        <v>0.56960569665258165</v>
      </c>
      <c r="G235" s="247">
        <f>IF(G$105=0,0,G$105/CHI_fec!G$105)</f>
        <v>0.57502888045482936</v>
      </c>
      <c r="H235" s="247">
        <f>IF(H$105=0,0,H$105/CHI_fec!H$105)</f>
        <v>0.58138494526462059</v>
      </c>
      <c r="I235" s="247">
        <f>IF(I$105=0,0,I$105/CHI_fec!I$105)</f>
        <v>0.58138494526462059</v>
      </c>
      <c r="J235" s="247">
        <f>IF(J$105=0,0,J$105/CHI_fec!J$105)</f>
        <v>0.58138494526462048</v>
      </c>
      <c r="K235" s="247">
        <f>IF(K$105=0,0,K$105/CHI_fec!K$105)</f>
        <v>0.62290083934153984</v>
      </c>
      <c r="L235" s="247">
        <f>IF(L$105=0,0,L$105/CHI_fec!L$105)</f>
        <v>0.62290083934153972</v>
      </c>
      <c r="M235" s="247">
        <f>IF(M$105=0,0,M$105/CHI_fec!M$105)</f>
        <v>0.62290083934153984</v>
      </c>
      <c r="N235" s="247">
        <f>IF(N$105=0,0,N$105/CHI_fec!N$105)</f>
        <v>0.62290083934153972</v>
      </c>
      <c r="O235" s="247">
        <f>IF(O$105=0,0,O$105/CHI_fec!O$105)</f>
        <v>0.62290083934153972</v>
      </c>
      <c r="P235" s="247">
        <f>IF(P$105=0,0,P$105/CHI_fec!P$105)</f>
        <v>0.62290083934153972</v>
      </c>
      <c r="Q235" s="247">
        <f>IF(Q$105=0,0,Q$105/CHI_fec!Q$105)</f>
        <v>0.62290083934153972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0.36723130174268509</v>
      </c>
      <c r="C237" s="253">
        <f>IF(C$108=0,0,C$108/CHI_fec!C$108)</f>
        <v>0.36552888058210364</v>
      </c>
      <c r="D237" s="253">
        <f>IF(D$108=0,0,D$108/CHI_fec!D$108)</f>
        <v>0.36765712446216747</v>
      </c>
      <c r="E237" s="253">
        <f>IF(E$108=0,0,E$108/CHI_fec!E$108)</f>
        <v>0.3784682605639389</v>
      </c>
      <c r="F237" s="253">
        <f>IF(F$108=0,0,F$108/CHI_fec!F$108)</f>
        <v>0.375451854228737</v>
      </c>
      <c r="G237" s="253">
        <f>IF(G$108=0,0,G$108/CHI_fec!G$108)</f>
        <v>0.38995259651751324</v>
      </c>
      <c r="H237" s="253">
        <f>IF(H$108=0,0,H$108/CHI_fec!H$108)</f>
        <v>0.39552630055950955</v>
      </c>
      <c r="I237" s="253">
        <f>IF(I$108=0,0,I$108/CHI_fec!I$108)</f>
        <v>0.39197290992140738</v>
      </c>
      <c r="J237" s="253">
        <f>IF(J$108=0,0,J$108/CHI_fec!J$108)</f>
        <v>0.39491379639593072</v>
      </c>
      <c r="K237" s="253">
        <f>IF(K$108=0,0,K$108/CHI_fec!K$108)</f>
        <v>0.42388108835655219</v>
      </c>
      <c r="L237" s="253">
        <f>IF(L$108=0,0,L$108/CHI_fec!L$108)</f>
        <v>0.42233071088287305</v>
      </c>
      <c r="M237" s="253">
        <f>IF(M$108=0,0,M$108/CHI_fec!M$108)</f>
        <v>0.4126563491898626</v>
      </c>
      <c r="N237" s="253">
        <f>IF(N$108=0,0,N$108/CHI_fec!N$108)</f>
        <v>0.42561346527911897</v>
      </c>
      <c r="O237" s="253">
        <f>IF(O$108=0,0,O$108/CHI_fec!O$108)</f>
        <v>0.41955828853010235</v>
      </c>
      <c r="P237" s="253">
        <f>IF(P$108=0,0,P$108/CHI_fec!P$108)</f>
        <v>0.42815481487276902</v>
      </c>
      <c r="Q237" s="253">
        <f>IF(Q$108=0,0,Q$108/CHI_fec!Q$108)</f>
        <v>0.42638688214455156</v>
      </c>
    </row>
    <row r="238" spans="1:17" x14ac:dyDescent="0.25">
      <c r="A238" s="132" t="s">
        <v>83</v>
      </c>
      <c r="B238" s="252">
        <f>IF(B$109=0,0,B$109/CHI_fec!B$109)</f>
        <v>0.29436917763984211</v>
      </c>
      <c r="C238" s="252">
        <f>IF(C$109=0,0,C$109/CHI_fec!C$109)</f>
        <v>0.29436917763984211</v>
      </c>
      <c r="D238" s="252">
        <f>IF(D$109=0,0,D$109/CHI_fec!D$109)</f>
        <v>0.29436917763984205</v>
      </c>
      <c r="E238" s="252">
        <f>IF(E$109=0,0,E$109/CHI_fec!E$109)</f>
        <v>0.29764582485011221</v>
      </c>
      <c r="F238" s="252">
        <f>IF(F$109=0,0,F$109/CHI_fec!F$109)</f>
        <v>0.29764582485011221</v>
      </c>
      <c r="G238" s="252">
        <f>IF(G$109=0,0,G$109/CHI_fec!G$109)</f>
        <v>0.30737645609140996</v>
      </c>
      <c r="H238" s="252">
        <f>IF(H$109=0,0,H$109/CHI_fec!H$109)</f>
        <v>0.3073764560914099</v>
      </c>
      <c r="I238" s="252">
        <f>IF(I$109=0,0,I$109/CHI_fec!I$109)</f>
        <v>0.3073764560914099</v>
      </c>
      <c r="J238" s="252">
        <f>IF(J$109=0,0,J$109/CHI_fec!J$109)</f>
        <v>0.30737645609140996</v>
      </c>
      <c r="K238" s="252">
        <f>IF(K$109=0,0,K$109/CHI_fec!K$109)</f>
        <v>0.32762042829721483</v>
      </c>
      <c r="L238" s="252">
        <f>IF(L$109=0,0,L$109/CHI_fec!L$109)</f>
        <v>0.32762042829721483</v>
      </c>
      <c r="M238" s="252">
        <f>IF(M$109=0,0,M$109/CHI_fec!M$109)</f>
        <v>0.32762042829721488</v>
      </c>
      <c r="N238" s="252">
        <f>IF(N$109=0,0,N$109/CHI_fec!N$109)</f>
        <v>0.33996639871444861</v>
      </c>
      <c r="O238" s="252">
        <f>IF(O$109=0,0,O$109/CHI_fec!O$109)</f>
        <v>0.3399663987144485</v>
      </c>
      <c r="P238" s="252">
        <f>IF(P$109=0,0,P$109/CHI_fec!P$109)</f>
        <v>0.33996639871444856</v>
      </c>
      <c r="Q238" s="252">
        <f>IF(Q$109=0,0,Q$109/CHI_fec!Q$109)</f>
        <v>0.33996639871444856</v>
      </c>
    </row>
    <row r="239" spans="1:17" x14ac:dyDescent="0.25">
      <c r="A239" s="76" t="s">
        <v>82</v>
      </c>
      <c r="B239" s="251">
        <f>IF(B$110=0,0,B$110/CHI_fec!B$110)</f>
        <v>8.0027349108726525E-2</v>
      </c>
      <c r="C239" s="251">
        <f>IF(C$110=0,0,C$110/CHI_fec!C$110)</f>
        <v>8.0027349108726512E-2</v>
      </c>
      <c r="D239" s="251">
        <f>IF(D$110=0,0,D$110/CHI_fec!D$110)</f>
        <v>8.0027349108726512E-2</v>
      </c>
      <c r="E239" s="251">
        <f>IF(E$110=0,0,E$110/CHI_fec!E$110)</f>
        <v>8.0918140027479726E-2</v>
      </c>
      <c r="F239" s="251">
        <f>IF(F$110=0,0,F$110/CHI_fec!F$110)</f>
        <v>8.0918140027479726E-2</v>
      </c>
      <c r="G239" s="251">
        <f>IF(G$110=0,0,G$110/CHI_fec!G$110)</f>
        <v>8.3563514212505199E-2</v>
      </c>
      <c r="H239" s="251">
        <f>IF(H$110=0,0,H$110/CHI_fec!H$110)</f>
        <v>8.3563514212505186E-2</v>
      </c>
      <c r="I239" s="251">
        <f>IF(I$110=0,0,I$110/CHI_fec!I$110)</f>
        <v>8.3563514212505186E-2</v>
      </c>
      <c r="J239" s="251">
        <f>IF(J$110=0,0,J$110/CHI_fec!J$110)</f>
        <v>8.3563514212505186E-2</v>
      </c>
      <c r="K239" s="251">
        <f>IF(K$110=0,0,K$110/CHI_fec!K$110)</f>
        <v>8.9067050432059564E-2</v>
      </c>
      <c r="L239" s="251">
        <f>IF(L$110=0,0,L$110/CHI_fec!L$110)</f>
        <v>8.906705043205955E-2</v>
      </c>
      <c r="M239" s="251">
        <f>IF(M$110=0,0,M$110/CHI_fec!M$110)</f>
        <v>8.9067050432059536E-2</v>
      </c>
      <c r="N239" s="251">
        <f>IF(N$110=0,0,N$110/CHI_fec!N$110)</f>
        <v>9.2423432009056047E-2</v>
      </c>
      <c r="O239" s="251">
        <f>IF(O$110=0,0,O$110/CHI_fec!O$110)</f>
        <v>9.2423432009056047E-2</v>
      </c>
      <c r="P239" s="251">
        <f>IF(P$110=0,0,P$110/CHI_fec!P$110)</f>
        <v>9.2423432009056047E-2</v>
      </c>
      <c r="Q239" s="251">
        <f>IF(Q$110=0,0,Q$110/CHI_fec!Q$110)</f>
        <v>9.2423432009056061E-2</v>
      </c>
    </row>
    <row r="240" spans="1:17" x14ac:dyDescent="0.25">
      <c r="A240" s="76" t="s">
        <v>81</v>
      </c>
      <c r="B240" s="251">
        <f>IF(B$111=0,0,B$111/CHI_fec!B$111)</f>
        <v>0.42023731600079917</v>
      </c>
      <c r="C240" s="251">
        <f>IF(C$111=0,0,C$111/CHI_fec!C$111)</f>
        <v>0.42023731600079917</v>
      </c>
      <c r="D240" s="251">
        <f>IF(D$111=0,0,D$111/CHI_fec!D$111)</f>
        <v>0.42023731600079917</v>
      </c>
      <c r="E240" s="251">
        <f>IF(E$111=0,0,E$111/CHI_fec!E$111)</f>
        <v>0.42491501167588835</v>
      </c>
      <c r="F240" s="251">
        <f>IF(F$111=0,0,F$111/CHI_fec!F$111)</f>
        <v>0.42491501167588824</v>
      </c>
      <c r="G240" s="251">
        <f>IF(G$111=0,0,G$111/CHI_fec!G$111)</f>
        <v>0.43880632457971253</v>
      </c>
      <c r="H240" s="251">
        <f>IF(H$111=0,0,H$111/CHI_fec!H$111)</f>
        <v>0.43880632457971253</v>
      </c>
      <c r="I240" s="251">
        <f>IF(I$111=0,0,I$111/CHI_fec!I$111)</f>
        <v>0.43880632457971258</v>
      </c>
      <c r="J240" s="251">
        <f>IF(J$111=0,0,J$111/CHI_fec!J$111)</f>
        <v>0.43880632457971253</v>
      </c>
      <c r="K240" s="251">
        <f>IF(K$111=0,0,K$111/CHI_fec!K$111)</f>
        <v>0.46770633582807364</v>
      </c>
      <c r="L240" s="251">
        <f>IF(L$111=0,0,L$111/CHI_fec!L$111)</f>
        <v>0.46770633582807364</v>
      </c>
      <c r="M240" s="251">
        <f>IF(M$111=0,0,M$111/CHI_fec!M$111)</f>
        <v>0.46770633582807364</v>
      </c>
      <c r="N240" s="251">
        <f>IF(N$111=0,0,N$111/CHI_fec!N$111)</f>
        <v>0.4853312703173473</v>
      </c>
      <c r="O240" s="251">
        <f>IF(O$111=0,0,O$111/CHI_fec!O$111)</f>
        <v>0.4853312703173473</v>
      </c>
      <c r="P240" s="251">
        <f>IF(P$111=0,0,P$111/CHI_fec!P$111)</f>
        <v>0.4853312703173473</v>
      </c>
      <c r="Q240" s="251">
        <f>IF(Q$111=0,0,Q$111/CHI_fec!Q$111)</f>
        <v>0.48533127031734724</v>
      </c>
    </row>
    <row r="241" spans="1:17" x14ac:dyDescent="0.25">
      <c r="A241" s="76" t="s">
        <v>80</v>
      </c>
      <c r="B241" s="251">
        <f>IF(B$112=0,0,B$112/CHI_fec!B$112)</f>
        <v>0.31620390884667893</v>
      </c>
      <c r="C241" s="251">
        <f>IF(C$112=0,0,C$112/CHI_fec!C$112)</f>
        <v>0.31620390884667893</v>
      </c>
      <c r="D241" s="251">
        <f>IF(D$112=0,0,D$112/CHI_fec!D$112)</f>
        <v>0.31620390884667887</v>
      </c>
      <c r="E241" s="251">
        <f>IF(E$112=0,0,E$112/CHI_fec!E$112)</f>
        <v>0.31972360022233859</v>
      </c>
      <c r="F241" s="251">
        <f>IF(F$112=0,0,F$112/CHI_fec!F$112)</f>
        <v>0.31972360022233853</v>
      </c>
      <c r="G241" s="251">
        <f>IF(G$112=0,0,G$112/CHI_fec!G$112)</f>
        <v>0.33017599764625788</v>
      </c>
      <c r="H241" s="251">
        <f>IF(H$112=0,0,H$112/CHI_fec!H$112)</f>
        <v>0.33017599764625788</v>
      </c>
      <c r="I241" s="251">
        <f>IF(I$112=0,0,I$112/CHI_fec!I$112)</f>
        <v>0.33017599764625788</v>
      </c>
      <c r="J241" s="251">
        <f>IF(J$112=0,0,J$112/CHI_fec!J$112)</f>
        <v>0.33017599764625788</v>
      </c>
      <c r="K241" s="251">
        <f>IF(K$112=0,0,K$112/CHI_fec!K$112)</f>
        <v>0.35192155943836528</v>
      </c>
      <c r="L241" s="251">
        <f>IF(L$112=0,0,L$112/CHI_fec!L$112)</f>
        <v>0.35192155943836534</v>
      </c>
      <c r="M241" s="251">
        <f>IF(M$112=0,0,M$112/CHI_fec!M$112)</f>
        <v>0.35192155943836539</v>
      </c>
      <c r="N241" s="251">
        <f>IF(N$112=0,0,N$112/CHI_fec!N$112)</f>
        <v>0.36518328791053256</v>
      </c>
      <c r="O241" s="251">
        <f>IF(O$112=0,0,O$112/CHI_fec!O$112)</f>
        <v>0.36518328791053267</v>
      </c>
      <c r="P241" s="251">
        <f>IF(P$112=0,0,P$112/CHI_fec!P$112)</f>
        <v>0.36518328791053262</v>
      </c>
      <c r="Q241" s="251">
        <f>IF(Q$112=0,0,Q$112/CHI_fec!Q$112)</f>
        <v>0.36518328791053262</v>
      </c>
    </row>
    <row r="242" spans="1:17" x14ac:dyDescent="0.25">
      <c r="A242" s="129" t="s">
        <v>79</v>
      </c>
      <c r="B242" s="250">
        <f>IF(B$113=0,0,B$113/CHI_fec!B$113)</f>
        <v>0.46463186676570511</v>
      </c>
      <c r="C242" s="250">
        <f>IF(C$113=0,0,C$113/CHI_fec!C$113)</f>
        <v>0.464631866765705</v>
      </c>
      <c r="D242" s="250">
        <f>IF(D$113=0,0,D$113/CHI_fec!D$113)</f>
        <v>0.46463186676570495</v>
      </c>
      <c r="E242" s="250">
        <f>IF(E$113=0,0,E$113/CHI_fec!E$113)</f>
        <v>0.4698037217888662</v>
      </c>
      <c r="F242" s="250">
        <f>IF(F$113=0,0,F$113/CHI_fec!F$113)</f>
        <v>0.4698037217888662</v>
      </c>
      <c r="G242" s="250">
        <f>IF(G$113=0,0,G$113/CHI_fec!G$113)</f>
        <v>0.48516253548907112</v>
      </c>
      <c r="H242" s="250">
        <f>IF(H$113=0,0,H$113/CHI_fec!H$113)</f>
        <v>0.48516253548907107</v>
      </c>
      <c r="I242" s="250">
        <f>IF(I$113=0,0,I$113/CHI_fec!I$113)</f>
        <v>0.48516253548907107</v>
      </c>
      <c r="J242" s="250">
        <f>IF(J$113=0,0,J$113/CHI_fec!J$113)</f>
        <v>0.48516253548907107</v>
      </c>
      <c r="K242" s="250">
        <f>IF(K$113=0,0,K$113/CHI_fec!K$113)</f>
        <v>0.51711559073809699</v>
      </c>
      <c r="L242" s="250">
        <f>IF(L$113=0,0,L$113/CHI_fec!L$113)</f>
        <v>0.51711559073809688</v>
      </c>
      <c r="M242" s="250">
        <f>IF(M$113=0,0,M$113/CHI_fec!M$113)</f>
        <v>0.51711559073809699</v>
      </c>
      <c r="N242" s="250">
        <f>IF(N$113=0,0,N$113/CHI_fec!N$113)</f>
        <v>0.5366024518557776</v>
      </c>
      <c r="O242" s="250">
        <f>IF(O$113=0,0,O$113/CHI_fec!O$113)</f>
        <v>0.53660245185577771</v>
      </c>
      <c r="P242" s="250">
        <f>IF(P$113=0,0,P$113/CHI_fec!P$113)</f>
        <v>0.5366024518557776</v>
      </c>
      <c r="Q242" s="250">
        <f>IF(Q$113=0,0,Q$113/CHI_fec!Q$113)</f>
        <v>0.5366024518557776</v>
      </c>
    </row>
    <row r="243" spans="1:17" x14ac:dyDescent="0.25">
      <c r="A243" s="127" t="s">
        <v>182</v>
      </c>
      <c r="B243" s="249">
        <f>IF(B$118=0,0,B$118/CHI_fec!B$118)</f>
        <v>0.43954165331613521</v>
      </c>
      <c r="C243" s="249">
        <f>IF(C$118=0,0,C$118/CHI_fec!C$118)</f>
        <v>0.43801467740007172</v>
      </c>
      <c r="D243" s="249">
        <f>IF(D$118=0,0,D$118/CHI_fec!D$118)</f>
        <v>0.43906404637004143</v>
      </c>
      <c r="E243" s="249">
        <f>IF(E$118=0,0,E$118/CHI_fec!E$118)</f>
        <v>0.44630139468536995</v>
      </c>
      <c r="F243" s="249">
        <f>IF(F$118=0,0,F$118/CHI_fec!F$118)</f>
        <v>0.44580072953187028</v>
      </c>
      <c r="G243" s="249">
        <f>IF(G$118=0,0,G$118/CHI_fec!G$118)</f>
        <v>0.46183563032958946</v>
      </c>
      <c r="H243" s="249">
        <f>IF(H$118=0,0,H$118/CHI_fec!H$118)</f>
        <v>0.49895322646505952</v>
      </c>
      <c r="I243" s="249">
        <f>IF(I$118=0,0,I$118/CHI_fec!I$118)</f>
        <v>0.48433502922256849</v>
      </c>
      <c r="J243" s="249">
        <f>IF(J$118=0,0,J$118/CHI_fec!J$118)</f>
        <v>0.49479359229495851</v>
      </c>
      <c r="K243" s="249">
        <f>IF(K$118=0,0,K$118/CHI_fec!K$118)</f>
        <v>0.53181454374679549</v>
      </c>
      <c r="L243" s="249">
        <f>IF(L$118=0,0,L$118/CHI_fec!L$118)</f>
        <v>0.53181454374679538</v>
      </c>
      <c r="M243" s="249">
        <f>IF(M$118=0,0,M$118/CHI_fec!M$118)</f>
        <v>0.4953302793783681</v>
      </c>
      <c r="N243" s="249">
        <f>IF(N$118=0,0,N$118/CHI_fec!N$118)</f>
        <v>0.53608711278278631</v>
      </c>
      <c r="O243" s="249">
        <f>IF(O$118=0,0,O$118/CHI_fec!O$118)</f>
        <v>0.51622686111952099</v>
      </c>
      <c r="P243" s="249">
        <f>IF(P$118=0,0,P$118/CHI_fec!P$118)</f>
        <v>0.55185531671897459</v>
      </c>
      <c r="Q243" s="249">
        <f>IF(Q$118=0,0,Q$118/CHI_fec!Q$118)</f>
        <v>0.50975694923307469</v>
      </c>
    </row>
    <row r="244" spans="1:17" x14ac:dyDescent="0.25">
      <c r="A244" s="127" t="s">
        <v>181</v>
      </c>
      <c r="B244" s="249">
        <f>IF(B$131=0,0,B$131/CHI_fec!B$131)</f>
        <v>0.30170176082096373</v>
      </c>
      <c r="C244" s="249">
        <f>IF(C$131=0,0,C$131/CHI_fec!C$131)</f>
        <v>0.29843853637986734</v>
      </c>
      <c r="D244" s="249">
        <f>IF(D$131=0,0,D$131/CHI_fec!D$131)</f>
        <v>0.30248197098719798</v>
      </c>
      <c r="E244" s="249">
        <f>IF(E$131=0,0,E$131/CHI_fec!E$131)</f>
        <v>0.31913944469491412</v>
      </c>
      <c r="F244" s="249">
        <f>IF(F$131=0,0,F$131/CHI_fec!F$131)</f>
        <v>0.31358772895245629</v>
      </c>
      <c r="G244" s="249">
        <f>IF(G$131=0,0,G$131/CHI_fec!G$131)</f>
        <v>0.32799933482692351</v>
      </c>
      <c r="H244" s="249">
        <f>IF(H$131=0,0,H$131/CHI_fec!H$131)</f>
        <v>0.33017455552217656</v>
      </c>
      <c r="I244" s="249">
        <f>IF(I$131=0,0,I$131/CHI_fec!I$131)</f>
        <v>0.32762851605267762</v>
      </c>
      <c r="J244" s="249">
        <f>IF(J$131=0,0,J$131/CHI_fec!J$131)</f>
        <v>0.33098744331717073</v>
      </c>
      <c r="K244" s="249">
        <f>IF(K$131=0,0,K$131/CHI_fec!K$131)</f>
        <v>0.35590831010572616</v>
      </c>
      <c r="L244" s="249">
        <f>IF(L$131=0,0,L$131/CHI_fec!L$131)</f>
        <v>0.35334675976669483</v>
      </c>
      <c r="M244" s="249">
        <f>IF(M$131=0,0,M$131/CHI_fec!M$131)</f>
        <v>0.34506153560875835</v>
      </c>
      <c r="N244" s="249">
        <f>IF(N$131=0,0,N$131/CHI_fec!N$131)</f>
        <v>0.34857134009876167</v>
      </c>
      <c r="O244" s="249">
        <f>IF(O$131=0,0,O$131/CHI_fec!O$131)</f>
        <v>0.34139442956071525</v>
      </c>
      <c r="P244" s="249">
        <f>IF(P$131=0,0,P$131/CHI_fec!P$131)</f>
        <v>0.34805127267343472</v>
      </c>
      <c r="Q244" s="249">
        <f>IF(Q$131=0,0,Q$131/CHI_fec!Q$131)</f>
        <v>0.35435005358754329</v>
      </c>
    </row>
    <row r="245" spans="1:17" x14ac:dyDescent="0.25">
      <c r="A245" s="127" t="s">
        <v>180</v>
      </c>
      <c r="B245" s="248">
        <f>IF(B$139=0,0,B$139/CHI_fec!B$139)</f>
        <v>0.43445403649343861</v>
      </c>
      <c r="C245" s="248">
        <f>IF(C$139=0,0,C$139/CHI_fec!C$139)</f>
        <v>0.42948960491478794</v>
      </c>
      <c r="D245" s="248">
        <f>IF(D$139=0,0,D$139/CHI_fec!D$139)</f>
        <v>0.43635416943879296</v>
      </c>
      <c r="E245" s="248">
        <f>IF(E$139=0,0,E$139/CHI_fec!E$139)</f>
        <v>0.46269687726470171</v>
      </c>
      <c r="F245" s="248">
        <f>IF(F$139=0,0,F$139/CHI_fec!F$139)</f>
        <v>0.45198721431374961</v>
      </c>
      <c r="G245" s="248">
        <f>IF(G$139=0,0,G$139/CHI_fec!G$139)</f>
        <v>0.47380628710858574</v>
      </c>
      <c r="H245" s="248">
        <f>IF(H$139=0,0,H$139/CHI_fec!H$139)</f>
        <v>0.48152227765077277</v>
      </c>
      <c r="I245" s="248">
        <f>IF(I$139=0,0,I$139/CHI_fec!I$139)</f>
        <v>0.4721823016520178</v>
      </c>
      <c r="J245" s="248">
        <f>IF(J$139=0,0,J$139/CHI_fec!J$139)</f>
        <v>0.47901581574610397</v>
      </c>
      <c r="K245" s="248">
        <f>IF(K$139=0,0,K$139/CHI_fec!K$139)</f>
        <v>0.52210201566526893</v>
      </c>
      <c r="L245" s="248">
        <f>IF(L$139=0,0,L$139/CHI_fec!L$139)</f>
        <v>0.51594200725382589</v>
      </c>
      <c r="M245" s="248">
        <f>IF(M$139=0,0,M$139/CHI_fec!M$139)</f>
        <v>0.49040697232805647</v>
      </c>
      <c r="N245" s="248">
        <f>IF(N$139=0,0,N$139/CHI_fec!N$139)</f>
        <v>0.49166240028846914</v>
      </c>
      <c r="O245" s="248">
        <f>IF(O$139=0,0,O$139/CHI_fec!O$139)</f>
        <v>0.47685034616237304</v>
      </c>
      <c r="P245" s="248">
        <f>IF(P$139=0,0,P$139/CHI_fec!P$139)</f>
        <v>0.4984514758835013</v>
      </c>
      <c r="Q245" s="248">
        <f>IF(Q$139=0,0,Q$139/CHI_fec!Q$139)</f>
        <v>0.50576792565394446</v>
      </c>
    </row>
    <row r="246" spans="1:17" x14ac:dyDescent="0.25">
      <c r="A246" s="72" t="s">
        <v>179</v>
      </c>
      <c r="B246" s="247">
        <f>IF(B$153=0,0,B$153/CHI_fec!B$153)</f>
        <v>0.42961519822649857</v>
      </c>
      <c r="C246" s="247">
        <f>IF(C$153=0,0,C$153/CHI_fec!C$153)</f>
        <v>0.42961519822649863</v>
      </c>
      <c r="D246" s="247">
        <f>IF(D$153=0,0,D$153/CHI_fec!D$153)</f>
        <v>0.42961519822649863</v>
      </c>
      <c r="E246" s="247">
        <f>IF(E$153=0,0,E$153/CHI_fec!E$153)</f>
        <v>0.43439727986984522</v>
      </c>
      <c r="F246" s="247">
        <f>IF(F$153=0,0,F$153/CHI_fec!F$153)</f>
        <v>0.43439727986984517</v>
      </c>
      <c r="G246" s="247">
        <f>IF(G$153=0,0,G$153/CHI_fec!G$153)</f>
        <v>0.44859858689225968</v>
      </c>
      <c r="H246" s="247">
        <f>IF(H$153=0,0,H$153/CHI_fec!H$153)</f>
        <v>0.44859858689225957</v>
      </c>
      <c r="I246" s="247">
        <f>IF(I$153=0,0,I$153/CHI_fec!I$153)</f>
        <v>0.44859858689225968</v>
      </c>
      <c r="J246" s="247">
        <f>IF(J$153=0,0,J$153/CHI_fec!J$153)</f>
        <v>0.44859858689225968</v>
      </c>
      <c r="K246" s="247">
        <f>IF(K$153=0,0,K$153/CHI_fec!K$153)</f>
        <v>0.47814352159574774</v>
      </c>
      <c r="L246" s="247">
        <f>IF(L$153=0,0,L$153/CHI_fec!L$153)</f>
        <v>0.47814352159574769</v>
      </c>
      <c r="M246" s="247">
        <f>IF(M$153=0,0,M$153/CHI_fec!M$153)</f>
        <v>0.47814352159574774</v>
      </c>
      <c r="N246" s="247">
        <f>IF(N$153=0,0,N$153/CHI_fec!N$153)</f>
        <v>0.49616176851488603</v>
      </c>
      <c r="O246" s="247">
        <f>IF(O$153=0,0,O$153/CHI_fec!O$153)</f>
        <v>0.49616176851488603</v>
      </c>
      <c r="P246" s="247">
        <f>IF(P$153=0,0,P$153/CHI_fec!P$153)</f>
        <v>0.49616176851488603</v>
      </c>
      <c r="Q246" s="247">
        <f>IF(Q$153=0,0,Q$153/CHI_fec!Q$153)</f>
        <v>0.49616176851488603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0</v>
      </c>
      <c r="C58" s="176">
        <v>0</v>
      </c>
      <c r="D58" s="176">
        <v>0</v>
      </c>
      <c r="E58" s="176">
        <v>0</v>
      </c>
      <c r="F58" s="176">
        <v>0</v>
      </c>
      <c r="G58" s="176">
        <v>0</v>
      </c>
      <c r="H58" s="176">
        <v>0</v>
      </c>
      <c r="I58" s="176">
        <v>0</v>
      </c>
      <c r="J58" s="176">
        <v>0</v>
      </c>
      <c r="K58" s="176">
        <v>0</v>
      </c>
      <c r="L58" s="176">
        <v>0</v>
      </c>
      <c r="M58" s="176">
        <v>0</v>
      </c>
      <c r="N58" s="176">
        <v>0</v>
      </c>
      <c r="O58" s="176">
        <v>0</v>
      </c>
      <c r="P58" s="176">
        <v>0</v>
      </c>
      <c r="Q58" s="176">
        <v>0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41.27903953807062</v>
      </c>
      <c r="C60" s="96">
        <v>42.168600705959285</v>
      </c>
      <c r="D60" s="96">
        <v>39.768842155751997</v>
      </c>
      <c r="E60" s="96">
        <v>38.837962666336772</v>
      </c>
      <c r="F60" s="96">
        <v>43.828855998151816</v>
      </c>
      <c r="G60" s="96">
        <v>44.534183355445002</v>
      </c>
      <c r="H60" s="96">
        <v>33.451072293293606</v>
      </c>
      <c r="I60" s="96">
        <v>36.257795035158672</v>
      </c>
      <c r="J60" s="96">
        <v>27.811190037038699</v>
      </c>
      <c r="K60" s="96">
        <v>20.587765195330967</v>
      </c>
      <c r="L60" s="96">
        <v>25.255212825899243</v>
      </c>
      <c r="M60" s="96">
        <v>43.239306564625501</v>
      </c>
      <c r="N60" s="96">
        <v>49.841862605861799</v>
      </c>
      <c r="O60" s="96">
        <v>64.924885300827739</v>
      </c>
      <c r="P60" s="96">
        <v>47.16708991885627</v>
      </c>
      <c r="Q60" s="96">
        <v>51.947381525978173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1.3648190815483796</v>
      </c>
      <c r="C65" s="158">
        <v>1.3204833199346919</v>
      </c>
      <c r="D65" s="158">
        <v>1.3317164252297582</v>
      </c>
      <c r="E65" s="158">
        <v>2.0298252860328136</v>
      </c>
      <c r="F65" s="158">
        <v>2.1494709284145919</v>
      </c>
      <c r="G65" s="158">
        <v>2.3367385288282669</v>
      </c>
      <c r="H65" s="158">
        <v>2.0028512722881811</v>
      </c>
      <c r="I65" s="158">
        <v>1.9741489640617051</v>
      </c>
      <c r="J65" s="158">
        <v>1.6677555963657715</v>
      </c>
      <c r="K65" s="158">
        <v>1.2950392345526862</v>
      </c>
      <c r="L65" s="158">
        <v>1.4959729064811078</v>
      </c>
      <c r="M65" s="158">
        <v>1.9127366083449977</v>
      </c>
      <c r="N65" s="158">
        <v>2.003056555137154</v>
      </c>
      <c r="O65" s="158">
        <v>2.3181402337311532</v>
      </c>
      <c r="P65" s="158">
        <v>1.9349401067379199</v>
      </c>
      <c r="Q65" s="158">
        <v>1.8098221676436879</v>
      </c>
    </row>
    <row r="66" spans="1:17" x14ac:dyDescent="0.25">
      <c r="A66" s="92" t="s">
        <v>125</v>
      </c>
      <c r="B66" s="91">
        <v>0.63907168368236922</v>
      </c>
      <c r="C66" s="91">
        <v>0.61831162089832958</v>
      </c>
      <c r="D66" s="91">
        <v>0.623571482524645</v>
      </c>
      <c r="E66" s="91">
        <v>0.95045847516607573</v>
      </c>
      <c r="F66" s="91">
        <v>1.0064821219306241</v>
      </c>
      <c r="G66" s="91">
        <v>1.0941695101811981</v>
      </c>
      <c r="H66" s="91">
        <v>0.93782798910934728</v>
      </c>
      <c r="I66" s="91">
        <v>0.92438823530472258</v>
      </c>
      <c r="J66" s="91">
        <v>0.78092062995705325</v>
      </c>
      <c r="K66" s="91">
        <v>0.60639751835926725</v>
      </c>
      <c r="L66" s="91">
        <v>0.70048399602053768</v>
      </c>
      <c r="M66" s="91">
        <v>0.89563211803073839</v>
      </c>
      <c r="N66" s="91">
        <v>0.93792411207370063</v>
      </c>
      <c r="O66" s="91">
        <v>1.0854609246096585</v>
      </c>
      <c r="P66" s="91">
        <v>0.90602882723083644</v>
      </c>
      <c r="Q66" s="91">
        <v>0.84744279698197322</v>
      </c>
    </row>
    <row r="67" spans="1:17" x14ac:dyDescent="0.25">
      <c r="A67" s="92" t="s">
        <v>26</v>
      </c>
      <c r="B67" s="91">
        <v>0.72574739786601039</v>
      </c>
      <c r="C67" s="91">
        <v>0.70217169903636223</v>
      </c>
      <c r="D67" s="91">
        <v>0.70814494270511308</v>
      </c>
      <c r="E67" s="91">
        <v>1.0793668108667378</v>
      </c>
      <c r="F67" s="91">
        <v>1.1429888064839677</v>
      </c>
      <c r="G67" s="91">
        <v>1.242569018647069</v>
      </c>
      <c r="H67" s="91">
        <v>1.0650232831788338</v>
      </c>
      <c r="I67" s="91">
        <v>1.0497607287569826</v>
      </c>
      <c r="J67" s="91">
        <v>0.88683496640871839</v>
      </c>
      <c r="K67" s="91">
        <v>0.68864171619341885</v>
      </c>
      <c r="L67" s="91">
        <v>0.79548891046057013</v>
      </c>
      <c r="M67" s="91">
        <v>1.0171044903142594</v>
      </c>
      <c r="N67" s="91">
        <v>1.0651324430634534</v>
      </c>
      <c r="O67" s="91">
        <v>1.2326793091214949</v>
      </c>
      <c r="P67" s="91">
        <v>1.0289112795070836</v>
      </c>
      <c r="Q67" s="91">
        <v>0.96237937066171464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4.3206477448236082</v>
      </c>
      <c r="C70" s="204">
        <v>4.2637361873373241</v>
      </c>
      <c r="D70" s="204">
        <v>4.2421751331364206</v>
      </c>
      <c r="E70" s="204">
        <v>1.7040119770964413</v>
      </c>
      <c r="F70" s="204">
        <v>0.23295134798225189</v>
      </c>
      <c r="G70" s="204">
        <v>0.93238048645642713</v>
      </c>
      <c r="H70" s="204">
        <v>0</v>
      </c>
      <c r="I70" s="204">
        <v>0</v>
      </c>
      <c r="J70" s="204">
        <v>0</v>
      </c>
      <c r="K70" s="204">
        <v>0</v>
      </c>
      <c r="L70" s="204">
        <v>0</v>
      </c>
      <c r="M70" s="204">
        <v>1.669048806201844</v>
      </c>
      <c r="N70" s="204">
        <v>0</v>
      </c>
      <c r="O70" s="204">
        <v>0</v>
      </c>
      <c r="P70" s="204">
        <v>0</v>
      </c>
      <c r="Q70" s="204">
        <v>5.5911998165996799</v>
      </c>
    </row>
    <row r="71" spans="1:17" x14ac:dyDescent="0.25">
      <c r="A71" s="152" t="s">
        <v>192</v>
      </c>
      <c r="B71" s="151">
        <v>4.3206477448236082</v>
      </c>
      <c r="C71" s="151">
        <v>4.2637361873373241</v>
      </c>
      <c r="D71" s="151">
        <v>4.2421751331364206</v>
      </c>
      <c r="E71" s="151">
        <v>1.7040119770964413</v>
      </c>
      <c r="F71" s="151">
        <v>0.23295134798225189</v>
      </c>
      <c r="G71" s="151">
        <v>0.93238048645642713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1.669048806201844</v>
      </c>
      <c r="N71" s="151">
        <v>0</v>
      </c>
      <c r="O71" s="151">
        <v>0</v>
      </c>
      <c r="P71" s="151">
        <v>0</v>
      </c>
      <c r="Q71" s="151">
        <v>5.5911998165996799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1.7932421327803121</v>
      </c>
      <c r="C75" s="87">
        <v>2.0784980870897738</v>
      </c>
      <c r="D75" s="87">
        <v>1.8581049814215029</v>
      </c>
      <c r="E75" s="87">
        <v>0.55120379844990364</v>
      </c>
      <c r="F75" s="87">
        <v>8.1176169894403738E-2</v>
      </c>
      <c r="G75" s="87">
        <v>0.25825615939965746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0.21261487071855942</v>
      </c>
      <c r="N75" s="87">
        <v>0</v>
      </c>
      <c r="O75" s="87">
        <v>0</v>
      </c>
      <c r="P75" s="87">
        <v>0</v>
      </c>
      <c r="Q75" s="87">
        <v>1.80898064636388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2.5274056120432959</v>
      </c>
      <c r="C78" s="87">
        <v>2.1852381002475498</v>
      </c>
      <c r="D78" s="87">
        <v>2.3840701517149174</v>
      </c>
      <c r="E78" s="87">
        <v>1.1528081786465376</v>
      </c>
      <c r="F78" s="87">
        <v>0.15177517808784816</v>
      </c>
      <c r="G78" s="87">
        <v>0.67412432705676972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1.4564339354832847</v>
      </c>
      <c r="N78" s="87">
        <v>0</v>
      </c>
      <c r="O78" s="87">
        <v>0</v>
      </c>
      <c r="P78" s="87">
        <v>0</v>
      </c>
      <c r="Q78" s="87">
        <v>3.7822191702358001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28.326969726526229</v>
      </c>
      <c r="C83" s="204">
        <v>29.331931453809194</v>
      </c>
      <c r="D83" s="204">
        <v>27.137743531259101</v>
      </c>
      <c r="E83" s="204">
        <v>30.361252382949221</v>
      </c>
      <c r="F83" s="204">
        <v>37.597047765404639</v>
      </c>
      <c r="G83" s="204">
        <v>36.68648481657516</v>
      </c>
      <c r="H83" s="204">
        <v>29.403603848720909</v>
      </c>
      <c r="I83" s="204">
        <v>31.160705605299572</v>
      </c>
      <c r="J83" s="204">
        <v>23.738102734515451</v>
      </c>
      <c r="K83" s="204">
        <v>17.494166397393659</v>
      </c>
      <c r="L83" s="204">
        <v>21.786082401297122</v>
      </c>
      <c r="M83" s="204">
        <v>34.343341859028435</v>
      </c>
      <c r="N83" s="204">
        <v>43.492076169547204</v>
      </c>
      <c r="O83" s="204">
        <v>56.906907037111097</v>
      </c>
      <c r="P83" s="204">
        <v>42.412729749438391</v>
      </c>
      <c r="Q83" s="204">
        <v>35.175670987801865</v>
      </c>
    </row>
    <row r="84" spans="1:17" x14ac:dyDescent="0.25">
      <c r="A84" s="152" t="s">
        <v>190</v>
      </c>
      <c r="B84" s="151">
        <v>28.326969726526229</v>
      </c>
      <c r="C84" s="151">
        <v>29.331931453809194</v>
      </c>
      <c r="D84" s="151">
        <v>27.137743531259101</v>
      </c>
      <c r="E84" s="151">
        <v>30.361252382949221</v>
      </c>
      <c r="F84" s="151">
        <v>37.597047765404639</v>
      </c>
      <c r="G84" s="151">
        <v>36.68648481657516</v>
      </c>
      <c r="H84" s="151">
        <v>29.403603848720909</v>
      </c>
      <c r="I84" s="151">
        <v>31.160705605299572</v>
      </c>
      <c r="J84" s="151">
        <v>23.738102734515451</v>
      </c>
      <c r="K84" s="151">
        <v>17.494166397393659</v>
      </c>
      <c r="L84" s="151">
        <v>21.786082401297122</v>
      </c>
      <c r="M84" s="151">
        <v>34.343341859028435</v>
      </c>
      <c r="N84" s="151">
        <v>43.492076169547204</v>
      </c>
      <c r="O84" s="151">
        <v>56.906907037111097</v>
      </c>
      <c r="P84" s="151">
        <v>42.412729749438391</v>
      </c>
      <c r="Q84" s="151">
        <v>35.175670987801865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8.1261530428436686</v>
      </c>
      <c r="C86" s="208">
        <v>8.1423941831877524</v>
      </c>
      <c r="D86" s="208">
        <v>8.0985756176741841</v>
      </c>
      <c r="E86" s="208">
        <v>5.4193915031885211</v>
      </c>
      <c r="F86" s="208">
        <v>5.4195181141647737</v>
      </c>
      <c r="G86" s="208">
        <v>5.4704849602379948</v>
      </c>
      <c r="H86" s="208">
        <v>5.4382522392225647</v>
      </c>
      <c r="I86" s="208">
        <v>5.4585279411096037</v>
      </c>
      <c r="J86" s="208">
        <v>5.394193280871848</v>
      </c>
      <c r="K86" s="208">
        <v>0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9.8317282952430798</v>
      </c>
      <c r="C87" s="208">
        <v>12.156169777077237</v>
      </c>
      <c r="D87" s="208">
        <v>9.8228163671845046</v>
      </c>
      <c r="E87" s="208">
        <v>9.0749559502253536</v>
      </c>
      <c r="F87" s="208">
        <v>12.661771852876287</v>
      </c>
      <c r="G87" s="208">
        <v>9.543979979553578</v>
      </c>
      <c r="H87" s="208">
        <v>4.7993297644434696</v>
      </c>
      <c r="I87" s="208">
        <v>4.6824193549534474</v>
      </c>
      <c r="J87" s="208">
        <v>1.9832225730316486</v>
      </c>
      <c r="K87" s="208">
        <v>2.2721764667782747</v>
      </c>
      <c r="L87" s="208">
        <v>5.0944594750194083</v>
      </c>
      <c r="M87" s="208">
        <v>4.3422135742785448</v>
      </c>
      <c r="N87" s="208">
        <v>10.482635360199634</v>
      </c>
      <c r="O87" s="208">
        <v>13.235493125527041</v>
      </c>
      <c r="P87" s="208">
        <v>10.89507254354098</v>
      </c>
      <c r="Q87" s="208">
        <v>12.698101535512633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10.369088388439478</v>
      </c>
      <c r="C89" s="208">
        <v>9.0333674935442048</v>
      </c>
      <c r="D89" s="208">
        <v>9.2163515464004142</v>
      </c>
      <c r="E89" s="208">
        <v>15.866904929535346</v>
      </c>
      <c r="F89" s="208">
        <v>19.515757798363577</v>
      </c>
      <c r="G89" s="208">
        <v>21.672019876783587</v>
      </c>
      <c r="H89" s="208">
        <v>19.166021845054875</v>
      </c>
      <c r="I89" s="208">
        <v>21.019758309236522</v>
      </c>
      <c r="J89" s="208">
        <v>16.360686880611954</v>
      </c>
      <c r="K89" s="208">
        <v>15.221989930615385</v>
      </c>
      <c r="L89" s="208">
        <v>16.691622926277713</v>
      </c>
      <c r="M89" s="208">
        <v>30.001128284749893</v>
      </c>
      <c r="N89" s="208">
        <v>33.009440809347566</v>
      </c>
      <c r="O89" s="208">
        <v>43.671413911584054</v>
      </c>
      <c r="P89" s="208">
        <v>31.517657205897411</v>
      </c>
      <c r="Q89" s="208">
        <v>22.477569452289231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7.2666029851724012</v>
      </c>
      <c r="C91" s="155">
        <v>7.2524497448780707</v>
      </c>
      <c r="D91" s="155">
        <v>7.0572070661267166</v>
      </c>
      <c r="E91" s="155">
        <v>4.7428730202582976</v>
      </c>
      <c r="F91" s="155">
        <v>3.8493859563503379</v>
      </c>
      <c r="G91" s="155">
        <v>4.5785795235851472</v>
      </c>
      <c r="H91" s="155">
        <v>2.044617172284521</v>
      </c>
      <c r="I91" s="155">
        <v>3.1229404657973907</v>
      </c>
      <c r="J91" s="155">
        <v>2.4053317061574773</v>
      </c>
      <c r="K91" s="155">
        <v>1.7985595633846199</v>
      </c>
      <c r="L91" s="155">
        <v>1.9731575181210133</v>
      </c>
      <c r="M91" s="155">
        <v>5.3141792910502215</v>
      </c>
      <c r="N91" s="155">
        <v>4.3467298811774482</v>
      </c>
      <c r="O91" s="155">
        <v>5.6998380299854876</v>
      </c>
      <c r="P91" s="155">
        <v>2.8194200626799577</v>
      </c>
      <c r="Q91" s="155">
        <v>9.3706885539329452</v>
      </c>
    </row>
    <row r="92" spans="1:17" x14ac:dyDescent="0.25">
      <c r="A92" s="152" t="s">
        <v>193</v>
      </c>
      <c r="B92" s="151">
        <v>2.6579120573605528</v>
      </c>
      <c r="C92" s="151">
        <v>2.7044644783849248</v>
      </c>
      <c r="D92" s="151">
        <v>2.5322202574478689</v>
      </c>
      <c r="E92" s="151">
        <v>2.9252602446887597</v>
      </c>
      <c r="F92" s="151">
        <v>3.6009045185026025</v>
      </c>
      <c r="G92" s="151">
        <v>3.5840403380316253</v>
      </c>
      <c r="H92" s="151">
        <v>2.044617172284521</v>
      </c>
      <c r="I92" s="151">
        <v>3.1229404657973907</v>
      </c>
      <c r="J92" s="151">
        <v>2.4053317061574773</v>
      </c>
      <c r="K92" s="151">
        <v>1.7985595633846199</v>
      </c>
      <c r="L92" s="151">
        <v>1.9731575181210133</v>
      </c>
      <c r="M92" s="151">
        <v>3.5338605644349212</v>
      </c>
      <c r="N92" s="151">
        <v>4.3467298811774482</v>
      </c>
      <c r="O92" s="151">
        <v>5.6998380299854876</v>
      </c>
      <c r="P92" s="151">
        <v>2.8194200626799577</v>
      </c>
      <c r="Q92" s="151">
        <v>3.4067420828932864</v>
      </c>
    </row>
    <row r="93" spans="1:17" x14ac:dyDescent="0.25">
      <c r="A93" s="152" t="s">
        <v>187</v>
      </c>
      <c r="B93" s="151">
        <v>4.608690927811848</v>
      </c>
      <c r="C93" s="151">
        <v>4.5479852664931464</v>
      </c>
      <c r="D93" s="151">
        <v>4.5249868086788476</v>
      </c>
      <c r="E93" s="151">
        <v>1.8176127755695375</v>
      </c>
      <c r="F93" s="151">
        <v>0.24848143784773541</v>
      </c>
      <c r="G93" s="151">
        <v>0.99453918555352216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1.7803187266152998</v>
      </c>
      <c r="N93" s="151">
        <v>0</v>
      </c>
      <c r="O93" s="151">
        <v>0</v>
      </c>
      <c r="P93" s="151">
        <v>0</v>
      </c>
      <c r="Q93" s="151">
        <v>5.9639464710396588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1.9127916082989995</v>
      </c>
      <c r="C97" s="87">
        <v>2.2170646262290923</v>
      </c>
      <c r="D97" s="87">
        <v>1.9819786468496028</v>
      </c>
      <c r="E97" s="87">
        <v>0.58795071834656387</v>
      </c>
      <c r="F97" s="87">
        <v>8.6587914554030684E-2</v>
      </c>
      <c r="G97" s="87">
        <v>0.27547323669296797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0.22678919543312992</v>
      </c>
      <c r="N97" s="87">
        <v>0</v>
      </c>
      <c r="O97" s="87">
        <v>0</v>
      </c>
      <c r="P97" s="87">
        <v>0</v>
      </c>
      <c r="Q97" s="87">
        <v>1.9295793561214718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2.6958993195128484</v>
      </c>
      <c r="C100" s="87">
        <v>2.3309206402640537</v>
      </c>
      <c r="D100" s="87">
        <v>2.5430081618292451</v>
      </c>
      <c r="E100" s="87">
        <v>1.2296620572229735</v>
      </c>
      <c r="F100" s="87">
        <v>0.16189352329370471</v>
      </c>
      <c r="G100" s="87">
        <v>0.71906594886055419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1.5535295311821697</v>
      </c>
      <c r="N100" s="87">
        <v>0</v>
      </c>
      <c r="O100" s="87">
        <v>0</v>
      </c>
      <c r="P100" s="87">
        <v>0</v>
      </c>
      <c r="Q100" s="87">
        <v>4.0343671149181866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4.8610700400846678</v>
      </c>
      <c r="C108" s="96">
        <v>5.0842238950086331</v>
      </c>
      <c r="D108" s="96">
        <v>4.7308612935241312</v>
      </c>
      <c r="E108" s="96">
        <v>5.7599624410516332</v>
      </c>
      <c r="F108" s="96">
        <v>6.6425986100918664</v>
      </c>
      <c r="G108" s="96">
        <v>6.0464128061205065</v>
      </c>
      <c r="H108" s="96">
        <v>3.5906050598590444</v>
      </c>
      <c r="I108" s="96">
        <v>4.4402351058406255</v>
      </c>
      <c r="J108" s="96">
        <v>3.7299252861572985</v>
      </c>
      <c r="K108" s="96">
        <v>2.0637472082410322</v>
      </c>
      <c r="L108" s="96">
        <v>2.5999312377032218</v>
      </c>
      <c r="M108" s="96">
        <v>5.3320530277355704</v>
      </c>
      <c r="N108" s="96">
        <v>6.0344270994078641</v>
      </c>
      <c r="O108" s="96">
        <v>7.578243343190703</v>
      </c>
      <c r="P108" s="96">
        <v>4.0585157500060216</v>
      </c>
      <c r="Q108" s="96">
        <v>5.6870425350124902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0.18542590929730868</v>
      </c>
      <c r="C113" s="158">
        <v>0.18561177890969066</v>
      </c>
      <c r="D113" s="158">
        <v>0.18202450090460875</v>
      </c>
      <c r="E113" s="158">
        <v>0.26299553631157979</v>
      </c>
      <c r="F113" s="158">
        <v>0.27945101498577118</v>
      </c>
      <c r="G113" s="158">
        <v>0.27047983169059941</v>
      </c>
      <c r="H113" s="158">
        <v>0.25736322615438323</v>
      </c>
      <c r="I113" s="158">
        <v>0.23846899906339247</v>
      </c>
      <c r="J113" s="158">
        <v>0.23845107594165915</v>
      </c>
      <c r="K113" s="158">
        <v>0.1771204761979841</v>
      </c>
      <c r="L113" s="158">
        <v>0.19780308148551592</v>
      </c>
      <c r="M113" s="158">
        <v>0.22410434943763452</v>
      </c>
      <c r="N113" s="158">
        <v>0.26396017753441953</v>
      </c>
      <c r="O113" s="158">
        <v>0.27006622875312414</v>
      </c>
      <c r="P113" s="158">
        <v>0.22103642630813458</v>
      </c>
      <c r="Q113" s="158">
        <v>0.22620973456451748</v>
      </c>
    </row>
    <row r="114" spans="1:17" x14ac:dyDescent="0.25">
      <c r="A114" s="92" t="s">
        <v>125</v>
      </c>
      <c r="B114" s="91">
        <v>8.6825022931630788E-2</v>
      </c>
      <c r="C114" s="91">
        <v>8.6912055716954678E-2</v>
      </c>
      <c r="D114" s="91">
        <v>8.5232325542063239E-2</v>
      </c>
      <c r="E114" s="91">
        <v>0.12314672505964022</v>
      </c>
      <c r="F114" s="91">
        <v>0.13085194445779241</v>
      </c>
      <c r="G114" s="91">
        <v>0.12665121976792049</v>
      </c>
      <c r="H114" s="91">
        <v>0.12050941584859272</v>
      </c>
      <c r="I114" s="91">
        <v>0.11166226117281126</v>
      </c>
      <c r="J114" s="91">
        <v>0.1116538687347674</v>
      </c>
      <c r="K114" s="91">
        <v>8.2936033404553702E-2</v>
      </c>
      <c r="L114" s="91">
        <v>9.2620589814070953E-2</v>
      </c>
      <c r="M114" s="91">
        <v>0.10493606504473124</v>
      </c>
      <c r="N114" s="91">
        <v>0.1235984148834154</v>
      </c>
      <c r="O114" s="91">
        <v>0.12645755166260031</v>
      </c>
      <c r="P114" s="91">
        <v>0.10349952094428293</v>
      </c>
      <c r="Q114" s="91">
        <v>0.10592190414679777</v>
      </c>
    </row>
    <row r="115" spans="1:17" x14ac:dyDescent="0.25">
      <c r="A115" s="92" t="s">
        <v>26</v>
      </c>
      <c r="B115" s="91">
        <v>9.8600886365677876E-2</v>
      </c>
      <c r="C115" s="91">
        <v>9.8699723192735969E-2</v>
      </c>
      <c r="D115" s="91">
        <v>9.6792175362545529E-2</v>
      </c>
      <c r="E115" s="91">
        <v>0.1398488112519396</v>
      </c>
      <c r="F115" s="91">
        <v>0.1485990705279788</v>
      </c>
      <c r="G115" s="91">
        <v>0.1438286119226789</v>
      </c>
      <c r="H115" s="91">
        <v>0.13685381030579052</v>
      </c>
      <c r="I115" s="91">
        <v>0.12680673789058119</v>
      </c>
      <c r="J115" s="91">
        <v>0.12679720720689175</v>
      </c>
      <c r="K115" s="91">
        <v>9.4184442793430412E-2</v>
      </c>
      <c r="L115" s="91">
        <v>0.10518249167144497</v>
      </c>
      <c r="M115" s="91">
        <v>0.11916828439290328</v>
      </c>
      <c r="N115" s="91">
        <v>0.14036176265100411</v>
      </c>
      <c r="O115" s="91">
        <v>0.14360867709052383</v>
      </c>
      <c r="P115" s="91">
        <v>0.11753690536385167</v>
      </c>
      <c r="Q115" s="91">
        <v>0.12028783041771973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1.2229979275442893</v>
      </c>
      <c r="C118" s="204">
        <v>1.2486607713065632</v>
      </c>
      <c r="D118" s="204">
        <v>1.2080591955812854</v>
      </c>
      <c r="E118" s="204">
        <v>1.6927444402507916</v>
      </c>
      <c r="F118" s="204">
        <v>1.8105888628314373</v>
      </c>
      <c r="G118" s="204">
        <v>1.7198384885514102</v>
      </c>
      <c r="H118" s="204">
        <v>0.37491005771183006</v>
      </c>
      <c r="I118" s="204">
        <v>0.93016308162498418</v>
      </c>
      <c r="J118" s="204">
        <v>0.6454584790915403</v>
      </c>
      <c r="K118" s="204">
        <v>8.6012685034269745E-2</v>
      </c>
      <c r="L118" s="204">
        <v>0.19625992596325659</v>
      </c>
      <c r="M118" s="204">
        <v>1.3715248830945008</v>
      </c>
      <c r="N118" s="204">
        <v>1.0204669895554386</v>
      </c>
      <c r="O118" s="204">
        <v>1.5801789336544108</v>
      </c>
      <c r="P118" s="204">
        <v>0.20518838387387997</v>
      </c>
      <c r="Q118" s="204">
        <v>1.4560018573130944</v>
      </c>
    </row>
    <row r="119" spans="1:17" x14ac:dyDescent="0.25">
      <c r="A119" s="152" t="s">
        <v>192</v>
      </c>
      <c r="B119" s="151">
        <v>1.2229979275442893</v>
      </c>
      <c r="C119" s="151">
        <v>1.2486607713065632</v>
      </c>
      <c r="D119" s="151">
        <v>1.2080591955812854</v>
      </c>
      <c r="E119" s="151">
        <v>1.6927444402507916</v>
      </c>
      <c r="F119" s="151">
        <v>1.8105888628314373</v>
      </c>
      <c r="G119" s="151">
        <v>1.7198384885514102</v>
      </c>
      <c r="H119" s="151">
        <v>0.37491005771183006</v>
      </c>
      <c r="I119" s="151">
        <v>0.93016308162498418</v>
      </c>
      <c r="J119" s="151">
        <v>0.6454584790915403</v>
      </c>
      <c r="K119" s="151">
        <v>8.6012685034269745E-2</v>
      </c>
      <c r="L119" s="151">
        <v>0.19625992596325659</v>
      </c>
      <c r="M119" s="151">
        <v>1.3715248830945008</v>
      </c>
      <c r="N119" s="151">
        <v>1.0204669895554386</v>
      </c>
      <c r="O119" s="151">
        <v>1.5801789336544108</v>
      </c>
      <c r="P119" s="151">
        <v>0.20518838387387997</v>
      </c>
      <c r="Q119" s="151">
        <v>1.4560018573130944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0.50759319933056901</v>
      </c>
      <c r="C123" s="87">
        <v>0.60870065842547028</v>
      </c>
      <c r="D123" s="87">
        <v>0.52913911819148252</v>
      </c>
      <c r="E123" s="87">
        <v>0.54755904172754832</v>
      </c>
      <c r="F123" s="87">
        <v>0.63093289826903209</v>
      </c>
      <c r="G123" s="87">
        <v>0.47637084783815442</v>
      </c>
      <c r="H123" s="87">
        <v>7.4087352173751106E-2</v>
      </c>
      <c r="I123" s="87">
        <v>0.16381630498802349</v>
      </c>
      <c r="J123" s="87">
        <v>7.7165713238862566E-2</v>
      </c>
      <c r="K123" s="87">
        <v>1.1678402223051948E-2</v>
      </c>
      <c r="L123" s="87">
        <v>4.3599070824803E-2</v>
      </c>
      <c r="M123" s="87">
        <v>0.17471423521162127</v>
      </c>
      <c r="N123" s="87">
        <v>0.22612821352487253</v>
      </c>
      <c r="O123" s="87">
        <v>0.33738516400495999</v>
      </c>
      <c r="P123" s="87">
        <v>4.9662322750569497E-2</v>
      </c>
      <c r="Q123" s="87">
        <v>0.47107584549733728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0.71540472821372036</v>
      </c>
      <c r="C126" s="87">
        <v>0.639960112881093</v>
      </c>
      <c r="D126" s="87">
        <v>0.67892007738980287</v>
      </c>
      <c r="E126" s="87">
        <v>1.1451853985232432</v>
      </c>
      <c r="F126" s="87">
        <v>1.1796559645624052</v>
      </c>
      <c r="G126" s="87">
        <v>1.2434676407132559</v>
      </c>
      <c r="H126" s="87">
        <v>0.30082270553807894</v>
      </c>
      <c r="I126" s="87">
        <v>0.76634677663696071</v>
      </c>
      <c r="J126" s="87">
        <v>0.56829276585267774</v>
      </c>
      <c r="K126" s="87">
        <v>7.4334282811217803E-2</v>
      </c>
      <c r="L126" s="87">
        <v>0.15266085513845359</v>
      </c>
      <c r="M126" s="87">
        <v>1.1968106478828795</v>
      </c>
      <c r="N126" s="87">
        <v>0.79433877603056602</v>
      </c>
      <c r="O126" s="87">
        <v>1.2427937696494507</v>
      </c>
      <c r="P126" s="87">
        <v>0.15552606112331047</v>
      </c>
      <c r="Q126" s="87">
        <v>0.98492601181575723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2.0249305895172949</v>
      </c>
      <c r="C131" s="204">
        <v>2.1693417064420233</v>
      </c>
      <c r="D131" s="204">
        <v>1.9516705885939047</v>
      </c>
      <c r="E131" s="204">
        <v>2.0697795522684945</v>
      </c>
      <c r="F131" s="204">
        <v>2.5718317341547325</v>
      </c>
      <c r="G131" s="204">
        <v>2.2343209626991354</v>
      </c>
      <c r="H131" s="204">
        <v>1.9879847348757473</v>
      </c>
      <c r="I131" s="204">
        <v>1.9804960604569755</v>
      </c>
      <c r="J131" s="204">
        <v>1.7857784419121383</v>
      </c>
      <c r="K131" s="204">
        <v>1.2589074081407943</v>
      </c>
      <c r="L131" s="204">
        <v>1.5156647762903097</v>
      </c>
      <c r="M131" s="204">
        <v>2.117153561107072</v>
      </c>
      <c r="N131" s="204">
        <v>3.0155742848729039</v>
      </c>
      <c r="O131" s="204">
        <v>3.4882712459075633</v>
      </c>
      <c r="P131" s="204">
        <v>2.5492195472987107</v>
      </c>
      <c r="Q131" s="204">
        <v>2.3133027188421824</v>
      </c>
    </row>
    <row r="132" spans="1:17" x14ac:dyDescent="0.25">
      <c r="A132" s="152" t="s">
        <v>190</v>
      </c>
      <c r="B132" s="151">
        <v>2.0249305895172949</v>
      </c>
      <c r="C132" s="151">
        <v>2.1693417064420233</v>
      </c>
      <c r="D132" s="151">
        <v>1.9516705885939047</v>
      </c>
      <c r="E132" s="151">
        <v>2.0697795522684945</v>
      </c>
      <c r="F132" s="151">
        <v>2.5718317341547325</v>
      </c>
      <c r="G132" s="151">
        <v>2.2343209626991354</v>
      </c>
      <c r="H132" s="151">
        <v>1.9879847348757473</v>
      </c>
      <c r="I132" s="151">
        <v>1.9804960604569755</v>
      </c>
      <c r="J132" s="151">
        <v>1.7857784419121383</v>
      </c>
      <c r="K132" s="151">
        <v>1.2589074081407943</v>
      </c>
      <c r="L132" s="151">
        <v>1.5156647762903097</v>
      </c>
      <c r="M132" s="151">
        <v>2.117153561107072</v>
      </c>
      <c r="N132" s="151">
        <v>3.0155742848729039</v>
      </c>
      <c r="O132" s="151">
        <v>3.4882712459075633</v>
      </c>
      <c r="P132" s="151">
        <v>2.5492195472987107</v>
      </c>
      <c r="Q132" s="151">
        <v>2.3133027188421824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0.58089149776385474</v>
      </c>
      <c r="C134" s="208">
        <v>0.60219816481216515</v>
      </c>
      <c r="D134" s="208">
        <v>0.58242690016995258</v>
      </c>
      <c r="E134" s="208">
        <v>0.36944937506387648</v>
      </c>
      <c r="F134" s="208">
        <v>0.37072295561091029</v>
      </c>
      <c r="G134" s="208">
        <v>0.33316953869801552</v>
      </c>
      <c r="H134" s="208">
        <v>0.36768154310610496</v>
      </c>
      <c r="I134" s="208">
        <v>0.34693030447369949</v>
      </c>
      <c r="J134" s="208">
        <v>0.40579629215615504</v>
      </c>
      <c r="K134" s="208">
        <v>0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0.7028131693951527</v>
      </c>
      <c r="C135" s="208">
        <v>0.89905044710511284</v>
      </c>
      <c r="D135" s="208">
        <v>0.70642947078155094</v>
      </c>
      <c r="E135" s="208">
        <v>0.61865558200959792</v>
      </c>
      <c r="F135" s="208">
        <v>0.86613041707541982</v>
      </c>
      <c r="G135" s="208">
        <v>0.58125804754842525</v>
      </c>
      <c r="H135" s="208">
        <v>0.32448384077122161</v>
      </c>
      <c r="I135" s="208">
        <v>0.29760279511499976</v>
      </c>
      <c r="J135" s="208">
        <v>0.14919457363725711</v>
      </c>
      <c r="K135" s="208">
        <v>0.1635093505830896</v>
      </c>
      <c r="L135" s="208">
        <v>0.35442318808385714</v>
      </c>
      <c r="M135" s="208">
        <v>0.26768312092652469</v>
      </c>
      <c r="N135" s="208">
        <v>0.72682585919067511</v>
      </c>
      <c r="O135" s="208">
        <v>0.81130731749442464</v>
      </c>
      <c r="P135" s="208">
        <v>0.65484895835076284</v>
      </c>
      <c r="Q135" s="208">
        <v>0.83508152030481253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0.74122592235828766</v>
      </c>
      <c r="C137" s="208">
        <v>0.66809309452474497</v>
      </c>
      <c r="D137" s="208">
        <v>0.66281421764240134</v>
      </c>
      <c r="E137" s="208">
        <v>1.08167459519502</v>
      </c>
      <c r="F137" s="208">
        <v>1.3349783614684023</v>
      </c>
      <c r="G137" s="208">
        <v>1.3198933764526946</v>
      </c>
      <c r="H137" s="208">
        <v>1.2958193509984208</v>
      </c>
      <c r="I137" s="208">
        <v>1.3359629608682762</v>
      </c>
      <c r="J137" s="208">
        <v>1.2307875761187261</v>
      </c>
      <c r="K137" s="208">
        <v>1.0953980575577047</v>
      </c>
      <c r="L137" s="208">
        <v>1.1612415882064526</v>
      </c>
      <c r="M137" s="208">
        <v>1.8494704401805471</v>
      </c>
      <c r="N137" s="208">
        <v>2.288748425682229</v>
      </c>
      <c r="O137" s="208">
        <v>2.6769639284131386</v>
      </c>
      <c r="P137" s="208">
        <v>1.8943705889479479</v>
      </c>
      <c r="Q137" s="208">
        <v>1.4782211985373701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1.4277156137257747</v>
      </c>
      <c r="C139" s="155">
        <v>1.4806096383503564</v>
      </c>
      <c r="D139" s="155">
        <v>1.389107008444332</v>
      </c>
      <c r="E139" s="155">
        <v>1.7344429122207679</v>
      </c>
      <c r="F139" s="155">
        <v>1.9807269981199263</v>
      </c>
      <c r="G139" s="155">
        <v>1.8217735231793621</v>
      </c>
      <c r="H139" s="155">
        <v>0.97034704111708381</v>
      </c>
      <c r="I139" s="155">
        <v>1.2911069646952733</v>
      </c>
      <c r="J139" s="155">
        <v>1.0602372892119614</v>
      </c>
      <c r="K139" s="155">
        <v>0.54170663886798398</v>
      </c>
      <c r="L139" s="155">
        <v>0.69020345396413951</v>
      </c>
      <c r="M139" s="155">
        <v>1.6192702340963634</v>
      </c>
      <c r="N139" s="155">
        <v>1.7344256474451014</v>
      </c>
      <c r="O139" s="155">
        <v>2.2397269348756055</v>
      </c>
      <c r="P139" s="155">
        <v>1.0830713925252959</v>
      </c>
      <c r="Q139" s="155">
        <v>1.6915282242926959</v>
      </c>
    </row>
    <row r="140" spans="1:17" x14ac:dyDescent="0.25">
      <c r="A140" s="152" t="s">
        <v>193</v>
      </c>
      <c r="B140" s="151">
        <v>0.72240531276906761</v>
      </c>
      <c r="C140" s="151">
        <v>0.76049942019859895</v>
      </c>
      <c r="D140" s="151">
        <v>0.69241196455342779</v>
      </c>
      <c r="E140" s="151">
        <v>0.75822695657039163</v>
      </c>
      <c r="F140" s="151">
        <v>0.93654945129717726</v>
      </c>
      <c r="G140" s="151">
        <v>0.82993226602138992</v>
      </c>
      <c r="H140" s="151">
        <v>0.75413414354710728</v>
      </c>
      <c r="I140" s="151">
        <v>0.75467629031379357</v>
      </c>
      <c r="J140" s="151">
        <v>0.6879974808770235</v>
      </c>
      <c r="K140" s="151">
        <v>0.49210260324265109</v>
      </c>
      <c r="L140" s="151">
        <v>0.57701916776928608</v>
      </c>
      <c r="M140" s="151">
        <v>0.8283035396495626</v>
      </c>
      <c r="N140" s="151">
        <v>1.1459161632426715</v>
      </c>
      <c r="O140" s="151">
        <v>1.3284281876249655</v>
      </c>
      <c r="P140" s="151">
        <v>0.9647380106580844</v>
      </c>
      <c r="Q140" s="151">
        <v>0.85184314793525162</v>
      </c>
    </row>
    <row r="141" spans="1:17" x14ac:dyDescent="0.25">
      <c r="A141" s="152" t="s">
        <v>187</v>
      </c>
      <c r="B141" s="151">
        <v>0.70531030095670699</v>
      </c>
      <c r="C141" s="151">
        <v>0.72011021815175735</v>
      </c>
      <c r="D141" s="151">
        <v>0.69669504389090409</v>
      </c>
      <c r="E141" s="151">
        <v>0.97621595565037622</v>
      </c>
      <c r="F141" s="151">
        <v>1.044177546822749</v>
      </c>
      <c r="G141" s="151">
        <v>0.99184125715797222</v>
      </c>
      <c r="H141" s="151">
        <v>0.21621289756997655</v>
      </c>
      <c r="I141" s="151">
        <v>0.53643067438147973</v>
      </c>
      <c r="J141" s="151">
        <v>0.37223980833493781</v>
      </c>
      <c r="K141" s="151">
        <v>4.9604035625332867E-2</v>
      </c>
      <c r="L141" s="151">
        <v>0.11318428619485346</v>
      </c>
      <c r="M141" s="151">
        <v>0.7909666944468009</v>
      </c>
      <c r="N141" s="151">
        <v>0.58850948420242999</v>
      </c>
      <c r="O141" s="151">
        <v>0.9112987472506402</v>
      </c>
      <c r="P141" s="151">
        <v>0.11833338186721146</v>
      </c>
      <c r="Q141" s="151">
        <v>0.83968507635744416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0.29273206774952315</v>
      </c>
      <c r="C145" s="87">
        <v>0.35104135086203281</v>
      </c>
      <c r="D145" s="87">
        <v>0.3051577294566476</v>
      </c>
      <c r="E145" s="87">
        <v>0.31578061075531727</v>
      </c>
      <c r="F145" s="87">
        <v>0.36386281803041159</v>
      </c>
      <c r="G145" s="87">
        <v>0.27472594882509543</v>
      </c>
      <c r="H145" s="87">
        <v>4.2726624045617244E-2</v>
      </c>
      <c r="I145" s="87">
        <v>9.4473853773995295E-2</v>
      </c>
      <c r="J145" s="87">
        <v>4.4501933488411506E-2</v>
      </c>
      <c r="K145" s="87">
        <v>6.7350051877630452E-3</v>
      </c>
      <c r="L145" s="87">
        <v>2.5143847812253116E-2</v>
      </c>
      <c r="M145" s="87">
        <v>0.10075875603972916</v>
      </c>
      <c r="N145" s="87">
        <v>0.13040950826161932</v>
      </c>
      <c r="O145" s="87">
        <v>0.19457206443552921</v>
      </c>
      <c r="P145" s="87">
        <v>2.8640561865665805E-2</v>
      </c>
      <c r="Q145" s="87">
        <v>0.27167228895335133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0.41257823320718379</v>
      </c>
      <c r="C148" s="87">
        <v>0.3690688672897246</v>
      </c>
      <c r="D148" s="87">
        <v>0.39153731443425649</v>
      </c>
      <c r="E148" s="87">
        <v>0.66043534489505895</v>
      </c>
      <c r="F148" s="87">
        <v>0.68031472879233745</v>
      </c>
      <c r="G148" s="87">
        <v>0.71711530833287673</v>
      </c>
      <c r="H148" s="87">
        <v>0.1734862735243593</v>
      </c>
      <c r="I148" s="87">
        <v>0.44195682060748442</v>
      </c>
      <c r="J148" s="87">
        <v>0.32773787484652628</v>
      </c>
      <c r="K148" s="87">
        <v>4.2869030437569823E-2</v>
      </c>
      <c r="L148" s="87">
        <v>8.8040438382600339E-2</v>
      </c>
      <c r="M148" s="87">
        <v>0.69020793840707173</v>
      </c>
      <c r="N148" s="87">
        <v>0.45809997594081064</v>
      </c>
      <c r="O148" s="87">
        <v>0.71672668281511098</v>
      </c>
      <c r="P148" s="87">
        <v>8.9692820001545659E-2</v>
      </c>
      <c r="Q148" s="87">
        <v>0.56801278740409278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</v>
      </c>
      <c r="C173" s="209">
        <f t="shared" si="16"/>
        <v>0</v>
      </c>
      <c r="D173" s="209">
        <f t="shared" si="16"/>
        <v>0</v>
      </c>
      <c r="E173" s="209">
        <f t="shared" si="16"/>
        <v>0</v>
      </c>
      <c r="F173" s="209">
        <f t="shared" si="16"/>
        <v>0</v>
      </c>
      <c r="G173" s="209">
        <f t="shared" si="16"/>
        <v>0</v>
      </c>
      <c r="H173" s="209">
        <f t="shared" si="16"/>
        <v>0</v>
      </c>
      <c r="I173" s="209">
        <f t="shared" si="16"/>
        <v>0</v>
      </c>
      <c r="J173" s="209">
        <f t="shared" si="16"/>
        <v>0</v>
      </c>
      <c r="K173" s="209">
        <f t="shared" si="16"/>
        <v>0</v>
      </c>
      <c r="L173" s="209">
        <f t="shared" si="16"/>
        <v>0</v>
      </c>
      <c r="M173" s="209">
        <f t="shared" si="16"/>
        <v>0</v>
      </c>
      <c r="N173" s="209">
        <f t="shared" si="16"/>
        <v>0</v>
      </c>
      <c r="O173" s="209">
        <f t="shared" si="16"/>
        <v>0</v>
      </c>
      <c r="P173" s="209">
        <f t="shared" si="16"/>
        <v>0</v>
      </c>
      <c r="Q173" s="209">
        <f t="shared" si="16"/>
        <v>0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0.99999999999999989</v>
      </c>
      <c r="D175" s="77">
        <f t="shared" si="17"/>
        <v>1</v>
      </c>
      <c r="E175" s="77">
        <f t="shared" si="17"/>
        <v>1</v>
      </c>
      <c r="F175" s="77">
        <f t="shared" si="17"/>
        <v>1.0000000000000002</v>
      </c>
      <c r="G175" s="77">
        <f t="shared" si="17"/>
        <v>0.99999999999999989</v>
      </c>
      <c r="H175" s="77">
        <f t="shared" si="17"/>
        <v>1.0000000000000002</v>
      </c>
      <c r="I175" s="77">
        <f t="shared" si="17"/>
        <v>0.99999999999999989</v>
      </c>
      <c r="J175" s="77">
        <f t="shared" si="17"/>
        <v>1</v>
      </c>
      <c r="K175" s="77">
        <f t="shared" si="17"/>
        <v>0.99999999999999989</v>
      </c>
      <c r="L175" s="77">
        <f t="shared" si="17"/>
        <v>1</v>
      </c>
      <c r="M175" s="77">
        <f t="shared" si="17"/>
        <v>1</v>
      </c>
      <c r="N175" s="77">
        <f t="shared" si="17"/>
        <v>1.0000000000000002</v>
      </c>
      <c r="O175" s="77">
        <f t="shared" si="17"/>
        <v>1</v>
      </c>
      <c r="P175" s="77">
        <f t="shared" si="17"/>
        <v>1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3.3063247033391883E-2</v>
      </c>
      <c r="C180" s="238">
        <f t="shared" si="22"/>
        <v>3.1314373676812106E-2</v>
      </c>
      <c r="D180" s="238">
        <f t="shared" si="22"/>
        <v>3.3486426887013213E-2</v>
      </c>
      <c r="E180" s="238">
        <f t="shared" si="22"/>
        <v>5.2263948638896725E-2</v>
      </c>
      <c r="F180" s="238">
        <f t="shared" si="22"/>
        <v>4.904236899327765E-2</v>
      </c>
      <c r="G180" s="238">
        <f t="shared" si="22"/>
        <v>5.2470672026874922E-2</v>
      </c>
      <c r="H180" s="238">
        <f t="shared" si="22"/>
        <v>5.9874052907108753E-2</v>
      </c>
      <c r="I180" s="238">
        <f t="shared" si="22"/>
        <v>5.4447573608582669E-2</v>
      </c>
      <c r="J180" s="238">
        <f t="shared" si="22"/>
        <v>5.9967070598009986E-2</v>
      </c>
      <c r="K180" s="238">
        <f t="shared" si="22"/>
        <v>6.2903341973532131E-2</v>
      </c>
      <c r="L180" s="238">
        <f t="shared" si="22"/>
        <v>5.9234222922365805E-2</v>
      </c>
      <c r="M180" s="238">
        <f t="shared" si="22"/>
        <v>4.4236061128460055E-2</v>
      </c>
      <c r="N180" s="238">
        <f t="shared" si="22"/>
        <v>4.0188236362209681E-2</v>
      </c>
      <c r="O180" s="238">
        <f t="shared" si="22"/>
        <v>3.570495693585151E-2</v>
      </c>
      <c r="P180" s="238">
        <f t="shared" si="22"/>
        <v>4.1023097037928079E-2</v>
      </c>
      <c r="Q180" s="238">
        <f t="shared" si="22"/>
        <v>3.4839526353000499E-2</v>
      </c>
    </row>
    <row r="181" spans="1:17" x14ac:dyDescent="0.25">
      <c r="A181" s="127" t="s">
        <v>183</v>
      </c>
      <c r="B181" s="237">
        <f t="shared" ref="B181:Q181" si="23">IF(B$70=0,0,B$70/B$60)</f>
        <v>0.10466928962430881</v>
      </c>
      <c r="C181" s="237">
        <f t="shared" si="23"/>
        <v>0.10111163557615443</v>
      </c>
      <c r="D181" s="237">
        <f t="shared" si="23"/>
        <v>0.10667082326717552</v>
      </c>
      <c r="E181" s="237">
        <f t="shared" si="23"/>
        <v>4.3874906408863004E-2</v>
      </c>
      <c r="F181" s="237">
        <f t="shared" si="23"/>
        <v>5.3150223220992813E-3</v>
      </c>
      <c r="G181" s="237">
        <f t="shared" si="23"/>
        <v>2.0936287952441571E-2</v>
      </c>
      <c r="H181" s="237">
        <f t="shared" si="23"/>
        <v>0</v>
      </c>
      <c r="I181" s="237">
        <f t="shared" si="23"/>
        <v>0</v>
      </c>
      <c r="J181" s="237">
        <f t="shared" si="23"/>
        <v>0</v>
      </c>
      <c r="K181" s="237">
        <f t="shared" si="23"/>
        <v>0</v>
      </c>
      <c r="L181" s="237">
        <f t="shared" si="23"/>
        <v>0</v>
      </c>
      <c r="M181" s="237">
        <f t="shared" si="23"/>
        <v>3.8600267645534099E-2</v>
      </c>
      <c r="N181" s="237">
        <f t="shared" si="23"/>
        <v>0</v>
      </c>
      <c r="O181" s="237">
        <f t="shared" si="23"/>
        <v>0</v>
      </c>
      <c r="P181" s="237">
        <f t="shared" si="23"/>
        <v>0</v>
      </c>
      <c r="Q181" s="237">
        <f t="shared" si="23"/>
        <v>0.10763198552757847</v>
      </c>
    </row>
    <row r="182" spans="1:17" x14ac:dyDescent="0.25">
      <c r="A182" s="142" t="s">
        <v>192</v>
      </c>
      <c r="B182" s="235">
        <f t="shared" ref="B182:Q182" si="24">IF(B$71=0,0,B$71/B$60)</f>
        <v>0.10466928962430881</v>
      </c>
      <c r="C182" s="235">
        <f t="shared" si="24"/>
        <v>0.10111163557615443</v>
      </c>
      <c r="D182" s="235">
        <f t="shared" si="24"/>
        <v>0.10667082326717552</v>
      </c>
      <c r="E182" s="235">
        <f t="shared" si="24"/>
        <v>4.3874906408863004E-2</v>
      </c>
      <c r="F182" s="235">
        <f t="shared" si="24"/>
        <v>5.3150223220992813E-3</v>
      </c>
      <c r="G182" s="235">
        <f t="shared" si="24"/>
        <v>2.0936287952441571E-2</v>
      </c>
      <c r="H182" s="235">
        <f t="shared" si="24"/>
        <v>0</v>
      </c>
      <c r="I182" s="235">
        <f t="shared" si="24"/>
        <v>0</v>
      </c>
      <c r="J182" s="235">
        <f t="shared" si="24"/>
        <v>0</v>
      </c>
      <c r="K182" s="235">
        <f t="shared" si="24"/>
        <v>0</v>
      </c>
      <c r="L182" s="235">
        <f t="shared" si="24"/>
        <v>0</v>
      </c>
      <c r="M182" s="235">
        <f t="shared" si="24"/>
        <v>3.8600267645534099E-2</v>
      </c>
      <c r="N182" s="235">
        <f t="shared" si="24"/>
        <v>0</v>
      </c>
      <c r="O182" s="235">
        <f t="shared" si="24"/>
        <v>0</v>
      </c>
      <c r="P182" s="235">
        <f t="shared" si="24"/>
        <v>0</v>
      </c>
      <c r="Q182" s="235">
        <f t="shared" si="24"/>
        <v>0.10763198552757847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0.68623131844918484</v>
      </c>
      <c r="C184" s="237">
        <f t="shared" si="26"/>
        <v>0.69558702358515756</v>
      </c>
      <c r="D184" s="237">
        <f t="shared" si="26"/>
        <v>0.68238706636154889</v>
      </c>
      <c r="E184" s="237">
        <f t="shared" si="26"/>
        <v>0.78174163366363103</v>
      </c>
      <c r="F184" s="237">
        <f t="shared" si="26"/>
        <v>0.85781494655005452</v>
      </c>
      <c r="G184" s="237">
        <f t="shared" si="26"/>
        <v>0.82378258794521408</v>
      </c>
      <c r="H184" s="237">
        <f t="shared" si="26"/>
        <v>0.87900332733476683</v>
      </c>
      <c r="I184" s="237">
        <f t="shared" si="26"/>
        <v>0.85942086591541145</v>
      </c>
      <c r="J184" s="237">
        <f t="shared" si="26"/>
        <v>0.85354501921353432</v>
      </c>
      <c r="K184" s="237">
        <f t="shared" si="26"/>
        <v>0.84973605592515233</v>
      </c>
      <c r="L184" s="237">
        <f t="shared" si="26"/>
        <v>0.86263705443636074</v>
      </c>
      <c r="M184" s="237">
        <f t="shared" si="26"/>
        <v>0.79426208668954601</v>
      </c>
      <c r="N184" s="237">
        <f t="shared" si="26"/>
        <v>0.87260134143606805</v>
      </c>
      <c r="O184" s="237">
        <f t="shared" si="26"/>
        <v>0.87650377468415153</v>
      </c>
      <c r="P184" s="237">
        <f t="shared" si="26"/>
        <v>0.89920174898224536</v>
      </c>
      <c r="Q184" s="237">
        <f t="shared" si="26"/>
        <v>0.67714040543527676</v>
      </c>
    </row>
    <row r="185" spans="1:17" x14ac:dyDescent="0.25">
      <c r="A185" s="142" t="s">
        <v>190</v>
      </c>
      <c r="B185" s="235">
        <f t="shared" ref="B185:Q185" si="27">IF(B$84=0,0,B$84/B$60)</f>
        <v>0.68623131844918484</v>
      </c>
      <c r="C185" s="235">
        <f t="shared" si="27"/>
        <v>0.69558702358515756</v>
      </c>
      <c r="D185" s="235">
        <f t="shared" si="27"/>
        <v>0.68238706636154889</v>
      </c>
      <c r="E185" s="235">
        <f t="shared" si="27"/>
        <v>0.78174163366363103</v>
      </c>
      <c r="F185" s="235">
        <f t="shared" si="27"/>
        <v>0.85781494655005452</v>
      </c>
      <c r="G185" s="235">
        <f t="shared" si="27"/>
        <v>0.82378258794521408</v>
      </c>
      <c r="H185" s="235">
        <f t="shared" si="27"/>
        <v>0.87900332733476683</v>
      </c>
      <c r="I185" s="235">
        <f t="shared" si="27"/>
        <v>0.85942086591541145</v>
      </c>
      <c r="J185" s="235">
        <f t="shared" si="27"/>
        <v>0.85354501921353432</v>
      </c>
      <c r="K185" s="235">
        <f t="shared" si="27"/>
        <v>0.84973605592515233</v>
      </c>
      <c r="L185" s="235">
        <f t="shared" si="27"/>
        <v>0.86263705443636074</v>
      </c>
      <c r="M185" s="235">
        <f t="shared" si="27"/>
        <v>0.79426208668954601</v>
      </c>
      <c r="N185" s="235">
        <f t="shared" si="27"/>
        <v>0.87260134143606805</v>
      </c>
      <c r="O185" s="235">
        <f t="shared" si="27"/>
        <v>0.87650377468415153</v>
      </c>
      <c r="P185" s="235">
        <f t="shared" si="27"/>
        <v>0.89920174898224536</v>
      </c>
      <c r="Q185" s="235">
        <f t="shared" si="27"/>
        <v>0.67714040543527676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0.17603614489311448</v>
      </c>
      <c r="C187" s="236">
        <f t="shared" si="29"/>
        <v>0.17198696716187575</v>
      </c>
      <c r="D187" s="236">
        <f t="shared" si="29"/>
        <v>0.17745568348426236</v>
      </c>
      <c r="E187" s="236">
        <f t="shared" si="29"/>
        <v>0.12211951128860923</v>
      </c>
      <c r="F187" s="236">
        <f t="shared" si="29"/>
        <v>8.7827662134568593E-2</v>
      </c>
      <c r="G187" s="236">
        <f t="shared" si="29"/>
        <v>0.10281045207546945</v>
      </c>
      <c r="H187" s="236">
        <f t="shared" si="29"/>
        <v>6.1122619758124566E-2</v>
      </c>
      <c r="I187" s="236">
        <f t="shared" si="29"/>
        <v>8.6131560476005758E-2</v>
      </c>
      <c r="J187" s="236">
        <f t="shared" si="29"/>
        <v>8.6487910188455711E-2</v>
      </c>
      <c r="K187" s="236">
        <f t="shared" si="29"/>
        <v>8.7360602101315465E-2</v>
      </c>
      <c r="L187" s="236">
        <f t="shared" si="29"/>
        <v>7.8128722641273435E-2</v>
      </c>
      <c r="M187" s="236">
        <f t="shared" si="29"/>
        <v>0.12290158453645979</v>
      </c>
      <c r="N187" s="236">
        <f t="shared" si="29"/>
        <v>8.7210422201722412E-2</v>
      </c>
      <c r="O187" s="236">
        <f t="shared" si="29"/>
        <v>8.7791268379996956E-2</v>
      </c>
      <c r="P187" s="236">
        <f t="shared" si="29"/>
        <v>5.9775153979826544E-2</v>
      </c>
      <c r="Q187" s="236">
        <f t="shared" si="29"/>
        <v>0.18038808268414439</v>
      </c>
    </row>
    <row r="188" spans="1:17" x14ac:dyDescent="0.25">
      <c r="A188" s="142" t="s">
        <v>188</v>
      </c>
      <c r="B188" s="235">
        <f t="shared" ref="B188:Q188" si="30">IF(B$92=0,0,B$92/B$60)</f>
        <v>6.4388902627185093E-2</v>
      </c>
      <c r="C188" s="235">
        <f t="shared" si="30"/>
        <v>6.4134555880644359E-2</v>
      </c>
      <c r="D188" s="235">
        <f t="shared" si="30"/>
        <v>6.3673471999275172E-2</v>
      </c>
      <c r="E188" s="235">
        <f t="shared" si="30"/>
        <v>7.5319611119155361E-2</v>
      </c>
      <c r="F188" s="235">
        <f t="shared" si="30"/>
        <v>8.2158304990996023E-2</v>
      </c>
      <c r="G188" s="235">
        <f t="shared" si="30"/>
        <v>8.0478411592865104E-2</v>
      </c>
      <c r="H188" s="235">
        <f t="shared" si="30"/>
        <v>6.1122619758124566E-2</v>
      </c>
      <c r="I188" s="235">
        <f t="shared" si="30"/>
        <v>8.6131560476005758E-2</v>
      </c>
      <c r="J188" s="235">
        <f t="shared" si="30"/>
        <v>8.6487910188455711E-2</v>
      </c>
      <c r="K188" s="235">
        <f t="shared" si="30"/>
        <v>8.7360602101315465E-2</v>
      </c>
      <c r="L188" s="235">
        <f t="shared" si="30"/>
        <v>7.8128722641273435E-2</v>
      </c>
      <c r="M188" s="235">
        <f t="shared" si="30"/>
        <v>8.1727965714556747E-2</v>
      </c>
      <c r="N188" s="235">
        <f t="shared" si="30"/>
        <v>8.7210422201722412E-2</v>
      </c>
      <c r="O188" s="235">
        <f t="shared" si="30"/>
        <v>8.7791268379996956E-2</v>
      </c>
      <c r="P188" s="235">
        <f t="shared" si="30"/>
        <v>5.9775153979826544E-2</v>
      </c>
      <c r="Q188" s="235">
        <f t="shared" si="30"/>
        <v>6.5580631454727339E-2</v>
      </c>
    </row>
    <row r="189" spans="1:17" x14ac:dyDescent="0.25">
      <c r="A189" s="142" t="s">
        <v>187</v>
      </c>
      <c r="B189" s="235">
        <f t="shared" ref="B189:Q189" si="31">IF(B$93=0,0,B$93/B$60)</f>
        <v>0.11164724226592937</v>
      </c>
      <c r="C189" s="235">
        <f t="shared" si="31"/>
        <v>0.10785241128123142</v>
      </c>
      <c r="D189" s="235">
        <f t="shared" si="31"/>
        <v>0.11378221148498718</v>
      </c>
      <c r="E189" s="235">
        <f t="shared" si="31"/>
        <v>4.6799900169453873E-2</v>
      </c>
      <c r="F189" s="235">
        <f t="shared" si="31"/>
        <v>5.6693571435725686E-3</v>
      </c>
      <c r="G189" s="235">
        <f t="shared" si="31"/>
        <v>2.2332040482604339E-2</v>
      </c>
      <c r="H189" s="235">
        <f t="shared" si="31"/>
        <v>0</v>
      </c>
      <c r="I189" s="235">
        <f t="shared" si="31"/>
        <v>0</v>
      </c>
      <c r="J189" s="235">
        <f t="shared" si="31"/>
        <v>0</v>
      </c>
      <c r="K189" s="235">
        <f t="shared" si="31"/>
        <v>0</v>
      </c>
      <c r="L189" s="235">
        <f t="shared" si="31"/>
        <v>0</v>
      </c>
      <c r="M189" s="235">
        <f t="shared" si="31"/>
        <v>4.1173618821903027E-2</v>
      </c>
      <c r="N189" s="235">
        <f t="shared" si="31"/>
        <v>0</v>
      </c>
      <c r="O189" s="235">
        <f t="shared" si="31"/>
        <v>0</v>
      </c>
      <c r="P189" s="235">
        <f t="shared" si="31"/>
        <v>0</v>
      </c>
      <c r="Q189" s="235">
        <f t="shared" si="31"/>
        <v>0.11480745122941705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0.99999999999999978</v>
      </c>
      <c r="C194" s="77">
        <f t="shared" si="35"/>
        <v>0.99999999999999989</v>
      </c>
      <c r="D194" s="77">
        <f t="shared" si="35"/>
        <v>1</v>
      </c>
      <c r="E194" s="77">
        <f t="shared" si="35"/>
        <v>1.0000000000000002</v>
      </c>
      <c r="F194" s="77">
        <f t="shared" si="35"/>
        <v>1.0000000000000002</v>
      </c>
      <c r="G194" s="77">
        <f t="shared" si="35"/>
        <v>1.0000000000000002</v>
      </c>
      <c r="H194" s="77">
        <f t="shared" si="35"/>
        <v>1</v>
      </c>
      <c r="I194" s="77">
        <f t="shared" si="35"/>
        <v>1</v>
      </c>
      <c r="J194" s="77">
        <f t="shared" si="35"/>
        <v>1.0000000000000002</v>
      </c>
      <c r="K194" s="77">
        <f t="shared" si="35"/>
        <v>0.99999999999999989</v>
      </c>
      <c r="L194" s="77">
        <f t="shared" si="35"/>
        <v>0.99999999999999989</v>
      </c>
      <c r="M194" s="77">
        <f t="shared" si="35"/>
        <v>1</v>
      </c>
      <c r="N194" s="77">
        <f t="shared" si="35"/>
        <v>0.99999999999999989</v>
      </c>
      <c r="O194" s="77">
        <f t="shared" si="35"/>
        <v>1</v>
      </c>
      <c r="P194" s="77">
        <f t="shared" si="35"/>
        <v>0.99999999999999989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3.814508076787123E-2</v>
      </c>
      <c r="C199" s="238">
        <f t="shared" si="40"/>
        <v>3.6507396751726942E-2</v>
      </c>
      <c r="D199" s="238">
        <f t="shared" si="40"/>
        <v>3.8475975009830479E-2</v>
      </c>
      <c r="E199" s="238">
        <f t="shared" si="40"/>
        <v>4.5659245004306487E-2</v>
      </c>
      <c r="F199" s="238">
        <f t="shared" si="40"/>
        <v>4.2069532029409558E-2</v>
      </c>
      <c r="G199" s="238">
        <f t="shared" si="40"/>
        <v>4.4733934047110561E-2</v>
      </c>
      <c r="H199" s="238">
        <f t="shared" si="40"/>
        <v>7.1676840494533947E-2</v>
      </c>
      <c r="I199" s="238">
        <f t="shared" si="40"/>
        <v>5.3706390175086348E-2</v>
      </c>
      <c r="J199" s="238">
        <f t="shared" si="40"/>
        <v>6.3929182932058112E-2</v>
      </c>
      <c r="K199" s="238">
        <f t="shared" si="40"/>
        <v>8.5824695723730124E-2</v>
      </c>
      <c r="L199" s="238">
        <f t="shared" si="40"/>
        <v>7.6080120357434944E-2</v>
      </c>
      <c r="M199" s="238">
        <f t="shared" si="40"/>
        <v>4.2029655045048887E-2</v>
      </c>
      <c r="N199" s="238">
        <f t="shared" si="40"/>
        <v>4.3742375736102762E-2</v>
      </c>
      <c r="O199" s="238">
        <f t="shared" si="40"/>
        <v>3.5637048920550619E-2</v>
      </c>
      <c r="P199" s="238">
        <f t="shared" si="40"/>
        <v>5.4462379826370422E-2</v>
      </c>
      <c r="Q199" s="238">
        <f t="shared" si="40"/>
        <v>3.9776339489611477E-2</v>
      </c>
    </row>
    <row r="200" spans="1:17" x14ac:dyDescent="0.25">
      <c r="A200" s="127" t="s">
        <v>183</v>
      </c>
      <c r="B200" s="237">
        <f t="shared" ref="B200:Q200" si="41">IF(B$118=0,0,B$118/B$108)</f>
        <v>0.2515902707550759</v>
      </c>
      <c r="C200" s="237">
        <f t="shared" si="41"/>
        <v>0.24559515809923688</v>
      </c>
      <c r="D200" s="237">
        <f t="shared" si="41"/>
        <v>0.25535713702596707</v>
      </c>
      <c r="E200" s="237">
        <f t="shared" si="41"/>
        <v>0.29388115939550058</v>
      </c>
      <c r="F200" s="237">
        <f t="shared" si="41"/>
        <v>0.27257237251708588</v>
      </c>
      <c r="G200" s="237">
        <f t="shared" si="41"/>
        <v>0.2844394757186437</v>
      </c>
      <c r="H200" s="237">
        <f t="shared" si="41"/>
        <v>0.10441417294904269</v>
      </c>
      <c r="I200" s="237">
        <f t="shared" si="41"/>
        <v>0.20948509694936202</v>
      </c>
      <c r="J200" s="237">
        <f t="shared" si="41"/>
        <v>0.17304863491153588</v>
      </c>
      <c r="K200" s="237">
        <f t="shared" si="41"/>
        <v>4.167791708732576E-2</v>
      </c>
      <c r="L200" s="237">
        <f t="shared" si="41"/>
        <v>7.5486583305423308E-2</v>
      </c>
      <c r="M200" s="237">
        <f t="shared" si="41"/>
        <v>0.25722266375827163</v>
      </c>
      <c r="N200" s="237">
        <f t="shared" si="41"/>
        <v>0.16910751803689419</v>
      </c>
      <c r="O200" s="237">
        <f t="shared" si="41"/>
        <v>0.20851520096332782</v>
      </c>
      <c r="P200" s="237">
        <f t="shared" si="41"/>
        <v>5.055749355502083E-2</v>
      </c>
      <c r="Q200" s="237">
        <f t="shared" si="41"/>
        <v>0.25602091919467185</v>
      </c>
    </row>
    <row r="201" spans="1:17" x14ac:dyDescent="0.25">
      <c r="A201" s="142" t="s">
        <v>192</v>
      </c>
      <c r="B201" s="235">
        <f t="shared" ref="B201:Q201" si="42">IF(B$119=0,0,B$119/B$108)</f>
        <v>0.2515902707550759</v>
      </c>
      <c r="C201" s="235">
        <f t="shared" si="42"/>
        <v>0.24559515809923688</v>
      </c>
      <c r="D201" s="235">
        <f t="shared" si="42"/>
        <v>0.25535713702596707</v>
      </c>
      <c r="E201" s="235">
        <f t="shared" si="42"/>
        <v>0.29388115939550058</v>
      </c>
      <c r="F201" s="235">
        <f t="shared" si="42"/>
        <v>0.27257237251708588</v>
      </c>
      <c r="G201" s="235">
        <f t="shared" si="42"/>
        <v>0.2844394757186437</v>
      </c>
      <c r="H201" s="235">
        <f t="shared" si="42"/>
        <v>0.10441417294904269</v>
      </c>
      <c r="I201" s="235">
        <f t="shared" si="42"/>
        <v>0.20948509694936202</v>
      </c>
      <c r="J201" s="235">
        <f t="shared" si="42"/>
        <v>0.17304863491153588</v>
      </c>
      <c r="K201" s="235">
        <f t="shared" si="42"/>
        <v>4.167791708732576E-2</v>
      </c>
      <c r="L201" s="235">
        <f t="shared" si="42"/>
        <v>7.5486583305423308E-2</v>
      </c>
      <c r="M201" s="235">
        <f t="shared" si="42"/>
        <v>0.25722266375827163</v>
      </c>
      <c r="N201" s="235">
        <f t="shared" si="42"/>
        <v>0.16910751803689419</v>
      </c>
      <c r="O201" s="235">
        <f t="shared" si="42"/>
        <v>0.20851520096332782</v>
      </c>
      <c r="P201" s="235">
        <f t="shared" si="42"/>
        <v>5.055749355502083E-2</v>
      </c>
      <c r="Q201" s="235">
        <f t="shared" si="42"/>
        <v>0.25602091919467185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0.41656066932169233</v>
      </c>
      <c r="C203" s="237">
        <f t="shared" si="44"/>
        <v>0.42668099423625788</v>
      </c>
      <c r="D203" s="237">
        <f t="shared" si="44"/>
        <v>0.41254022629356329</v>
      </c>
      <c r="E203" s="237">
        <f t="shared" si="44"/>
        <v>0.35933907094897682</v>
      </c>
      <c r="F203" s="237">
        <f t="shared" si="44"/>
        <v>0.38717253368996873</v>
      </c>
      <c r="G203" s="237">
        <f t="shared" si="44"/>
        <v>0.36952835248652471</v>
      </c>
      <c r="H203" s="237">
        <f t="shared" si="44"/>
        <v>0.55366287902289901</v>
      </c>
      <c r="I203" s="237">
        <f t="shared" si="44"/>
        <v>0.4460340529833336</v>
      </c>
      <c r="J203" s="237">
        <f t="shared" si="44"/>
        <v>0.47877056640775523</v>
      </c>
      <c r="K203" s="237">
        <f t="shared" si="44"/>
        <v>0.61001047178340362</v>
      </c>
      <c r="L203" s="237">
        <f t="shared" si="44"/>
        <v>0.58296340853585316</v>
      </c>
      <c r="M203" s="237">
        <f t="shared" si="44"/>
        <v>0.39706161024549863</v>
      </c>
      <c r="N203" s="237">
        <f t="shared" si="44"/>
        <v>0.49972834789383919</v>
      </c>
      <c r="O203" s="237">
        <f t="shared" si="44"/>
        <v>0.46030076997222424</v>
      </c>
      <c r="P203" s="237">
        <f t="shared" si="44"/>
        <v>0.62811621398658568</v>
      </c>
      <c r="Q203" s="237">
        <f t="shared" si="44"/>
        <v>0.40676726164790356</v>
      </c>
    </row>
    <row r="204" spans="1:17" x14ac:dyDescent="0.25">
      <c r="A204" s="142" t="s">
        <v>190</v>
      </c>
      <c r="B204" s="235">
        <f t="shared" ref="B204:Q204" si="45">IF(B$132=0,0,B$132/B$108)</f>
        <v>0.41656066932169233</v>
      </c>
      <c r="C204" s="235">
        <f t="shared" si="45"/>
        <v>0.42668099423625788</v>
      </c>
      <c r="D204" s="235">
        <f t="shared" si="45"/>
        <v>0.41254022629356329</v>
      </c>
      <c r="E204" s="235">
        <f t="shared" si="45"/>
        <v>0.35933907094897682</v>
      </c>
      <c r="F204" s="235">
        <f t="shared" si="45"/>
        <v>0.38717253368996873</v>
      </c>
      <c r="G204" s="235">
        <f t="shared" si="45"/>
        <v>0.36952835248652471</v>
      </c>
      <c r="H204" s="235">
        <f t="shared" si="45"/>
        <v>0.55366287902289901</v>
      </c>
      <c r="I204" s="235">
        <f t="shared" si="45"/>
        <v>0.4460340529833336</v>
      </c>
      <c r="J204" s="235">
        <f t="shared" si="45"/>
        <v>0.47877056640775523</v>
      </c>
      <c r="K204" s="235">
        <f t="shared" si="45"/>
        <v>0.61001047178340362</v>
      </c>
      <c r="L204" s="235">
        <f t="shared" si="45"/>
        <v>0.58296340853585316</v>
      </c>
      <c r="M204" s="235">
        <f t="shared" si="45"/>
        <v>0.39706161024549863</v>
      </c>
      <c r="N204" s="235">
        <f t="shared" si="45"/>
        <v>0.49972834789383919</v>
      </c>
      <c r="O204" s="235">
        <f t="shared" si="45"/>
        <v>0.46030076997222424</v>
      </c>
      <c r="P204" s="235">
        <f t="shared" si="45"/>
        <v>0.62811621398658568</v>
      </c>
      <c r="Q204" s="235">
        <f t="shared" si="45"/>
        <v>0.40676726164790356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0.29370397915536051</v>
      </c>
      <c r="C206" s="236">
        <f t="shared" si="47"/>
        <v>0.29121645091277837</v>
      </c>
      <c r="D206" s="236">
        <f t="shared" si="47"/>
        <v>0.29362666167063906</v>
      </c>
      <c r="E206" s="236">
        <f t="shared" si="47"/>
        <v>0.30112052465121619</v>
      </c>
      <c r="F206" s="236">
        <f t="shared" si="47"/>
        <v>0.29818556176353594</v>
      </c>
      <c r="G206" s="236">
        <f t="shared" si="47"/>
        <v>0.30129823774772113</v>
      </c>
      <c r="H206" s="236">
        <f t="shared" si="47"/>
        <v>0.27024610753352429</v>
      </c>
      <c r="I206" s="236">
        <f t="shared" si="47"/>
        <v>0.29077445989221801</v>
      </c>
      <c r="J206" s="236">
        <f t="shared" si="47"/>
        <v>0.28425161574865093</v>
      </c>
      <c r="K206" s="236">
        <f t="shared" si="47"/>
        <v>0.26248691540554042</v>
      </c>
      <c r="L206" s="236">
        <f t="shared" si="47"/>
        <v>0.26546988780128855</v>
      </c>
      <c r="M206" s="236">
        <f t="shared" si="47"/>
        <v>0.30368607095118089</v>
      </c>
      <c r="N206" s="236">
        <f t="shared" si="47"/>
        <v>0.28742175833316375</v>
      </c>
      <c r="O206" s="236">
        <f t="shared" si="47"/>
        <v>0.29554698014389741</v>
      </c>
      <c r="P206" s="236">
        <f t="shared" si="47"/>
        <v>0.26686391263202291</v>
      </c>
      <c r="Q206" s="236">
        <f t="shared" si="47"/>
        <v>0.29743547966781314</v>
      </c>
    </row>
    <row r="207" spans="1:17" x14ac:dyDescent="0.25">
      <c r="A207" s="142" t="s">
        <v>188</v>
      </c>
      <c r="B207" s="235">
        <f t="shared" ref="B207:Q207" si="48">IF(B$140=0,0,B$140/B$108)</f>
        <v>0.14861034850600199</v>
      </c>
      <c r="C207" s="235">
        <f t="shared" si="48"/>
        <v>0.1495802379877898</v>
      </c>
      <c r="D207" s="235">
        <f t="shared" si="48"/>
        <v>0.14636065646254312</v>
      </c>
      <c r="E207" s="235">
        <f t="shared" si="48"/>
        <v>0.13163748276663367</v>
      </c>
      <c r="F207" s="235">
        <f t="shared" si="48"/>
        <v>0.14099142613770319</v>
      </c>
      <c r="G207" s="235">
        <f t="shared" si="48"/>
        <v>0.13726027193864229</v>
      </c>
      <c r="H207" s="235">
        <f t="shared" si="48"/>
        <v>0.21002982254381164</v>
      </c>
      <c r="I207" s="235">
        <f t="shared" si="48"/>
        <v>0.16996313760978615</v>
      </c>
      <c r="J207" s="235">
        <f t="shared" si="48"/>
        <v>0.18445342147478319</v>
      </c>
      <c r="K207" s="235">
        <f t="shared" si="48"/>
        <v>0.23845100857196494</v>
      </c>
      <c r="L207" s="235">
        <f t="shared" si="48"/>
        <v>0.22193631870011477</v>
      </c>
      <c r="M207" s="235">
        <f t="shared" si="48"/>
        <v>0.15534420519469752</v>
      </c>
      <c r="N207" s="235">
        <f t="shared" si="48"/>
        <v>0.18989642999500583</v>
      </c>
      <c r="O207" s="235">
        <f t="shared" si="48"/>
        <v>0.1752950027421066</v>
      </c>
      <c r="P207" s="235">
        <f t="shared" si="48"/>
        <v>0.23770710034983922</v>
      </c>
      <c r="Q207" s="235">
        <f t="shared" si="48"/>
        <v>0.14978666726876885</v>
      </c>
    </row>
    <row r="208" spans="1:17" x14ac:dyDescent="0.25">
      <c r="A208" s="142" t="s">
        <v>187</v>
      </c>
      <c r="B208" s="235">
        <f t="shared" ref="B208:Q208" si="49">IF(B$141=0,0,B$141/B$108)</f>
        <v>0.14509363064935848</v>
      </c>
      <c r="C208" s="235">
        <f t="shared" si="49"/>
        <v>0.14163621292498854</v>
      </c>
      <c r="D208" s="235">
        <f t="shared" si="49"/>
        <v>0.14726600520809591</v>
      </c>
      <c r="E208" s="235">
        <f t="shared" si="49"/>
        <v>0.16948304188458255</v>
      </c>
      <c r="F208" s="235">
        <f t="shared" si="49"/>
        <v>0.15719413562583276</v>
      </c>
      <c r="G208" s="235">
        <f t="shared" si="49"/>
        <v>0.16403796580907887</v>
      </c>
      <c r="H208" s="235">
        <f t="shared" si="49"/>
        <v>6.0216284989712675E-2</v>
      </c>
      <c r="I208" s="235">
        <f t="shared" si="49"/>
        <v>0.12081132228243185</v>
      </c>
      <c r="J208" s="235">
        <f t="shared" si="49"/>
        <v>9.9798194273867741E-2</v>
      </c>
      <c r="K208" s="235">
        <f t="shared" si="49"/>
        <v>2.4035906833575441E-2</v>
      </c>
      <c r="L208" s="235">
        <f t="shared" si="49"/>
        <v>4.3533569101173772E-2</v>
      </c>
      <c r="M208" s="235">
        <f t="shared" si="49"/>
        <v>0.14834186575648342</v>
      </c>
      <c r="N208" s="235">
        <f t="shared" si="49"/>
        <v>9.7525328338157941E-2</v>
      </c>
      <c r="O208" s="235">
        <f t="shared" si="49"/>
        <v>0.12025197740179083</v>
      </c>
      <c r="P208" s="235">
        <f t="shared" si="49"/>
        <v>2.9156812282183673E-2</v>
      </c>
      <c r="Q208" s="235">
        <f t="shared" si="49"/>
        <v>0.14764881239904423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0</v>
      </c>
      <c r="C214" s="230">
        <f>IF(C$5=0,0,(C$5-C$15-C$58)/(CHI_fec!C$5-CHI_fec!C$15))</f>
        <v>0</v>
      </c>
      <c r="D214" s="230">
        <f>IF(D$5=0,0,(D$5-D$15-D$58)/(CHI_fec!D$5-CHI_fec!D$15))</f>
        <v>0</v>
      </c>
      <c r="E214" s="230">
        <f>IF(E$5=0,0,(E$5-E$15-E$58)/(CHI_fec!E$5-CHI_fec!E$15))</f>
        <v>0</v>
      </c>
      <c r="F214" s="230">
        <f>IF(F$5=0,0,(F$5-F$15-F$58)/(CHI_fec!F$5-CHI_fec!F$15))</f>
        <v>0</v>
      </c>
      <c r="G214" s="230">
        <f>IF(G$5=0,0,(G$5-G$15-G$58)/(CHI_fec!G$5-CHI_fec!G$15))</f>
        <v>0</v>
      </c>
      <c r="H214" s="230">
        <f>IF(H$5=0,0,(H$5-H$15-H$58)/(CHI_fec!H$5-CHI_fec!H$15))</f>
        <v>0</v>
      </c>
      <c r="I214" s="230">
        <f>IF(I$5=0,0,(I$5-I$15-I$58)/(CHI_fec!I$5-CHI_fec!I$15))</f>
        <v>0</v>
      </c>
      <c r="J214" s="230">
        <f>IF(J$5=0,0,(J$5-J$15-J$58)/(CHI_fec!J$5-CHI_fec!J$15))</f>
        <v>0</v>
      </c>
      <c r="K214" s="230">
        <f>IF(K$5=0,0,(K$5-K$15-K$58)/(CHI_fec!K$5-CHI_fec!K$15))</f>
        <v>0</v>
      </c>
      <c r="L214" s="230">
        <f>IF(L$5=0,0,(L$5-L$15-L$58)/(CHI_fec!L$5-CHI_fec!L$15))</f>
        <v>0</v>
      </c>
      <c r="M214" s="230">
        <f>IF(M$5=0,0,(M$5-M$15-M$58)/(CHI_fec!M$5-CHI_fec!M$15))</f>
        <v>0</v>
      </c>
      <c r="N214" s="230">
        <f>IF(N$5=0,0,(N$5-N$15-N$58)/(CHI_fec!N$5-CHI_fec!N$15))</f>
        <v>0</v>
      </c>
      <c r="O214" s="230">
        <f>IF(O$5=0,0,(O$5-O$15-O$58)/(CHI_fec!O$5-CHI_fec!O$15))</f>
        <v>0</v>
      </c>
      <c r="P214" s="230">
        <f>IF(P$5=0,0,(P$5-P$15-P$58)/(CHI_fec!P$5-CHI_fec!P$15))</f>
        <v>0</v>
      </c>
      <c r="Q214" s="230">
        <f>IF(Q$5=0,0,(Q$5-Q$15-Q$58)/(CHI_fec!Q$5-CHI_fec!Q$15))</f>
        <v>0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</v>
      </c>
      <c r="C219" s="227">
        <f>IF(C$10=0,0,C$10/CHI_fec!C$10)</f>
        <v>0</v>
      </c>
      <c r="D219" s="227">
        <f>IF(D$10=0,0,D$10/CHI_fec!D$10)</f>
        <v>0</v>
      </c>
      <c r="E219" s="227">
        <f>IF(E$10=0,0,E$10/CHI_fec!E$10)</f>
        <v>0</v>
      </c>
      <c r="F219" s="227">
        <f>IF(F$10=0,0,F$10/CHI_fec!F$10)</f>
        <v>0</v>
      </c>
      <c r="G219" s="227">
        <f>IF(G$10=0,0,G$10/CHI_fec!G$10)</f>
        <v>0</v>
      </c>
      <c r="H219" s="227">
        <f>IF(H$10=0,0,H$10/CHI_fec!H$10)</f>
        <v>0</v>
      </c>
      <c r="I219" s="227">
        <f>IF(I$10=0,0,I$10/CHI_fec!I$10)</f>
        <v>0</v>
      </c>
      <c r="J219" s="227">
        <f>IF(J$10=0,0,J$10/CHI_fec!J$10)</f>
        <v>0</v>
      </c>
      <c r="K219" s="227">
        <f>IF(K$10=0,0,K$10/CHI_fec!K$10)</f>
        <v>0</v>
      </c>
      <c r="L219" s="227">
        <f>IF(L$10=0,0,L$10/CHI_fec!L$10)</f>
        <v>0</v>
      </c>
      <c r="M219" s="227">
        <f>IF(M$10=0,0,M$10/CHI_fec!M$10)</f>
        <v>0</v>
      </c>
      <c r="N219" s="227">
        <f>IF(N$10=0,0,N$10/CHI_fec!N$10)</f>
        <v>0</v>
      </c>
      <c r="O219" s="227">
        <f>IF(O$10=0,0,O$10/CHI_fec!O$10)</f>
        <v>0</v>
      </c>
      <c r="P219" s="227">
        <f>IF(P$10=0,0,P$10/CHI_fec!P$10)</f>
        <v>0</v>
      </c>
      <c r="Q219" s="227">
        <f>IF(Q$10=0,0,Q$10/CHI_fec!Q$10)</f>
        <v>0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0</v>
      </c>
      <c r="C221" s="226">
        <f>IF(C$24=0,0,C$24/CHI_fec!C$24)</f>
        <v>0</v>
      </c>
      <c r="D221" s="226">
        <f>IF(D$24=0,0,D$24/CHI_fec!D$24)</f>
        <v>0</v>
      </c>
      <c r="E221" s="226">
        <f>IF(E$24=0,0,E$24/CHI_fec!E$24)</f>
        <v>0</v>
      </c>
      <c r="F221" s="226">
        <f>IF(F$24=0,0,F$24/CHI_fec!F$24)</f>
        <v>0</v>
      </c>
      <c r="G221" s="226">
        <f>IF(G$24=0,0,G$24/CHI_fec!G$24)</f>
        <v>0</v>
      </c>
      <c r="H221" s="226">
        <f>IF(H$24=0,0,H$24/CHI_fec!H$24)</f>
        <v>0</v>
      </c>
      <c r="I221" s="226">
        <f>IF(I$24=0,0,I$24/CHI_fec!I$24)</f>
        <v>0</v>
      </c>
      <c r="J221" s="226">
        <f>IF(J$24=0,0,J$24/CHI_fec!J$24)</f>
        <v>0</v>
      </c>
      <c r="K221" s="226">
        <f>IF(K$24=0,0,K$24/CHI_fec!K$24)</f>
        <v>0</v>
      </c>
      <c r="L221" s="226">
        <f>IF(L$24=0,0,L$24/CHI_fec!L$24)</f>
        <v>0</v>
      </c>
      <c r="M221" s="226">
        <f>IF(M$24=0,0,M$24/CHI_fec!M$24)</f>
        <v>0</v>
      </c>
      <c r="N221" s="226">
        <f>IF(N$24=0,0,N$24/CHI_fec!N$24)</f>
        <v>0</v>
      </c>
      <c r="O221" s="226">
        <f>IF(O$24=0,0,O$24/CHI_fec!O$24)</f>
        <v>0</v>
      </c>
      <c r="P221" s="226">
        <f>IF(P$24=0,0,P$24/CHI_fec!P$24)</f>
        <v>0</v>
      </c>
      <c r="Q221" s="226">
        <f>IF(Q$24=0,0,Q$24/CHI_fec!Q$24)</f>
        <v>0</v>
      </c>
    </row>
    <row r="222" spans="1:17" x14ac:dyDescent="0.25">
      <c r="A222" s="127" t="s">
        <v>181</v>
      </c>
      <c r="B222" s="226">
        <f>IF(B$35=0,0,B$35/CHI_fec!B$35)</f>
        <v>0</v>
      </c>
      <c r="C222" s="226">
        <f>IF(C$35=0,0,C$35/CHI_fec!C$35)</f>
        <v>0</v>
      </c>
      <c r="D222" s="226">
        <f>IF(D$35=0,0,D$35/CHI_fec!D$35)</f>
        <v>0</v>
      </c>
      <c r="E222" s="226">
        <f>IF(E$35=0,0,E$35/CHI_fec!E$35)</f>
        <v>0</v>
      </c>
      <c r="F222" s="226">
        <f>IF(F$35=0,0,F$35/CHI_fec!F$35)</f>
        <v>0</v>
      </c>
      <c r="G222" s="226">
        <f>IF(G$35=0,0,G$35/CHI_fec!G$35)</f>
        <v>0</v>
      </c>
      <c r="H222" s="226">
        <f>IF(H$35=0,0,H$35/CHI_fec!H$35)</f>
        <v>0</v>
      </c>
      <c r="I222" s="226">
        <f>IF(I$35=0,0,I$35/CHI_fec!I$35)</f>
        <v>0</v>
      </c>
      <c r="J222" s="226">
        <f>IF(J$35=0,0,J$35/CHI_fec!J$35)</f>
        <v>0</v>
      </c>
      <c r="K222" s="226">
        <f>IF(K$35=0,0,K$35/CHI_fec!K$35)</f>
        <v>0</v>
      </c>
      <c r="L222" s="226">
        <f>IF(L$35=0,0,L$35/CHI_fec!L$35)</f>
        <v>0</v>
      </c>
      <c r="M222" s="226">
        <f>IF(M$35=0,0,M$35/CHI_fec!M$35)</f>
        <v>0</v>
      </c>
      <c r="N222" s="226">
        <f>IF(N$35=0,0,N$35/CHI_fec!N$35)</f>
        <v>0</v>
      </c>
      <c r="O222" s="226">
        <f>IF(O$35=0,0,O$35/CHI_fec!O$35)</f>
        <v>0</v>
      </c>
      <c r="P222" s="226">
        <f>IF(P$35=0,0,P$35/CHI_fec!P$35)</f>
        <v>0</v>
      </c>
      <c r="Q222" s="226">
        <f>IF(Q$35=0,0,Q$35/CHI_fec!Q$35)</f>
        <v>0</v>
      </c>
    </row>
    <row r="223" spans="1:17" x14ac:dyDescent="0.25">
      <c r="A223" s="127" t="s">
        <v>180</v>
      </c>
      <c r="B223" s="225">
        <f>IF(B$43=0,0,B$43/CHI_fec!B$43)</f>
        <v>0</v>
      </c>
      <c r="C223" s="225">
        <f>IF(C$43=0,0,C$43/CHI_fec!C$43)</f>
        <v>0</v>
      </c>
      <c r="D223" s="225">
        <f>IF(D$43=0,0,D$43/CHI_fec!D$43)</f>
        <v>0</v>
      </c>
      <c r="E223" s="225">
        <f>IF(E$43=0,0,E$43/CHI_fec!E$43)</f>
        <v>0</v>
      </c>
      <c r="F223" s="225">
        <f>IF(F$43=0,0,F$43/CHI_fec!F$43)</f>
        <v>0</v>
      </c>
      <c r="G223" s="225">
        <f>IF(G$43=0,0,G$43/CHI_fec!G$43)</f>
        <v>0</v>
      </c>
      <c r="H223" s="225">
        <f>IF(H$43=0,0,H$43/CHI_fec!H$43)</f>
        <v>0</v>
      </c>
      <c r="I223" s="225">
        <f>IF(I$43=0,0,I$43/CHI_fec!I$43)</f>
        <v>0</v>
      </c>
      <c r="J223" s="225">
        <f>IF(J$43=0,0,J$43/CHI_fec!J$43)</f>
        <v>0</v>
      </c>
      <c r="K223" s="225">
        <f>IF(K$43=0,0,K$43/CHI_fec!K$43)</f>
        <v>0</v>
      </c>
      <c r="L223" s="225">
        <f>IF(L$43=0,0,L$43/CHI_fec!L$43)</f>
        <v>0</v>
      </c>
      <c r="M223" s="225">
        <f>IF(M$43=0,0,M$43/CHI_fec!M$43)</f>
        <v>0</v>
      </c>
      <c r="N223" s="225">
        <f>IF(N$43=0,0,N$43/CHI_fec!N$43)</f>
        <v>0</v>
      </c>
      <c r="O223" s="225">
        <f>IF(O$43=0,0,O$43/CHI_fec!O$43)</f>
        <v>0</v>
      </c>
      <c r="P223" s="225">
        <f>IF(P$43=0,0,P$43/CHI_fec!P$43)</f>
        <v>0</v>
      </c>
      <c r="Q223" s="225">
        <f>IF(Q$43=0,0,Q$43/CHI_fec!Q$43)</f>
        <v>0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1.123030147409408</v>
      </c>
      <c r="C226" s="230">
        <f>IF(C$60=0,0,(C$60-C$106)/CHI_fec!C$60)</f>
        <v>1.1857501469760767</v>
      </c>
      <c r="D226" s="230">
        <f>IF(D$60=0,0,(D$60-D$106)/CHI_fec!D$60)</f>
        <v>1.108838017117437</v>
      </c>
      <c r="E226" s="230">
        <f>IF(E$60=0,0,(E$60-E$106)/CHI_fec!E$60)</f>
        <v>0.71045193018786756</v>
      </c>
      <c r="F226" s="230">
        <f>IF(F$60=0,0,(F$60-F$106)/CHI_fec!F$60)</f>
        <v>0.75712132084878248</v>
      </c>
      <c r="G226" s="230">
        <f>IF(G$60=0,0,(G$60-G$106)/CHI_fec!G$60)</f>
        <v>0.70765289933251918</v>
      </c>
      <c r="H226" s="230">
        <f>IF(H$60=0,0,(H$60-H$106)/CHI_fec!H$60)</f>
        <v>0.62015215918906408</v>
      </c>
      <c r="I226" s="230">
        <f>IF(I$60=0,0,(I$60-I$106)/CHI_fec!I$60)</f>
        <v>0.68195918989291227</v>
      </c>
      <c r="J226" s="230">
        <f>IF(J$60=0,0,(J$60-J$106)/CHI_fec!J$60)</f>
        <v>0.61919021255268636</v>
      </c>
      <c r="K226" s="230">
        <f>IF(K$60=0,0,(K$60-K$106)/CHI_fec!K$60)</f>
        <v>0.59028697084754866</v>
      </c>
      <c r="L226" s="230">
        <f>IF(L$60=0,0,(L$60-L$106)/CHI_fec!L$60)</f>
        <v>0.62685085340629543</v>
      </c>
      <c r="M226" s="230">
        <f>IF(M$60=0,0,(M$60-M$106)/CHI_fec!M$60)</f>
        <v>0.83938357626183069</v>
      </c>
      <c r="N226" s="230">
        <f>IF(N$60=0,0,(N$60-N$106)/CHI_fec!N$60)</f>
        <v>0.9239276602010652</v>
      </c>
      <c r="O226" s="230">
        <f>IF(O$60=0,0,(O$60-O$106)/CHI_fec!O$60)</f>
        <v>1.0399402877436414</v>
      </c>
      <c r="P226" s="230">
        <f>IF(P$60=0,0,(P$60-P$106)/CHI_fec!P$60)</f>
        <v>0.90512481676880963</v>
      </c>
      <c r="Q226" s="230">
        <f>IF(Q$60=0,0,(Q$60-Q$106)/CHI_fec!Q$60)</f>
        <v>1.0657729044168216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1.3251222</v>
      </c>
      <c r="C231" s="227">
        <f>IF(C$65=0,0,C$65/CHI_fec!C$65)</f>
        <v>1.3251222000000002</v>
      </c>
      <c r="D231" s="227">
        <f>IF(D$65=0,0,D$65/CHI_fec!D$65)</f>
        <v>1.3251222</v>
      </c>
      <c r="E231" s="227">
        <f>IF(E$65=0,0,E$65/CHI_fec!E$65)</f>
        <v>1.3251222000000002</v>
      </c>
      <c r="F231" s="227">
        <f>IF(F$65=0,0,F$65/CHI_fec!F$65)</f>
        <v>1.3251222</v>
      </c>
      <c r="G231" s="227">
        <f>IF(G$65=0,0,G$65/CHI_fec!G$65)</f>
        <v>1.3251222</v>
      </c>
      <c r="H231" s="227">
        <f>IF(H$65=0,0,H$65/CHI_fec!H$65)</f>
        <v>1.3251222000000002</v>
      </c>
      <c r="I231" s="227">
        <f>IF(I$65=0,0,I$65/CHI_fec!I$65)</f>
        <v>1.3251222</v>
      </c>
      <c r="J231" s="227">
        <f>IF(J$65=0,0,J$65/CHI_fec!J$65)</f>
        <v>1.3251222000000002</v>
      </c>
      <c r="K231" s="227">
        <f>IF(K$65=0,0,K$65/CHI_fec!K$65)</f>
        <v>1.3251222000000002</v>
      </c>
      <c r="L231" s="227">
        <f>IF(L$65=0,0,L$65/CHI_fec!L$65)</f>
        <v>1.3251222</v>
      </c>
      <c r="M231" s="227">
        <f>IF(M$65=0,0,M$65/CHI_fec!M$65)</f>
        <v>1.3251222</v>
      </c>
      <c r="N231" s="227">
        <f>IF(N$65=0,0,N$65/CHI_fec!N$65)</f>
        <v>1.3251222000000002</v>
      </c>
      <c r="O231" s="227">
        <f>IF(O$65=0,0,O$65/CHI_fec!O$65)</f>
        <v>1.3251222000000002</v>
      </c>
      <c r="P231" s="227">
        <f>IF(P$65=0,0,P$65/CHI_fec!P$65)</f>
        <v>1.3251221999999998</v>
      </c>
      <c r="Q231" s="227">
        <f>IF(Q$65=0,0,Q$65/CHI_fec!Q$65)</f>
        <v>1.3251222000000002</v>
      </c>
    </row>
    <row r="232" spans="1:17" x14ac:dyDescent="0.25">
      <c r="A232" s="127" t="s">
        <v>183</v>
      </c>
      <c r="B232" s="226">
        <f>IF(B$70=0,0,B$70/CHI_fec!B$70)</f>
        <v>2.3509353551205101</v>
      </c>
      <c r="C232" s="226">
        <f>IF(C$70=0,0,C$70/CHI_fec!C$70)</f>
        <v>2.3978627349083332</v>
      </c>
      <c r="D232" s="226">
        <f>IF(D$70=0,0,D$70/CHI_fec!D$70)</f>
        <v>2.3656132831171885</v>
      </c>
      <c r="E232" s="226">
        <f>IF(E$70=0,0,E$70/CHI_fec!E$70)</f>
        <v>0.62342023889977516</v>
      </c>
      <c r="F232" s="226">
        <f>IF(F$70=0,0,F$70/CHI_fec!F$70)</f>
        <v>8.0482334416971404E-2</v>
      </c>
      <c r="G232" s="226">
        <f>IF(G$70=0,0,G$70/CHI_fec!G$70)</f>
        <v>0.29631249741611521</v>
      </c>
      <c r="H232" s="226">
        <f>IF(H$70=0,0,H$70/CHI_fec!H$70)</f>
        <v>0</v>
      </c>
      <c r="I232" s="226">
        <f>IF(I$70=0,0,I$70/CHI_fec!I$70)</f>
        <v>0</v>
      </c>
      <c r="J232" s="226">
        <f>IF(J$70=0,0,J$70/CHI_fec!J$70)</f>
        <v>0</v>
      </c>
      <c r="K232" s="226">
        <f>IF(K$70=0,0,K$70/CHI_fec!K$70)</f>
        <v>0</v>
      </c>
      <c r="L232" s="226">
        <f>IF(L$70=0,0,L$70/CHI_fec!L$70)</f>
        <v>0</v>
      </c>
      <c r="M232" s="226">
        <f>IF(M$70=0,0,M$70/CHI_fec!M$70)</f>
        <v>0.64800861401944476</v>
      </c>
      <c r="N232" s="226">
        <f>IF(N$70=0,0,N$70/CHI_fec!N$70)</f>
        <v>0</v>
      </c>
      <c r="O232" s="226">
        <f>IF(O$70=0,0,O$70/CHI_fec!O$70)</f>
        <v>0</v>
      </c>
      <c r="P232" s="226">
        <f>IF(P$70=0,0,P$70/CHI_fec!P$70)</f>
        <v>0</v>
      </c>
      <c r="Q232" s="226">
        <f>IF(Q$70=0,0,Q$70/CHI_fec!Q$70)</f>
        <v>2.2942250764775323</v>
      </c>
    </row>
    <row r="233" spans="1:17" x14ac:dyDescent="0.25">
      <c r="A233" s="127" t="s">
        <v>181</v>
      </c>
      <c r="B233" s="226">
        <f>IF(B$83=0,0,B$83/CHI_fec!B$83)</f>
        <v>1.5733056280123896</v>
      </c>
      <c r="C233" s="226">
        <f>IF(C$83=0,0,C$83/CHI_fec!C$83)</f>
        <v>1.6838205491631304</v>
      </c>
      <c r="D233" s="226">
        <f>IF(D$83=0,0,D$83/CHI_fec!D$83)</f>
        <v>1.5447209656350209</v>
      </c>
      <c r="E233" s="226">
        <f>IF(E$83=0,0,E$83/CHI_fec!E$83)</f>
        <v>1.13383298511554</v>
      </c>
      <c r="F233" s="226">
        <f>IF(F$83=0,0,F$83/CHI_fec!F$83)</f>
        <v>1.325898355700575</v>
      </c>
      <c r="G233" s="226">
        <f>IF(G$83=0,0,G$83/CHI_fec!G$83)</f>
        <v>1.1901016167210072</v>
      </c>
      <c r="H233" s="226">
        <f>IF(H$83=0,0,H$83/CHI_fec!H$83)</f>
        <v>1.1128584449645831</v>
      </c>
      <c r="I233" s="226">
        <f>IF(I$83=0,0,I$83/CHI_fec!I$83)</f>
        <v>1.1965075037114958</v>
      </c>
      <c r="J233" s="226">
        <f>IF(J$83=0,0,J$83/CHI_fec!J$83)</f>
        <v>1.0789508511294967</v>
      </c>
      <c r="K233" s="226">
        <f>IF(K$83=0,0,K$83/CHI_fec!K$83)</f>
        <v>1.0239963074502085</v>
      </c>
      <c r="L233" s="226">
        <f>IF(L$83=0,0,L$83/CHI_fec!L$83)</f>
        <v>1.1039349354356225</v>
      </c>
      <c r="M233" s="226">
        <f>IF(M$83=0,0,M$83/CHI_fec!M$83)</f>
        <v>1.3610542827083394</v>
      </c>
      <c r="N233" s="226">
        <f>IF(N$83=0,0,N$83/CHI_fec!N$83)</f>
        <v>1.6459058619243425</v>
      </c>
      <c r="O233" s="226">
        <f>IF(O$83=0,0,O$83/CHI_fec!O$83)</f>
        <v>1.8608584576427742</v>
      </c>
      <c r="P233" s="226">
        <f>IF(P$83=0,0,P$83/CHI_fec!P$83)</f>
        <v>1.6615628067278418</v>
      </c>
      <c r="Q233" s="226">
        <f>IF(Q$83=0,0,Q$83/CHI_fec!Q$83)</f>
        <v>1.4733114046710567</v>
      </c>
    </row>
    <row r="234" spans="1:17" x14ac:dyDescent="0.25">
      <c r="A234" s="127" t="s">
        <v>180</v>
      </c>
      <c r="B234" s="225">
        <f>IF(B$91=0,0,B$91/CHI_fec!B$91)</f>
        <v>1.9769389774869819</v>
      </c>
      <c r="C234" s="225">
        <f>IF(C$91=0,0,C$91/CHI_fec!C$91)</f>
        <v>2.0393357159016392</v>
      </c>
      <c r="D234" s="225">
        <f>IF(D$91=0,0,D$91/CHI_fec!D$91)</f>
        <v>1.9676960820090896</v>
      </c>
      <c r="E234" s="225">
        <f>IF(E$91=0,0,E$91/CHI_fec!E$91)</f>
        <v>0.86760042508591506</v>
      </c>
      <c r="F234" s="225">
        <f>IF(F$91=0,0,F$91/CHI_fec!F$91)</f>
        <v>0.66496195562385141</v>
      </c>
      <c r="G234" s="225">
        <f>IF(G$91=0,0,G$91/CHI_fec!G$91)</f>
        <v>0.72754114492892941</v>
      </c>
      <c r="H234" s="225">
        <f>IF(H$91=0,0,H$91/CHI_fec!H$91)</f>
        <v>0.37905324618293085</v>
      </c>
      <c r="I234" s="225">
        <f>IF(I$91=0,0,I$91/CHI_fec!I$91)</f>
        <v>0.58738209206429259</v>
      </c>
      <c r="J234" s="225">
        <f>IF(J$91=0,0,J$91/CHI_fec!J$91)</f>
        <v>0.53552467492827538</v>
      </c>
      <c r="K234" s="225">
        <f>IF(K$91=0,0,K$91/CHI_fec!K$91)</f>
        <v>0.51567825185803506</v>
      </c>
      <c r="L234" s="225">
        <f>IF(L$91=0,0,L$91/CHI_fec!L$91)</f>
        <v>0.48975056463226013</v>
      </c>
      <c r="M234" s="225">
        <f>IF(M$91=0,0,M$91/CHI_fec!M$91)</f>
        <v>1.0316157155645931</v>
      </c>
      <c r="N234" s="225">
        <f>IF(N$91=0,0,N$91/CHI_fec!N$91)</f>
        <v>0.80576121329984407</v>
      </c>
      <c r="O234" s="225">
        <f>IF(O$91=0,0,O$91/CHI_fec!O$91)</f>
        <v>0.91297676900473268</v>
      </c>
      <c r="P234" s="225">
        <f>IF(P$91=0,0,P$91/CHI_fec!P$91)</f>
        <v>0.54103975293317874</v>
      </c>
      <c r="Q234" s="225">
        <f>IF(Q$91=0,0,Q$91/CHI_fec!Q$91)</f>
        <v>1.9225273080446235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0.92356442279474782</v>
      </c>
      <c r="C237" s="230">
        <f>IF(C$108=0,0,C$108/CHI_fec!C$108)</f>
        <v>0.96499456648251813</v>
      </c>
      <c r="D237" s="230">
        <f>IF(D$108=0,0,D$108/CHI_fec!D$108)</f>
        <v>0.91562174819057929</v>
      </c>
      <c r="E237" s="230">
        <f>IF(E$108=0,0,E$108/CHI_fec!E$108)</f>
        <v>0.77157297494768584</v>
      </c>
      <c r="F237" s="230">
        <f>IF(F$108=0,0,F$108/CHI_fec!F$108)</f>
        <v>0.83740982612333692</v>
      </c>
      <c r="G237" s="230">
        <f>IF(G$108=0,0,G$108/CHI_fec!G$108)</f>
        <v>0.78753278137212168</v>
      </c>
      <c r="H237" s="230">
        <f>IF(H$108=0,0,H$108/CHI_fec!H$108)</f>
        <v>0.49150380037363128</v>
      </c>
      <c r="I237" s="230">
        <f>IF(I$108=0,0,I$108/CHI_fec!I$108)</f>
        <v>0.65596364579685495</v>
      </c>
      <c r="J237" s="230">
        <f>IF(J$108=0,0,J$108/CHI_fec!J$108)</f>
        <v>0.55106976010124731</v>
      </c>
      <c r="K237" s="230">
        <f>IF(K$108=0,0,K$108/CHI_fec!K$108)</f>
        <v>0.41048137956983455</v>
      </c>
      <c r="L237" s="230">
        <f>IF(L$108=0,0,L$108/CHI_fec!L$108)</f>
        <v>0.46305709476174911</v>
      </c>
      <c r="M237" s="230">
        <f>IF(M$108=0,0,M$108/CHI_fec!M$108)</f>
        <v>0.83820434557642343</v>
      </c>
      <c r="N237" s="230">
        <f>IF(N$108=0,0,N$108/CHI_fec!N$108)</f>
        <v>0.80538468496491411</v>
      </c>
      <c r="O237" s="230">
        <f>IF(O$108=0,0,O$108/CHI_fec!O$108)</f>
        <v>0.98856220054524369</v>
      </c>
      <c r="P237" s="230">
        <f>IF(P$108=0,0,P$108/CHI_fec!P$108)</f>
        <v>0.6468582462637833</v>
      </c>
      <c r="Q237" s="230">
        <f>IF(Q$108=0,0,Q$108/CHI_fec!Q$108)</f>
        <v>0.88568832511697104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1.3251222000000002</v>
      </c>
      <c r="C242" s="227">
        <f>IF(C$113=0,0,C$113/CHI_fec!C$113)</f>
        <v>1.3251222000000002</v>
      </c>
      <c r="D242" s="227">
        <f>IF(D$113=0,0,D$113/CHI_fec!D$113)</f>
        <v>1.3251221999999998</v>
      </c>
      <c r="E242" s="227">
        <f>IF(E$113=0,0,E$113/CHI_fec!E$113)</f>
        <v>1.3251222</v>
      </c>
      <c r="F242" s="227">
        <f>IF(F$113=0,0,F$113/CHI_fec!F$113)</f>
        <v>1.3251221999999998</v>
      </c>
      <c r="G242" s="227">
        <f>IF(G$113=0,0,G$113/CHI_fec!G$113)</f>
        <v>1.3251222000000002</v>
      </c>
      <c r="H242" s="227">
        <f>IF(H$113=0,0,H$113/CHI_fec!H$113)</f>
        <v>1.3251222000000002</v>
      </c>
      <c r="I242" s="227">
        <f>IF(I$113=0,0,I$113/CHI_fec!I$113)</f>
        <v>1.3251222000000002</v>
      </c>
      <c r="J242" s="227">
        <f>IF(J$113=0,0,J$113/CHI_fec!J$113)</f>
        <v>1.3251222</v>
      </c>
      <c r="K242" s="227">
        <f>IF(K$113=0,0,K$113/CHI_fec!K$113)</f>
        <v>1.3251222</v>
      </c>
      <c r="L242" s="227">
        <f>IF(L$113=0,0,L$113/CHI_fec!L$113)</f>
        <v>1.3251222</v>
      </c>
      <c r="M242" s="227">
        <f>IF(M$113=0,0,M$113/CHI_fec!M$113)</f>
        <v>1.3251222000000002</v>
      </c>
      <c r="N242" s="227">
        <f>IF(N$113=0,0,N$113/CHI_fec!N$113)</f>
        <v>1.3251222000000002</v>
      </c>
      <c r="O242" s="227">
        <f>IF(O$113=0,0,O$113/CHI_fec!O$113)</f>
        <v>1.3251222000000002</v>
      </c>
      <c r="P242" s="227">
        <f>IF(P$113=0,0,P$113/CHI_fec!P$113)</f>
        <v>1.3251222</v>
      </c>
      <c r="Q242" s="227">
        <f>IF(Q$113=0,0,Q$113/CHI_fec!Q$113)</f>
        <v>1.3251222</v>
      </c>
    </row>
    <row r="243" spans="1:17" x14ac:dyDescent="0.25">
      <c r="A243" s="127" t="s">
        <v>182</v>
      </c>
      <c r="B243" s="226">
        <f>IF(B$118=0,0,B$118/CHI_fec!B$118)</f>
        <v>2.2203278353915925</v>
      </c>
      <c r="C243" s="226">
        <f>IF(C$118=0,0,C$118/CHI_fec!C$118)</f>
        <v>2.2646481385245369</v>
      </c>
      <c r="D243" s="226">
        <f>IF(D$118=0,0,D$118/CHI_fec!D$118)</f>
        <v>2.234190322944011</v>
      </c>
      <c r="E243" s="226">
        <f>IF(E$118=0,0,E$118/CHI_fec!E$118)</f>
        <v>2.166730109270175</v>
      </c>
      <c r="F243" s="226">
        <f>IF(F$118=0,0,F$118/CHI_fec!F$118)</f>
        <v>2.1811018852774144</v>
      </c>
      <c r="G243" s="226">
        <f>IF(G$118=0,0,G$118/CHI_fec!G$118)</f>
        <v>2.1404967669514923</v>
      </c>
      <c r="H243" s="226">
        <f>IF(H$118=0,0,H$118/CHI_fec!H$118)</f>
        <v>0.49039089628268268</v>
      </c>
      <c r="I243" s="226">
        <f>IF(I$118=0,0,I$118/CHI_fec!I$118)</f>
        <v>1.3130732963983311</v>
      </c>
      <c r="J243" s="226">
        <f>IF(J$118=0,0,J$118/CHI_fec!J$118)</f>
        <v>0.91123590507762731</v>
      </c>
      <c r="K243" s="226">
        <f>IF(K$118=0,0,K$118/CHI_fec!K$118)</f>
        <v>0.16347657635125448</v>
      </c>
      <c r="L243" s="226">
        <f>IF(L$118=0,0,L$118/CHI_fec!L$118)</f>
        <v>0.33401069839589598</v>
      </c>
      <c r="M243" s="226">
        <f>IF(M$118=0,0,M$118/CHI_fec!M$118)</f>
        <v>2.060227622452222</v>
      </c>
      <c r="N243" s="226">
        <f>IF(N$118=0,0,N$118/CHI_fec!N$118)</f>
        <v>1.3014345996835883</v>
      </c>
      <c r="O243" s="226">
        <f>IF(O$118=0,0,O$118/CHI_fec!O$118)</f>
        <v>1.9696895807055865</v>
      </c>
      <c r="P243" s="226">
        <f>IF(P$118=0,0,P$118/CHI_fec!P$118)</f>
        <v>0.31250050274018148</v>
      </c>
      <c r="Q243" s="226">
        <f>IF(Q$118=0,0,Q$118/CHI_fec!Q$118)</f>
        <v>2.1667681277843363</v>
      </c>
    </row>
    <row r="244" spans="1:17" x14ac:dyDescent="0.25">
      <c r="A244" s="127" t="s">
        <v>181</v>
      </c>
      <c r="B244" s="226">
        <f>IF(B$131=0,0,B$131/CHI_fec!B$131)</f>
        <v>1.5733056280123896</v>
      </c>
      <c r="C244" s="226">
        <f>IF(C$131=0,0,C$131/CHI_fec!C$131)</f>
        <v>1.6838205491631306</v>
      </c>
      <c r="D244" s="226">
        <f>IF(D$131=0,0,D$131/CHI_fec!D$131)</f>
        <v>1.5447209656350211</v>
      </c>
      <c r="E244" s="226">
        <f>IF(E$131=0,0,E$131/CHI_fec!E$131)</f>
        <v>1.13383298511554</v>
      </c>
      <c r="F244" s="226">
        <f>IF(F$131=0,0,F$131/CHI_fec!F$131)</f>
        <v>1.325898355700575</v>
      </c>
      <c r="G244" s="226">
        <f>IF(G$131=0,0,G$131/CHI_fec!G$131)</f>
        <v>1.1901016167210074</v>
      </c>
      <c r="H244" s="226">
        <f>IF(H$131=0,0,H$131/CHI_fec!H$131)</f>
        <v>1.1128584449645829</v>
      </c>
      <c r="I244" s="226">
        <f>IF(I$131=0,0,I$131/CHI_fec!I$131)</f>
        <v>1.1965075037114958</v>
      </c>
      <c r="J244" s="226">
        <f>IF(J$131=0,0,J$131/CHI_fec!J$131)</f>
        <v>1.0789508511294967</v>
      </c>
      <c r="K244" s="226">
        <f>IF(K$131=0,0,K$131/CHI_fec!K$131)</f>
        <v>1.0239963074502088</v>
      </c>
      <c r="L244" s="226">
        <f>IF(L$131=0,0,L$131/CHI_fec!L$131)</f>
        <v>1.103934935435622</v>
      </c>
      <c r="M244" s="226">
        <f>IF(M$131=0,0,M$131/CHI_fec!M$131)</f>
        <v>1.3610542827083396</v>
      </c>
      <c r="N244" s="226">
        <f>IF(N$131=0,0,N$131/CHI_fec!N$131)</f>
        <v>1.6459058619243423</v>
      </c>
      <c r="O244" s="226">
        <f>IF(O$131=0,0,O$131/CHI_fec!O$131)</f>
        <v>1.860858457642774</v>
      </c>
      <c r="P244" s="226">
        <f>IF(P$131=0,0,P$131/CHI_fec!P$131)</f>
        <v>1.6615628067278418</v>
      </c>
      <c r="Q244" s="226">
        <f>IF(Q$131=0,0,Q$131/CHI_fec!Q$131)</f>
        <v>1.4733114046710563</v>
      </c>
    </row>
    <row r="245" spans="1:17" x14ac:dyDescent="0.25">
      <c r="A245" s="127" t="s">
        <v>180</v>
      </c>
      <c r="B245" s="225">
        <f>IF(B$139=0,0,B$139/CHI_fec!B$139)</f>
        <v>1.8083636398742744</v>
      </c>
      <c r="C245" s="225">
        <f>IF(C$139=0,0,C$139/CHI_fec!C$139)</f>
        <v>1.873481952007694</v>
      </c>
      <c r="D245" s="225">
        <f>IF(D$139=0,0,D$139/CHI_fec!D$139)</f>
        <v>1.7923397151615619</v>
      </c>
      <c r="E245" s="225">
        <f>IF(E$139=0,0,E$139/CHI_fec!E$139)</f>
        <v>1.5489097268196454</v>
      </c>
      <c r="F245" s="225">
        <f>IF(F$139=0,0,F$139/CHI_fec!F$139)</f>
        <v>1.6646901295259482</v>
      </c>
      <c r="G245" s="225">
        <f>IF(G$139=0,0,G$139/CHI_fec!G$139)</f>
        <v>1.5818815946398777</v>
      </c>
      <c r="H245" s="225">
        <f>IF(H$139=0,0,H$139/CHI_fec!H$139)</f>
        <v>0.8855132592593884</v>
      </c>
      <c r="I245" s="225">
        <f>IF(I$139=0,0,I$139/CHI_fec!I$139)</f>
        <v>1.2715831654367378</v>
      </c>
      <c r="J245" s="225">
        <f>IF(J$139=0,0,J$139/CHI_fec!J$139)</f>
        <v>1.0442831313266734</v>
      </c>
      <c r="K245" s="225">
        <f>IF(K$139=0,0,K$139/CHI_fec!K$139)</f>
        <v>0.71830660769797783</v>
      </c>
      <c r="L245" s="225">
        <f>IF(L$139=0,0,L$139/CHI_fec!L$139)</f>
        <v>0.81951809994661429</v>
      </c>
      <c r="M245" s="225">
        <f>IF(M$139=0,0,M$139/CHI_fec!M$139)</f>
        <v>1.6970065624153989</v>
      </c>
      <c r="N245" s="225">
        <f>IF(N$139=0,0,N$139/CHI_fec!N$139)</f>
        <v>1.5432338819147788</v>
      </c>
      <c r="O245" s="225">
        <f>IF(O$139=0,0,O$139/CHI_fec!O$139)</f>
        <v>1.9477771537036845</v>
      </c>
      <c r="P245" s="225">
        <f>IF(P$139=0,0,P$139/CHI_fec!P$139)</f>
        <v>1.1508208167749454</v>
      </c>
      <c r="Q245" s="225">
        <f>IF(Q$139=0,0,Q$139/CHI_fec!Q$139)</f>
        <v>1.7562342121156551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798.6574467224716</v>
      </c>
      <c r="C3" s="46">
        <f t="shared" ref="C3:Q3" si="0">SUM(C4:C6)</f>
        <v>737.74010086919191</v>
      </c>
      <c r="D3" s="46">
        <f t="shared" si="0"/>
        <v>744.11311257230966</v>
      </c>
      <c r="E3" s="46">
        <f t="shared" si="0"/>
        <v>716.1286181888197</v>
      </c>
      <c r="F3" s="46">
        <f t="shared" si="0"/>
        <v>638.3590051093704</v>
      </c>
      <c r="G3" s="46">
        <f t="shared" si="0"/>
        <v>610.4741616601641</v>
      </c>
      <c r="H3" s="46">
        <f t="shared" si="0"/>
        <v>609.11447036184245</v>
      </c>
      <c r="I3" s="46">
        <f t="shared" si="0"/>
        <v>662.27935026632031</v>
      </c>
      <c r="J3" s="46">
        <f t="shared" si="0"/>
        <v>548.77855915316252</v>
      </c>
      <c r="K3" s="46">
        <f t="shared" si="0"/>
        <v>449.24571986253727</v>
      </c>
      <c r="L3" s="46">
        <f t="shared" si="0"/>
        <v>489.2</v>
      </c>
      <c r="M3" s="46">
        <f t="shared" si="0"/>
        <v>433.78192020543054</v>
      </c>
      <c r="N3" s="46">
        <f t="shared" si="0"/>
        <v>378.34378362334434</v>
      </c>
      <c r="O3" s="46">
        <f t="shared" si="0"/>
        <v>515.03906784219691</v>
      </c>
      <c r="P3" s="46">
        <f t="shared" si="0"/>
        <v>665.74040874865545</v>
      </c>
      <c r="Q3" s="46">
        <f t="shared" si="0"/>
        <v>590.48665236874683</v>
      </c>
    </row>
    <row r="4" spans="1:17" x14ac:dyDescent="0.25">
      <c r="A4" s="257" t="s">
        <v>38</v>
      </c>
      <c r="B4" s="215">
        <v>288.86080774521685</v>
      </c>
      <c r="C4" s="215">
        <v>241.93209909426415</v>
      </c>
      <c r="D4" s="215">
        <v>268.60417665701834</v>
      </c>
      <c r="E4" s="215">
        <v>277.79233570131606</v>
      </c>
      <c r="F4" s="215">
        <v>230.72031495679661</v>
      </c>
      <c r="G4" s="215">
        <v>197.22554402193796</v>
      </c>
      <c r="H4" s="215">
        <v>219.66214721798733</v>
      </c>
      <c r="I4" s="215">
        <v>279.99715704839724</v>
      </c>
      <c r="J4" s="215">
        <v>257.22240589975593</v>
      </c>
      <c r="K4" s="215">
        <v>204.72084117576151</v>
      </c>
      <c r="L4" s="215">
        <v>277.87400736481686</v>
      </c>
      <c r="M4" s="215">
        <v>247.83511721149935</v>
      </c>
      <c r="N4" s="215">
        <v>224.19245312912068</v>
      </c>
      <c r="O4" s="215">
        <v>358.4122682544438</v>
      </c>
      <c r="P4" s="215">
        <v>500.51637042884221</v>
      </c>
      <c r="Q4" s="215">
        <v>342.09344560734098</v>
      </c>
    </row>
    <row r="5" spans="1:17" x14ac:dyDescent="0.25">
      <c r="A5" s="256" t="s">
        <v>37</v>
      </c>
      <c r="B5" s="214">
        <v>94.028447637005968</v>
      </c>
      <c r="C5" s="214">
        <v>138.33516854131983</v>
      </c>
      <c r="D5" s="214">
        <v>80.090542039039008</v>
      </c>
      <c r="E5" s="214">
        <v>18.359636004335073</v>
      </c>
      <c r="F5" s="214">
        <v>88.338497599745608</v>
      </c>
      <c r="G5" s="214">
        <v>127.35761830396979</v>
      </c>
      <c r="H5" s="214">
        <v>120.41507098450444</v>
      </c>
      <c r="I5" s="214">
        <v>91.670839869758481</v>
      </c>
      <c r="J5" s="214">
        <v>28.555879127709375</v>
      </c>
      <c r="K5" s="214">
        <v>18.637288749381526</v>
      </c>
      <c r="L5" s="214">
        <v>22.325992635183127</v>
      </c>
      <c r="M5" s="214">
        <v>15.262890301934476</v>
      </c>
      <c r="N5" s="214">
        <v>13.792928832071027</v>
      </c>
      <c r="O5" s="214">
        <v>56.763406258158994</v>
      </c>
      <c r="P5" s="214">
        <v>61.048634535852159</v>
      </c>
      <c r="Q5" s="214">
        <v>171.65664139391495</v>
      </c>
    </row>
    <row r="6" spans="1:17" x14ac:dyDescent="0.25">
      <c r="A6" s="223" t="s">
        <v>57</v>
      </c>
      <c r="B6" s="213">
        <v>415.76819134024879</v>
      </c>
      <c r="C6" s="213">
        <v>357.47283323360796</v>
      </c>
      <c r="D6" s="213">
        <v>395.41839387625231</v>
      </c>
      <c r="E6" s="213">
        <v>419.97664648316857</v>
      </c>
      <c r="F6" s="213">
        <v>319.30019255282826</v>
      </c>
      <c r="G6" s="213">
        <v>285.89099933425638</v>
      </c>
      <c r="H6" s="213">
        <v>269.03725215935066</v>
      </c>
      <c r="I6" s="213">
        <v>290.61135334816458</v>
      </c>
      <c r="J6" s="213">
        <v>263.00027412569722</v>
      </c>
      <c r="K6" s="213">
        <v>225.88758993739424</v>
      </c>
      <c r="L6" s="213">
        <v>189</v>
      </c>
      <c r="M6" s="213">
        <v>170.68391269199677</v>
      </c>
      <c r="N6" s="213">
        <v>140.35840166215263</v>
      </c>
      <c r="O6" s="213">
        <v>99.863393329594118</v>
      </c>
      <c r="P6" s="213">
        <v>104.17540378396109</v>
      </c>
      <c r="Q6" s="213">
        <v>76.736565367490897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749</v>
      </c>
      <c r="C9" s="215">
        <v>729</v>
      </c>
      <c r="D9" s="215">
        <v>728</v>
      </c>
      <c r="E9" s="215">
        <v>714</v>
      </c>
      <c r="F9" s="215">
        <v>797</v>
      </c>
      <c r="G9" s="215">
        <v>760</v>
      </c>
      <c r="H9" s="215">
        <v>901</v>
      </c>
      <c r="I9" s="215">
        <v>1081</v>
      </c>
      <c r="J9" s="215">
        <v>1091</v>
      </c>
      <c r="K9" s="215">
        <v>1000</v>
      </c>
      <c r="L9" s="215">
        <v>1078</v>
      </c>
      <c r="M9" s="215">
        <v>1319</v>
      </c>
      <c r="N9" s="215">
        <v>1177</v>
      </c>
      <c r="O9" s="215">
        <v>980</v>
      </c>
      <c r="P9" s="215">
        <v>1100</v>
      </c>
      <c r="Q9" s="215">
        <v>982.78982471794905</v>
      </c>
    </row>
    <row r="10" spans="1:17" x14ac:dyDescent="0.25">
      <c r="A10" s="256" t="s">
        <v>201</v>
      </c>
      <c r="B10" s="214">
        <v>155</v>
      </c>
      <c r="C10" s="214">
        <v>265</v>
      </c>
      <c r="D10" s="214">
        <v>138</v>
      </c>
      <c r="E10" s="214">
        <v>30</v>
      </c>
      <c r="F10" s="214">
        <v>194</v>
      </c>
      <c r="G10" s="214">
        <v>312</v>
      </c>
      <c r="H10" s="214">
        <v>314</v>
      </c>
      <c r="I10" s="214">
        <v>225</v>
      </c>
      <c r="J10" s="214">
        <v>77</v>
      </c>
      <c r="K10" s="214">
        <v>70</v>
      </c>
      <c r="L10" s="214">
        <v>59</v>
      </c>
      <c r="M10" s="214">
        <v>61</v>
      </c>
      <c r="N10" s="214">
        <v>80</v>
      </c>
      <c r="O10" s="214">
        <v>170</v>
      </c>
      <c r="P10" s="214">
        <v>170</v>
      </c>
      <c r="Q10" s="214">
        <v>556.93620078719198</v>
      </c>
    </row>
    <row r="11" spans="1:17" x14ac:dyDescent="0.25">
      <c r="A11" s="223" t="s">
        <v>200</v>
      </c>
      <c r="B11" s="213">
        <v>425.75100000000003</v>
      </c>
      <c r="C11" s="213">
        <v>425.39100000000002</v>
      </c>
      <c r="D11" s="213">
        <v>423.24</v>
      </c>
      <c r="E11" s="213">
        <v>426.29900000000004</v>
      </c>
      <c r="F11" s="213">
        <v>435.59500000000003</v>
      </c>
      <c r="G11" s="213">
        <v>435.07300000000004</v>
      </c>
      <c r="H11" s="213">
        <v>435.80599999999998</v>
      </c>
      <c r="I11" s="213">
        <v>443.09399999999999</v>
      </c>
      <c r="J11" s="213">
        <v>440.53800000000001</v>
      </c>
      <c r="K11" s="213">
        <v>437.31900000000002</v>
      </c>
      <c r="L11" s="213">
        <v>430.14</v>
      </c>
      <c r="M11" s="213">
        <v>433.67599999999999</v>
      </c>
      <c r="N11" s="213">
        <v>423.08100000000002</v>
      </c>
      <c r="O11" s="213">
        <v>304.45299999999997</v>
      </c>
      <c r="P11" s="213">
        <v>430.09800000000001</v>
      </c>
      <c r="Q11" s="213">
        <v>420.70299999999997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888.8888888888888</v>
      </c>
      <c r="C14" s="120">
        <v>798.57081636777787</v>
      </c>
      <c r="D14" s="120">
        <v>798.57081636777798</v>
      </c>
      <c r="E14" s="120">
        <v>798.57081636777787</v>
      </c>
      <c r="F14" s="120">
        <v>888.88888888888891</v>
      </c>
      <c r="G14" s="120">
        <v>888.88888888888903</v>
      </c>
      <c r="H14" s="120">
        <v>979.20696140999996</v>
      </c>
      <c r="I14" s="120">
        <v>1159.8431064522219</v>
      </c>
      <c r="J14" s="120">
        <v>1159.8431064522219</v>
      </c>
      <c r="K14" s="120">
        <v>1069.525033931111</v>
      </c>
      <c r="L14" s="120">
        <v>1159.8431064522219</v>
      </c>
      <c r="M14" s="120">
        <v>1430.797324015555</v>
      </c>
      <c r="N14" s="120">
        <v>1430.797324015555</v>
      </c>
      <c r="O14" s="120">
        <v>1340.479251494444</v>
      </c>
      <c r="P14" s="120">
        <v>1340.479251494444</v>
      </c>
      <c r="Q14" s="120">
        <v>1250.1611789733331</v>
      </c>
    </row>
    <row r="15" spans="1:17" x14ac:dyDescent="0.25">
      <c r="A15" s="180" t="s">
        <v>201</v>
      </c>
      <c r="B15" s="189">
        <v>350</v>
      </c>
      <c r="C15" s="189">
        <v>320.82963786559623</v>
      </c>
      <c r="D15" s="189">
        <v>291.65927573119245</v>
      </c>
      <c r="E15" s="189">
        <v>291.65927573119245</v>
      </c>
      <c r="F15" s="189">
        <v>262.48891359678868</v>
      </c>
      <c r="G15" s="189">
        <v>350.00000000000006</v>
      </c>
      <c r="H15" s="189">
        <v>350.00000000000006</v>
      </c>
      <c r="I15" s="189">
        <v>320.82963786559628</v>
      </c>
      <c r="J15" s="189">
        <v>320.82963786559628</v>
      </c>
      <c r="K15" s="189">
        <v>291.65927573119251</v>
      </c>
      <c r="L15" s="189">
        <v>291.65927573119251</v>
      </c>
      <c r="M15" s="189">
        <v>262.48891359678873</v>
      </c>
      <c r="N15" s="189">
        <v>233.31855146238496</v>
      </c>
      <c r="O15" s="189">
        <v>233.31855146238493</v>
      </c>
      <c r="P15" s="189">
        <v>204.14818932798113</v>
      </c>
      <c r="Q15" s="189">
        <v>612.53325920963425</v>
      </c>
    </row>
    <row r="16" spans="1:17" x14ac:dyDescent="0.25">
      <c r="A16" s="108" t="s">
        <v>200</v>
      </c>
      <c r="B16" s="118">
        <v>473.05666666666667</v>
      </c>
      <c r="C16" s="118">
        <v>473.05666666666667</v>
      </c>
      <c r="D16" s="118">
        <v>483.48807868015967</v>
      </c>
      <c r="E16" s="118">
        <v>483.48807868015967</v>
      </c>
      <c r="F16" s="118">
        <v>493.91949069365279</v>
      </c>
      <c r="G16" s="118">
        <v>504.35090270714579</v>
      </c>
      <c r="H16" s="118">
        <v>514.78231472063885</v>
      </c>
      <c r="I16" s="118">
        <v>476.63007629502556</v>
      </c>
      <c r="J16" s="118">
        <v>476.63007629502556</v>
      </c>
      <c r="K16" s="118">
        <v>504.35090270714574</v>
      </c>
      <c r="L16" s="118">
        <v>504.35090270714579</v>
      </c>
      <c r="M16" s="118">
        <v>466.1986642815325</v>
      </c>
      <c r="N16" s="118">
        <v>476.63007629502556</v>
      </c>
      <c r="O16" s="118">
        <v>448.90924988290527</v>
      </c>
      <c r="P16" s="118">
        <v>487.06148830851862</v>
      </c>
      <c r="Q16" s="118">
        <v>514.78231472063885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1.1368683772161603E-13</v>
      </c>
      <c r="E18" s="120">
        <v>90.31807252111102</v>
      </c>
      <c r="F18" s="120">
        <v>90.318072521111048</v>
      </c>
      <c r="G18" s="120">
        <v>90.318072521111034</v>
      </c>
      <c r="H18" s="120">
        <v>90.31807252111102</v>
      </c>
      <c r="I18" s="120">
        <v>270.95421756333303</v>
      </c>
      <c r="J18" s="120">
        <v>0</v>
      </c>
      <c r="K18" s="120">
        <v>0</v>
      </c>
      <c r="L18" s="120">
        <v>90.31807252111102</v>
      </c>
      <c r="M18" s="120">
        <v>361.27229008444408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79" t="s">
        <v>201</v>
      </c>
      <c r="B19" s="189"/>
      <c r="C19" s="189">
        <v>0</v>
      </c>
      <c r="D19" s="189">
        <v>0</v>
      </c>
      <c r="E19" s="189">
        <v>0</v>
      </c>
      <c r="F19" s="189">
        <v>0</v>
      </c>
      <c r="G19" s="189">
        <v>87.51108640321138</v>
      </c>
      <c r="H19" s="189">
        <v>29.170362134403796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0</v>
      </c>
      <c r="Q19" s="189">
        <v>408.38506988165312</v>
      </c>
    </row>
    <row r="20" spans="1:17" x14ac:dyDescent="0.25">
      <c r="A20" s="119" t="s">
        <v>200</v>
      </c>
      <c r="B20" s="118"/>
      <c r="C20" s="118">
        <v>10.431412013493052</v>
      </c>
      <c r="D20" s="118">
        <v>10.431412013493052</v>
      </c>
      <c r="E20" s="118">
        <v>48.583650439106357</v>
      </c>
      <c r="F20" s="118">
        <v>10.431412013493116</v>
      </c>
      <c r="G20" s="118">
        <v>59.015062452599409</v>
      </c>
      <c r="H20" s="118">
        <v>10.431412013493059</v>
      </c>
      <c r="I20" s="118">
        <v>10.431412013493052</v>
      </c>
      <c r="J20" s="118">
        <v>0</v>
      </c>
      <c r="K20" s="118">
        <v>76.30447685122661</v>
      </c>
      <c r="L20" s="118">
        <v>5.6843418860808015E-14</v>
      </c>
      <c r="M20" s="118">
        <v>10.431412013493052</v>
      </c>
      <c r="N20" s="118">
        <v>10.431412013493059</v>
      </c>
      <c r="O20" s="118">
        <v>20.8628240269861</v>
      </c>
      <c r="P20" s="118">
        <v>38.152238425613348</v>
      </c>
      <c r="Q20" s="118">
        <v>76.30447685122661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90.318072521110935</v>
      </c>
      <c r="D22" s="120">
        <f t="shared" ref="D22:Q22" si="1">C14+D18-D14</f>
        <v>0</v>
      </c>
      <c r="E22" s="120">
        <f t="shared" si="1"/>
        <v>90.318072521111162</v>
      </c>
      <c r="F22" s="120">
        <f t="shared" si="1"/>
        <v>0</v>
      </c>
      <c r="G22" s="120">
        <f t="shared" si="1"/>
        <v>90.318072521110935</v>
      </c>
      <c r="H22" s="120">
        <f t="shared" si="1"/>
        <v>0</v>
      </c>
      <c r="I22" s="120">
        <f t="shared" si="1"/>
        <v>90.318072521110935</v>
      </c>
      <c r="J22" s="120">
        <f t="shared" si="1"/>
        <v>0</v>
      </c>
      <c r="K22" s="120">
        <f t="shared" si="1"/>
        <v>90.318072521110935</v>
      </c>
      <c r="L22" s="120">
        <f t="shared" si="1"/>
        <v>0</v>
      </c>
      <c r="M22" s="120">
        <f t="shared" si="1"/>
        <v>90.318072521111162</v>
      </c>
      <c r="N22" s="120">
        <f t="shared" si="1"/>
        <v>0</v>
      </c>
      <c r="O22" s="120">
        <f t="shared" si="1"/>
        <v>90.318072521110935</v>
      </c>
      <c r="P22" s="120">
        <f t="shared" si="1"/>
        <v>0</v>
      </c>
      <c r="Q22" s="120">
        <f t="shared" si="1"/>
        <v>90.318072521110935</v>
      </c>
    </row>
    <row r="23" spans="1:17" x14ac:dyDescent="0.25">
      <c r="A23" s="179" t="s">
        <v>201</v>
      </c>
      <c r="B23" s="189"/>
      <c r="C23" s="189">
        <f t="shared" ref="C23:Q24" si="2">B15+C19-C15</f>
        <v>29.170362134403774</v>
      </c>
      <c r="D23" s="189">
        <f t="shared" si="2"/>
        <v>29.170362134403774</v>
      </c>
      <c r="E23" s="189">
        <f t="shared" si="2"/>
        <v>0</v>
      </c>
      <c r="F23" s="189">
        <f t="shared" si="2"/>
        <v>29.170362134403774</v>
      </c>
      <c r="G23" s="189">
        <f t="shared" si="2"/>
        <v>0</v>
      </c>
      <c r="H23" s="189">
        <f t="shared" si="2"/>
        <v>29.170362134403774</v>
      </c>
      <c r="I23" s="189">
        <f t="shared" si="2"/>
        <v>29.170362134403774</v>
      </c>
      <c r="J23" s="189">
        <f t="shared" si="2"/>
        <v>0</v>
      </c>
      <c r="K23" s="189">
        <f t="shared" si="2"/>
        <v>29.170362134403774</v>
      </c>
      <c r="L23" s="189">
        <f t="shared" si="2"/>
        <v>0</v>
      </c>
      <c r="M23" s="189">
        <f t="shared" si="2"/>
        <v>29.170362134403774</v>
      </c>
      <c r="N23" s="189">
        <f t="shared" si="2"/>
        <v>29.170362134403774</v>
      </c>
      <c r="O23" s="189">
        <f t="shared" si="2"/>
        <v>0</v>
      </c>
      <c r="P23" s="189">
        <f t="shared" si="2"/>
        <v>29.170362134403803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10.431412013493059</v>
      </c>
      <c r="D24" s="118">
        <f t="shared" si="2"/>
        <v>0</v>
      </c>
      <c r="E24" s="118">
        <f t="shared" si="2"/>
        <v>48.58365043910635</v>
      </c>
      <c r="F24" s="118">
        <f t="shared" si="2"/>
        <v>0</v>
      </c>
      <c r="G24" s="118">
        <f t="shared" si="2"/>
        <v>48.583650439106464</v>
      </c>
      <c r="H24" s="118">
        <f t="shared" si="2"/>
        <v>0</v>
      </c>
      <c r="I24" s="118">
        <f t="shared" si="2"/>
        <v>48.58365043910635</v>
      </c>
      <c r="J24" s="118">
        <f t="shared" si="2"/>
        <v>0</v>
      </c>
      <c r="K24" s="118">
        <f t="shared" si="2"/>
        <v>48.583650439106407</v>
      </c>
      <c r="L24" s="118">
        <f t="shared" si="2"/>
        <v>0</v>
      </c>
      <c r="M24" s="118">
        <f t="shared" si="2"/>
        <v>48.58365043910635</v>
      </c>
      <c r="N24" s="118">
        <f t="shared" si="2"/>
        <v>0</v>
      </c>
      <c r="O24" s="118">
        <f t="shared" si="2"/>
        <v>48.583650439106407</v>
      </c>
      <c r="P24" s="118">
        <f t="shared" si="2"/>
        <v>0</v>
      </c>
      <c r="Q24" s="118">
        <f t="shared" si="2"/>
        <v>48.58365043910635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139.8888888888888</v>
      </c>
      <c r="C26" s="120">
        <f t="shared" ref="C26:Q26" si="3">C14-C9</f>
        <v>69.570816367777866</v>
      </c>
      <c r="D26" s="120">
        <f t="shared" si="3"/>
        <v>70.570816367777979</v>
      </c>
      <c r="E26" s="120">
        <f t="shared" si="3"/>
        <v>84.570816367777866</v>
      </c>
      <c r="F26" s="120">
        <f t="shared" si="3"/>
        <v>91.888888888888914</v>
      </c>
      <c r="G26" s="120">
        <f t="shared" si="3"/>
        <v>128.88888888888903</v>
      </c>
      <c r="H26" s="120">
        <f t="shared" si="3"/>
        <v>78.206961409999963</v>
      </c>
      <c r="I26" s="120">
        <f t="shared" si="3"/>
        <v>78.843106452221946</v>
      </c>
      <c r="J26" s="120">
        <f t="shared" si="3"/>
        <v>68.843106452221946</v>
      </c>
      <c r="K26" s="120">
        <f t="shared" si="3"/>
        <v>69.525033931111011</v>
      </c>
      <c r="L26" s="120">
        <f t="shared" si="3"/>
        <v>81.843106452221946</v>
      </c>
      <c r="M26" s="120">
        <f t="shared" si="3"/>
        <v>111.79732401555498</v>
      </c>
      <c r="N26" s="120">
        <f t="shared" si="3"/>
        <v>253.79732401555498</v>
      </c>
      <c r="O26" s="120">
        <f t="shared" si="3"/>
        <v>360.47925149444404</v>
      </c>
      <c r="P26" s="120">
        <f t="shared" si="3"/>
        <v>240.47925149444404</v>
      </c>
      <c r="Q26" s="120">
        <f t="shared" si="3"/>
        <v>267.37135425538406</v>
      </c>
    </row>
    <row r="27" spans="1:17" x14ac:dyDescent="0.25">
      <c r="A27" s="180" t="s">
        <v>201</v>
      </c>
      <c r="B27" s="189">
        <f t="shared" ref="B27:Q27" si="4">B15-B10</f>
        <v>195</v>
      </c>
      <c r="C27" s="189">
        <f t="shared" si="4"/>
        <v>55.829637865596226</v>
      </c>
      <c r="D27" s="189">
        <f t="shared" si="4"/>
        <v>153.65927573119245</v>
      </c>
      <c r="E27" s="189">
        <f t="shared" si="4"/>
        <v>261.65927573119245</v>
      </c>
      <c r="F27" s="189">
        <f t="shared" si="4"/>
        <v>68.488913596788677</v>
      </c>
      <c r="G27" s="189">
        <f t="shared" si="4"/>
        <v>38.000000000000057</v>
      </c>
      <c r="H27" s="189">
        <f t="shared" si="4"/>
        <v>36.000000000000057</v>
      </c>
      <c r="I27" s="189">
        <f t="shared" si="4"/>
        <v>95.829637865596283</v>
      </c>
      <c r="J27" s="189">
        <f t="shared" si="4"/>
        <v>243.82963786559628</v>
      </c>
      <c r="K27" s="189">
        <f t="shared" si="4"/>
        <v>221.65927573119251</v>
      </c>
      <c r="L27" s="189">
        <f t="shared" si="4"/>
        <v>232.65927573119251</v>
      </c>
      <c r="M27" s="189">
        <f t="shared" si="4"/>
        <v>201.48891359678873</v>
      </c>
      <c r="N27" s="189">
        <f t="shared" si="4"/>
        <v>153.31855146238496</v>
      </c>
      <c r="O27" s="189">
        <f t="shared" si="4"/>
        <v>63.318551462384931</v>
      </c>
      <c r="P27" s="189">
        <f t="shared" si="4"/>
        <v>34.148189327981129</v>
      </c>
      <c r="Q27" s="189">
        <f t="shared" si="4"/>
        <v>55.597058422442274</v>
      </c>
    </row>
    <row r="28" spans="1:17" x14ac:dyDescent="0.25">
      <c r="A28" s="108" t="s">
        <v>200</v>
      </c>
      <c r="B28" s="118">
        <f t="shared" ref="B28:Q28" si="5">B16-B11</f>
        <v>47.305666666666639</v>
      </c>
      <c r="C28" s="118">
        <f t="shared" si="5"/>
        <v>47.665666666666652</v>
      </c>
      <c r="D28" s="118">
        <f t="shared" si="5"/>
        <v>60.248078680159665</v>
      </c>
      <c r="E28" s="118">
        <f t="shared" si="5"/>
        <v>57.189078680159639</v>
      </c>
      <c r="F28" s="118">
        <f t="shared" si="5"/>
        <v>58.324490693652763</v>
      </c>
      <c r="G28" s="118">
        <f t="shared" si="5"/>
        <v>69.277902707145756</v>
      </c>
      <c r="H28" s="118">
        <f t="shared" si="5"/>
        <v>78.976314720638868</v>
      </c>
      <c r="I28" s="118">
        <f t="shared" si="5"/>
        <v>33.536076295025566</v>
      </c>
      <c r="J28" s="118">
        <f t="shared" si="5"/>
        <v>36.092076295025549</v>
      </c>
      <c r="K28" s="118">
        <f t="shared" si="5"/>
        <v>67.031902707145719</v>
      </c>
      <c r="L28" s="118">
        <f t="shared" si="5"/>
        <v>74.210902707145806</v>
      </c>
      <c r="M28" s="118">
        <f t="shared" si="5"/>
        <v>32.522664281532514</v>
      </c>
      <c r="N28" s="118">
        <f t="shared" si="5"/>
        <v>53.549076295025543</v>
      </c>
      <c r="O28" s="118">
        <f t="shared" si="5"/>
        <v>144.4562498829053</v>
      </c>
      <c r="P28" s="118">
        <f t="shared" si="5"/>
        <v>56.963488308518606</v>
      </c>
      <c r="Q28" s="118">
        <f t="shared" si="5"/>
        <v>94.079314720638877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199.57971111827271</v>
      </c>
      <c r="C31" s="38">
        <v>205.60824000000002</v>
      </c>
      <c r="D31" s="38">
        <v>173.17163000000002</v>
      </c>
      <c r="E31" s="38">
        <v>138.65827999999999</v>
      </c>
      <c r="F31" s="38">
        <v>167.51415999999998</v>
      </c>
      <c r="G31" s="38">
        <v>169.31332261455012</v>
      </c>
      <c r="H31" s="38">
        <v>174.03869</v>
      </c>
      <c r="I31" s="38">
        <v>153.68917999999999</v>
      </c>
      <c r="J31" s="38">
        <v>155.54058000000001</v>
      </c>
      <c r="K31" s="38">
        <v>151.05029999999999</v>
      </c>
      <c r="L31" s="38">
        <v>153.67046973602581</v>
      </c>
      <c r="M31" s="38">
        <v>165.72838491589886</v>
      </c>
      <c r="N31" s="38">
        <v>160.96932357329931</v>
      </c>
      <c r="O31" s="38">
        <v>135.43296925393892</v>
      </c>
      <c r="P31" s="38">
        <v>157.65500219618806</v>
      </c>
      <c r="Q31" s="38">
        <v>150.51414252552021</v>
      </c>
    </row>
    <row r="32" spans="1:17" x14ac:dyDescent="0.25">
      <c r="A32" s="55" t="s">
        <v>33</v>
      </c>
      <c r="B32" s="54">
        <v>74.608886677353496</v>
      </c>
      <c r="C32" s="54">
        <v>74.566270000000003</v>
      </c>
      <c r="D32" s="54">
        <v>36.134010000000004</v>
      </c>
      <c r="E32" s="54">
        <v>27.994009999999999</v>
      </c>
      <c r="F32" s="54">
        <v>49.528919999999999</v>
      </c>
      <c r="G32" s="54">
        <v>52.466757342541548</v>
      </c>
      <c r="H32" s="54">
        <v>61.80142</v>
      </c>
      <c r="I32" s="54">
        <v>39.687469999999998</v>
      </c>
      <c r="J32" s="54">
        <v>42</v>
      </c>
      <c r="K32" s="54">
        <v>44.9</v>
      </c>
      <c r="L32" s="54">
        <v>44.298227873950339</v>
      </c>
      <c r="M32" s="54">
        <v>42.55606116542878</v>
      </c>
      <c r="N32" s="54">
        <v>40.812888178165224</v>
      </c>
      <c r="O32" s="54">
        <v>36.729296558115287</v>
      </c>
      <c r="P32" s="54">
        <v>43.1355689309258</v>
      </c>
      <c r="Q32" s="54">
        <v>36.137601743412198</v>
      </c>
    </row>
    <row r="33" spans="1:17" x14ac:dyDescent="0.25">
      <c r="A33" s="52" t="s">
        <v>32</v>
      </c>
      <c r="B33" s="51">
        <v>1.0063788366860043</v>
      </c>
      <c r="C33" s="51">
        <v>1.0053000000000001</v>
      </c>
      <c r="D33" s="51">
        <v>1.0087299999999999</v>
      </c>
      <c r="E33" s="51">
        <v>1.00481</v>
      </c>
      <c r="F33" s="51">
        <v>1.00247</v>
      </c>
      <c r="G33" s="51">
        <v>1.0058511687186338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1.0085335139168539</v>
      </c>
      <c r="P33" s="51">
        <v>1.0063980796810552</v>
      </c>
      <c r="Q33" s="51">
        <v>1.0065579875388322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76</v>
      </c>
      <c r="B36" s="51">
        <v>1.0063788366860043</v>
      </c>
      <c r="C36" s="51">
        <v>1.0053000000000001</v>
      </c>
      <c r="D36" s="51">
        <v>1.0087299999999999</v>
      </c>
      <c r="E36" s="51">
        <v>1.00481</v>
      </c>
      <c r="F36" s="51">
        <v>1.00247</v>
      </c>
      <c r="G36" s="51">
        <v>1.0058511687186338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1.0085335139168539</v>
      </c>
      <c r="P36" s="51">
        <v>1.0063980796810552</v>
      </c>
      <c r="Q36" s="51">
        <v>1.0065579875388322</v>
      </c>
    </row>
    <row r="37" spans="1:17" x14ac:dyDescent="0.25">
      <c r="A37" s="53" t="s">
        <v>29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28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2" t="s">
        <v>27</v>
      </c>
      <c r="B39" s="51">
        <v>84.893445129012434</v>
      </c>
      <c r="C39" s="51">
        <v>84.830299999999994</v>
      </c>
      <c r="D39" s="51">
        <v>83.306610000000006</v>
      </c>
      <c r="E39" s="51">
        <v>70.675290000000004</v>
      </c>
      <c r="F39" s="51">
        <v>79.166659999999993</v>
      </c>
      <c r="G39" s="51">
        <v>79.633096485439069</v>
      </c>
      <c r="H39" s="51">
        <v>78.451170000000005</v>
      </c>
      <c r="I39" s="51">
        <v>80.530029999999996</v>
      </c>
      <c r="J39" s="51">
        <v>79.808300000000003</v>
      </c>
      <c r="K39" s="51">
        <v>79.153090000000006</v>
      </c>
      <c r="L39" s="51">
        <v>76.963342155881861</v>
      </c>
      <c r="M39" s="51">
        <v>77.820999291526263</v>
      </c>
      <c r="N39" s="51">
        <v>76.375268054247755</v>
      </c>
      <c r="O39" s="51">
        <v>56.277407675121751</v>
      </c>
      <c r="P39" s="51">
        <v>69.464165212347993</v>
      </c>
      <c r="Q39" s="51">
        <v>70.692755824798951</v>
      </c>
    </row>
    <row r="40" spans="1:17" x14ac:dyDescent="0.25">
      <c r="A40" s="53" t="s">
        <v>66</v>
      </c>
      <c r="B40" s="51">
        <v>84.893445129012434</v>
      </c>
      <c r="C40" s="51">
        <v>84.830299999999994</v>
      </c>
      <c r="D40" s="51">
        <v>83.306610000000006</v>
      </c>
      <c r="E40" s="51">
        <v>70.675290000000004</v>
      </c>
      <c r="F40" s="51">
        <v>79.166659999999993</v>
      </c>
      <c r="G40" s="51">
        <v>79.633096485439069</v>
      </c>
      <c r="H40" s="51">
        <v>78.451170000000005</v>
      </c>
      <c r="I40" s="51">
        <v>80.530029999999996</v>
      </c>
      <c r="J40" s="51">
        <v>79.808300000000003</v>
      </c>
      <c r="K40" s="51">
        <v>79.153090000000006</v>
      </c>
      <c r="L40" s="51">
        <v>76.963342155881861</v>
      </c>
      <c r="M40" s="51">
        <v>77.820999291526263</v>
      </c>
      <c r="N40" s="51">
        <v>76.375268054247755</v>
      </c>
      <c r="O40" s="51">
        <v>56.277407675121751</v>
      </c>
      <c r="P40" s="51">
        <v>69.464165212347993</v>
      </c>
      <c r="Q40" s="51">
        <v>70.692755824798951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6.4010269815858143</v>
      </c>
      <c r="C42" s="51">
        <v>13.900370000000001</v>
      </c>
      <c r="D42" s="51">
        <v>16.700029999999998</v>
      </c>
      <c r="E42" s="51">
        <v>15.999699999999999</v>
      </c>
      <c r="F42" s="51">
        <v>18.1998</v>
      </c>
      <c r="G42" s="51">
        <v>18.486688195276045</v>
      </c>
      <c r="H42" s="51">
        <v>20.099410000000002</v>
      </c>
      <c r="I42" s="51">
        <v>21.171800000000001</v>
      </c>
      <c r="J42" s="51">
        <v>21.938209999999994</v>
      </c>
      <c r="K42" s="51">
        <v>15.600000000000001</v>
      </c>
      <c r="L42" s="51">
        <v>21.567905073768408</v>
      </c>
      <c r="M42" s="51">
        <v>20.325785802999942</v>
      </c>
      <c r="N42" s="51">
        <v>20.827241446888763</v>
      </c>
      <c r="O42" s="51">
        <v>21.640252782021197</v>
      </c>
      <c r="P42" s="51">
        <v>21.094307410466804</v>
      </c>
      <c r="Q42" s="51">
        <v>18.773400957620932</v>
      </c>
    </row>
    <row r="43" spans="1:17" x14ac:dyDescent="0.25">
      <c r="A43" s="53" t="s">
        <v>23</v>
      </c>
      <c r="B43" s="51">
        <v>6.4010269815858143</v>
      </c>
      <c r="C43" s="51">
        <v>13.900370000000001</v>
      </c>
      <c r="D43" s="51">
        <v>16.700029999999998</v>
      </c>
      <c r="E43" s="51">
        <v>15.999699999999999</v>
      </c>
      <c r="F43" s="51">
        <v>18.1998</v>
      </c>
      <c r="G43" s="51">
        <v>18.486688195276045</v>
      </c>
      <c r="H43" s="51">
        <v>20.099410000000002</v>
      </c>
      <c r="I43" s="51">
        <v>21.171800000000001</v>
      </c>
      <c r="J43" s="51">
        <v>21.938209999999994</v>
      </c>
      <c r="K43" s="51">
        <v>15.600000000000001</v>
      </c>
      <c r="L43" s="51">
        <v>21.567905073768408</v>
      </c>
      <c r="M43" s="51">
        <v>20.325785802999942</v>
      </c>
      <c r="N43" s="51">
        <v>20.827241446888763</v>
      </c>
      <c r="O43" s="51">
        <v>21.640252782021197</v>
      </c>
      <c r="P43" s="51">
        <v>21.094307410466804</v>
      </c>
      <c r="Q43" s="51">
        <v>18.773400957620932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32.669973493634984</v>
      </c>
      <c r="C49" s="62">
        <v>31.306000000000001</v>
      </c>
      <c r="D49" s="62">
        <v>36.02225</v>
      </c>
      <c r="E49" s="62">
        <v>22.984470000000002</v>
      </c>
      <c r="F49" s="62">
        <v>19.616309999999999</v>
      </c>
      <c r="G49" s="62">
        <v>17.720929422574802</v>
      </c>
      <c r="H49" s="62">
        <v>13.68669</v>
      </c>
      <c r="I49" s="62">
        <v>12.29988</v>
      </c>
      <c r="J49" s="62">
        <v>11.79407</v>
      </c>
      <c r="K49" s="62">
        <v>11.397209999999999</v>
      </c>
      <c r="L49" s="62">
        <v>10.840994632425168</v>
      </c>
      <c r="M49" s="62">
        <v>25.025538655943905</v>
      </c>
      <c r="N49" s="62">
        <v>22.953925893997539</v>
      </c>
      <c r="O49" s="62">
        <v>19.777478724763846</v>
      </c>
      <c r="P49" s="62">
        <v>22.954562562766419</v>
      </c>
      <c r="Q49" s="62">
        <v>23.903826012149317</v>
      </c>
    </row>
    <row r="50" spans="1:17" x14ac:dyDescent="0.25">
      <c r="A50" s="191" t="s">
        <v>105</v>
      </c>
      <c r="B50" s="190">
        <f t="shared" ref="B50:Q50" si="6">SUM(B51:B53)</f>
        <v>199.57971111827271</v>
      </c>
      <c r="C50" s="190">
        <f t="shared" si="6"/>
        <v>205.60824000000002</v>
      </c>
      <c r="D50" s="190">
        <f t="shared" si="6"/>
        <v>173.17162999999999</v>
      </c>
      <c r="E50" s="190">
        <f t="shared" si="6"/>
        <v>138.65827999999999</v>
      </c>
      <c r="F50" s="190">
        <f t="shared" si="6"/>
        <v>167.51416</v>
      </c>
      <c r="G50" s="190">
        <f t="shared" si="6"/>
        <v>169.31332261455009</v>
      </c>
      <c r="H50" s="190">
        <f t="shared" si="6"/>
        <v>174.03869000000003</v>
      </c>
      <c r="I50" s="190">
        <f t="shared" si="6"/>
        <v>153.68918000000002</v>
      </c>
      <c r="J50" s="190">
        <f t="shared" si="6"/>
        <v>155.54058000000001</v>
      </c>
      <c r="K50" s="190">
        <f t="shared" si="6"/>
        <v>151.05029999999999</v>
      </c>
      <c r="L50" s="190">
        <f t="shared" si="6"/>
        <v>153.67046973602581</v>
      </c>
      <c r="M50" s="190">
        <f t="shared" si="6"/>
        <v>165.72838491589886</v>
      </c>
      <c r="N50" s="190">
        <f t="shared" si="6"/>
        <v>160.96932357329928</v>
      </c>
      <c r="O50" s="190">
        <f t="shared" si="6"/>
        <v>135.43296925393889</v>
      </c>
      <c r="P50" s="190">
        <f t="shared" si="6"/>
        <v>157.65500219618806</v>
      </c>
      <c r="Q50" s="190">
        <f t="shared" si="6"/>
        <v>150.51414252552021</v>
      </c>
    </row>
    <row r="51" spans="1:17" x14ac:dyDescent="0.25">
      <c r="A51" s="216" t="s">
        <v>38</v>
      </c>
      <c r="B51" s="215">
        <v>51.905700000000003</v>
      </c>
      <c r="C51" s="215">
        <v>50.8602693227988</v>
      </c>
      <c r="D51" s="215">
        <v>45.056438090022311</v>
      </c>
      <c r="E51" s="215">
        <v>36.8190372739327</v>
      </c>
      <c r="F51" s="215">
        <v>45.009749684774704</v>
      </c>
      <c r="G51" s="215">
        <v>42.56019942467335</v>
      </c>
      <c r="H51" s="215">
        <v>49.485322063302597</v>
      </c>
      <c r="I51" s="215">
        <v>49.527371332675472</v>
      </c>
      <c r="J51" s="215">
        <v>52.998405203250201</v>
      </c>
      <c r="K51" s="215">
        <v>48.923653642178486</v>
      </c>
      <c r="L51" s="215">
        <v>52.93952995028986</v>
      </c>
      <c r="M51" s="215">
        <v>63.779065025181175</v>
      </c>
      <c r="N51" s="215">
        <v>58.540238457095334</v>
      </c>
      <c r="O51" s="215">
        <v>54.346224882384234</v>
      </c>
      <c r="P51" s="215">
        <v>53.929428179117899</v>
      </c>
      <c r="Q51" s="215">
        <v>44.101225676765587</v>
      </c>
    </row>
    <row r="52" spans="1:17" x14ac:dyDescent="0.25">
      <c r="A52" s="179" t="s">
        <v>37</v>
      </c>
      <c r="B52" s="214">
        <v>10.273506151117999</v>
      </c>
      <c r="C52" s="214">
        <v>17.682788551262977</v>
      </c>
      <c r="D52" s="214">
        <v>8.1688009831199242</v>
      </c>
      <c r="E52" s="214">
        <v>1.5080518819150899</v>
      </c>
      <c r="F52" s="214">
        <v>10.689611949597872</v>
      </c>
      <c r="G52" s="214">
        <v>16.668109791327012</v>
      </c>
      <c r="H52" s="214">
        <v>16.469750283784752</v>
      </c>
      <c r="I52" s="214">
        <v>10.14359808125239</v>
      </c>
      <c r="J52" s="214">
        <v>3.6806007151297901</v>
      </c>
      <c r="K52" s="214">
        <v>3.3698211616974438</v>
      </c>
      <c r="L52" s="214">
        <v>2.8679541079066677</v>
      </c>
      <c r="M52" s="214">
        <v>2.9944225382448937</v>
      </c>
      <c r="N52" s="214">
        <v>4.0394097220480436</v>
      </c>
      <c r="O52" s="214">
        <v>9.5706651621412799</v>
      </c>
      <c r="P52" s="214">
        <v>8.4611997277725077</v>
      </c>
      <c r="Q52" s="214">
        <v>21.604033645725629</v>
      </c>
    </row>
    <row r="53" spans="1:17" x14ac:dyDescent="0.25">
      <c r="A53" s="119" t="s">
        <v>36</v>
      </c>
      <c r="B53" s="213">
        <v>137.40050496715472</v>
      </c>
      <c r="C53" s="213">
        <v>137.06518212593824</v>
      </c>
      <c r="D53" s="213">
        <v>119.94639092685777</v>
      </c>
      <c r="E53" s="213">
        <v>100.3311908441522</v>
      </c>
      <c r="F53" s="213">
        <v>111.81479836562741</v>
      </c>
      <c r="G53" s="213">
        <v>110.08501339854972</v>
      </c>
      <c r="H53" s="213">
        <v>108.08361765291266</v>
      </c>
      <c r="I53" s="213">
        <v>94.018210586072158</v>
      </c>
      <c r="J53" s="213">
        <v>98.861574081620006</v>
      </c>
      <c r="K53" s="213">
        <v>98.756825196124055</v>
      </c>
      <c r="L53" s="213">
        <v>97.862985677829272</v>
      </c>
      <c r="M53" s="213">
        <v>98.95489735247277</v>
      </c>
      <c r="N53" s="213">
        <v>98.389675394155901</v>
      </c>
      <c r="O53" s="213">
        <v>71.516079209413391</v>
      </c>
      <c r="P53" s="213">
        <v>95.264374289297649</v>
      </c>
      <c r="Q53" s="213">
        <v>84.808883203028998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1116.08356581881</v>
      </c>
      <c r="C55" s="70">
        <f t="shared" si="7"/>
        <v>1094.043688015216</v>
      </c>
      <c r="D55" s="70">
        <f t="shared" si="7"/>
        <v>968.42464481208003</v>
      </c>
      <c r="E55" s="70">
        <f t="shared" si="7"/>
        <v>841.45744369812815</v>
      </c>
      <c r="F55" s="70">
        <f t="shared" si="7"/>
        <v>994.98456492998002</v>
      </c>
      <c r="G55" s="70">
        <f t="shared" si="7"/>
        <v>1005.0165618898305</v>
      </c>
      <c r="H55" s="70">
        <f t="shared" si="7"/>
        <v>1036.4912645229319</v>
      </c>
      <c r="I55" s="70">
        <f t="shared" si="7"/>
        <v>924.32432905678002</v>
      </c>
      <c r="J55" s="70">
        <f t="shared" si="7"/>
        <v>912.62387963684</v>
      </c>
      <c r="K55" s="70">
        <f t="shared" si="7"/>
        <v>860.113748515932</v>
      </c>
      <c r="L55" s="70">
        <f t="shared" si="7"/>
        <v>895.16128182850389</v>
      </c>
      <c r="M55" s="70">
        <f t="shared" si="7"/>
        <v>905.64224464223753</v>
      </c>
      <c r="N55" s="70">
        <f t="shared" si="7"/>
        <v>860.57517341268681</v>
      </c>
      <c r="O55" s="70">
        <f t="shared" si="7"/>
        <v>781.61444085153494</v>
      </c>
      <c r="P55" s="70">
        <f t="shared" si="7"/>
        <v>851.63680835979017</v>
      </c>
      <c r="Q55" s="70">
        <f t="shared" si="7"/>
        <v>788.19780340101499</v>
      </c>
    </row>
    <row r="56" spans="1:17" x14ac:dyDescent="0.25">
      <c r="A56" s="55" t="s">
        <v>343</v>
      </c>
      <c r="B56" s="54">
        <v>536.34760581881005</v>
      </c>
      <c r="C56" s="54">
        <v>580.92664801521607</v>
      </c>
      <c r="D56" s="54">
        <v>440.10490481208006</v>
      </c>
      <c r="E56" s="54">
        <v>369.79991369812808</v>
      </c>
      <c r="F56" s="54">
        <v>481.61884492998007</v>
      </c>
      <c r="G56" s="54">
        <v>501.21413188983053</v>
      </c>
      <c r="H56" s="54">
        <v>537.41277452293207</v>
      </c>
      <c r="I56" s="54">
        <v>428.36086905678002</v>
      </c>
      <c r="J56" s="54">
        <v>446.60367963684007</v>
      </c>
      <c r="K56" s="54">
        <v>423.02289851593207</v>
      </c>
      <c r="L56" s="54">
        <v>441.5951318285039</v>
      </c>
      <c r="M56" s="54">
        <v>433.70589464223752</v>
      </c>
      <c r="N56" s="54">
        <v>427.26646341268685</v>
      </c>
      <c r="O56" s="54">
        <v>372.45017085153501</v>
      </c>
      <c r="P56" s="54">
        <v>428.64693835979017</v>
      </c>
      <c r="Q56" s="54">
        <v>393.663693401015</v>
      </c>
    </row>
    <row r="57" spans="1:17" x14ac:dyDescent="0.25">
      <c r="A57" s="52" t="s">
        <v>106</v>
      </c>
      <c r="B57" s="51">
        <v>579.73595999999998</v>
      </c>
      <c r="C57" s="51">
        <v>513.11703999999997</v>
      </c>
      <c r="D57" s="51">
        <v>528.31974000000002</v>
      </c>
      <c r="E57" s="51">
        <v>471.65753000000001</v>
      </c>
      <c r="F57" s="51">
        <v>513.36572000000001</v>
      </c>
      <c r="G57" s="51">
        <v>503.80243000000002</v>
      </c>
      <c r="H57" s="51">
        <v>499.07848999999999</v>
      </c>
      <c r="I57" s="51">
        <v>495.96346</v>
      </c>
      <c r="J57" s="51">
        <v>466.02019999999999</v>
      </c>
      <c r="K57" s="51">
        <v>437.09084999999999</v>
      </c>
      <c r="L57" s="51">
        <v>453.56614999999999</v>
      </c>
      <c r="M57" s="51">
        <v>471.93635</v>
      </c>
      <c r="N57" s="51">
        <v>433.30871000000002</v>
      </c>
      <c r="O57" s="51">
        <v>409.16426999999999</v>
      </c>
      <c r="P57" s="51">
        <v>422.98987</v>
      </c>
      <c r="Q57" s="51">
        <v>394.53411</v>
      </c>
    </row>
    <row r="58" spans="1:17" x14ac:dyDescent="0.25">
      <c r="A58" s="50" t="s">
        <v>105</v>
      </c>
      <c r="B58" s="38">
        <f t="shared" ref="B58:Q58" si="8">SUM(B59:B61)</f>
        <v>1116.08356581881</v>
      </c>
      <c r="C58" s="38">
        <f t="shared" si="8"/>
        <v>1094.043688015216</v>
      </c>
      <c r="D58" s="38">
        <f t="shared" si="8"/>
        <v>968.42464481208003</v>
      </c>
      <c r="E58" s="38">
        <f t="shared" si="8"/>
        <v>841.45744369812815</v>
      </c>
      <c r="F58" s="38">
        <f t="shared" si="8"/>
        <v>994.98456492998002</v>
      </c>
      <c r="G58" s="38">
        <f t="shared" si="8"/>
        <v>1005.0165618898304</v>
      </c>
      <c r="H58" s="38">
        <f t="shared" si="8"/>
        <v>1036.4912645229319</v>
      </c>
      <c r="I58" s="38">
        <f t="shared" si="8"/>
        <v>924.32432905678002</v>
      </c>
      <c r="J58" s="38">
        <f t="shared" si="8"/>
        <v>912.62387963684</v>
      </c>
      <c r="K58" s="38">
        <f t="shared" si="8"/>
        <v>860.11374851593212</v>
      </c>
      <c r="L58" s="38">
        <f t="shared" si="8"/>
        <v>895.16128182850389</v>
      </c>
      <c r="M58" s="38">
        <f t="shared" si="8"/>
        <v>905.64224464223753</v>
      </c>
      <c r="N58" s="38">
        <f t="shared" si="8"/>
        <v>860.57517341268681</v>
      </c>
      <c r="O58" s="38">
        <f t="shared" si="8"/>
        <v>781.61444085153505</v>
      </c>
      <c r="P58" s="38">
        <f t="shared" si="8"/>
        <v>851.63680835979017</v>
      </c>
      <c r="Q58" s="38">
        <f t="shared" si="8"/>
        <v>788.19780340101488</v>
      </c>
    </row>
    <row r="59" spans="1:17" x14ac:dyDescent="0.25">
      <c r="A59" s="121" t="s">
        <v>38</v>
      </c>
      <c r="B59" s="120">
        <f>NMM_emi!B$5</f>
        <v>724.64205705813094</v>
      </c>
      <c r="C59" s="120">
        <f>NMM_emi!C$5</f>
        <v>669.39605754977993</v>
      </c>
      <c r="D59" s="120">
        <f>NMM_emi!D$5</f>
        <v>667.26889074347719</v>
      </c>
      <c r="E59" s="120">
        <f>NMM_emi!E$5</f>
        <v>574.0294324416235</v>
      </c>
      <c r="F59" s="120">
        <f>NMM_emi!F$5</f>
        <v>642.65111190247444</v>
      </c>
      <c r="G59" s="120">
        <f>NMM_emi!G$5</f>
        <v>630.98790719060753</v>
      </c>
      <c r="H59" s="120">
        <f>NMM_emi!H$5</f>
        <v>650.89290698320792</v>
      </c>
      <c r="I59" s="120">
        <f>NMM_emi!I$5</f>
        <v>615.04928465054059</v>
      </c>
      <c r="J59" s="120">
        <f>NMM_emi!J$5</f>
        <v>606.17759646714774</v>
      </c>
      <c r="K59" s="120">
        <f>NMM_emi!K$5</f>
        <v>556.85064878411686</v>
      </c>
      <c r="L59" s="120">
        <f>NMM_emi!L$5</f>
        <v>587.63034276046017</v>
      </c>
      <c r="M59" s="120">
        <f>NMM_emi!M$5</f>
        <v>649.34287542680818</v>
      </c>
      <c r="N59" s="120">
        <f>NMM_emi!N$5</f>
        <v>595.54440453715563</v>
      </c>
      <c r="O59" s="120">
        <f>NMM_emi!O$5</f>
        <v>572.81724155707275</v>
      </c>
      <c r="P59" s="120">
        <f>NMM_emi!P$5</f>
        <v>567.41159212565356</v>
      </c>
      <c r="Q59" s="120">
        <f>NMM_emi!Q$5</f>
        <v>499.94874743635296</v>
      </c>
    </row>
    <row r="60" spans="1:17" x14ac:dyDescent="0.25">
      <c r="A60" s="179" t="s">
        <v>37</v>
      </c>
      <c r="B60" s="189">
        <f>NMM_emi!B$47</f>
        <v>36.511865226698312</v>
      </c>
      <c r="C60" s="189">
        <f>NMM_emi!C$47</f>
        <v>63.160576281501079</v>
      </c>
      <c r="D60" s="189">
        <f>NMM_emi!D$47</f>
        <v>28.377422408982856</v>
      </c>
      <c r="E60" s="189">
        <f>NMM_emi!E$47</f>
        <v>5.3634393052802265</v>
      </c>
      <c r="F60" s="189">
        <f>NMM_emi!F$47</f>
        <v>38.87484848700673</v>
      </c>
      <c r="G60" s="189">
        <f>NMM_emi!G$47</f>
        <v>60.984815412399719</v>
      </c>
      <c r="H60" s="189">
        <f>NMM_emi!H$47</f>
        <v>61.035171187432141</v>
      </c>
      <c r="I60" s="189">
        <f>NMM_emi!I$47</f>
        <v>37.557621482948477</v>
      </c>
      <c r="J60" s="189">
        <f>NMM_emi!J$47</f>
        <v>13.663710153956581</v>
      </c>
      <c r="K60" s="189">
        <f>NMM_emi!K$47</f>
        <v>12.514950429903596</v>
      </c>
      <c r="L60" s="189">
        <f>NMM_emi!L$47</f>
        <v>10.677518305108526</v>
      </c>
      <c r="M60" s="189">
        <f>NMM_emi!M$47</f>
        <v>10.628787465606024</v>
      </c>
      <c r="N60" s="189">
        <f>NMM_emi!N$47</f>
        <v>14.428649948611003</v>
      </c>
      <c r="O60" s="189">
        <f>NMM_emi!O$47</f>
        <v>33.122124617845394</v>
      </c>
      <c r="P60" s="189">
        <f>NMM_emi!P$47</f>
        <v>30.177640322879949</v>
      </c>
      <c r="Q60" s="189">
        <f>NMM_emi!Q$47</f>
        <v>67.730648496458016</v>
      </c>
    </row>
    <row r="61" spans="1:17" x14ac:dyDescent="0.25">
      <c r="A61" s="119" t="s">
        <v>36</v>
      </c>
      <c r="B61" s="118">
        <f>NMM_emi!B$97</f>
        <v>354.92964353398071</v>
      </c>
      <c r="C61" s="118">
        <f>NMM_emi!C$97</f>
        <v>361.48705418393496</v>
      </c>
      <c r="D61" s="118">
        <f>NMM_emi!D$97</f>
        <v>272.77833165961999</v>
      </c>
      <c r="E61" s="118">
        <f>NMM_emi!E$97</f>
        <v>262.06457195122431</v>
      </c>
      <c r="F61" s="118">
        <f>NMM_emi!F$97</f>
        <v>313.45860454049892</v>
      </c>
      <c r="G61" s="118">
        <f>NMM_emi!G$97</f>
        <v>313.04383928682324</v>
      </c>
      <c r="H61" s="118">
        <f>NMM_emi!H$97</f>
        <v>324.56318635229184</v>
      </c>
      <c r="I61" s="118">
        <f>NMM_emi!I$97</f>
        <v>271.717422923291</v>
      </c>
      <c r="J61" s="118">
        <f>NMM_emi!J$97</f>
        <v>292.78257301573575</v>
      </c>
      <c r="K61" s="118">
        <f>NMM_emi!K$97</f>
        <v>290.74814930191167</v>
      </c>
      <c r="L61" s="118">
        <f>NMM_emi!L$97</f>
        <v>296.85342076293517</v>
      </c>
      <c r="M61" s="118">
        <f>NMM_emi!M$97</f>
        <v>245.67058174982327</v>
      </c>
      <c r="N61" s="118">
        <f>NMM_emi!N$97</f>
        <v>250.60211892692024</v>
      </c>
      <c r="O61" s="118">
        <f>NMM_emi!O$97</f>
        <v>175.67507467661687</v>
      </c>
      <c r="P61" s="118">
        <f>NMM_emi!P$97</f>
        <v>254.04757591125667</v>
      </c>
      <c r="Q61" s="118">
        <f>NMM_emi!Q$97</f>
        <v>220.51840746820397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385.66195960643103</v>
      </c>
      <c r="C64" s="187">
        <f t="shared" si="9"/>
        <v>331.86844868897686</v>
      </c>
      <c r="D64" s="187">
        <f t="shared" si="9"/>
        <v>368.96178112227796</v>
      </c>
      <c r="E64" s="187">
        <f t="shared" si="9"/>
        <v>389.06489594021861</v>
      </c>
      <c r="F64" s="187">
        <f t="shared" si="9"/>
        <v>289.48596606875361</v>
      </c>
      <c r="G64" s="187">
        <f t="shared" si="9"/>
        <v>259.50729476570785</v>
      </c>
      <c r="H64" s="187">
        <f t="shared" si="9"/>
        <v>243.79816561374844</v>
      </c>
      <c r="I64" s="187">
        <f t="shared" si="9"/>
        <v>259.01679652950713</v>
      </c>
      <c r="J64" s="187">
        <f t="shared" si="9"/>
        <v>235.76755811160029</v>
      </c>
      <c r="K64" s="187">
        <f t="shared" si="9"/>
        <v>204.72084117576151</v>
      </c>
      <c r="L64" s="187">
        <f t="shared" si="9"/>
        <v>257.76809588572991</v>
      </c>
      <c r="M64" s="187">
        <f t="shared" si="9"/>
        <v>187.89622229833159</v>
      </c>
      <c r="N64" s="187">
        <f t="shared" si="9"/>
        <v>190.47787011819938</v>
      </c>
      <c r="O64" s="187">
        <f t="shared" si="9"/>
        <v>365.7268043412692</v>
      </c>
      <c r="P64" s="187">
        <f t="shared" si="9"/>
        <v>455.01488220803839</v>
      </c>
      <c r="Q64" s="187">
        <f t="shared" si="9"/>
        <v>348.0840328251449</v>
      </c>
    </row>
    <row r="65" spans="1:17" x14ac:dyDescent="0.25">
      <c r="A65" s="180" t="s">
        <v>37</v>
      </c>
      <c r="B65" s="186">
        <f t="shared" ref="B65:Q65" si="10">IF(B$10=0,"",B$5/B$10*1000)</f>
        <v>606.63514604519969</v>
      </c>
      <c r="C65" s="186">
        <f t="shared" si="10"/>
        <v>522.0195039295088</v>
      </c>
      <c r="D65" s="186">
        <f t="shared" si="10"/>
        <v>580.36624665970294</v>
      </c>
      <c r="E65" s="186">
        <f t="shared" si="10"/>
        <v>611.98786681116917</v>
      </c>
      <c r="F65" s="186">
        <f t="shared" si="10"/>
        <v>455.35308041105981</v>
      </c>
      <c r="G65" s="186">
        <f t="shared" si="10"/>
        <v>408.19749456400575</v>
      </c>
      <c r="H65" s="186">
        <f t="shared" si="10"/>
        <v>383.4874872117976</v>
      </c>
      <c r="I65" s="186">
        <f t="shared" si="10"/>
        <v>407.42595497670436</v>
      </c>
      <c r="J65" s="186">
        <f t="shared" si="10"/>
        <v>370.85557308713476</v>
      </c>
      <c r="K65" s="186">
        <f t="shared" si="10"/>
        <v>266.24698213402183</v>
      </c>
      <c r="L65" s="186">
        <f t="shared" si="10"/>
        <v>378.40665483361232</v>
      </c>
      <c r="M65" s="186">
        <f t="shared" si="10"/>
        <v>250.21131642515536</v>
      </c>
      <c r="N65" s="186">
        <f t="shared" si="10"/>
        <v>172.41161040088784</v>
      </c>
      <c r="O65" s="186">
        <f t="shared" si="10"/>
        <v>333.90238975387643</v>
      </c>
      <c r="P65" s="186">
        <f t="shared" si="10"/>
        <v>359.10961491677739</v>
      </c>
      <c r="Q65" s="186">
        <f t="shared" si="10"/>
        <v>308.21598802751515</v>
      </c>
    </row>
    <row r="66" spans="1:17" x14ac:dyDescent="0.25">
      <c r="A66" s="108" t="s">
        <v>57</v>
      </c>
      <c r="B66" s="185">
        <f t="shared" ref="B66:Q66" si="11">IF(B$11=0,"",B$6/B$11*1000)</f>
        <v>976.5524716095764</v>
      </c>
      <c r="C66" s="185">
        <f t="shared" si="11"/>
        <v>840.33943650337676</v>
      </c>
      <c r="D66" s="185">
        <f t="shared" si="11"/>
        <v>934.26517785713133</v>
      </c>
      <c r="E66" s="185">
        <f t="shared" si="11"/>
        <v>985.16920396990974</v>
      </c>
      <c r="F66" s="185">
        <f t="shared" si="11"/>
        <v>733.02079351881514</v>
      </c>
      <c r="G66" s="185">
        <f t="shared" si="11"/>
        <v>657.11041442299643</v>
      </c>
      <c r="H66" s="185">
        <f t="shared" si="11"/>
        <v>617.33260248677311</v>
      </c>
      <c r="I66" s="185">
        <f t="shared" si="11"/>
        <v>655.86840117032636</v>
      </c>
      <c r="J66" s="185">
        <f t="shared" si="11"/>
        <v>596.99793008933898</v>
      </c>
      <c r="K66" s="185">
        <f t="shared" si="11"/>
        <v>516.52818637514997</v>
      </c>
      <c r="L66" s="185">
        <f t="shared" si="11"/>
        <v>439.39182591714325</v>
      </c>
      <c r="M66" s="185">
        <f t="shared" si="11"/>
        <v>393.5747255831468</v>
      </c>
      <c r="N66" s="185">
        <f t="shared" si="11"/>
        <v>331.7530252177541</v>
      </c>
      <c r="O66" s="185">
        <f t="shared" si="11"/>
        <v>328.00922746563219</v>
      </c>
      <c r="P66" s="185">
        <f t="shared" si="11"/>
        <v>242.21317881962037</v>
      </c>
      <c r="Q66" s="185">
        <f t="shared" si="11"/>
        <v>182.400803815259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6.93E-2</v>
      </c>
      <c r="C68" s="113">
        <f t="shared" si="12"/>
        <v>6.9767173282302877E-2</v>
      </c>
      <c r="D68" s="113">
        <f t="shared" si="12"/>
        <v>6.1890711662118562E-2</v>
      </c>
      <c r="E68" s="113">
        <f t="shared" si="12"/>
        <v>5.1567279095143838E-2</v>
      </c>
      <c r="F68" s="113">
        <f t="shared" si="12"/>
        <v>5.647396447274116E-2</v>
      </c>
      <c r="G68" s="113">
        <f t="shared" si="12"/>
        <v>5.6000262400885986E-2</v>
      </c>
      <c r="H68" s="113">
        <f t="shared" si="12"/>
        <v>5.4922665997006209E-2</v>
      </c>
      <c r="I68" s="113">
        <f t="shared" si="12"/>
        <v>4.5816254701827451E-2</v>
      </c>
      <c r="J68" s="113">
        <f t="shared" si="12"/>
        <v>4.8577823284372317E-2</v>
      </c>
      <c r="K68" s="113">
        <f t="shared" si="12"/>
        <v>4.8923653642178488E-2</v>
      </c>
      <c r="L68" s="113">
        <f t="shared" si="12"/>
        <v>4.9109025927912671E-2</v>
      </c>
      <c r="M68" s="113">
        <f t="shared" si="12"/>
        <v>4.8354105401956921E-2</v>
      </c>
      <c r="N68" s="113">
        <f t="shared" si="12"/>
        <v>4.9736821119027469E-2</v>
      </c>
      <c r="O68" s="113">
        <f t="shared" si="12"/>
        <v>5.5455331512636971E-2</v>
      </c>
      <c r="P68" s="113">
        <f t="shared" si="12"/>
        <v>4.9026752890107182E-2</v>
      </c>
      <c r="Q68" s="113">
        <f t="shared" si="12"/>
        <v>4.4873506590712008E-2</v>
      </c>
    </row>
    <row r="69" spans="1:17" x14ac:dyDescent="0.25">
      <c r="A69" s="180" t="s">
        <v>37</v>
      </c>
      <c r="B69" s="182">
        <f t="shared" ref="B69:Q69" si="13">IF(B$52=0,"",B$52/B$10)</f>
        <v>6.6280684845922574E-2</v>
      </c>
      <c r="C69" s="182">
        <f t="shared" si="13"/>
        <v>6.6727503967030102E-2</v>
      </c>
      <c r="D69" s="182">
        <f t="shared" si="13"/>
        <v>5.9194210022608149E-2</v>
      </c>
      <c r="E69" s="182">
        <f t="shared" si="13"/>
        <v>5.0268396063836332E-2</v>
      </c>
      <c r="F69" s="182">
        <f t="shared" si="13"/>
        <v>5.5101092523700372E-2</v>
      </c>
      <c r="G69" s="182">
        <f t="shared" si="13"/>
        <v>5.3423428818355809E-2</v>
      </c>
      <c r="H69" s="182">
        <f t="shared" si="13"/>
        <v>5.2451434024792201E-2</v>
      </c>
      <c r="I69" s="182">
        <f t="shared" si="13"/>
        <v>4.5082658138899515E-2</v>
      </c>
      <c r="J69" s="182">
        <f t="shared" si="13"/>
        <v>4.7800009287399872E-2</v>
      </c>
      <c r="K69" s="182">
        <f t="shared" si="13"/>
        <v>4.8140302309963481E-2</v>
      </c>
      <c r="L69" s="182">
        <f t="shared" si="13"/>
        <v>4.8609391659435043E-2</v>
      </c>
      <c r="M69" s="182">
        <f t="shared" si="13"/>
        <v>4.9088894069588419E-2</v>
      </c>
      <c r="N69" s="182">
        <f t="shared" si="13"/>
        <v>5.0492621525600544E-2</v>
      </c>
      <c r="O69" s="182">
        <f t="shared" si="13"/>
        <v>5.629803036553694E-2</v>
      </c>
      <c r="P69" s="182">
        <f t="shared" si="13"/>
        <v>4.9771763104544162E-2</v>
      </c>
      <c r="Q69" s="182">
        <f t="shared" si="13"/>
        <v>3.8790859016149024E-2</v>
      </c>
    </row>
    <row r="70" spans="1:17" x14ac:dyDescent="0.25">
      <c r="A70" s="108" t="s">
        <v>36</v>
      </c>
      <c r="B70" s="112">
        <f t="shared" ref="B70:Q70" si="14">IF(B$53=0,"",B$53/B$11)</f>
        <v>0.32272503169024785</v>
      </c>
      <c r="C70" s="112">
        <f t="shared" si="14"/>
        <v>0.32220987779698729</v>
      </c>
      <c r="D70" s="112">
        <f t="shared" si="14"/>
        <v>0.28340041330417204</v>
      </c>
      <c r="E70" s="112">
        <f t="shared" si="14"/>
        <v>0.23535403752800779</v>
      </c>
      <c r="F70" s="112">
        <f t="shared" si="14"/>
        <v>0.25669440274940575</v>
      </c>
      <c r="G70" s="112">
        <f t="shared" si="14"/>
        <v>0.25302653439434236</v>
      </c>
      <c r="H70" s="112">
        <f t="shared" si="14"/>
        <v>0.24800855805774283</v>
      </c>
      <c r="I70" s="112">
        <f t="shared" si="14"/>
        <v>0.21218570006831994</v>
      </c>
      <c r="J70" s="112">
        <f t="shared" si="14"/>
        <v>0.22441100218737089</v>
      </c>
      <c r="K70" s="112">
        <f t="shared" si="14"/>
        <v>0.22582331249299492</v>
      </c>
      <c r="L70" s="112">
        <f t="shared" si="14"/>
        <v>0.22751426437399283</v>
      </c>
      <c r="M70" s="112">
        <f t="shared" si="14"/>
        <v>0.22817702006214957</v>
      </c>
      <c r="N70" s="112">
        <f t="shared" si="14"/>
        <v>0.23255517358178671</v>
      </c>
      <c r="O70" s="112">
        <f t="shared" si="14"/>
        <v>0.23490022830917545</v>
      </c>
      <c r="P70" s="112">
        <f t="shared" si="14"/>
        <v>0.22149457632748268</v>
      </c>
      <c r="Q70" s="112">
        <f t="shared" si="14"/>
        <v>0.20158849165094853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3.8843956588539577E-2</v>
      </c>
      <c r="C72" s="113">
        <f>IF(NMM_ued!C$5=0,"",NMM_ued!C$5/C$9)</f>
        <v>3.9006478379035522E-2</v>
      </c>
      <c r="D72" s="113">
        <f>IF(NMM_ued!D$5=0,"",NMM_ued!D$5/D$9)</f>
        <v>3.4524629737728407E-2</v>
      </c>
      <c r="E72" s="113">
        <f>IF(NMM_ued!E$5=0,"",NMM_ued!E$5/E$9)</f>
        <v>2.8704900966779457E-2</v>
      </c>
      <c r="F72" s="113">
        <f>IF(NMM_ued!F$5=0,"",NMM_ued!F$5/F$9)</f>
        <v>3.1853449616041314E-2</v>
      </c>
      <c r="G72" s="113">
        <f>IF(NMM_ued!G$5=0,"",NMM_ued!G$5/G$9)</f>
        <v>3.1554776828254867E-2</v>
      </c>
      <c r="H72" s="113">
        <f>IF(NMM_ued!H$5=0,"",NMM_ued!H$5/H$9)</f>
        <v>3.1786797477345904E-2</v>
      </c>
      <c r="I72" s="113">
        <f>IF(NMM_ued!I$5=0,"",NMM_ued!I$5/I$9)</f>
        <v>2.7339021015603687E-2</v>
      </c>
      <c r="J72" s="113">
        <f>IF(NMM_ued!J$5=0,"",NMM_ued!J$5/J$9)</f>
        <v>2.9151703079944951E-2</v>
      </c>
      <c r="K72" s="113">
        <f>IF(NMM_ued!K$5=0,"",NMM_ued!K$5/K$9)</f>
        <v>2.9445224356860689E-2</v>
      </c>
      <c r="L72" s="113">
        <f>IF(NMM_ued!L$5=0,"",NMM_ued!L$5/L$9)</f>
        <v>2.9695511322362447E-2</v>
      </c>
      <c r="M72" s="113">
        <f>IF(NMM_ued!M$5=0,"",NMM_ued!M$5/M$9)</f>
        <v>3.081671007655622E-2</v>
      </c>
      <c r="N72" s="113">
        <f>IF(NMM_ued!N$5=0,"",NMM_ued!N$5/N$9)</f>
        <v>3.1666344932443816E-2</v>
      </c>
      <c r="O72" s="113">
        <f>IF(NMM_ued!O$5=0,"",NMM_ued!O$5/O$9)</f>
        <v>3.5254323100349913E-2</v>
      </c>
      <c r="P72" s="113">
        <f>IF(NMM_ued!P$5=0,"",NMM_ued!P$5/P$9)</f>
        <v>3.1174809335254506E-2</v>
      </c>
      <c r="Q72" s="113">
        <f>IF(NMM_ued!Q$5=0,"",NMM_ued!Q$5/Q$9)</f>
        <v>2.8501148271290164E-2</v>
      </c>
    </row>
    <row r="73" spans="1:17" x14ac:dyDescent="0.25">
      <c r="A73" s="180" t="s">
        <v>37</v>
      </c>
      <c r="B73" s="182">
        <f>IF(NMM_ued!B$47=0,"",NMM_ued!B$47/B$10)</f>
        <v>2.9932442532404846E-2</v>
      </c>
      <c r="C73" s="182">
        <f>IF(NMM_ued!C$47=0,"",NMM_ued!C$47/C$10)</f>
        <v>3.0359395726585723E-2</v>
      </c>
      <c r="D73" s="182">
        <f>IF(NMM_ued!D$47=0,"",NMM_ued!D$47/D$10)</f>
        <v>2.7196389713782097E-2</v>
      </c>
      <c r="E73" s="182">
        <f>IF(NMM_ued!E$47=0,"",NMM_ued!E$47/E$10)</f>
        <v>2.2906041501262211E-2</v>
      </c>
      <c r="F73" s="182">
        <f>IF(NMM_ued!F$47=0,"",NMM_ued!F$47/F$10)</f>
        <v>2.4906799259756605E-2</v>
      </c>
      <c r="G73" s="182">
        <f>IF(NMM_ued!G$47=0,"",NMM_ued!G$47/G$10)</f>
        <v>2.473697396618018E-2</v>
      </c>
      <c r="H73" s="182">
        <f>IF(NMM_ued!H$47=0,"",NMM_ued!H$47/H$10)</f>
        <v>2.4255112017032399E-2</v>
      </c>
      <c r="I73" s="182">
        <f>IF(NMM_ued!I$47=0,"",NMM_ued!I$47/I$10)</f>
        <v>2.0854561049194208E-2</v>
      </c>
      <c r="J73" s="182">
        <f>IF(NMM_ued!J$47=0,"",NMM_ued!J$47/J$10)</f>
        <v>2.2089643066996324E-2</v>
      </c>
      <c r="K73" s="182">
        <f>IF(NMM_ued!K$47=0,"",NMM_ued!K$47/K$10)</f>
        <v>2.2243569677242194E-2</v>
      </c>
      <c r="L73" s="182">
        <f>IF(NMM_ued!L$47=0,"",NMM_ued!L$47/L$10)</f>
        <v>2.2439284832442091E-2</v>
      </c>
      <c r="M73" s="182">
        <f>IF(NMM_ued!M$47=0,"",NMM_ued!M$47/M$10)</f>
        <v>2.3060702112923988E-2</v>
      </c>
      <c r="N73" s="182">
        <f>IF(NMM_ued!N$47=0,"",NMM_ued!N$47/N$10)</f>
        <v>2.3666914880844166E-2</v>
      </c>
      <c r="O73" s="182">
        <f>IF(NMM_ued!O$47=0,"",NMM_ued!O$47/O$10)</f>
        <v>2.6655670989034267E-2</v>
      </c>
      <c r="P73" s="182">
        <f>IF(NMM_ued!P$47=0,"",NMM_ued!P$47/P$10)</f>
        <v>2.3340419611870212E-2</v>
      </c>
      <c r="Q73" s="182">
        <f>IF(NMM_ued!Q$47=0,"",NMM_ued!Q$47/Q$10)</f>
        <v>2.2531849144265485E-2</v>
      </c>
    </row>
    <row r="74" spans="1:17" x14ac:dyDescent="0.25">
      <c r="A74" s="108" t="s">
        <v>36</v>
      </c>
      <c r="B74" s="112">
        <f>IF(NMM_ued!B$97=0,"",NMM_ued!B$97/B$11)</f>
        <v>0.14186946203617887</v>
      </c>
      <c r="C74" s="112">
        <f>IF(NMM_ued!C$97=0,"",NMM_ued!C$97/C$11)</f>
        <v>0.14088513483690035</v>
      </c>
      <c r="D74" s="112">
        <f>IF(NMM_ued!D$97=0,"",NMM_ued!D$97/D$11)</f>
        <v>0.12923355200978451</v>
      </c>
      <c r="E74" s="112">
        <f>IF(NMM_ued!E$97=0,"",NMM_ued!E$97/E$11)</f>
        <v>0.10488784729871883</v>
      </c>
      <c r="F74" s="112">
        <f>IF(NMM_ued!F$97=0,"",NMM_ued!F$97/F$11)</f>
        <v>0.11216374300510588</v>
      </c>
      <c r="G74" s="112">
        <f>IF(NMM_ued!G$97=0,"",NMM_ued!G$97/G$11)</f>
        <v>0.11045251881124482</v>
      </c>
      <c r="H74" s="112">
        <f>IF(NMM_ued!H$97=0,"",NMM_ued!H$97/H$11)</f>
        <v>0.10707594294198994</v>
      </c>
      <c r="I74" s="112">
        <f>IF(NMM_ued!I$97=0,"",NMM_ued!I$97/I$11)</f>
        <v>9.4467690997315806E-2</v>
      </c>
      <c r="J74" s="112">
        <f>IF(NMM_ued!J$97=0,"",NMM_ued!J$97/J$11)</f>
        <v>9.9214914489565847E-2</v>
      </c>
      <c r="K74" s="112">
        <f>IF(NMM_ued!K$97=0,"",NMM_ued!K$97/K$11)</f>
        <v>0.10014082073229118</v>
      </c>
      <c r="L74" s="112">
        <f>IF(NMM_ued!L$97=0,"",NMM_ued!L$97/L$11)</f>
        <v>0.10060187623394047</v>
      </c>
      <c r="M74" s="112">
        <f>IF(NMM_ued!M$97=0,"",NMM_ued!M$97/M$11)</f>
        <v>0.10744475368498083</v>
      </c>
      <c r="N74" s="112">
        <f>IF(NMM_ued!N$97=0,"",NMM_ued!N$97/N$11)</f>
        <v>0.10859668732185376</v>
      </c>
      <c r="O74" s="112">
        <f>IF(NMM_ued!O$97=0,"",NMM_ued!O$97/O$11)</f>
        <v>0.1108501455356601</v>
      </c>
      <c r="P74" s="112">
        <f>IF(NMM_ued!P$97=0,"",NMM_ued!P$97/P$11)</f>
        <v>0.10554093286398644</v>
      </c>
      <c r="Q74" s="112">
        <f>IF(NMM_ued!Q$97=0,"",NMM_ued!Q$97/Q$11)</f>
        <v>9.766044533768263E-2</v>
      </c>
    </row>
    <row r="75" spans="1:17" x14ac:dyDescent="0.25">
      <c r="A75" s="39" t="s">
        <v>60</v>
      </c>
      <c r="B75" s="111">
        <f t="shared" ref="B75:Q75" si="15">IF(B$50=0,"",B$58/B$50)</f>
        <v>5.592169462342838</v>
      </c>
      <c r="C75" s="111">
        <f t="shared" si="15"/>
        <v>5.321010908975321</v>
      </c>
      <c r="D75" s="111">
        <f t="shared" si="15"/>
        <v>5.5922823202165395</v>
      </c>
      <c r="E75" s="111">
        <f t="shared" si="15"/>
        <v>6.0685697507435412</v>
      </c>
      <c r="F75" s="111">
        <f t="shared" si="15"/>
        <v>5.9397042311526382</v>
      </c>
      <c r="G75" s="111">
        <f t="shared" si="15"/>
        <v>5.9358386355561574</v>
      </c>
      <c r="H75" s="111">
        <f t="shared" si="15"/>
        <v>5.9555220998441882</v>
      </c>
      <c r="I75" s="111">
        <f t="shared" si="15"/>
        <v>6.0142446531159832</v>
      </c>
      <c r="J75" s="111">
        <f t="shared" si="15"/>
        <v>5.8674326637899892</v>
      </c>
      <c r="K75" s="111">
        <f t="shared" si="15"/>
        <v>5.6942207232685549</v>
      </c>
      <c r="L75" s="111">
        <f t="shared" si="15"/>
        <v>5.8252004003515214</v>
      </c>
      <c r="M75" s="111">
        <f t="shared" si="15"/>
        <v>5.4646175735183693</v>
      </c>
      <c r="N75" s="111">
        <f t="shared" si="15"/>
        <v>5.3462060615593865</v>
      </c>
      <c r="O75" s="111">
        <f t="shared" si="15"/>
        <v>5.7712272363016419</v>
      </c>
      <c r="P75" s="111">
        <f t="shared" si="15"/>
        <v>5.4019015984028309</v>
      </c>
      <c r="Q75" s="111">
        <f t="shared" si="15"/>
        <v>5.2367026126290632</v>
      </c>
    </row>
    <row r="76" spans="1:17" x14ac:dyDescent="0.25">
      <c r="A76" s="110" t="s">
        <v>199</v>
      </c>
      <c r="B76" s="109">
        <f t="shared" ref="B76:Q76" si="16">IF(B$51=0,"",B$59/B$51)</f>
        <v>13.960741441848022</v>
      </c>
      <c r="C76" s="109">
        <f t="shared" si="16"/>
        <v>13.161472923025087</v>
      </c>
      <c r="D76" s="109">
        <f t="shared" si="16"/>
        <v>14.809623641582156</v>
      </c>
      <c r="E76" s="109">
        <f t="shared" si="16"/>
        <v>15.590560615989471</v>
      </c>
      <c r="F76" s="109">
        <f t="shared" si="16"/>
        <v>14.278042344231517</v>
      </c>
      <c r="G76" s="109">
        <f t="shared" si="16"/>
        <v>14.825774214413244</v>
      </c>
      <c r="H76" s="109">
        <f t="shared" si="16"/>
        <v>13.153251910749876</v>
      </c>
      <c r="I76" s="109">
        <f t="shared" si="16"/>
        <v>12.418371258172639</v>
      </c>
      <c r="J76" s="109">
        <f t="shared" si="16"/>
        <v>11.437657305770648</v>
      </c>
      <c r="K76" s="109">
        <f t="shared" si="16"/>
        <v>11.382033174726752</v>
      </c>
      <c r="L76" s="109">
        <f t="shared" si="16"/>
        <v>11.100029473481237</v>
      </c>
      <c r="M76" s="109">
        <f t="shared" si="16"/>
        <v>10.181128794698314</v>
      </c>
      <c r="N76" s="109">
        <f t="shared" si="16"/>
        <v>10.17324869582886</v>
      </c>
      <c r="O76" s="109">
        <f t="shared" si="16"/>
        <v>10.540147780213994</v>
      </c>
      <c r="P76" s="109">
        <f t="shared" si="16"/>
        <v>10.521372306064277</v>
      </c>
      <c r="Q76" s="109">
        <f t="shared" si="16"/>
        <v>11.33639121734767</v>
      </c>
    </row>
    <row r="77" spans="1:17" x14ac:dyDescent="0.25">
      <c r="A77" s="180" t="s">
        <v>198</v>
      </c>
      <c r="B77" s="178">
        <f t="shared" ref="B77:Q77" si="17">IF(B$52=0,"",B$60/B$52)</f>
        <v>3.5539829041446538</v>
      </c>
      <c r="C77" s="178">
        <f t="shared" si="17"/>
        <v>3.5718674177659548</v>
      </c>
      <c r="D77" s="178">
        <f t="shared" si="17"/>
        <v>3.4738785370854535</v>
      </c>
      <c r="E77" s="178">
        <f t="shared" si="17"/>
        <v>3.556535003602888</v>
      </c>
      <c r="F77" s="178">
        <f t="shared" si="17"/>
        <v>3.6366940792896743</v>
      </c>
      <c r="G77" s="178">
        <f t="shared" si="17"/>
        <v>3.6587721208875288</v>
      </c>
      <c r="H77" s="178">
        <f t="shared" si="17"/>
        <v>3.7058953618455379</v>
      </c>
      <c r="I77" s="178">
        <f t="shared" si="17"/>
        <v>3.7025936144259557</v>
      </c>
      <c r="J77" s="178">
        <f t="shared" si="17"/>
        <v>3.7123587184530429</v>
      </c>
      <c r="K77" s="178">
        <f t="shared" si="17"/>
        <v>3.7138322271083295</v>
      </c>
      <c r="L77" s="178">
        <f t="shared" si="17"/>
        <v>3.7230436413440708</v>
      </c>
      <c r="M77" s="178">
        <f t="shared" si="17"/>
        <v>3.5495282746020953</v>
      </c>
      <c r="N77" s="178">
        <f t="shared" si="17"/>
        <v>3.5719699019032545</v>
      </c>
      <c r="O77" s="178">
        <f t="shared" si="17"/>
        <v>3.4607965127509339</v>
      </c>
      <c r="P77" s="178">
        <f t="shared" si="17"/>
        <v>3.5665911801876948</v>
      </c>
      <c r="Q77" s="178">
        <f t="shared" si="17"/>
        <v>3.1350927149596699</v>
      </c>
    </row>
    <row r="78" spans="1:17" x14ac:dyDescent="0.25">
      <c r="A78" s="108" t="s">
        <v>197</v>
      </c>
      <c r="B78" s="107">
        <f t="shared" ref="B78:Q78" si="18">IF(B$53=0,"",B$61/B$53)</f>
        <v>2.5831756849716516</v>
      </c>
      <c r="C78" s="107">
        <f t="shared" si="18"/>
        <v>2.6373368391382823</v>
      </c>
      <c r="D78" s="107">
        <f t="shared" si="18"/>
        <v>2.2741687311455476</v>
      </c>
      <c r="E78" s="107">
        <f t="shared" si="18"/>
        <v>2.6119950311194651</v>
      </c>
      <c r="F78" s="107">
        <f t="shared" si="18"/>
        <v>2.8033731592083981</v>
      </c>
      <c r="G78" s="107">
        <f t="shared" si="18"/>
        <v>2.8436553679971421</v>
      </c>
      <c r="H78" s="107">
        <f t="shared" si="18"/>
        <v>3.0028897385222324</v>
      </c>
      <c r="I78" s="107">
        <f t="shared" si="18"/>
        <v>2.8900509936267937</v>
      </c>
      <c r="J78" s="107">
        <f t="shared" si="18"/>
        <v>2.9615406768054773</v>
      </c>
      <c r="K78" s="107">
        <f t="shared" si="18"/>
        <v>2.9440815733444898</v>
      </c>
      <c r="L78" s="107">
        <f t="shared" si="18"/>
        <v>3.0333574916689559</v>
      </c>
      <c r="M78" s="107">
        <f t="shared" si="18"/>
        <v>2.4826520801164191</v>
      </c>
      <c r="N78" s="107">
        <f t="shared" si="18"/>
        <v>2.5470367487542842</v>
      </c>
      <c r="O78" s="107">
        <f t="shared" si="18"/>
        <v>2.4564416368828765</v>
      </c>
      <c r="P78" s="107">
        <f t="shared" si="18"/>
        <v>2.6667637068582239</v>
      </c>
      <c r="Q78" s="107">
        <f t="shared" si="18"/>
        <v>2.6001805369879936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51.90570000000001</v>
      </c>
      <c r="C5" s="96">
        <v>50.860269322798807</v>
      </c>
      <c r="D5" s="96">
        <v>45.056438090022311</v>
      </c>
      <c r="E5" s="96">
        <v>36.8190372739327</v>
      </c>
      <c r="F5" s="96">
        <v>45.009749684774711</v>
      </c>
      <c r="G5" s="96">
        <v>42.56019942467335</v>
      </c>
      <c r="H5" s="96">
        <v>49.485322063302604</v>
      </c>
      <c r="I5" s="96">
        <v>49.527371332675472</v>
      </c>
      <c r="J5" s="96">
        <v>52.998405203250208</v>
      </c>
      <c r="K5" s="96">
        <v>48.923653642178479</v>
      </c>
      <c r="L5" s="96">
        <v>52.93952995028986</v>
      </c>
      <c r="M5" s="96">
        <v>63.779065025181183</v>
      </c>
      <c r="N5" s="96">
        <v>58.540238457095342</v>
      </c>
      <c r="O5" s="96">
        <v>54.346224882384242</v>
      </c>
      <c r="P5" s="96">
        <v>53.929428179117906</v>
      </c>
      <c r="Q5" s="96">
        <v>44.101225676765594</v>
      </c>
    </row>
    <row r="6" spans="1:17" x14ac:dyDescent="0.25">
      <c r="A6" s="132" t="s">
        <v>83</v>
      </c>
      <c r="B6" s="160">
        <v>0.24279887645612888</v>
      </c>
      <c r="C6" s="160">
        <v>0.23790867376476316</v>
      </c>
      <c r="D6" s="160">
        <v>0.21076013897072088</v>
      </c>
      <c r="E6" s="160">
        <v>0.17222811526108289</v>
      </c>
      <c r="F6" s="160">
        <v>0.21054174499207021</v>
      </c>
      <c r="G6" s="160">
        <v>0.19908350339287345</v>
      </c>
      <c r="H6" s="160">
        <v>0.23147709400007235</v>
      </c>
      <c r="I6" s="160">
        <v>0.23167378753006107</v>
      </c>
      <c r="J6" s="160">
        <v>0.24791021481871553</v>
      </c>
      <c r="K6" s="160">
        <v>0.22884978213278567</v>
      </c>
      <c r="L6" s="160">
        <v>0.24763481452029279</v>
      </c>
      <c r="M6" s="160">
        <v>0.29833882077568308</v>
      </c>
      <c r="N6" s="160">
        <v>0.27383320376869236</v>
      </c>
      <c r="O6" s="160">
        <v>0.25421490011838788</v>
      </c>
      <c r="P6" s="160">
        <v>0.25226525352343426</v>
      </c>
      <c r="Q6" s="160">
        <v>0.20629194952879676</v>
      </c>
    </row>
    <row r="7" spans="1:17" x14ac:dyDescent="0.25">
      <c r="A7" s="76" t="s">
        <v>82</v>
      </c>
      <c r="B7" s="159">
        <v>8.6594138131388651E-2</v>
      </c>
      <c r="C7" s="159">
        <v>8.4850048976086778E-2</v>
      </c>
      <c r="D7" s="159">
        <v>7.5167533116319657E-2</v>
      </c>
      <c r="E7" s="159">
        <v>6.1425099739791114E-2</v>
      </c>
      <c r="F7" s="159">
        <v>7.5089642976833126E-2</v>
      </c>
      <c r="G7" s="159">
        <v>7.1003064940451846E-2</v>
      </c>
      <c r="H7" s="159">
        <v>8.2556228202796206E-2</v>
      </c>
      <c r="I7" s="159">
        <v>8.2626378884520929E-2</v>
      </c>
      <c r="J7" s="159">
        <v>8.8417095249915797E-2</v>
      </c>
      <c r="K7" s="159">
        <v>8.1619198303520019E-2</v>
      </c>
      <c r="L7" s="159">
        <v>8.83188738255372E-2</v>
      </c>
      <c r="M7" s="159">
        <v>0.10640244070846472</v>
      </c>
      <c r="N7" s="159">
        <v>9.7662520594041569E-2</v>
      </c>
      <c r="O7" s="159">
        <v>9.0665659154672631E-2</v>
      </c>
      <c r="P7" s="159">
        <v>8.997031834826115E-2</v>
      </c>
      <c r="Q7" s="159">
        <v>7.3573954845371187E-2</v>
      </c>
    </row>
    <row r="8" spans="1:17" x14ac:dyDescent="0.25">
      <c r="A8" s="76" t="s">
        <v>81</v>
      </c>
      <c r="B8" s="159">
        <v>0.32855479036691582</v>
      </c>
      <c r="C8" s="159">
        <v>0.32193738116154946</v>
      </c>
      <c r="D8" s="159">
        <v>0.28520005647447583</v>
      </c>
      <c r="E8" s="159">
        <v>0.23305862502670455</v>
      </c>
      <c r="F8" s="159">
        <v>0.28490452632655966</v>
      </c>
      <c r="G8" s="159">
        <v>0.26939926443430456</v>
      </c>
      <c r="H8" s="159">
        <v>0.3132341846222611</v>
      </c>
      <c r="I8" s="159">
        <v>0.31350034978107577</v>
      </c>
      <c r="J8" s="159">
        <v>0.33547143977125304</v>
      </c>
      <c r="K8" s="159">
        <v>0.30967891322898161</v>
      </c>
      <c r="L8" s="159">
        <v>0.33509876882385836</v>
      </c>
      <c r="M8" s="159">
        <v>0.40371129450419307</v>
      </c>
      <c r="N8" s="159">
        <v>0.3705503590992939</v>
      </c>
      <c r="O8" s="159">
        <v>0.34400292305979913</v>
      </c>
      <c r="P8" s="159">
        <v>0.34136466650093772</v>
      </c>
      <c r="Q8" s="159">
        <v>0.27915371446977427</v>
      </c>
    </row>
    <row r="9" spans="1:17" x14ac:dyDescent="0.25">
      <c r="A9" s="76" t="s">
        <v>80</v>
      </c>
      <c r="B9" s="159">
        <v>1.6983537938037037E-2</v>
      </c>
      <c r="C9" s="159">
        <v>1.6641473163497164E-2</v>
      </c>
      <c r="D9" s="159">
        <v>1.4742460378238054E-2</v>
      </c>
      <c r="E9" s="159">
        <v>1.2047183958290434E-2</v>
      </c>
      <c r="F9" s="159">
        <v>1.4727183938429146E-2</v>
      </c>
      <c r="G9" s="159">
        <v>1.3925691428482073E-2</v>
      </c>
      <c r="H9" s="159">
        <v>1.6191590608316254E-2</v>
      </c>
      <c r="I9" s="159">
        <v>1.6205349123501692E-2</v>
      </c>
      <c r="J9" s="159">
        <v>1.7341070931031839E-2</v>
      </c>
      <c r="K9" s="159">
        <v>1.6007812777774352E-2</v>
      </c>
      <c r="L9" s="159">
        <v>1.7321806956318783E-2</v>
      </c>
      <c r="M9" s="159">
        <v>2.0868501349711025E-2</v>
      </c>
      <c r="N9" s="159">
        <v>1.9154358013432307E-2</v>
      </c>
      <c r="O9" s="159">
        <v>1.7782077345629962E-2</v>
      </c>
      <c r="P9" s="159">
        <v>1.7645701521349148E-2</v>
      </c>
      <c r="Q9" s="159">
        <v>1.4429915007316758E-2</v>
      </c>
    </row>
    <row r="10" spans="1:17" x14ac:dyDescent="0.25">
      <c r="A10" s="129" t="s">
        <v>79</v>
      </c>
      <c r="B10" s="158">
        <v>0.20883180058005479</v>
      </c>
      <c r="C10" s="158">
        <v>0.20462572743776883</v>
      </c>
      <c r="D10" s="158">
        <v>0.18127521821424475</v>
      </c>
      <c r="E10" s="158">
        <v>0.14813374734450202</v>
      </c>
      <c r="F10" s="158">
        <v>0.18108737711521192</v>
      </c>
      <c r="G10" s="158">
        <v>0.1712321205359093</v>
      </c>
      <c r="H10" s="158">
        <v>0.19909391278343985</v>
      </c>
      <c r="I10" s="158">
        <v>0.19926308928305766</v>
      </c>
      <c r="J10" s="158">
        <v>0.21322807295665186</v>
      </c>
      <c r="K10" s="158">
        <v>0.19683415657723696</v>
      </c>
      <c r="L10" s="158">
        <v>0.21299120060765522</v>
      </c>
      <c r="M10" s="158">
        <v>0.25660181807626103</v>
      </c>
      <c r="N10" s="158">
        <v>0.23552448774182774</v>
      </c>
      <c r="O10" s="158">
        <v>0.21865074542712798</v>
      </c>
      <c r="P10" s="158">
        <v>0.216973850480736</v>
      </c>
      <c r="Q10" s="158">
        <v>0.17743211951416327</v>
      </c>
    </row>
    <row r="11" spans="1:17" x14ac:dyDescent="0.25">
      <c r="A11" s="92" t="s">
        <v>125</v>
      </c>
      <c r="B11" s="91">
        <v>4.176636011601096E-2</v>
      </c>
      <c r="C11" s="91">
        <v>4.0925145487553764E-2</v>
      </c>
      <c r="D11" s="91">
        <v>3.6255043642848955E-2</v>
      </c>
      <c r="E11" s="91">
        <v>2.9626749468900405E-2</v>
      </c>
      <c r="F11" s="91">
        <v>3.6217475423042385E-2</v>
      </c>
      <c r="G11" s="91">
        <v>3.4246424107181865E-2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4.37301490854256E-2</v>
      </c>
      <c r="P11" s="91">
        <v>4.33947700961472E-2</v>
      </c>
      <c r="Q11" s="91">
        <v>3.5486423902832652E-2</v>
      </c>
    </row>
    <row r="12" spans="1:17" x14ac:dyDescent="0.25">
      <c r="A12" s="92" t="s">
        <v>26</v>
      </c>
      <c r="B12" s="91">
        <v>0.16706544046404384</v>
      </c>
      <c r="C12" s="91">
        <v>0.16370058195021506</v>
      </c>
      <c r="D12" s="91">
        <v>0.14502017457139579</v>
      </c>
      <c r="E12" s="91">
        <v>0.11850699787560161</v>
      </c>
      <c r="F12" s="91">
        <v>0.14486990169216954</v>
      </c>
      <c r="G12" s="91">
        <v>0.13698569642872743</v>
      </c>
      <c r="H12" s="91">
        <v>0.19909391278343985</v>
      </c>
      <c r="I12" s="91">
        <v>0.19926308928305766</v>
      </c>
      <c r="J12" s="91">
        <v>0.21322807295665186</v>
      </c>
      <c r="K12" s="91">
        <v>0.19683415657723696</v>
      </c>
      <c r="L12" s="91">
        <v>0.21299120060765522</v>
      </c>
      <c r="M12" s="91">
        <v>0.25660181807626103</v>
      </c>
      <c r="N12" s="91">
        <v>0.23552448774182774</v>
      </c>
      <c r="O12" s="91">
        <v>0.17492059634170237</v>
      </c>
      <c r="P12" s="91">
        <v>0.1735790803845888</v>
      </c>
      <c r="Q12" s="91">
        <v>0.14194569561133061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1.3683036186381787</v>
      </c>
      <c r="C15" s="155">
        <v>1.3407446688764038</v>
      </c>
      <c r="D15" s="155">
        <v>1.1877479213559319</v>
      </c>
      <c r="E15" s="155">
        <v>0.97059902740346626</v>
      </c>
      <c r="F15" s="155">
        <v>1.1865171525993456</v>
      </c>
      <c r="G15" s="155">
        <v>1.1219437341706802</v>
      </c>
      <c r="H15" s="155">
        <v>1.3044992216402562</v>
      </c>
      <c r="I15" s="155">
        <v>1.3056076965754559</v>
      </c>
      <c r="J15" s="155">
        <v>1.3971087880841551</v>
      </c>
      <c r="K15" s="155">
        <v>1.2896928914472541</v>
      </c>
      <c r="L15" s="155">
        <v>1.3955567577353905</v>
      </c>
      <c r="M15" s="155">
        <v>1.6813013882351091</v>
      </c>
      <c r="N15" s="155">
        <v>1.5431989187466004</v>
      </c>
      <c r="O15" s="155">
        <v>1.4326391160487302</v>
      </c>
      <c r="P15" s="155">
        <v>1.4216517979446339</v>
      </c>
      <c r="Q15" s="155">
        <v>1.1625672455991791</v>
      </c>
    </row>
    <row r="16" spans="1:17" x14ac:dyDescent="0.25">
      <c r="A16" s="156" t="s">
        <v>213</v>
      </c>
      <c r="B16" s="204">
        <v>18.445785320487769</v>
      </c>
      <c r="C16" s="204">
        <v>18.074269478506917</v>
      </c>
      <c r="D16" s="204">
        <v>16.011755632125169</v>
      </c>
      <c r="E16" s="204">
        <v>13.084421504035197</v>
      </c>
      <c r="F16" s="204">
        <v>15.995163922541188</v>
      </c>
      <c r="G16" s="204">
        <v>15.12466457026245</v>
      </c>
      <c r="H16" s="204">
        <v>17.58565296865039</v>
      </c>
      <c r="I16" s="204">
        <v>17.60059606344991</v>
      </c>
      <c r="J16" s="204">
        <v>18.834101162442181</v>
      </c>
      <c r="K16" s="204">
        <v>17.386052248163953</v>
      </c>
      <c r="L16" s="204">
        <v>18.813178599471332</v>
      </c>
      <c r="M16" s="204">
        <v>22.665236022169466</v>
      </c>
      <c r="N16" s="204">
        <v>20.80350850079553</v>
      </c>
      <c r="O16" s="204">
        <v>19.313077314426163</v>
      </c>
      <c r="P16" s="204">
        <v>19.16495981459979</v>
      </c>
      <c r="Q16" s="204">
        <v>15.672300753173561</v>
      </c>
    </row>
    <row r="17" spans="1:17" x14ac:dyDescent="0.25">
      <c r="A17" s="152" t="s">
        <v>227</v>
      </c>
      <c r="B17" s="151">
        <v>17.287989950870848</v>
      </c>
      <c r="C17" s="151">
        <v>16.939793220226882</v>
      </c>
      <c r="D17" s="151">
        <v>15.006738160208611</v>
      </c>
      <c r="E17" s="151">
        <v>12.263145403924572</v>
      </c>
      <c r="F17" s="151">
        <v>14.991187870341742</v>
      </c>
      <c r="G17" s="151">
        <v>14.17532756442572</v>
      </c>
      <c r="H17" s="151">
        <v>16.481845934954787</v>
      </c>
      <c r="I17" s="151">
        <v>16.495851089424523</v>
      </c>
      <c r="J17" s="151">
        <v>17.651932187909434</v>
      </c>
      <c r="K17" s="151">
        <v>16.294773647708585</v>
      </c>
      <c r="L17" s="151">
        <v>17.632322881387541</v>
      </c>
      <c r="M17" s="151">
        <v>21.242596385970529</v>
      </c>
      <c r="N17" s="151">
        <v>19.497724800317638</v>
      </c>
      <c r="O17" s="151">
        <v>18.100844216231085</v>
      </c>
      <c r="P17" s="151">
        <v>17.962023677877408</v>
      </c>
      <c r="Q17" s="151">
        <v>14.688590006897332</v>
      </c>
    </row>
    <row r="18" spans="1:17" x14ac:dyDescent="0.25">
      <c r="A18" s="154" t="s">
        <v>33</v>
      </c>
      <c r="B18" s="83">
        <v>10.886962969285033</v>
      </c>
      <c r="C18" s="83">
        <v>3.0394232202268814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0.6947736477085833</v>
      </c>
      <c r="L18" s="83">
        <v>0</v>
      </c>
      <c r="M18" s="83">
        <v>0.91681058297058726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6.4010269815858143</v>
      </c>
      <c r="C24" s="208">
        <v>13.900370000000001</v>
      </c>
      <c r="D24" s="208">
        <v>15.006738160208611</v>
      </c>
      <c r="E24" s="208">
        <v>12.263145403924572</v>
      </c>
      <c r="F24" s="208">
        <v>14.991187870341742</v>
      </c>
      <c r="G24" s="208">
        <v>14.17532756442572</v>
      </c>
      <c r="H24" s="208">
        <v>16.481845934954787</v>
      </c>
      <c r="I24" s="208">
        <v>16.495851089424523</v>
      </c>
      <c r="J24" s="208">
        <v>17.651932187909434</v>
      </c>
      <c r="K24" s="208">
        <v>15.600000000000001</v>
      </c>
      <c r="L24" s="208">
        <v>17.632322881387541</v>
      </c>
      <c r="M24" s="208">
        <v>20.325785802999942</v>
      </c>
      <c r="N24" s="208">
        <v>19.497724800317638</v>
      </c>
      <c r="O24" s="208">
        <v>18.100844216231085</v>
      </c>
      <c r="P24" s="208">
        <v>17.962023677877408</v>
      </c>
      <c r="Q24" s="208">
        <v>14.688590006897332</v>
      </c>
    </row>
    <row r="25" spans="1:17" x14ac:dyDescent="0.25">
      <c r="A25" s="152" t="s">
        <v>226</v>
      </c>
      <c r="B25" s="264">
        <v>1.1577953696169205</v>
      </c>
      <c r="C25" s="264">
        <v>1.1344762582800338</v>
      </c>
      <c r="D25" s="264">
        <v>1.0050174719165579</v>
      </c>
      <c r="E25" s="264">
        <v>0.82127610011062524</v>
      </c>
      <c r="F25" s="264">
        <v>1.0039760521994463</v>
      </c>
      <c r="G25" s="264">
        <v>0.94933700583672942</v>
      </c>
      <c r="H25" s="264">
        <v>1.1038070336956014</v>
      </c>
      <c r="I25" s="264">
        <v>1.1047449740253859</v>
      </c>
      <c r="J25" s="264">
        <v>1.1821689745327466</v>
      </c>
      <c r="K25" s="264">
        <v>1.0912786004553687</v>
      </c>
      <c r="L25" s="264">
        <v>1.180855718083792</v>
      </c>
      <c r="M25" s="264">
        <v>1.4226396361989386</v>
      </c>
      <c r="N25" s="264">
        <v>1.3057837004778927</v>
      </c>
      <c r="O25" s="264">
        <v>1.2122330981950795</v>
      </c>
      <c r="P25" s="264">
        <v>1.2029361367223825</v>
      </c>
      <c r="Q25" s="264">
        <v>0.98371074627622856</v>
      </c>
    </row>
    <row r="26" spans="1:17" x14ac:dyDescent="0.25">
      <c r="A26" s="150" t="s">
        <v>33</v>
      </c>
      <c r="B26" s="87">
        <v>1.1577953696169205</v>
      </c>
      <c r="C26" s="87">
        <v>1.1344762582800338</v>
      </c>
      <c r="D26" s="87">
        <v>1.0050174719165579</v>
      </c>
      <c r="E26" s="87">
        <v>0.82127610011062524</v>
      </c>
      <c r="F26" s="87">
        <v>1.0039760521994463</v>
      </c>
      <c r="G26" s="87">
        <v>0.94933700583672942</v>
      </c>
      <c r="H26" s="87">
        <v>1.1038070336956014</v>
      </c>
      <c r="I26" s="87">
        <v>1.1047449740253859</v>
      </c>
      <c r="J26" s="87">
        <v>1.1821689745327466</v>
      </c>
      <c r="K26" s="87">
        <v>1.0912786004553687</v>
      </c>
      <c r="L26" s="87">
        <v>1.180855718083792</v>
      </c>
      <c r="M26" s="87">
        <v>1.4226396361989386</v>
      </c>
      <c r="N26" s="87">
        <v>1.3057837004778927</v>
      </c>
      <c r="O26" s="87">
        <v>1.2122330981950795</v>
      </c>
      <c r="P26" s="87">
        <v>1.2029361367223825</v>
      </c>
      <c r="Q26" s="87">
        <v>0.98371074627622856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29.997425485529302</v>
      </c>
      <c r="C36" s="204">
        <v>29.393248509982694</v>
      </c>
      <c r="D36" s="204">
        <v>26.039089045110813</v>
      </c>
      <c r="E36" s="204">
        <v>21.278517139229834</v>
      </c>
      <c r="F36" s="204">
        <v>26.012106806985649</v>
      </c>
      <c r="G36" s="204">
        <v>24.596458787587984</v>
      </c>
      <c r="H36" s="204">
        <v>28.598636782113307</v>
      </c>
      <c r="I36" s="204">
        <v>28.622937963384992</v>
      </c>
      <c r="J36" s="204">
        <v>30.628923431075705</v>
      </c>
      <c r="K36" s="204">
        <v>28.274036466343642</v>
      </c>
      <c r="L36" s="204">
        <v>30.594898150352787</v>
      </c>
      <c r="M36" s="204">
        <v>36.85929966515431</v>
      </c>
      <c r="N36" s="204">
        <v>33.831668603290851</v>
      </c>
      <c r="O36" s="204">
        <v>31.407857544145237</v>
      </c>
      <c r="P36" s="204">
        <v>31.166981724170817</v>
      </c>
      <c r="Q36" s="204">
        <v>25.487051153520465</v>
      </c>
    </row>
    <row r="37" spans="1:17" x14ac:dyDescent="0.25">
      <c r="A37" s="84" t="s">
        <v>33</v>
      </c>
      <c r="B37" s="83">
        <v>29.997425485529302</v>
      </c>
      <c r="C37" s="83">
        <v>29.393248509982694</v>
      </c>
      <c r="D37" s="83">
        <v>24.345797205319428</v>
      </c>
      <c r="E37" s="83">
        <v>17.541962543154405</v>
      </c>
      <c r="F37" s="83">
        <v>22.803494677327393</v>
      </c>
      <c r="G37" s="83">
        <v>20.285098156737661</v>
      </c>
      <c r="H37" s="83">
        <v>24.981072717068091</v>
      </c>
      <c r="I37" s="83">
        <v>23.946989052809514</v>
      </c>
      <c r="J37" s="83">
        <v>26.342645618985145</v>
      </c>
      <c r="K37" s="83">
        <v>28.274036466343642</v>
      </c>
      <c r="L37" s="83">
        <v>26.65931595797192</v>
      </c>
      <c r="M37" s="83">
        <v>36.85929966515431</v>
      </c>
      <c r="N37" s="83">
        <v>32.502151956719729</v>
      </c>
      <c r="O37" s="83">
        <v>27.868448978355126</v>
      </c>
      <c r="P37" s="83">
        <v>28.034697991581421</v>
      </c>
      <c r="Q37" s="83">
        <v>21.402240202796865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1.693291839791387</v>
      </c>
      <c r="E43" s="208">
        <v>3.7365545960754272</v>
      </c>
      <c r="F43" s="208">
        <v>3.2086121296582579</v>
      </c>
      <c r="G43" s="208">
        <v>4.3113606308503254</v>
      </c>
      <c r="H43" s="208">
        <v>3.6175640650452152</v>
      </c>
      <c r="I43" s="208">
        <v>4.6759489105754781</v>
      </c>
      <c r="J43" s="208">
        <v>4.2862778120905602</v>
      </c>
      <c r="K43" s="208">
        <v>0</v>
      </c>
      <c r="L43" s="208">
        <v>3.9355821923808669</v>
      </c>
      <c r="M43" s="208">
        <v>0</v>
      </c>
      <c r="N43" s="208">
        <v>1.3295166465711254</v>
      </c>
      <c r="O43" s="208">
        <v>3.5394085657901115</v>
      </c>
      <c r="P43" s="208">
        <v>3.1322837325893964</v>
      </c>
      <c r="Q43" s="208">
        <v>4.0848109507236003</v>
      </c>
    </row>
    <row r="44" spans="1:17" x14ac:dyDescent="0.25">
      <c r="A44" s="243" t="s">
        <v>211</v>
      </c>
      <c r="B44" s="242">
        <v>1.2104224318722352</v>
      </c>
      <c r="C44" s="242">
        <v>1.1860433609291263</v>
      </c>
      <c r="D44" s="242">
        <v>1.0507000842764014</v>
      </c>
      <c r="E44" s="242">
        <v>0.85860683193383547</v>
      </c>
      <c r="F44" s="242">
        <v>1.049611327299421</v>
      </c>
      <c r="G44" s="242">
        <v>0.99248868792021716</v>
      </c>
      <c r="H44" s="242">
        <v>1.1539800806817651</v>
      </c>
      <c r="I44" s="242">
        <v>1.1549606546629034</v>
      </c>
      <c r="J44" s="242">
        <v>1.2359039279205988</v>
      </c>
      <c r="K44" s="242">
        <v>1.1408821732033401</v>
      </c>
      <c r="L44" s="242">
        <v>1.2345309779966915</v>
      </c>
      <c r="M44" s="242">
        <v>1.4873050742079812</v>
      </c>
      <c r="N44" s="242">
        <v>1.3651375050450696</v>
      </c>
      <c r="O44" s="242">
        <v>1.2673346026584922</v>
      </c>
      <c r="P44" s="242">
        <v>1.2576150520279454</v>
      </c>
      <c r="Q44" s="242">
        <v>1.0284248711069661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10.273506151117997</v>
      </c>
      <c r="C47" s="96">
        <v>17.682788551262998</v>
      </c>
      <c r="D47" s="96">
        <v>8.1688009831199366</v>
      </c>
      <c r="E47" s="96">
        <v>1.5080518819150794</v>
      </c>
      <c r="F47" s="96">
        <v>10.689611949597854</v>
      </c>
      <c r="G47" s="96">
        <v>16.668109791327041</v>
      </c>
      <c r="H47" s="96">
        <v>16.469750283784748</v>
      </c>
      <c r="I47" s="96">
        <v>10.143598081252364</v>
      </c>
      <c r="J47" s="96">
        <v>3.680600715129799</v>
      </c>
      <c r="K47" s="96">
        <v>3.3698211616974434</v>
      </c>
      <c r="L47" s="96">
        <v>2.8679541079066837</v>
      </c>
      <c r="M47" s="96">
        <v>2.9944225382449048</v>
      </c>
      <c r="N47" s="96">
        <v>4.0394097220480631</v>
      </c>
      <c r="O47" s="96">
        <v>9.5706651621412941</v>
      </c>
      <c r="P47" s="96">
        <v>8.4611997277725077</v>
      </c>
      <c r="Q47" s="96">
        <v>21.604033645725636</v>
      </c>
    </row>
    <row r="48" spans="1:17" x14ac:dyDescent="0.25">
      <c r="A48" s="132" t="s">
        <v>83</v>
      </c>
      <c r="B48" s="160">
        <v>4.6538848445053897E-2</v>
      </c>
      <c r="C48" s="160">
        <v>8.0102800773970251E-2</v>
      </c>
      <c r="D48" s="160">
        <v>3.7004561572180981E-2</v>
      </c>
      <c r="E48" s="160">
        <v>6.8314552935841337E-3</v>
      </c>
      <c r="F48" s="160">
        <v>4.8423802267800679E-2</v>
      </c>
      <c r="G48" s="160">
        <v>7.5506319267611685E-2</v>
      </c>
      <c r="H48" s="160">
        <v>7.4607753293799359E-2</v>
      </c>
      <c r="I48" s="160">
        <v>4.5950366588291845E-2</v>
      </c>
      <c r="J48" s="160">
        <v>1.6673073082215679E-2</v>
      </c>
      <c r="K48" s="160">
        <v>1.5265245771435716E-2</v>
      </c>
      <c r="L48" s="160">
        <v>1.2991794584238809E-2</v>
      </c>
      <c r="M48" s="160">
        <v>1.3564694918946237E-2</v>
      </c>
      <c r="N48" s="160">
        <v>1.8298473188864975E-2</v>
      </c>
      <c r="O48" s="160">
        <v>4.3354987961026346E-2</v>
      </c>
      <c r="P48" s="160">
        <v>3.8329124059684742E-2</v>
      </c>
      <c r="Q48" s="160">
        <v>9.7865989745950219E-2</v>
      </c>
    </row>
    <row r="49" spans="1:17" x14ac:dyDescent="0.25">
      <c r="A49" s="76" t="s">
        <v>82</v>
      </c>
      <c r="B49" s="159">
        <v>5.8802125487982158E-2</v>
      </c>
      <c r="C49" s="159">
        <v>0.10121038874889543</v>
      </c>
      <c r="D49" s="159">
        <v>4.6755494514742459E-2</v>
      </c>
      <c r="E49" s="159">
        <v>8.6315864027694238E-3</v>
      </c>
      <c r="F49" s="159">
        <v>6.1183776408182088E-2</v>
      </c>
      <c r="G49" s="159">
        <v>9.540270567613536E-2</v>
      </c>
      <c r="H49" s="159">
        <v>9.4267361959719048E-2</v>
      </c>
      <c r="I49" s="159">
        <v>5.805857498888508E-2</v>
      </c>
      <c r="J49" s="159">
        <v>2.1066531906311938E-2</v>
      </c>
      <c r="K49" s="159">
        <v>1.9287733312022916E-2</v>
      </c>
      <c r="L49" s="159">
        <v>1.6415213546988584E-2</v>
      </c>
      <c r="M49" s="159">
        <v>1.7139076695715752E-2</v>
      </c>
      <c r="N49" s="159">
        <v>2.3120235086187876E-2</v>
      </c>
      <c r="O49" s="159">
        <v>5.4779297893976377E-2</v>
      </c>
      <c r="P49" s="159">
        <v>4.8429087485114888E-2</v>
      </c>
      <c r="Q49" s="159">
        <v>0.12365428888601017</v>
      </c>
    </row>
    <row r="50" spans="1:17" x14ac:dyDescent="0.25">
      <c r="A50" s="76" t="s">
        <v>81</v>
      </c>
      <c r="B50" s="159">
        <v>4.3912380692467695E-2</v>
      </c>
      <c r="C50" s="159">
        <v>7.5582116868929836E-2</v>
      </c>
      <c r="D50" s="159">
        <v>3.4916171100236384E-2</v>
      </c>
      <c r="E50" s="159">
        <v>6.4459150915523403E-3</v>
      </c>
      <c r="F50" s="159">
        <v>4.5690955208549773E-2</v>
      </c>
      <c r="G50" s="159">
        <v>7.12450425214326E-2</v>
      </c>
      <c r="H50" s="159">
        <v>7.0397188042052194E-2</v>
      </c>
      <c r="I50" s="159">
        <v>4.3357110414234332E-2</v>
      </c>
      <c r="J50" s="159">
        <v>1.5732111063384149E-2</v>
      </c>
      <c r="K50" s="159">
        <v>1.4403735934093791E-2</v>
      </c>
      <c r="L50" s="159">
        <v>1.2258589301688379E-2</v>
      </c>
      <c r="M50" s="159">
        <v>1.2799157417081626E-2</v>
      </c>
      <c r="N50" s="159">
        <v>1.726578004415041E-2</v>
      </c>
      <c r="O50" s="159">
        <v>4.0908204647772686E-2</v>
      </c>
      <c r="P50" s="159">
        <v>3.6165980542145967E-2</v>
      </c>
      <c r="Q50" s="159">
        <v>9.234282201123184E-2</v>
      </c>
    </row>
    <row r="51" spans="1:17" x14ac:dyDescent="0.25">
      <c r="A51" s="76" t="s">
        <v>80</v>
      </c>
      <c r="B51" s="159">
        <v>3.889013043783373E-2</v>
      </c>
      <c r="C51" s="159">
        <v>6.6937805180407151E-2</v>
      </c>
      <c r="D51" s="159">
        <v>3.0922815549165469E-2</v>
      </c>
      <c r="E51" s="159">
        <v>5.708697063301584E-3</v>
      </c>
      <c r="F51" s="159">
        <v>4.0465289739905083E-2</v>
      </c>
      <c r="G51" s="159">
        <v>6.3096761164278869E-2</v>
      </c>
      <c r="H51" s="159">
        <v>6.2345875633240878E-2</v>
      </c>
      <c r="I51" s="159">
        <v>3.8398366310992575E-2</v>
      </c>
      <c r="J51" s="159">
        <v>1.3932832646954234E-2</v>
      </c>
      <c r="K51" s="159">
        <v>1.2756383517259528E-2</v>
      </c>
      <c r="L51" s="159">
        <v>1.085657687897275E-2</v>
      </c>
      <c r="M51" s="159">
        <v>1.133532032641657E-2</v>
      </c>
      <c r="N51" s="159">
        <v>1.5291096211122377E-2</v>
      </c>
      <c r="O51" s="159">
        <v>3.6229541410456208E-2</v>
      </c>
      <c r="P51" s="159">
        <v>3.2029684533534539E-2</v>
      </c>
      <c r="Q51" s="159">
        <v>8.1781591805849735E-2</v>
      </c>
    </row>
    <row r="52" spans="1:17" x14ac:dyDescent="0.25">
      <c r="A52" s="129" t="s">
        <v>79</v>
      </c>
      <c r="B52" s="158">
        <v>5.1152886470595696E-2</v>
      </c>
      <c r="C52" s="158">
        <v>8.804449639112466E-2</v>
      </c>
      <c r="D52" s="158">
        <v>4.0673334219491548E-2</v>
      </c>
      <c r="E52" s="158">
        <v>7.5087516932060708E-3</v>
      </c>
      <c r="F52" s="158">
        <v>5.3224721767747937E-2</v>
      </c>
      <c r="G52" s="158">
        <v>8.299230226697156E-2</v>
      </c>
      <c r="H52" s="158">
        <v>8.2004649052925455E-2</v>
      </c>
      <c r="I52" s="158">
        <v>5.0506060289571997E-2</v>
      </c>
      <c r="J52" s="158">
        <v>1.8326104813217965E-2</v>
      </c>
      <c r="K52" s="158">
        <v>1.6778700160875626E-2</v>
      </c>
      <c r="L52" s="158">
        <v>1.4279850396416445E-2</v>
      </c>
      <c r="M52" s="158">
        <v>1.4909550244165255E-2</v>
      </c>
      <c r="N52" s="158">
        <v>2.0112653253987603E-2</v>
      </c>
      <c r="O52" s="158">
        <v>4.7653365977088802E-2</v>
      </c>
      <c r="P52" s="158">
        <v>4.2129218858031441E-2</v>
      </c>
      <c r="Q52" s="158">
        <v>0.10756879531984036</v>
      </c>
    </row>
    <row r="53" spans="1:17" x14ac:dyDescent="0.25">
      <c r="A53" s="92" t="s">
        <v>125</v>
      </c>
      <c r="B53" s="91">
        <v>1.023057729411914E-2</v>
      </c>
      <c r="C53" s="91">
        <v>1.7608899278224933E-2</v>
      </c>
      <c r="D53" s="91">
        <v>8.1346668438983093E-3</v>
      </c>
      <c r="E53" s="91">
        <v>1.5017503386412143E-3</v>
      </c>
      <c r="F53" s="91">
        <v>1.0644944353549589E-2</v>
      </c>
      <c r="G53" s="91">
        <v>1.6598460453394314E-2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9.5306731954177635E-3</v>
      </c>
      <c r="P53" s="91">
        <v>8.4258437716062881E-3</v>
      </c>
      <c r="Q53" s="91">
        <v>2.1513759063968074E-2</v>
      </c>
    </row>
    <row r="54" spans="1:17" x14ac:dyDescent="0.25">
      <c r="A54" s="92" t="s">
        <v>26</v>
      </c>
      <c r="B54" s="91">
        <v>4.092230917647656E-2</v>
      </c>
      <c r="C54" s="91">
        <v>7.0435597112899734E-2</v>
      </c>
      <c r="D54" s="91">
        <v>3.2538667375593237E-2</v>
      </c>
      <c r="E54" s="91">
        <v>6.0070013545648563E-3</v>
      </c>
      <c r="F54" s="91">
        <v>4.2579777414198348E-2</v>
      </c>
      <c r="G54" s="91">
        <v>6.6393841813577242E-2</v>
      </c>
      <c r="H54" s="91">
        <v>8.2004649052925455E-2</v>
      </c>
      <c r="I54" s="91">
        <v>5.0506060289571997E-2</v>
      </c>
      <c r="J54" s="91">
        <v>1.8326104813217965E-2</v>
      </c>
      <c r="K54" s="91">
        <v>1.6778700160875626E-2</v>
      </c>
      <c r="L54" s="91">
        <v>1.4279850396416445E-2</v>
      </c>
      <c r="M54" s="91">
        <v>1.4909550244165255E-2</v>
      </c>
      <c r="N54" s="91">
        <v>2.0112653253987603E-2</v>
      </c>
      <c r="O54" s="91">
        <v>3.812269278167104E-2</v>
      </c>
      <c r="P54" s="91">
        <v>3.3703375086425152E-2</v>
      </c>
      <c r="Q54" s="91">
        <v>8.6055036255872283E-2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0.40328443814926357</v>
      </c>
      <c r="C57" s="204">
        <v>0.65616098040597781</v>
      </c>
      <c r="D57" s="204">
        <v>0.39923627110202126</v>
      </c>
      <c r="E57" s="204">
        <v>5.8736145373765709E-2</v>
      </c>
      <c r="F57" s="204">
        <v>0.3134545810212061</v>
      </c>
      <c r="G57" s="204">
        <v>0.44457643958768889</v>
      </c>
      <c r="H57" s="204">
        <v>0.34461073750383447</v>
      </c>
      <c r="I57" s="204">
        <v>0.21626470951025151</v>
      </c>
      <c r="J57" s="204">
        <v>7.4155912458571352E-2</v>
      </c>
      <c r="K57" s="204">
        <v>6.7298170428286092E-2</v>
      </c>
      <c r="L57" s="204">
        <v>5.4103341584782264E-2</v>
      </c>
      <c r="M57" s="204">
        <v>0.1188773044614376</v>
      </c>
      <c r="N57" s="204">
        <v>0.14947797789310693</v>
      </c>
      <c r="O57" s="204">
        <v>0.38830909075573861</v>
      </c>
      <c r="P57" s="204">
        <v>0.31933301425932209</v>
      </c>
      <c r="Q57" s="204">
        <v>0.51297355556668467</v>
      </c>
    </row>
    <row r="58" spans="1:17" x14ac:dyDescent="0.25">
      <c r="A58" s="156" t="s">
        <v>209</v>
      </c>
      <c r="B58" s="204">
        <v>2.0673768581873344</v>
      </c>
      <c r="C58" s="204">
        <v>3.6147402076424537</v>
      </c>
      <c r="D58" s="204">
        <v>1.5272124499903363</v>
      </c>
      <c r="E58" s="204">
        <v>0.3041569935118183</v>
      </c>
      <c r="F58" s="204">
        <v>2.3086943072304766</v>
      </c>
      <c r="G58" s="204">
        <v>3.6654922021023371</v>
      </c>
      <c r="H58" s="204">
        <v>3.7624002307091948</v>
      </c>
      <c r="I58" s="204">
        <v>2.3112653965433125</v>
      </c>
      <c r="J58" s="204">
        <v>0.84504764798028631</v>
      </c>
      <c r="K58" s="204">
        <v>0.77457920408622438</v>
      </c>
      <c r="L58" s="204">
        <v>0.66392970560921949</v>
      </c>
      <c r="M58" s="204">
        <v>0.60060217557453743</v>
      </c>
      <c r="N58" s="204">
        <v>0.82635583428992976</v>
      </c>
      <c r="O58" s="204">
        <v>1.9072172935830347</v>
      </c>
      <c r="P58" s="204">
        <v>1.7216933917419546</v>
      </c>
      <c r="Q58" s="204">
        <v>5.2801084896964303</v>
      </c>
    </row>
    <row r="59" spans="1:17" x14ac:dyDescent="0.25">
      <c r="A59" s="152" t="s">
        <v>225</v>
      </c>
      <c r="B59" s="151">
        <v>1.8593683723305823</v>
      </c>
      <c r="C59" s="151">
        <v>3.2567153991526028</v>
      </c>
      <c r="D59" s="151">
        <v>1.3618180949600418</v>
      </c>
      <c r="E59" s="151">
        <v>0.27362334862599275</v>
      </c>
      <c r="F59" s="151">
        <v>2.0922608945936312</v>
      </c>
      <c r="G59" s="151">
        <v>3.32801167415125</v>
      </c>
      <c r="H59" s="151">
        <v>3.428935903285196</v>
      </c>
      <c r="I59" s="151">
        <v>2.1058871695792738</v>
      </c>
      <c r="J59" s="151">
        <v>0.77052623625035677</v>
      </c>
      <c r="K59" s="151">
        <v>0.70635017038126613</v>
      </c>
      <c r="L59" s="151">
        <v>0.60586201355577174</v>
      </c>
      <c r="M59" s="151">
        <v>0.53997386728001495</v>
      </c>
      <c r="N59" s="151">
        <v>0.74456958841837562</v>
      </c>
      <c r="O59" s="151">
        <v>1.7134392844267026</v>
      </c>
      <c r="P59" s="151">
        <v>1.5503788163655634</v>
      </c>
      <c r="Q59" s="151">
        <v>3.8426899238296368</v>
      </c>
    </row>
    <row r="60" spans="1:17" x14ac:dyDescent="0.25">
      <c r="A60" s="154" t="s">
        <v>33</v>
      </c>
      <c r="B60" s="83">
        <v>1.8593683723305823</v>
      </c>
      <c r="C60" s="83">
        <v>3.2567153991526028</v>
      </c>
      <c r="D60" s="83">
        <v>1.3618180949600418</v>
      </c>
      <c r="E60" s="83">
        <v>0.27362334862599275</v>
      </c>
      <c r="F60" s="83">
        <v>2.0922608945936312</v>
      </c>
      <c r="G60" s="83">
        <v>3.32801167415125</v>
      </c>
      <c r="H60" s="83">
        <v>3.428935903285196</v>
      </c>
      <c r="I60" s="83">
        <v>2.1058871695792738</v>
      </c>
      <c r="J60" s="83">
        <v>0.77052623625035677</v>
      </c>
      <c r="K60" s="83">
        <v>0.70635017038126613</v>
      </c>
      <c r="L60" s="83">
        <v>0.60586201355577174</v>
      </c>
      <c r="M60" s="83">
        <v>0.53997386728001495</v>
      </c>
      <c r="N60" s="83">
        <v>0.74456958841837562</v>
      </c>
      <c r="O60" s="83">
        <v>1.5446071931406209</v>
      </c>
      <c r="P60" s="83">
        <v>1.5503788163655634</v>
      </c>
      <c r="Q60" s="83">
        <v>0.17296596953510601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0</v>
      </c>
      <c r="I62" s="208">
        <v>0</v>
      </c>
      <c r="J62" s="208">
        <v>0</v>
      </c>
      <c r="K62" s="208">
        <v>0</v>
      </c>
      <c r="L62" s="208">
        <v>0</v>
      </c>
      <c r="M62" s="208">
        <v>0</v>
      </c>
      <c r="N62" s="208">
        <v>0</v>
      </c>
      <c r="O62" s="208">
        <v>0.16883209128608168</v>
      </c>
      <c r="P62" s="208">
        <v>0</v>
      </c>
      <c r="Q62" s="208">
        <v>0.81739899228637802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2.8523249620081526</v>
      </c>
    </row>
    <row r="65" spans="1:17" x14ac:dyDescent="0.25">
      <c r="A65" s="152" t="s">
        <v>224</v>
      </c>
      <c r="B65" s="151">
        <v>0.20800848585675211</v>
      </c>
      <c r="C65" s="151">
        <v>0.35802480848985097</v>
      </c>
      <c r="D65" s="151">
        <v>0.16539435503029454</v>
      </c>
      <c r="E65" s="151">
        <v>3.0533644885825533E-2</v>
      </c>
      <c r="F65" s="151">
        <v>0.21643341263684568</v>
      </c>
      <c r="G65" s="151">
        <v>0.33748052795108702</v>
      </c>
      <c r="H65" s="151">
        <v>0.33346432742399879</v>
      </c>
      <c r="I65" s="151">
        <v>0.20537822696403871</v>
      </c>
      <c r="J65" s="151">
        <v>7.4521411729929543E-2</v>
      </c>
      <c r="K65" s="151">
        <v>6.8229033704958253E-2</v>
      </c>
      <c r="L65" s="151">
        <v>5.806769205344775E-2</v>
      </c>
      <c r="M65" s="151">
        <v>6.0628308294522475E-2</v>
      </c>
      <c r="N65" s="151">
        <v>8.1786245871554142E-2</v>
      </c>
      <c r="O65" s="151">
        <v>0.19377800915633211</v>
      </c>
      <c r="P65" s="151">
        <v>0.17131457537639116</v>
      </c>
      <c r="Q65" s="151">
        <v>0.43741856586679356</v>
      </c>
    </row>
    <row r="66" spans="1:17" x14ac:dyDescent="0.25">
      <c r="A66" s="263" t="s">
        <v>33</v>
      </c>
      <c r="B66" s="87">
        <v>0.20800848585675211</v>
      </c>
      <c r="C66" s="87">
        <v>0.35802480848985097</v>
      </c>
      <c r="D66" s="87">
        <v>0.16539435503029454</v>
      </c>
      <c r="E66" s="87">
        <v>3.0533644885825533E-2</v>
      </c>
      <c r="F66" s="87">
        <v>0.21643341263684568</v>
      </c>
      <c r="G66" s="87">
        <v>0.33748052795108702</v>
      </c>
      <c r="H66" s="87">
        <v>0.33346432742399879</v>
      </c>
      <c r="I66" s="87">
        <v>0.20537822696403871</v>
      </c>
      <c r="J66" s="87">
        <v>7.4521411729929543E-2</v>
      </c>
      <c r="K66" s="87">
        <v>6.8229033704958253E-2</v>
      </c>
      <c r="L66" s="87">
        <v>5.806769205344775E-2</v>
      </c>
      <c r="M66" s="87">
        <v>6.0628308294522475E-2</v>
      </c>
      <c r="N66" s="87">
        <v>8.1786245871554142E-2</v>
      </c>
      <c r="O66" s="87">
        <v>0.19377800915633211</v>
      </c>
      <c r="P66" s="87">
        <v>0.17131457537639116</v>
      </c>
      <c r="Q66" s="87">
        <v>0.43741856586679356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6.3669151239580488</v>
      </c>
      <c r="C77" s="204">
        <v>10.956619433968516</v>
      </c>
      <c r="D77" s="204">
        <v>5.0669567098786112</v>
      </c>
      <c r="E77" s="204">
        <v>0.93457593443742193</v>
      </c>
      <c r="F77" s="204">
        <v>6.6188287971359223</v>
      </c>
      <c r="G77" s="204">
        <v>10.318132170522984</v>
      </c>
      <c r="H77" s="204">
        <v>10.190022034450973</v>
      </c>
      <c r="I77" s="204">
        <v>6.2761855588052917</v>
      </c>
      <c r="J77" s="204">
        <v>2.2770690974994263</v>
      </c>
      <c r="K77" s="204">
        <v>2.0847663034364929</v>
      </c>
      <c r="L77" s="204">
        <v>1.7741041045960881</v>
      </c>
      <c r="M77" s="204">
        <v>1.8558418667458874</v>
      </c>
      <c r="N77" s="204">
        <v>2.5028780924097518</v>
      </c>
      <c r="O77" s="204">
        <v>5.9320442775403874</v>
      </c>
      <c r="P77" s="204">
        <v>5.2430345079460814</v>
      </c>
      <c r="Q77" s="204">
        <v>13.17008484056408</v>
      </c>
    </row>
    <row r="78" spans="1:17" x14ac:dyDescent="0.25">
      <c r="A78" s="152" t="s">
        <v>222</v>
      </c>
      <c r="B78" s="261">
        <v>6.3442588186309381</v>
      </c>
      <c r="C78" s="261">
        <v>10.919756658940456</v>
      </c>
      <c r="D78" s="261">
        <v>5.0445278284239867</v>
      </c>
      <c r="E78" s="261">
        <v>0.93127616901767851</v>
      </c>
      <c r="F78" s="261">
        <v>6.6012190854237893</v>
      </c>
      <c r="G78" s="261">
        <v>10.293156102508155</v>
      </c>
      <c r="H78" s="261">
        <v>10.170661986431966</v>
      </c>
      <c r="I78" s="261">
        <v>6.2640359224031812</v>
      </c>
      <c r="J78" s="261">
        <v>2.2729030577628522</v>
      </c>
      <c r="K78" s="261">
        <v>2.0809855280012286</v>
      </c>
      <c r="L78" s="261">
        <v>1.7710646076301573</v>
      </c>
      <c r="M78" s="261">
        <v>1.8491634029829356</v>
      </c>
      <c r="N78" s="261">
        <v>2.4944804990824041</v>
      </c>
      <c r="O78" s="261">
        <v>5.9102292792681297</v>
      </c>
      <c r="P78" s="261">
        <v>5.2250945489799285</v>
      </c>
      <c r="Q78" s="261">
        <v>13.141266258937206</v>
      </c>
    </row>
    <row r="79" spans="1:17" x14ac:dyDescent="0.25">
      <c r="A79" s="154" t="s">
        <v>33</v>
      </c>
      <c r="B79" s="83">
        <v>6.3442588186309372</v>
      </c>
      <c r="C79" s="83">
        <v>10.919756658940454</v>
      </c>
      <c r="D79" s="83">
        <v>5.0445278284239867</v>
      </c>
      <c r="E79" s="83">
        <v>0.93127616901767851</v>
      </c>
      <c r="F79" s="83">
        <v>6.6012190854237893</v>
      </c>
      <c r="G79" s="83">
        <v>10.293156102508155</v>
      </c>
      <c r="H79" s="83">
        <v>10.170661986431963</v>
      </c>
      <c r="I79" s="83">
        <v>6.2640359224031812</v>
      </c>
      <c r="J79" s="83">
        <v>2.2729030577628522</v>
      </c>
      <c r="K79" s="83">
        <v>2.0809855280012286</v>
      </c>
      <c r="L79" s="83">
        <v>1.7710646076301573</v>
      </c>
      <c r="M79" s="83">
        <v>1.8491634029829356</v>
      </c>
      <c r="N79" s="83">
        <v>2.4944804990824041</v>
      </c>
      <c r="O79" s="83">
        <v>5.9102292792681297</v>
      </c>
      <c r="P79" s="83">
        <v>5.2250945489799285</v>
      </c>
      <c r="Q79" s="83">
        <v>13.141266258937204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8.8817841970012523E-16</v>
      </c>
      <c r="C84" s="208">
        <v>1.7763568394002505E-15</v>
      </c>
      <c r="D84" s="208">
        <v>0</v>
      </c>
      <c r="E84" s="208">
        <v>0</v>
      </c>
      <c r="F84" s="208">
        <v>0</v>
      </c>
      <c r="G84" s="208">
        <v>0</v>
      </c>
      <c r="H84" s="208">
        <v>3.5527136788005009E-15</v>
      </c>
      <c r="I84" s="208">
        <v>0</v>
      </c>
      <c r="J84" s="208">
        <v>0</v>
      </c>
      <c r="K84" s="208">
        <v>0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1.7763568394002505E-15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2.2656305327110726E-2</v>
      </c>
      <c r="C86" s="261">
        <v>3.6862775028060672E-2</v>
      </c>
      <c r="D86" s="261">
        <v>2.2428881454624169E-2</v>
      </c>
      <c r="E86" s="261">
        <v>3.2997654197434298E-3</v>
      </c>
      <c r="F86" s="261">
        <v>1.7609711712132874E-2</v>
      </c>
      <c r="G86" s="261">
        <v>2.4976068014829916E-2</v>
      </c>
      <c r="H86" s="261">
        <v>1.9360048019006204E-2</v>
      </c>
      <c r="I86" s="261">
        <v>1.2149636402110975E-2</v>
      </c>
      <c r="J86" s="261">
        <v>4.1660397365743352E-3</v>
      </c>
      <c r="K86" s="261">
        <v>3.7807754352645055E-3</v>
      </c>
      <c r="L86" s="261">
        <v>3.0394969659307989E-3</v>
      </c>
      <c r="M86" s="261">
        <v>6.6784637629517972E-3</v>
      </c>
      <c r="N86" s="261">
        <v>8.3975933273474912E-3</v>
      </c>
      <c r="O86" s="261">
        <v>2.1814998272258097E-2</v>
      </c>
      <c r="P86" s="261">
        <v>1.7939958966152875E-2</v>
      </c>
      <c r="Q86" s="261">
        <v>2.8818581626873594E-2</v>
      </c>
    </row>
    <row r="87" spans="1:17" x14ac:dyDescent="0.25">
      <c r="A87" s="156" t="s">
        <v>207</v>
      </c>
      <c r="B87" s="204">
        <v>1.1966333592894176</v>
      </c>
      <c r="C87" s="204">
        <v>2.0433903212827236</v>
      </c>
      <c r="D87" s="204">
        <v>0.98512317519315107</v>
      </c>
      <c r="E87" s="204">
        <v>0.17545640304765997</v>
      </c>
      <c r="F87" s="204">
        <v>1.199645718818064</v>
      </c>
      <c r="G87" s="204">
        <v>1.8516658482175992</v>
      </c>
      <c r="H87" s="204">
        <v>1.7890944531390089</v>
      </c>
      <c r="I87" s="204">
        <v>1.103611937801531</v>
      </c>
      <c r="J87" s="204">
        <v>0.39859740367943075</v>
      </c>
      <c r="K87" s="204">
        <v>0.36468568505075238</v>
      </c>
      <c r="L87" s="204">
        <v>0.30901493140828884</v>
      </c>
      <c r="M87" s="204">
        <v>0.34935339186071679</v>
      </c>
      <c r="N87" s="204">
        <v>0.46660957967096139</v>
      </c>
      <c r="O87" s="204">
        <v>1.1201691023718126</v>
      </c>
      <c r="P87" s="204">
        <v>0.98005571834663774</v>
      </c>
      <c r="Q87" s="204">
        <v>2.1376532721295574</v>
      </c>
    </row>
    <row r="88" spans="1:17" x14ac:dyDescent="0.25">
      <c r="A88" s="152" t="s">
        <v>220</v>
      </c>
      <c r="B88" s="261">
        <v>0.77459150541228139</v>
      </c>
      <c r="C88" s="261">
        <v>1.3567102255090255</v>
      </c>
      <c r="D88" s="261">
        <v>0.56731777520266369</v>
      </c>
      <c r="E88" s="261">
        <v>0.11398834393557958</v>
      </c>
      <c r="F88" s="261">
        <v>0.87161185495866222</v>
      </c>
      <c r="G88" s="261">
        <v>1.3864114346955991</v>
      </c>
      <c r="H88" s="261">
        <v>1.4284553092396473</v>
      </c>
      <c r="I88" s="261">
        <v>0.87728840459312829</v>
      </c>
      <c r="J88" s="261">
        <v>0.32099237901348399</v>
      </c>
      <c r="K88" s="261">
        <v>0.29425736716068557</v>
      </c>
      <c r="L88" s="261">
        <v>0.25239515533119111</v>
      </c>
      <c r="M88" s="261">
        <v>0.22494691044758441</v>
      </c>
      <c r="N88" s="261">
        <v>0.31017913768980293</v>
      </c>
      <c r="O88" s="261">
        <v>0.71379912367394649</v>
      </c>
      <c r="P88" s="261">
        <v>0.64587000574967268</v>
      </c>
      <c r="Q88" s="261">
        <v>1.6008204814202363</v>
      </c>
    </row>
    <row r="89" spans="1:17" x14ac:dyDescent="0.25">
      <c r="A89" s="154" t="s">
        <v>33</v>
      </c>
      <c r="B89" s="83">
        <v>0.77459150541228139</v>
      </c>
      <c r="C89" s="83">
        <v>1.3567102255090255</v>
      </c>
      <c r="D89" s="83">
        <v>0.56731777520266369</v>
      </c>
      <c r="E89" s="83">
        <v>0.11398834393557958</v>
      </c>
      <c r="F89" s="83">
        <v>0.87161185495866222</v>
      </c>
      <c r="G89" s="83">
        <v>1.3864114346955991</v>
      </c>
      <c r="H89" s="83">
        <v>1.4284553092396473</v>
      </c>
      <c r="I89" s="83">
        <v>0.87728840459312829</v>
      </c>
      <c r="J89" s="83">
        <v>0.32099237901348399</v>
      </c>
      <c r="K89" s="83">
        <v>0.29425736716068557</v>
      </c>
      <c r="L89" s="83">
        <v>0.25239515533119111</v>
      </c>
      <c r="M89" s="83">
        <v>0.22494691044758441</v>
      </c>
      <c r="N89" s="83">
        <v>0.31017913768980293</v>
      </c>
      <c r="O89" s="83">
        <v>0</v>
      </c>
      <c r="P89" s="83">
        <v>0.64587000574967268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0.6749961415776522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3.8802982096294292E-2</v>
      </c>
      <c r="P93" s="208">
        <v>0</v>
      </c>
      <c r="Q93" s="208">
        <v>1.6008204814202363</v>
      </c>
    </row>
    <row r="94" spans="1:17" x14ac:dyDescent="0.25">
      <c r="A94" s="149" t="s">
        <v>219</v>
      </c>
      <c r="B94" s="262">
        <v>0.42204185387713633</v>
      </c>
      <c r="C94" s="262">
        <v>0.68668009577369782</v>
      </c>
      <c r="D94" s="262">
        <v>0.41780539999048744</v>
      </c>
      <c r="E94" s="262">
        <v>6.1468059112080399E-2</v>
      </c>
      <c r="F94" s="262">
        <v>0.32803386385940175</v>
      </c>
      <c r="G94" s="262">
        <v>0.46525441352200009</v>
      </c>
      <c r="H94" s="262">
        <v>0.36063914389936169</v>
      </c>
      <c r="I94" s="262">
        <v>0.22632353320840276</v>
      </c>
      <c r="J94" s="262">
        <v>7.7605024665946779E-2</v>
      </c>
      <c r="K94" s="262">
        <v>7.0428317890066844E-2</v>
      </c>
      <c r="L94" s="262">
        <v>5.6619776077097721E-2</v>
      </c>
      <c r="M94" s="262">
        <v>0.12440648141313239</v>
      </c>
      <c r="N94" s="262">
        <v>0.15643044198115844</v>
      </c>
      <c r="O94" s="262">
        <v>0.40636997869786601</v>
      </c>
      <c r="P94" s="262">
        <v>0.33418571259696506</v>
      </c>
      <c r="Q94" s="262">
        <v>0.53683279070932122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137.40050496715472</v>
      </c>
      <c r="C97" s="96">
        <v>137.06518212593821</v>
      </c>
      <c r="D97" s="96">
        <v>119.94639092685776</v>
      </c>
      <c r="E97" s="96">
        <v>100.33119084415219</v>
      </c>
      <c r="F97" s="96">
        <v>111.81479836562738</v>
      </c>
      <c r="G97" s="96">
        <v>110.08501339854972</v>
      </c>
      <c r="H97" s="96">
        <v>108.08361765291266</v>
      </c>
      <c r="I97" s="96">
        <v>94.018210586072158</v>
      </c>
      <c r="J97" s="96">
        <v>98.861574081620006</v>
      </c>
      <c r="K97" s="96">
        <v>98.756825196124055</v>
      </c>
      <c r="L97" s="96">
        <v>97.862985677829286</v>
      </c>
      <c r="M97" s="96">
        <v>98.95489735247277</v>
      </c>
      <c r="N97" s="96">
        <v>98.389675394155901</v>
      </c>
      <c r="O97" s="96">
        <v>71.516079209413391</v>
      </c>
      <c r="P97" s="96">
        <v>95.264374289297663</v>
      </c>
      <c r="Q97" s="96">
        <v>84.808883203028984</v>
      </c>
    </row>
    <row r="98" spans="1:17" x14ac:dyDescent="0.25">
      <c r="A98" s="132" t="s">
        <v>83</v>
      </c>
      <c r="B98" s="160">
        <v>0.91459183477102302</v>
      </c>
      <c r="C98" s="160">
        <v>0.91235979397421429</v>
      </c>
      <c r="D98" s="160">
        <v>0.79841038268513831</v>
      </c>
      <c r="E98" s="160">
        <v>0.66784389140964484</v>
      </c>
      <c r="F98" s="160">
        <v>0.74428330242466989</v>
      </c>
      <c r="G98" s="160">
        <v>0.73276917293018873</v>
      </c>
      <c r="H98" s="160">
        <v>0.71944709520170669</v>
      </c>
      <c r="I98" s="160">
        <v>0.62582221035038743</v>
      </c>
      <c r="J98" s="160">
        <v>0.65806154387332472</v>
      </c>
      <c r="K98" s="160">
        <v>0.65736429406773733</v>
      </c>
      <c r="L98" s="160">
        <v>0.65141454646511032</v>
      </c>
      <c r="M98" s="160">
        <v>0.65868274029131801</v>
      </c>
      <c r="N98" s="160">
        <v>0.65492040049472511</v>
      </c>
      <c r="O98" s="160">
        <v>0.47603916823597447</v>
      </c>
      <c r="P98" s="160">
        <v>0.63411716638443194</v>
      </c>
      <c r="Q98" s="160">
        <v>0.56452130297542613</v>
      </c>
    </row>
    <row r="99" spans="1:17" x14ac:dyDescent="0.25">
      <c r="A99" s="76" t="s">
        <v>82</v>
      </c>
      <c r="B99" s="159">
        <v>1.0830929991732707</v>
      </c>
      <c r="C99" s="159">
        <v>1.0804497350755786</v>
      </c>
      <c r="D99" s="159">
        <v>0.94550668733011867</v>
      </c>
      <c r="E99" s="159">
        <v>0.79088508756205411</v>
      </c>
      <c r="F99" s="159">
        <v>0.8814074252691575</v>
      </c>
      <c r="G99" s="159">
        <v>0.86777197328617628</v>
      </c>
      <c r="H99" s="159">
        <v>0.85199548308191653</v>
      </c>
      <c r="I99" s="159">
        <v>0.74112148063004135</v>
      </c>
      <c r="J99" s="159">
        <v>0.77930047491927812</v>
      </c>
      <c r="K99" s="159">
        <v>0.77847476627592938</v>
      </c>
      <c r="L99" s="159">
        <v>0.77142885822136353</v>
      </c>
      <c r="M99" s="159">
        <v>0.78003611836793019</v>
      </c>
      <c r="N99" s="159">
        <v>0.77558061839594428</v>
      </c>
      <c r="O99" s="159">
        <v>0.56374294067225617</v>
      </c>
      <c r="P99" s="159">
        <v>0.75094467002159426</v>
      </c>
      <c r="Q99" s="159">
        <v>0.668526710923386</v>
      </c>
    </row>
    <row r="100" spans="1:17" x14ac:dyDescent="0.25">
      <c r="A100" s="76" t="s">
        <v>81</v>
      </c>
      <c r="B100" s="159">
        <v>1.7069560103381265</v>
      </c>
      <c r="C100" s="159">
        <v>1.70279022259699</v>
      </c>
      <c r="D100" s="159">
        <v>1.4901197994862523</v>
      </c>
      <c r="E100" s="159">
        <v>1.2464359521585946</v>
      </c>
      <c r="F100" s="159">
        <v>1.3890992770410762</v>
      </c>
      <c r="G100" s="159">
        <v>1.3676097865413752</v>
      </c>
      <c r="H100" s="159">
        <v>1.3427460169511762</v>
      </c>
      <c r="I100" s="159">
        <v>1.1680084413044558</v>
      </c>
      <c r="J100" s="159">
        <v>1.228178587192595</v>
      </c>
      <c r="K100" s="159">
        <v>1.2268772692701007</v>
      </c>
      <c r="L100" s="159">
        <v>1.2157729087847025</v>
      </c>
      <c r="M100" s="159">
        <v>1.2293379622482006</v>
      </c>
      <c r="N100" s="159">
        <v>1.2223160883536708</v>
      </c>
      <c r="O100" s="159">
        <v>0.8884596259053591</v>
      </c>
      <c r="P100" s="159">
        <v>1.1834898008787491</v>
      </c>
      <c r="Q100" s="159">
        <v>1.0535989874861107</v>
      </c>
    </row>
    <row r="101" spans="1:17" x14ac:dyDescent="0.25">
      <c r="A101" s="76" t="s">
        <v>80</v>
      </c>
      <c r="B101" s="159">
        <v>0.81062676654707821</v>
      </c>
      <c r="C101" s="159">
        <v>0.80864845016032494</v>
      </c>
      <c r="D101" s="159">
        <v>0.70765209384982641</v>
      </c>
      <c r="E101" s="159">
        <v>0.59192758307005455</v>
      </c>
      <c r="F101" s="159">
        <v>0.65967784087044934</v>
      </c>
      <c r="G101" s="159">
        <v>0.64947256546029619</v>
      </c>
      <c r="H101" s="159">
        <v>0.63766485804135564</v>
      </c>
      <c r="I101" s="159">
        <v>0.55468266337266126</v>
      </c>
      <c r="J101" s="159">
        <v>0.58325723149776854</v>
      </c>
      <c r="K101" s="159">
        <v>0.58263924068056383</v>
      </c>
      <c r="L101" s="159">
        <v>0.57736582309959861</v>
      </c>
      <c r="M101" s="159">
        <v>0.58380781419987038</v>
      </c>
      <c r="N101" s="159">
        <v>0.58047315361356944</v>
      </c>
      <c r="O101" s="159">
        <v>0.42192601882729458</v>
      </c>
      <c r="P101" s="159">
        <v>0.56203470078748363</v>
      </c>
      <c r="Q101" s="159">
        <v>0.50035005898831553</v>
      </c>
    </row>
    <row r="102" spans="1:17" x14ac:dyDescent="0.25">
      <c r="A102" s="129" t="s">
        <v>79</v>
      </c>
      <c r="B102" s="158">
        <v>1.070565184807176</v>
      </c>
      <c r="C102" s="158">
        <v>1.0679524945586008</v>
      </c>
      <c r="D102" s="158">
        <v>0.93457029288401439</v>
      </c>
      <c r="E102" s="158">
        <v>0.78173715514124376</v>
      </c>
      <c r="F102" s="158">
        <v>0.87121244790978203</v>
      </c>
      <c r="G102" s="158">
        <v>0.85773471314163907</v>
      </c>
      <c r="H102" s="158">
        <v>0.84214070490409731</v>
      </c>
      <c r="I102" s="158">
        <v>0.73254914903972967</v>
      </c>
      <c r="J102" s="158">
        <v>0.77028653826503857</v>
      </c>
      <c r="K102" s="158">
        <v>0.76947038034781601</v>
      </c>
      <c r="L102" s="158">
        <v>0.76250597021468036</v>
      </c>
      <c r="M102" s="158">
        <v>0.77101367274486587</v>
      </c>
      <c r="N102" s="158">
        <v>0.76660970821498864</v>
      </c>
      <c r="O102" s="158">
        <v>0.55722229386138289</v>
      </c>
      <c r="P102" s="158">
        <v>0.74225871652321529</v>
      </c>
      <c r="Q102" s="158">
        <v>0.66079406142826702</v>
      </c>
    </row>
    <row r="103" spans="1:17" x14ac:dyDescent="0.25">
      <c r="A103" s="92" t="s">
        <v>125</v>
      </c>
      <c r="B103" s="91">
        <v>0.21411303696143519</v>
      </c>
      <c r="C103" s="91">
        <v>0.21359049891172016</v>
      </c>
      <c r="D103" s="91">
        <v>0.18691405857680291</v>
      </c>
      <c r="E103" s="91">
        <v>0.15634743102824875</v>
      </c>
      <c r="F103" s="91">
        <v>0.17424248958195643</v>
      </c>
      <c r="G103" s="91">
        <v>0.17154694262832784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0.11144445877227659</v>
      </c>
      <c r="P103" s="91">
        <v>0.14845174330464306</v>
      </c>
      <c r="Q103" s="91">
        <v>0.13215881228565343</v>
      </c>
    </row>
    <row r="104" spans="1:17" x14ac:dyDescent="0.25">
      <c r="A104" s="92" t="s">
        <v>26</v>
      </c>
      <c r="B104" s="91">
        <v>0.85645214784574075</v>
      </c>
      <c r="C104" s="91">
        <v>0.85436199564688065</v>
      </c>
      <c r="D104" s="91">
        <v>0.74765623430721151</v>
      </c>
      <c r="E104" s="91">
        <v>0.62538972411299498</v>
      </c>
      <c r="F104" s="91">
        <v>0.6969699583278256</v>
      </c>
      <c r="G104" s="91">
        <v>0.68618777051331126</v>
      </c>
      <c r="H104" s="91">
        <v>0.84214070490409731</v>
      </c>
      <c r="I104" s="91">
        <v>0.73254914903972967</v>
      </c>
      <c r="J104" s="91">
        <v>0.77028653826503857</v>
      </c>
      <c r="K104" s="91">
        <v>0.76947038034781601</v>
      </c>
      <c r="L104" s="91">
        <v>0.76250597021468036</v>
      </c>
      <c r="M104" s="91">
        <v>0.77101367274486587</v>
      </c>
      <c r="N104" s="91">
        <v>0.76660970821498864</v>
      </c>
      <c r="O104" s="91">
        <v>0.44577783508910629</v>
      </c>
      <c r="P104" s="91">
        <v>0.59380697321857223</v>
      </c>
      <c r="Q104" s="91">
        <v>0.52863524914261362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101.90663834282388</v>
      </c>
      <c r="C107" s="204">
        <v>103.287987898252</v>
      </c>
      <c r="D107" s="204">
        <v>82.572236632384673</v>
      </c>
      <c r="E107" s="204">
        <v>74.583489668452586</v>
      </c>
      <c r="F107" s="204">
        <v>89.08012649890911</v>
      </c>
      <c r="G107" s="204">
        <v>89.318213219048175</v>
      </c>
      <c r="H107" s="204">
        <v>91.135122495943591</v>
      </c>
      <c r="I107" s="204">
        <v>79.068878912877395</v>
      </c>
      <c r="J107" s="204">
        <v>83.784075064009357</v>
      </c>
      <c r="K107" s="204">
        <v>83.792066172042254</v>
      </c>
      <c r="L107" s="204">
        <v>83.633105615082783</v>
      </c>
      <c r="M107" s="204">
        <v>73.148721116971487</v>
      </c>
      <c r="N107" s="204">
        <v>74.19915393490858</v>
      </c>
      <c r="O107" s="204">
        <v>52.519740370051579</v>
      </c>
      <c r="P107" s="204">
        <v>71.453985893749888</v>
      </c>
      <c r="Q107" s="204">
        <v>61.914237056872324</v>
      </c>
    </row>
    <row r="108" spans="1:17" x14ac:dyDescent="0.25">
      <c r="A108" s="152" t="s">
        <v>218</v>
      </c>
      <c r="B108" s="151">
        <v>100.25405777790655</v>
      </c>
      <c r="C108" s="151">
        <v>101.7707741810981</v>
      </c>
      <c r="D108" s="151">
        <v>80.614812244567375</v>
      </c>
      <c r="E108" s="151">
        <v>73.390477667297347</v>
      </c>
      <c r="F108" s="151">
        <v>88.230768056194805</v>
      </c>
      <c r="G108" s="151">
        <v>88.612209378270606</v>
      </c>
      <c r="H108" s="151">
        <v>90.719177034382625</v>
      </c>
      <c r="I108" s="151">
        <v>78.690430937742022</v>
      </c>
      <c r="J108" s="151">
        <v>83.437853421124558</v>
      </c>
      <c r="K108" s="151">
        <v>83.45400772920614</v>
      </c>
      <c r="L108" s="151">
        <v>83.346403545644137</v>
      </c>
      <c r="M108" s="151">
        <v>71.938905919530384</v>
      </c>
      <c r="N108" s="151">
        <v>73.114546710723729</v>
      </c>
      <c r="O108" s="151">
        <v>51.617524314281205</v>
      </c>
      <c r="P108" s="151">
        <v>70.372547860434793</v>
      </c>
      <c r="Q108" s="151">
        <v>60.814720861538305</v>
      </c>
    </row>
    <row r="109" spans="1:17" x14ac:dyDescent="0.25">
      <c r="A109" s="154" t="s">
        <v>33</v>
      </c>
      <c r="B109" s="83">
        <v>23.380475670691684</v>
      </c>
      <c r="C109" s="83">
        <v>25.107914919418455</v>
      </c>
      <c r="D109" s="83">
        <v>3.644137269147028</v>
      </c>
      <c r="E109" s="83">
        <v>8.2813498502698923</v>
      </c>
      <c r="F109" s="83">
        <v>15.939924022860229</v>
      </c>
      <c r="G109" s="83">
        <v>15.887262440661065</v>
      </c>
      <c r="H109" s="83">
        <v>20.355022722855502</v>
      </c>
      <c r="I109" s="83">
        <v>5.1831462496254739</v>
      </c>
      <c r="J109" s="83">
        <v>11.036242321725481</v>
      </c>
      <c r="K109" s="83">
        <v>11.690089186244265</v>
      </c>
      <c r="L109" s="83">
        <v>13.770666729324057</v>
      </c>
      <c r="M109" s="83">
        <v>0.68259879209988517</v>
      </c>
      <c r="N109" s="83">
        <v>3.3739370499054657</v>
      </c>
      <c r="O109" s="83">
        <v>0</v>
      </c>
      <c r="P109" s="83">
        <v>6.3052768561504422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0.74026886231443889</v>
      </c>
      <c r="C111" s="208">
        <v>0.73317545632250125</v>
      </c>
      <c r="D111" s="208">
        <v>0.77742623093644969</v>
      </c>
      <c r="E111" s="208">
        <v>0.81733406916420959</v>
      </c>
      <c r="F111" s="208">
        <v>0.78136509064145154</v>
      </c>
      <c r="G111" s="208">
        <v>0.78345934152972974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0.80612572250865866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76.133313244900435</v>
      </c>
      <c r="C113" s="208">
        <v>75.929683805357143</v>
      </c>
      <c r="D113" s="208">
        <v>76.193248744483896</v>
      </c>
      <c r="E113" s="208">
        <v>64.291793747863252</v>
      </c>
      <c r="F113" s="208">
        <v>71.509478942693121</v>
      </c>
      <c r="G113" s="208">
        <v>71.94148759607981</v>
      </c>
      <c r="H113" s="208">
        <v>70.36415431152713</v>
      </c>
      <c r="I113" s="208">
        <v>73.507284688116542</v>
      </c>
      <c r="J113" s="208">
        <v>72.401611099399076</v>
      </c>
      <c r="K113" s="208">
        <v>71.763918542961875</v>
      </c>
      <c r="L113" s="208">
        <v>69.575736816320074</v>
      </c>
      <c r="M113" s="208">
        <v>71.256307127430503</v>
      </c>
      <c r="N113" s="208">
        <v>69.740609660818265</v>
      </c>
      <c r="O113" s="208">
        <v>51.617524314281205</v>
      </c>
      <c r="P113" s="208">
        <v>63.26114528177569</v>
      </c>
      <c r="Q113" s="208">
        <v>60.814720861538305</v>
      </c>
    </row>
    <row r="114" spans="1:17" x14ac:dyDescent="0.25">
      <c r="A114" s="152" t="s">
        <v>217</v>
      </c>
      <c r="B114" s="151">
        <v>1.6525805649173269</v>
      </c>
      <c r="C114" s="151">
        <v>1.5172137171539002</v>
      </c>
      <c r="D114" s="151">
        <v>1.9574243878172966</v>
      </c>
      <c r="E114" s="151">
        <v>1.1930120011552423</v>
      </c>
      <c r="F114" s="151">
        <v>0.84935844271430805</v>
      </c>
      <c r="G114" s="151">
        <v>0.70600384077757083</v>
      </c>
      <c r="H114" s="151">
        <v>0.41594546156096607</v>
      </c>
      <c r="I114" s="151">
        <v>0.37844797513537243</v>
      </c>
      <c r="J114" s="151">
        <v>0.34622164288479412</v>
      </c>
      <c r="K114" s="151">
        <v>0.33805844283610909</v>
      </c>
      <c r="L114" s="151">
        <v>0.28670206943864601</v>
      </c>
      <c r="M114" s="151">
        <v>1.2098151974411002</v>
      </c>
      <c r="N114" s="151">
        <v>1.0846072241848543</v>
      </c>
      <c r="O114" s="151">
        <v>0.90221605577037223</v>
      </c>
      <c r="P114" s="151">
        <v>1.0814380333150995</v>
      </c>
      <c r="Q114" s="151">
        <v>1.0995161953340202</v>
      </c>
    </row>
    <row r="115" spans="1:17" x14ac:dyDescent="0.25">
      <c r="A115" s="156" t="s">
        <v>205</v>
      </c>
      <c r="B115" s="204">
        <v>11.614326111102791</v>
      </c>
      <c r="C115" s="204">
        <v>10.662968732265956</v>
      </c>
      <c r="D115" s="204">
        <v>13.756766635503269</v>
      </c>
      <c r="E115" s="204">
        <v>8.3844810534665193</v>
      </c>
      <c r="F115" s="204">
        <v>5.9692859448555184</v>
      </c>
      <c r="G115" s="204">
        <v>4.9617906785028687</v>
      </c>
      <c r="H115" s="204">
        <v>2.9232621619532999</v>
      </c>
      <c r="I115" s="204">
        <v>2.6597300565062763</v>
      </c>
      <c r="J115" s="204">
        <v>2.4332435903885474</v>
      </c>
      <c r="K115" s="204">
        <v>2.3758726703327731</v>
      </c>
      <c r="L115" s="204">
        <v>2.0149403919409239</v>
      </c>
      <c r="M115" s="204">
        <v>8.502573814276996</v>
      </c>
      <c r="N115" s="204">
        <v>7.6226129433944161</v>
      </c>
      <c r="O115" s="204">
        <v>6.3407689263937437</v>
      </c>
      <c r="P115" s="204">
        <v>7.6003398893291196</v>
      </c>
      <c r="Q115" s="204">
        <v>7.7273931015200805</v>
      </c>
    </row>
    <row r="116" spans="1:17" x14ac:dyDescent="0.25">
      <c r="A116" s="156" t="s">
        <v>204</v>
      </c>
      <c r="B116" s="204">
        <v>7.9301551876842522</v>
      </c>
      <c r="C116" s="204">
        <v>8.0273757764172373</v>
      </c>
      <c r="D116" s="204">
        <v>6.4658597125931037</v>
      </c>
      <c r="E116" s="204">
        <v>5.8028535128752186</v>
      </c>
      <c r="F116" s="204">
        <v>6.8932658621688638</v>
      </c>
      <c r="G116" s="204">
        <v>6.9022072995902892</v>
      </c>
      <c r="H116" s="204">
        <v>7.0227895230925634</v>
      </c>
      <c r="I116" s="204">
        <v>6.0941200831086855</v>
      </c>
      <c r="J116" s="204">
        <v>6.4539690785120092</v>
      </c>
      <c r="K116" s="204">
        <v>6.4540509434253339</v>
      </c>
      <c r="L116" s="204">
        <v>6.438504752749755</v>
      </c>
      <c r="M116" s="204">
        <v>5.6938120944787922</v>
      </c>
      <c r="N116" s="204">
        <v>5.7662923819049876</v>
      </c>
      <c r="O116" s="204">
        <v>4.0902629772990773</v>
      </c>
      <c r="P116" s="204">
        <v>5.5553617042218022</v>
      </c>
      <c r="Q116" s="204">
        <v>4.8242496168633151</v>
      </c>
    </row>
    <row r="117" spans="1:17" x14ac:dyDescent="0.25">
      <c r="A117" s="152" t="s">
        <v>216</v>
      </c>
      <c r="B117" s="151">
        <v>7.6956919866257323</v>
      </c>
      <c r="C117" s="151">
        <v>7.8121180199328535</v>
      </c>
      <c r="D117" s="151">
        <v>6.1881461792619064</v>
      </c>
      <c r="E117" s="151">
        <v>5.6335925287935851</v>
      </c>
      <c r="F117" s="151">
        <v>6.7727614198726798</v>
      </c>
      <c r="G117" s="151">
        <v>6.8020415806036327</v>
      </c>
      <c r="H117" s="151">
        <v>6.9637764217323728</v>
      </c>
      <c r="I117" s="151">
        <v>6.0404270132710929</v>
      </c>
      <c r="J117" s="151">
        <v>6.4048481845660188</v>
      </c>
      <c r="K117" s="151">
        <v>6.4060882199521956</v>
      </c>
      <c r="L117" s="151">
        <v>6.3978283183430307</v>
      </c>
      <c r="M117" s="151">
        <v>5.5221671230304707</v>
      </c>
      <c r="N117" s="151">
        <v>5.6124115442186877</v>
      </c>
      <c r="O117" s="151">
        <v>3.9622592545317725</v>
      </c>
      <c r="P117" s="151">
        <v>5.4019305018827062</v>
      </c>
      <c r="Q117" s="151">
        <v>4.6682535388224267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7.6956919866257323</v>
      </c>
      <c r="C122" s="208">
        <v>7.8121180199328535</v>
      </c>
      <c r="D122" s="208">
        <v>6.1881461792619064</v>
      </c>
      <c r="E122" s="208">
        <v>5.6335925287935851</v>
      </c>
      <c r="F122" s="208">
        <v>6.7727614198726798</v>
      </c>
      <c r="G122" s="208">
        <v>6.8020415806036327</v>
      </c>
      <c r="H122" s="208">
        <v>6.9637764217323728</v>
      </c>
      <c r="I122" s="208">
        <v>6.0404270132710929</v>
      </c>
      <c r="J122" s="208">
        <v>6.4048481845660188</v>
      </c>
      <c r="K122" s="208">
        <v>6.4060882199521956</v>
      </c>
      <c r="L122" s="208">
        <v>6.3978283183430307</v>
      </c>
      <c r="M122" s="208">
        <v>5.5221671230304707</v>
      </c>
      <c r="N122" s="208">
        <v>5.6124115442186877</v>
      </c>
      <c r="O122" s="208">
        <v>3.9622592545317725</v>
      </c>
      <c r="P122" s="208">
        <v>5.4019305018827062</v>
      </c>
      <c r="Q122" s="208">
        <v>4.6682535388224267</v>
      </c>
    </row>
    <row r="123" spans="1:17" x14ac:dyDescent="0.25">
      <c r="A123" s="152" t="s">
        <v>215</v>
      </c>
      <c r="B123" s="261">
        <v>0.23446320105851973</v>
      </c>
      <c r="C123" s="261">
        <v>0.21525775648438356</v>
      </c>
      <c r="D123" s="261">
        <v>0.27771353333119719</v>
      </c>
      <c r="E123" s="261">
        <v>0.16926098408163348</v>
      </c>
      <c r="F123" s="261">
        <v>0.1205044422961845</v>
      </c>
      <c r="G123" s="261">
        <v>0.10016571898665633</v>
      </c>
      <c r="H123" s="261">
        <v>5.9013101360190799E-2</v>
      </c>
      <c r="I123" s="261">
        <v>5.3693069837592748E-2</v>
      </c>
      <c r="J123" s="261">
        <v>4.9120893945990146E-2</v>
      </c>
      <c r="K123" s="261">
        <v>4.7962723473138492E-2</v>
      </c>
      <c r="L123" s="261">
        <v>4.0676434406724242E-2</v>
      </c>
      <c r="M123" s="261">
        <v>0.17164497144832139</v>
      </c>
      <c r="N123" s="261">
        <v>0.15388083768629959</v>
      </c>
      <c r="O123" s="261">
        <v>0.12800372276730479</v>
      </c>
      <c r="P123" s="261">
        <v>0.15343120233909621</v>
      </c>
      <c r="Q123" s="261">
        <v>0.15599607804088858</v>
      </c>
    </row>
    <row r="124" spans="1:17" x14ac:dyDescent="0.25">
      <c r="A124" s="243" t="s">
        <v>203</v>
      </c>
      <c r="B124" s="242">
        <v>10.363552529907107</v>
      </c>
      <c r="C124" s="242">
        <v>9.5146490226373146</v>
      </c>
      <c r="D124" s="242">
        <v>12.275268690141377</v>
      </c>
      <c r="E124" s="242">
        <v>7.4815369400162783</v>
      </c>
      <c r="F124" s="242">
        <v>5.3264397661787699</v>
      </c>
      <c r="G124" s="242">
        <v>4.4274439900487144</v>
      </c>
      <c r="H124" s="242">
        <v>2.6084493137429448</v>
      </c>
      <c r="I124" s="242">
        <v>2.3732975888825236</v>
      </c>
      <c r="J124" s="242">
        <v>2.1712019729620882</v>
      </c>
      <c r="K124" s="242">
        <v>2.1200094596815515</v>
      </c>
      <c r="L124" s="242">
        <v>1.7979468112703627</v>
      </c>
      <c r="M124" s="242">
        <v>7.5869120188933188</v>
      </c>
      <c r="N124" s="242">
        <v>6.8017161648750175</v>
      </c>
      <c r="O124" s="242">
        <v>5.6579168881667252</v>
      </c>
      <c r="P124" s="242">
        <v>6.7818417474013684</v>
      </c>
      <c r="Q124" s="242">
        <v>6.8952123059717643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0.99999999999999989</v>
      </c>
      <c r="I129" s="77">
        <f t="shared" si="0"/>
        <v>1.0000000000000002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0.99999999999999989</v>
      </c>
      <c r="O129" s="77">
        <f t="shared" si="0"/>
        <v>1</v>
      </c>
      <c r="P129" s="77">
        <f t="shared" si="0"/>
        <v>1</v>
      </c>
      <c r="Q129" s="77">
        <f t="shared" si="0"/>
        <v>0.99999999999999989</v>
      </c>
    </row>
    <row r="130" spans="1:17" x14ac:dyDescent="0.25">
      <c r="A130" s="132" t="s">
        <v>83</v>
      </c>
      <c r="B130" s="240">
        <f t="shared" ref="B130:Q130" si="1">IF(B$6=0,0,B$6/B$5)</f>
        <v>4.677691977107116E-3</v>
      </c>
      <c r="C130" s="240">
        <f t="shared" si="1"/>
        <v>4.677691977107116E-3</v>
      </c>
      <c r="D130" s="240">
        <f t="shared" si="1"/>
        <v>4.6776919771071169E-3</v>
      </c>
      <c r="E130" s="240">
        <f t="shared" si="1"/>
        <v>4.6776919771071169E-3</v>
      </c>
      <c r="F130" s="240">
        <f t="shared" si="1"/>
        <v>4.677691977107116E-3</v>
      </c>
      <c r="G130" s="240">
        <f t="shared" si="1"/>
        <v>4.6776919771071169E-3</v>
      </c>
      <c r="H130" s="240">
        <f t="shared" si="1"/>
        <v>4.677691977107116E-3</v>
      </c>
      <c r="I130" s="240">
        <f t="shared" si="1"/>
        <v>4.6776919771071169E-3</v>
      </c>
      <c r="J130" s="240">
        <f t="shared" si="1"/>
        <v>4.677691977107116E-3</v>
      </c>
      <c r="K130" s="240">
        <f t="shared" si="1"/>
        <v>4.6776919771071178E-3</v>
      </c>
      <c r="L130" s="240">
        <f t="shared" si="1"/>
        <v>4.6776919771071169E-3</v>
      </c>
      <c r="M130" s="240">
        <f t="shared" si="1"/>
        <v>4.677691977107116E-3</v>
      </c>
      <c r="N130" s="240">
        <f t="shared" si="1"/>
        <v>4.677691977107116E-3</v>
      </c>
      <c r="O130" s="240">
        <f t="shared" si="1"/>
        <v>4.677691977107116E-3</v>
      </c>
      <c r="P130" s="240">
        <f t="shared" si="1"/>
        <v>4.677691977107116E-3</v>
      </c>
      <c r="Q130" s="240">
        <f t="shared" si="1"/>
        <v>4.677691977107116E-3</v>
      </c>
    </row>
    <row r="131" spans="1:17" x14ac:dyDescent="0.25">
      <c r="A131" s="76" t="s">
        <v>82</v>
      </c>
      <c r="B131" s="239">
        <f t="shared" ref="B131:Q131" si="2">IF(B$7=0,0,B$7/B$5)</f>
        <v>1.6682972800942601E-3</v>
      </c>
      <c r="C131" s="239">
        <f t="shared" si="2"/>
        <v>1.6682972800942599E-3</v>
      </c>
      <c r="D131" s="239">
        <f t="shared" si="2"/>
        <v>1.6682972800942605E-3</v>
      </c>
      <c r="E131" s="239">
        <f t="shared" si="2"/>
        <v>1.6682972800942603E-3</v>
      </c>
      <c r="F131" s="239">
        <f t="shared" si="2"/>
        <v>1.6682972800942601E-3</v>
      </c>
      <c r="G131" s="239">
        <f t="shared" si="2"/>
        <v>1.6682972800942601E-3</v>
      </c>
      <c r="H131" s="239">
        <f t="shared" si="2"/>
        <v>1.6682972800942599E-3</v>
      </c>
      <c r="I131" s="239">
        <f t="shared" si="2"/>
        <v>1.6682972800942603E-3</v>
      </c>
      <c r="J131" s="239">
        <f t="shared" si="2"/>
        <v>1.6682972800942601E-3</v>
      </c>
      <c r="K131" s="239">
        <f t="shared" si="2"/>
        <v>1.6682972800942605E-3</v>
      </c>
      <c r="L131" s="239">
        <f t="shared" si="2"/>
        <v>1.6682972800942603E-3</v>
      </c>
      <c r="M131" s="239">
        <f t="shared" si="2"/>
        <v>1.6682972800942601E-3</v>
      </c>
      <c r="N131" s="239">
        <f t="shared" si="2"/>
        <v>1.6682972800942601E-3</v>
      </c>
      <c r="O131" s="239">
        <f t="shared" si="2"/>
        <v>1.6682972800942601E-3</v>
      </c>
      <c r="P131" s="239">
        <f t="shared" si="2"/>
        <v>1.6682972800942601E-3</v>
      </c>
      <c r="Q131" s="239">
        <f t="shared" si="2"/>
        <v>1.6682972800942601E-3</v>
      </c>
    </row>
    <row r="132" spans="1:17" x14ac:dyDescent="0.25">
      <c r="A132" s="76" t="s">
        <v>81</v>
      </c>
      <c r="B132" s="239">
        <f t="shared" ref="B132:Q132" si="3">IF(B$8=0,0,B$8/B$5)</f>
        <v>6.3298402750934053E-3</v>
      </c>
      <c r="C132" s="239">
        <f t="shared" si="3"/>
        <v>6.3298402750934053E-3</v>
      </c>
      <c r="D132" s="239">
        <f t="shared" si="3"/>
        <v>6.3298402750934053E-3</v>
      </c>
      <c r="E132" s="239">
        <f t="shared" si="3"/>
        <v>6.3298402750934062E-3</v>
      </c>
      <c r="F132" s="239">
        <f t="shared" si="3"/>
        <v>6.3298402750934053E-3</v>
      </c>
      <c r="G132" s="239">
        <f t="shared" si="3"/>
        <v>6.3298402750934053E-3</v>
      </c>
      <c r="H132" s="239">
        <f t="shared" si="3"/>
        <v>6.3298402750934053E-3</v>
      </c>
      <c r="I132" s="239">
        <f t="shared" si="3"/>
        <v>6.3298402750934062E-3</v>
      </c>
      <c r="J132" s="239">
        <f t="shared" si="3"/>
        <v>6.3298402750934053E-3</v>
      </c>
      <c r="K132" s="239">
        <f t="shared" si="3"/>
        <v>6.3298402750934079E-3</v>
      </c>
      <c r="L132" s="239">
        <f t="shared" si="3"/>
        <v>6.3298402750934062E-3</v>
      </c>
      <c r="M132" s="239">
        <f t="shared" si="3"/>
        <v>6.3298402750934062E-3</v>
      </c>
      <c r="N132" s="239">
        <f t="shared" si="3"/>
        <v>6.3298402750934053E-3</v>
      </c>
      <c r="O132" s="239">
        <f t="shared" si="3"/>
        <v>6.3298402750934053E-3</v>
      </c>
      <c r="P132" s="239">
        <f t="shared" si="3"/>
        <v>6.3298402750934053E-3</v>
      </c>
      <c r="Q132" s="239">
        <f t="shared" si="3"/>
        <v>6.3298402750934053E-3</v>
      </c>
    </row>
    <row r="133" spans="1:17" x14ac:dyDescent="0.25">
      <c r="A133" s="76" t="s">
        <v>80</v>
      </c>
      <c r="B133" s="239">
        <f t="shared" ref="B133:Q133" si="4">IF(B$9=0,0,B$9/B$5)</f>
        <v>3.2719986317566346E-4</v>
      </c>
      <c r="C133" s="239">
        <f t="shared" si="4"/>
        <v>3.2719986317566346E-4</v>
      </c>
      <c r="D133" s="239">
        <f t="shared" si="4"/>
        <v>3.2719986317566351E-4</v>
      </c>
      <c r="E133" s="239">
        <f t="shared" si="4"/>
        <v>3.2719986317566351E-4</v>
      </c>
      <c r="F133" s="239">
        <f t="shared" si="4"/>
        <v>3.2719986317566346E-4</v>
      </c>
      <c r="G133" s="239">
        <f t="shared" si="4"/>
        <v>3.2719986317566351E-4</v>
      </c>
      <c r="H133" s="239">
        <f t="shared" si="4"/>
        <v>3.2719986317566351E-4</v>
      </c>
      <c r="I133" s="239">
        <f t="shared" si="4"/>
        <v>3.2719986317566351E-4</v>
      </c>
      <c r="J133" s="239">
        <f t="shared" si="4"/>
        <v>3.2719986317566346E-4</v>
      </c>
      <c r="K133" s="239">
        <f t="shared" si="4"/>
        <v>3.2719986317566356E-4</v>
      </c>
      <c r="L133" s="239">
        <f t="shared" si="4"/>
        <v>3.2719986317566351E-4</v>
      </c>
      <c r="M133" s="239">
        <f t="shared" si="4"/>
        <v>3.2719986317566346E-4</v>
      </c>
      <c r="N133" s="239">
        <f t="shared" si="4"/>
        <v>3.2719986317566346E-4</v>
      </c>
      <c r="O133" s="239">
        <f t="shared" si="4"/>
        <v>3.2719986317566351E-4</v>
      </c>
      <c r="P133" s="239">
        <f t="shared" si="4"/>
        <v>3.2719986317566346E-4</v>
      </c>
      <c r="Q133" s="239">
        <f t="shared" si="4"/>
        <v>3.2719986317566346E-4</v>
      </c>
    </row>
    <row r="134" spans="1:17" x14ac:dyDescent="0.25">
      <c r="A134" s="129" t="s">
        <v>79</v>
      </c>
      <c r="B134" s="238">
        <f t="shared" ref="B134:Q134" si="5">IF(B$10=0,0,B$10/B$5)</f>
        <v>4.0232922507557889E-3</v>
      </c>
      <c r="C134" s="238">
        <f t="shared" si="5"/>
        <v>4.0232922507557889E-3</v>
      </c>
      <c r="D134" s="238">
        <f t="shared" si="5"/>
        <v>4.0232922507557898E-3</v>
      </c>
      <c r="E134" s="238">
        <f t="shared" si="5"/>
        <v>4.0232922507557898E-3</v>
      </c>
      <c r="F134" s="238">
        <f t="shared" si="5"/>
        <v>4.0232922507557889E-3</v>
      </c>
      <c r="G134" s="238">
        <f t="shared" si="5"/>
        <v>4.0232922507557898E-3</v>
      </c>
      <c r="H134" s="238">
        <f t="shared" si="5"/>
        <v>4.0232922507557889E-3</v>
      </c>
      <c r="I134" s="238">
        <f t="shared" si="5"/>
        <v>4.0232922507557898E-3</v>
      </c>
      <c r="J134" s="238">
        <f t="shared" si="5"/>
        <v>4.0232922507557889E-3</v>
      </c>
      <c r="K134" s="238">
        <f t="shared" si="5"/>
        <v>4.0232922507557898E-3</v>
      </c>
      <c r="L134" s="238">
        <f t="shared" si="5"/>
        <v>4.0232922507557898E-3</v>
      </c>
      <c r="M134" s="238">
        <f t="shared" si="5"/>
        <v>4.0232922507557889E-3</v>
      </c>
      <c r="N134" s="238">
        <f t="shared" si="5"/>
        <v>4.0232922507557898E-3</v>
      </c>
      <c r="O134" s="238">
        <f t="shared" si="5"/>
        <v>4.0232922507557898E-3</v>
      </c>
      <c r="P134" s="238">
        <f t="shared" si="5"/>
        <v>4.0232922507557898E-3</v>
      </c>
      <c r="Q134" s="238">
        <f t="shared" si="5"/>
        <v>4.0232922507557898E-3</v>
      </c>
    </row>
    <row r="135" spans="1:17" x14ac:dyDescent="0.25">
      <c r="A135" s="127" t="s">
        <v>214</v>
      </c>
      <c r="B135" s="236">
        <f t="shared" ref="B135:Q135" si="6">IF(B$15=0,0,B$15/B$5)</f>
        <v>2.6361336397316259E-2</v>
      </c>
      <c r="C135" s="236">
        <f t="shared" si="6"/>
        <v>2.6361336397316259E-2</v>
      </c>
      <c r="D135" s="236">
        <f t="shared" si="6"/>
        <v>2.6361336397316259E-2</v>
      </c>
      <c r="E135" s="236">
        <f t="shared" si="6"/>
        <v>2.6361336397316262E-2</v>
      </c>
      <c r="F135" s="236">
        <f t="shared" si="6"/>
        <v>2.6361336397316259E-2</v>
      </c>
      <c r="G135" s="236">
        <f t="shared" si="6"/>
        <v>2.6361336397316262E-2</v>
      </c>
      <c r="H135" s="236">
        <f t="shared" si="6"/>
        <v>2.6361336397316259E-2</v>
      </c>
      <c r="I135" s="236">
        <f t="shared" si="6"/>
        <v>2.6361336397316262E-2</v>
      </c>
      <c r="J135" s="236">
        <f t="shared" si="6"/>
        <v>2.6361336397316259E-2</v>
      </c>
      <c r="K135" s="236">
        <f t="shared" si="6"/>
        <v>2.6361336397316266E-2</v>
      </c>
      <c r="L135" s="236">
        <f t="shared" si="6"/>
        <v>2.6361336397316262E-2</v>
      </c>
      <c r="M135" s="236">
        <f t="shared" si="6"/>
        <v>2.6361336397316259E-2</v>
      </c>
      <c r="N135" s="236">
        <f t="shared" si="6"/>
        <v>2.6361336397316259E-2</v>
      </c>
      <c r="O135" s="236">
        <f t="shared" si="6"/>
        <v>2.6361336397316259E-2</v>
      </c>
      <c r="P135" s="236">
        <f t="shared" si="6"/>
        <v>2.6361336397316259E-2</v>
      </c>
      <c r="Q135" s="236">
        <f t="shared" si="6"/>
        <v>2.6361336397316255E-2</v>
      </c>
    </row>
    <row r="136" spans="1:17" x14ac:dyDescent="0.25">
      <c r="A136" s="127" t="s">
        <v>213</v>
      </c>
      <c r="B136" s="237">
        <f t="shared" ref="B136:Q136" si="7">IF(B$16=0,0,B$16/B$5)</f>
        <v>0.35537109258689825</v>
      </c>
      <c r="C136" s="237">
        <f t="shared" si="7"/>
        <v>0.35537109258689825</v>
      </c>
      <c r="D136" s="237">
        <f t="shared" si="7"/>
        <v>0.35537109258689825</v>
      </c>
      <c r="E136" s="237">
        <f t="shared" si="7"/>
        <v>0.35537109258689831</v>
      </c>
      <c r="F136" s="237">
        <f t="shared" si="7"/>
        <v>0.35537109258689825</v>
      </c>
      <c r="G136" s="237">
        <f t="shared" si="7"/>
        <v>0.35537109258689831</v>
      </c>
      <c r="H136" s="237">
        <f t="shared" si="7"/>
        <v>0.35537109258689825</v>
      </c>
      <c r="I136" s="237">
        <f t="shared" si="7"/>
        <v>0.35537109258689836</v>
      </c>
      <c r="J136" s="237">
        <f t="shared" si="7"/>
        <v>0.35537109258689825</v>
      </c>
      <c r="K136" s="237">
        <f t="shared" si="7"/>
        <v>0.35537109258689831</v>
      </c>
      <c r="L136" s="237">
        <f t="shared" si="7"/>
        <v>0.35537109258689825</v>
      </c>
      <c r="M136" s="237">
        <f t="shared" si="7"/>
        <v>0.35537109258689825</v>
      </c>
      <c r="N136" s="237">
        <f t="shared" si="7"/>
        <v>0.35537109258689825</v>
      </c>
      <c r="O136" s="237">
        <f t="shared" si="7"/>
        <v>0.35537109258689825</v>
      </c>
      <c r="P136" s="237">
        <f t="shared" si="7"/>
        <v>0.35537109258689825</v>
      </c>
      <c r="Q136" s="237">
        <f t="shared" si="7"/>
        <v>0.35537109258689825</v>
      </c>
    </row>
    <row r="137" spans="1:17" x14ac:dyDescent="0.25">
      <c r="A137" s="142" t="s">
        <v>227</v>
      </c>
      <c r="B137" s="235">
        <f t="shared" ref="B137:Q137" si="8">IF(B$17=0,0,B$17/B$5)</f>
        <v>0.33306534640455376</v>
      </c>
      <c r="C137" s="235">
        <f t="shared" si="8"/>
        <v>0.33306534640455371</v>
      </c>
      <c r="D137" s="235">
        <f t="shared" si="8"/>
        <v>0.33306534640455376</v>
      </c>
      <c r="E137" s="235">
        <f t="shared" si="8"/>
        <v>0.33306534640455376</v>
      </c>
      <c r="F137" s="235">
        <f t="shared" si="8"/>
        <v>0.33306534640455371</v>
      </c>
      <c r="G137" s="235">
        <f t="shared" si="8"/>
        <v>0.33306534640455376</v>
      </c>
      <c r="H137" s="235">
        <f t="shared" si="8"/>
        <v>0.33306534640455371</v>
      </c>
      <c r="I137" s="235">
        <f t="shared" si="8"/>
        <v>0.33306534640455382</v>
      </c>
      <c r="J137" s="235">
        <f t="shared" si="8"/>
        <v>0.33306534640455376</v>
      </c>
      <c r="K137" s="235">
        <f t="shared" si="8"/>
        <v>0.33306534640455376</v>
      </c>
      <c r="L137" s="235">
        <f t="shared" si="8"/>
        <v>0.33306534640455376</v>
      </c>
      <c r="M137" s="235">
        <f t="shared" si="8"/>
        <v>0.33306534640455376</v>
      </c>
      <c r="N137" s="235">
        <f t="shared" si="8"/>
        <v>0.33306534640455371</v>
      </c>
      <c r="O137" s="235">
        <f t="shared" si="8"/>
        <v>0.33306534640455371</v>
      </c>
      <c r="P137" s="235">
        <f t="shared" si="8"/>
        <v>0.33306534640455376</v>
      </c>
      <c r="Q137" s="235">
        <f t="shared" si="8"/>
        <v>0.33306534640455371</v>
      </c>
    </row>
    <row r="138" spans="1:17" x14ac:dyDescent="0.25">
      <c r="A138" s="142" t="s">
        <v>226</v>
      </c>
      <c r="B138" s="235">
        <f t="shared" ref="B138:Q138" si="9">IF(B$25=0,0,B$25/B$5)</f>
        <v>2.2305746182344526E-2</v>
      </c>
      <c r="C138" s="235">
        <f t="shared" si="9"/>
        <v>2.2305746182344526E-2</v>
      </c>
      <c r="D138" s="235">
        <f t="shared" si="9"/>
        <v>2.230574618234453E-2</v>
      </c>
      <c r="E138" s="235">
        <f t="shared" si="9"/>
        <v>2.230574618234453E-2</v>
      </c>
      <c r="F138" s="235">
        <f t="shared" si="9"/>
        <v>2.2305746182344526E-2</v>
      </c>
      <c r="G138" s="235">
        <f t="shared" si="9"/>
        <v>2.230574618234453E-2</v>
      </c>
      <c r="H138" s="235">
        <f t="shared" si="9"/>
        <v>2.2305746182344526E-2</v>
      </c>
      <c r="I138" s="235">
        <f t="shared" si="9"/>
        <v>2.230574618234453E-2</v>
      </c>
      <c r="J138" s="235">
        <f t="shared" si="9"/>
        <v>2.2305746182344526E-2</v>
      </c>
      <c r="K138" s="235">
        <f t="shared" si="9"/>
        <v>2.230574618234453E-2</v>
      </c>
      <c r="L138" s="235">
        <f t="shared" si="9"/>
        <v>2.230574618234453E-2</v>
      </c>
      <c r="M138" s="235">
        <f t="shared" si="9"/>
        <v>2.230574618234453E-2</v>
      </c>
      <c r="N138" s="235">
        <f t="shared" si="9"/>
        <v>2.2305746182344526E-2</v>
      </c>
      <c r="O138" s="235">
        <f t="shared" si="9"/>
        <v>2.230574618234453E-2</v>
      </c>
      <c r="P138" s="235">
        <f t="shared" si="9"/>
        <v>2.2305746182344526E-2</v>
      </c>
      <c r="Q138" s="235">
        <f t="shared" si="9"/>
        <v>2.2305746182344526E-2</v>
      </c>
    </row>
    <row r="139" spans="1:17" x14ac:dyDescent="0.25">
      <c r="A139" s="127" t="s">
        <v>212</v>
      </c>
      <c r="B139" s="237">
        <f t="shared" ref="B139:Q139" si="10">IF(B$36=0,0,B$36/B$5)</f>
        <v>0.57792160563347172</v>
      </c>
      <c r="C139" s="237">
        <f t="shared" si="10"/>
        <v>0.57792160563347172</v>
      </c>
      <c r="D139" s="237">
        <f t="shared" si="10"/>
        <v>0.57792160563347184</v>
      </c>
      <c r="E139" s="237">
        <f t="shared" si="10"/>
        <v>0.57792160563347184</v>
      </c>
      <c r="F139" s="237">
        <f t="shared" si="10"/>
        <v>0.57792160563347172</v>
      </c>
      <c r="G139" s="237">
        <f t="shared" si="10"/>
        <v>0.57792160563347184</v>
      </c>
      <c r="H139" s="237">
        <f t="shared" si="10"/>
        <v>0.57792160563347172</v>
      </c>
      <c r="I139" s="237">
        <f t="shared" si="10"/>
        <v>0.57792160563347184</v>
      </c>
      <c r="J139" s="237">
        <f t="shared" si="10"/>
        <v>0.57792160563347172</v>
      </c>
      <c r="K139" s="237">
        <f t="shared" si="10"/>
        <v>0.57792160563347184</v>
      </c>
      <c r="L139" s="237">
        <f t="shared" si="10"/>
        <v>0.57792160563347184</v>
      </c>
      <c r="M139" s="237">
        <f t="shared" si="10"/>
        <v>0.57792160563347172</v>
      </c>
      <c r="N139" s="237">
        <f t="shared" si="10"/>
        <v>0.57792160563347172</v>
      </c>
      <c r="O139" s="237">
        <f t="shared" si="10"/>
        <v>0.57792160563347184</v>
      </c>
      <c r="P139" s="237">
        <f t="shared" si="10"/>
        <v>0.57792160563347172</v>
      </c>
      <c r="Q139" s="237">
        <f t="shared" si="10"/>
        <v>0.57792160563347172</v>
      </c>
    </row>
    <row r="140" spans="1:17" x14ac:dyDescent="0.25">
      <c r="A140" s="72" t="s">
        <v>211</v>
      </c>
      <c r="B140" s="234">
        <f t="shared" ref="B140:Q140" si="11">IF(B$44=0,0,B$44/B$5)</f>
        <v>2.3319643736087463E-2</v>
      </c>
      <c r="C140" s="234">
        <f t="shared" si="11"/>
        <v>2.3319643736087459E-2</v>
      </c>
      <c r="D140" s="234">
        <f t="shared" si="11"/>
        <v>2.3319643736087463E-2</v>
      </c>
      <c r="E140" s="234">
        <f t="shared" si="11"/>
        <v>2.3319643736087463E-2</v>
      </c>
      <c r="F140" s="234">
        <f t="shared" si="11"/>
        <v>2.3319643736087456E-2</v>
      </c>
      <c r="G140" s="234">
        <f t="shared" si="11"/>
        <v>2.3319643736087463E-2</v>
      </c>
      <c r="H140" s="234">
        <f t="shared" si="11"/>
        <v>2.3319643736087459E-2</v>
      </c>
      <c r="I140" s="234">
        <f t="shared" si="11"/>
        <v>2.3319643736087466E-2</v>
      </c>
      <c r="J140" s="234">
        <f t="shared" si="11"/>
        <v>2.3319643736087459E-2</v>
      </c>
      <c r="K140" s="234">
        <f t="shared" si="11"/>
        <v>2.3319643736087466E-2</v>
      </c>
      <c r="L140" s="234">
        <f t="shared" si="11"/>
        <v>2.3319643736087463E-2</v>
      </c>
      <c r="M140" s="234">
        <f t="shared" si="11"/>
        <v>2.3319643736087459E-2</v>
      </c>
      <c r="N140" s="234">
        <f t="shared" si="11"/>
        <v>2.3319643736087459E-2</v>
      </c>
      <c r="O140" s="234">
        <f t="shared" si="11"/>
        <v>2.3319643736087459E-2</v>
      </c>
      <c r="P140" s="234">
        <f t="shared" si="11"/>
        <v>2.3319643736087459E-2</v>
      </c>
      <c r="Q140" s="234">
        <f t="shared" si="11"/>
        <v>2.3319643736087456E-2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0.99999999999999989</v>
      </c>
      <c r="E143" s="77">
        <f t="shared" si="12"/>
        <v>1</v>
      </c>
      <c r="F143" s="77">
        <f t="shared" si="12"/>
        <v>1</v>
      </c>
      <c r="G143" s="77">
        <f t="shared" si="12"/>
        <v>0.99999999999999989</v>
      </c>
      <c r="H143" s="77">
        <f t="shared" si="12"/>
        <v>1</v>
      </c>
      <c r="I143" s="77">
        <f t="shared" si="12"/>
        <v>0.99999999999999989</v>
      </c>
      <c r="J143" s="77">
        <f t="shared" si="12"/>
        <v>1</v>
      </c>
      <c r="K143" s="77">
        <f t="shared" si="12"/>
        <v>1.0000000000000002</v>
      </c>
      <c r="L143" s="77">
        <f t="shared" si="12"/>
        <v>1</v>
      </c>
      <c r="M143" s="77">
        <f t="shared" si="12"/>
        <v>0.99999999999999989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4.5299869159069308E-3</v>
      </c>
      <c r="C144" s="240">
        <f t="shared" si="13"/>
        <v>4.5299869159069308E-3</v>
      </c>
      <c r="D144" s="240">
        <f t="shared" si="13"/>
        <v>4.5299869159069299E-3</v>
      </c>
      <c r="E144" s="240">
        <f t="shared" si="13"/>
        <v>4.5299869159069308E-3</v>
      </c>
      <c r="F144" s="240">
        <f t="shared" si="13"/>
        <v>4.5299869159069334E-3</v>
      </c>
      <c r="G144" s="240">
        <f t="shared" si="13"/>
        <v>4.5299869159069299E-3</v>
      </c>
      <c r="H144" s="240">
        <f t="shared" si="13"/>
        <v>4.5299869159069299E-3</v>
      </c>
      <c r="I144" s="240">
        <f t="shared" si="13"/>
        <v>4.5299869159069299E-3</v>
      </c>
      <c r="J144" s="240">
        <f t="shared" si="13"/>
        <v>4.5299869159069299E-3</v>
      </c>
      <c r="K144" s="240">
        <f t="shared" si="13"/>
        <v>4.5299869159069316E-3</v>
      </c>
      <c r="L144" s="240">
        <f t="shared" si="13"/>
        <v>4.5299869159069299E-3</v>
      </c>
      <c r="M144" s="240">
        <f t="shared" si="13"/>
        <v>4.5299869159069299E-3</v>
      </c>
      <c r="N144" s="240">
        <f t="shared" si="13"/>
        <v>4.5299869159069299E-3</v>
      </c>
      <c r="O144" s="240">
        <f t="shared" si="13"/>
        <v>4.5299869159069308E-3</v>
      </c>
      <c r="P144" s="240">
        <f t="shared" si="13"/>
        <v>4.5299869159069308E-3</v>
      </c>
      <c r="Q144" s="240">
        <f t="shared" si="13"/>
        <v>4.5299869159069299E-3</v>
      </c>
    </row>
    <row r="145" spans="1:17" x14ac:dyDescent="0.25">
      <c r="A145" s="76" t="s">
        <v>82</v>
      </c>
      <c r="B145" s="239">
        <f t="shared" ref="B145:Q145" si="14">IF(B$49=0,0,B$49/B$47)</f>
        <v>5.7236667426906742E-3</v>
      </c>
      <c r="C145" s="239">
        <f t="shared" si="14"/>
        <v>5.7236667426906742E-3</v>
      </c>
      <c r="D145" s="239">
        <f t="shared" si="14"/>
        <v>5.7236667426906734E-3</v>
      </c>
      <c r="E145" s="239">
        <f t="shared" si="14"/>
        <v>5.7236667426906742E-3</v>
      </c>
      <c r="F145" s="239">
        <f t="shared" si="14"/>
        <v>5.7236667426906768E-3</v>
      </c>
      <c r="G145" s="239">
        <f t="shared" si="14"/>
        <v>5.7236667426906734E-3</v>
      </c>
      <c r="H145" s="239">
        <f t="shared" si="14"/>
        <v>5.7236667426906734E-3</v>
      </c>
      <c r="I145" s="239">
        <f t="shared" si="14"/>
        <v>5.7236667426906734E-3</v>
      </c>
      <c r="J145" s="239">
        <f t="shared" si="14"/>
        <v>5.7236667426906725E-3</v>
      </c>
      <c r="K145" s="239">
        <f t="shared" si="14"/>
        <v>5.723666742690676E-3</v>
      </c>
      <c r="L145" s="239">
        <f t="shared" si="14"/>
        <v>5.7236667426906734E-3</v>
      </c>
      <c r="M145" s="239">
        <f t="shared" si="14"/>
        <v>5.7236667426906734E-3</v>
      </c>
      <c r="N145" s="239">
        <f t="shared" si="14"/>
        <v>5.7236667426906734E-3</v>
      </c>
      <c r="O145" s="239">
        <f t="shared" si="14"/>
        <v>5.7236667426906742E-3</v>
      </c>
      <c r="P145" s="239">
        <f t="shared" si="14"/>
        <v>5.7236667426906742E-3</v>
      </c>
      <c r="Q145" s="239">
        <f t="shared" si="14"/>
        <v>5.7236667426906734E-3</v>
      </c>
    </row>
    <row r="146" spans="1:17" x14ac:dyDescent="0.25">
      <c r="A146" s="76" t="s">
        <v>81</v>
      </c>
      <c r="B146" s="239">
        <f t="shared" ref="B146:Q146" si="15">IF(B$50=0,0,B$50/B$47)</f>
        <v>4.2743324476122498E-3</v>
      </c>
      <c r="C146" s="239">
        <f t="shared" si="15"/>
        <v>4.2743324476122498E-3</v>
      </c>
      <c r="D146" s="239">
        <f t="shared" si="15"/>
        <v>4.274332447612249E-3</v>
      </c>
      <c r="E146" s="239">
        <f t="shared" si="15"/>
        <v>4.274332447612249E-3</v>
      </c>
      <c r="F146" s="239">
        <f t="shared" si="15"/>
        <v>4.2743324476122524E-3</v>
      </c>
      <c r="G146" s="239">
        <f t="shared" si="15"/>
        <v>4.274332447612249E-3</v>
      </c>
      <c r="H146" s="239">
        <f t="shared" si="15"/>
        <v>4.274332447612249E-3</v>
      </c>
      <c r="I146" s="239">
        <f t="shared" si="15"/>
        <v>4.274332447612249E-3</v>
      </c>
      <c r="J146" s="239">
        <f t="shared" si="15"/>
        <v>4.274332447612249E-3</v>
      </c>
      <c r="K146" s="239">
        <f t="shared" si="15"/>
        <v>4.2743324476122507E-3</v>
      </c>
      <c r="L146" s="239">
        <f t="shared" si="15"/>
        <v>4.274332447612249E-3</v>
      </c>
      <c r="M146" s="239">
        <f t="shared" si="15"/>
        <v>4.274332447612249E-3</v>
      </c>
      <c r="N146" s="239">
        <f t="shared" si="15"/>
        <v>4.274332447612249E-3</v>
      </c>
      <c r="O146" s="239">
        <f t="shared" si="15"/>
        <v>4.2743324476122498E-3</v>
      </c>
      <c r="P146" s="239">
        <f t="shared" si="15"/>
        <v>4.2743324476122498E-3</v>
      </c>
      <c r="Q146" s="239">
        <f t="shared" si="15"/>
        <v>4.274332447612249E-3</v>
      </c>
    </row>
    <row r="147" spans="1:17" x14ac:dyDescent="0.25">
      <c r="A147" s="76" t="s">
        <v>80</v>
      </c>
      <c r="B147" s="239">
        <f t="shared" ref="B147:Q147" si="16">IF(B$51=0,0,B$51/B$47)</f>
        <v>3.7854778948666493E-3</v>
      </c>
      <c r="C147" s="239">
        <f t="shared" si="16"/>
        <v>3.7854778948666497E-3</v>
      </c>
      <c r="D147" s="239">
        <f t="shared" si="16"/>
        <v>3.7854778948666489E-3</v>
      </c>
      <c r="E147" s="239">
        <f t="shared" si="16"/>
        <v>3.7854778948666493E-3</v>
      </c>
      <c r="F147" s="239">
        <f t="shared" si="16"/>
        <v>3.785477894866651E-3</v>
      </c>
      <c r="G147" s="239">
        <f t="shared" si="16"/>
        <v>3.7854778948666493E-3</v>
      </c>
      <c r="H147" s="239">
        <f t="shared" si="16"/>
        <v>3.7854778948666489E-3</v>
      </c>
      <c r="I147" s="239">
        <f t="shared" si="16"/>
        <v>3.7854778948666489E-3</v>
      </c>
      <c r="J147" s="239">
        <f t="shared" si="16"/>
        <v>3.7854778948666489E-3</v>
      </c>
      <c r="K147" s="239">
        <f t="shared" si="16"/>
        <v>3.7854778948666502E-3</v>
      </c>
      <c r="L147" s="239">
        <f t="shared" si="16"/>
        <v>3.7854778948666484E-3</v>
      </c>
      <c r="M147" s="239">
        <f t="shared" si="16"/>
        <v>3.7854778948666493E-3</v>
      </c>
      <c r="N147" s="239">
        <f t="shared" si="16"/>
        <v>3.7854778948666489E-3</v>
      </c>
      <c r="O147" s="239">
        <f t="shared" si="16"/>
        <v>3.7854778948666497E-3</v>
      </c>
      <c r="P147" s="239">
        <f t="shared" si="16"/>
        <v>3.7854778948666493E-3</v>
      </c>
      <c r="Q147" s="239">
        <f t="shared" si="16"/>
        <v>3.7854778948666489E-3</v>
      </c>
    </row>
    <row r="148" spans="1:17" x14ac:dyDescent="0.25">
      <c r="A148" s="129" t="s">
        <v>79</v>
      </c>
      <c r="B148" s="238">
        <f t="shared" ref="B148:Q148" si="17">IF(B$52=0,0,B$52/B$47)</f>
        <v>4.9791070076917283E-3</v>
      </c>
      <c r="C148" s="238">
        <f t="shared" si="17"/>
        <v>4.9791070076917283E-3</v>
      </c>
      <c r="D148" s="238">
        <f t="shared" si="17"/>
        <v>4.9791070076917274E-3</v>
      </c>
      <c r="E148" s="238">
        <f t="shared" si="17"/>
        <v>4.9791070076917283E-3</v>
      </c>
      <c r="F148" s="238">
        <f t="shared" si="17"/>
        <v>4.9791070076917309E-3</v>
      </c>
      <c r="G148" s="238">
        <f t="shared" si="17"/>
        <v>4.9791070076917274E-3</v>
      </c>
      <c r="H148" s="238">
        <f t="shared" si="17"/>
        <v>4.9791070076917274E-3</v>
      </c>
      <c r="I148" s="238">
        <f t="shared" si="17"/>
        <v>4.9791070076917266E-3</v>
      </c>
      <c r="J148" s="238">
        <f t="shared" si="17"/>
        <v>4.9791070076917274E-3</v>
      </c>
      <c r="K148" s="238">
        <f t="shared" si="17"/>
        <v>4.97910700769173E-3</v>
      </c>
      <c r="L148" s="238">
        <f t="shared" si="17"/>
        <v>4.9791070076917274E-3</v>
      </c>
      <c r="M148" s="238">
        <f t="shared" si="17"/>
        <v>4.9791070076917274E-3</v>
      </c>
      <c r="N148" s="238">
        <f t="shared" si="17"/>
        <v>4.9791070076917274E-3</v>
      </c>
      <c r="O148" s="238">
        <f t="shared" si="17"/>
        <v>4.9791070076917274E-3</v>
      </c>
      <c r="P148" s="238">
        <f t="shared" si="17"/>
        <v>4.9791070076917283E-3</v>
      </c>
      <c r="Q148" s="238">
        <f t="shared" si="17"/>
        <v>4.9791070076917266E-3</v>
      </c>
    </row>
    <row r="149" spans="1:17" x14ac:dyDescent="0.25">
      <c r="A149" s="127" t="s">
        <v>210</v>
      </c>
      <c r="B149" s="237">
        <f t="shared" ref="B149:Q149" si="18">IF(B$57=0,0,B$57/B$47)</f>
        <v>3.9254800865172676E-2</v>
      </c>
      <c r="C149" s="237">
        <f t="shared" si="18"/>
        <v>3.7107324928064657E-2</v>
      </c>
      <c r="D149" s="237">
        <f t="shared" si="18"/>
        <v>4.8873301225847668E-2</v>
      </c>
      <c r="E149" s="237">
        <f t="shared" si="18"/>
        <v>3.8948358526748106E-2</v>
      </c>
      <c r="F149" s="237">
        <f t="shared" si="18"/>
        <v>2.932328904914068E-2</v>
      </c>
      <c r="G149" s="237">
        <f t="shared" si="18"/>
        <v>2.6672276890029635E-2</v>
      </c>
      <c r="H149" s="237">
        <f t="shared" si="18"/>
        <v>2.0923859291486654E-2</v>
      </c>
      <c r="I149" s="237">
        <f t="shared" si="18"/>
        <v>2.1320315313947329E-2</v>
      </c>
      <c r="J149" s="237">
        <f t="shared" si="18"/>
        <v>2.0147774289598862E-2</v>
      </c>
      <c r="K149" s="237">
        <f t="shared" si="18"/>
        <v>1.9970843317509087E-2</v>
      </c>
      <c r="L149" s="237">
        <f t="shared" si="18"/>
        <v>1.8864786377028965E-2</v>
      </c>
      <c r="M149" s="237">
        <f t="shared" si="18"/>
        <v>3.9699575775673304E-2</v>
      </c>
      <c r="N149" s="237">
        <f t="shared" si="18"/>
        <v>3.7004906206275737E-2</v>
      </c>
      <c r="O149" s="237">
        <f t="shared" si="18"/>
        <v>4.0572842553490841E-2</v>
      </c>
      <c r="P149" s="237">
        <f t="shared" si="18"/>
        <v>3.7740867079542342E-2</v>
      </c>
      <c r="Q149" s="237">
        <f t="shared" si="18"/>
        <v>2.3744341634469573E-2</v>
      </c>
    </row>
    <row r="150" spans="1:17" x14ac:dyDescent="0.25">
      <c r="A150" s="127" t="s">
        <v>209</v>
      </c>
      <c r="B150" s="237">
        <f t="shared" ref="B150:Q150" si="19">IF(B$58=0,0,B$58/B$47)</f>
        <v>0.2012338171386947</v>
      </c>
      <c r="C150" s="237">
        <f t="shared" si="19"/>
        <v>0.2044213895994515</v>
      </c>
      <c r="D150" s="237">
        <f t="shared" si="19"/>
        <v>0.18695674593446188</v>
      </c>
      <c r="E150" s="237">
        <f t="shared" si="19"/>
        <v>0.20168868005095983</v>
      </c>
      <c r="F150" s="237">
        <f t="shared" si="19"/>
        <v>0.21597550202159868</v>
      </c>
      <c r="G150" s="237">
        <f t="shared" si="19"/>
        <v>0.21991049063101395</v>
      </c>
      <c r="H150" s="237">
        <f t="shared" si="19"/>
        <v>0.22844306476300716</v>
      </c>
      <c r="I150" s="237">
        <f t="shared" si="19"/>
        <v>0.22785459144078743</v>
      </c>
      <c r="J150" s="237">
        <f t="shared" si="19"/>
        <v>0.22959503444819743</v>
      </c>
      <c r="K150" s="237">
        <f t="shared" si="19"/>
        <v>0.22985765918095608</v>
      </c>
      <c r="L150" s="237">
        <f t="shared" si="19"/>
        <v>0.2314994175739517</v>
      </c>
      <c r="M150" s="237">
        <f t="shared" si="19"/>
        <v>0.20057362242756938</v>
      </c>
      <c r="N150" s="237">
        <f t="shared" si="19"/>
        <v>0.20457341323398867</v>
      </c>
      <c r="O150" s="237">
        <f t="shared" si="19"/>
        <v>0.19927740248686363</v>
      </c>
      <c r="P150" s="237">
        <f t="shared" si="19"/>
        <v>0.20348100117419246</v>
      </c>
      <c r="Q150" s="237">
        <f t="shared" si="19"/>
        <v>0.24440382644659978</v>
      </c>
    </row>
    <row r="151" spans="1:17" x14ac:dyDescent="0.25">
      <c r="A151" s="142" t="s">
        <v>225</v>
      </c>
      <c r="B151" s="235">
        <f t="shared" ref="B151:Q151" si="20">IF(B$59=0,0,B$59/B$47)</f>
        <v>0.18098673860512943</v>
      </c>
      <c r="C151" s="235">
        <f t="shared" si="20"/>
        <v>0.18417431106588622</v>
      </c>
      <c r="D151" s="235">
        <f t="shared" si="20"/>
        <v>0.1667096674008966</v>
      </c>
      <c r="E151" s="235">
        <f t="shared" si="20"/>
        <v>0.18144160151739452</v>
      </c>
      <c r="F151" s="235">
        <f t="shared" si="20"/>
        <v>0.1957284234880334</v>
      </c>
      <c r="G151" s="235">
        <f t="shared" si="20"/>
        <v>0.19966341209744867</v>
      </c>
      <c r="H151" s="235">
        <f t="shared" si="20"/>
        <v>0.20819598622944188</v>
      </c>
      <c r="I151" s="235">
        <f t="shared" si="20"/>
        <v>0.20760751290722212</v>
      </c>
      <c r="J151" s="235">
        <f t="shared" si="20"/>
        <v>0.20934795591463215</v>
      </c>
      <c r="K151" s="235">
        <f t="shared" si="20"/>
        <v>0.2096105806473908</v>
      </c>
      <c r="L151" s="235">
        <f t="shared" si="20"/>
        <v>0.21125233904038643</v>
      </c>
      <c r="M151" s="235">
        <f t="shared" si="20"/>
        <v>0.1803265438940041</v>
      </c>
      <c r="N151" s="235">
        <f t="shared" si="20"/>
        <v>0.18432633470042342</v>
      </c>
      <c r="O151" s="235">
        <f t="shared" si="20"/>
        <v>0.17903032395329835</v>
      </c>
      <c r="P151" s="235">
        <f t="shared" si="20"/>
        <v>0.18323392264062718</v>
      </c>
      <c r="Q151" s="235">
        <f t="shared" si="20"/>
        <v>0.17786909550522359</v>
      </c>
    </row>
    <row r="152" spans="1:17" x14ac:dyDescent="0.25">
      <c r="A152" s="142" t="s">
        <v>224</v>
      </c>
      <c r="B152" s="235">
        <f t="shared" ref="B152:Q152" si="21">IF(B$65=0,0,B$65/B$47)</f>
        <v>2.0247078533565284E-2</v>
      </c>
      <c r="C152" s="235">
        <f t="shared" si="21"/>
        <v>2.024707853356528E-2</v>
      </c>
      <c r="D152" s="235">
        <f t="shared" si="21"/>
        <v>2.024707853356527E-2</v>
      </c>
      <c r="E152" s="235">
        <f t="shared" si="21"/>
        <v>2.0247078533565284E-2</v>
      </c>
      <c r="F152" s="235">
        <f t="shared" si="21"/>
        <v>2.0247078533565287E-2</v>
      </c>
      <c r="G152" s="235">
        <f t="shared" si="21"/>
        <v>2.024707853356528E-2</v>
      </c>
      <c r="H152" s="235">
        <f t="shared" si="21"/>
        <v>2.0247078533565277E-2</v>
      </c>
      <c r="I152" s="235">
        <f t="shared" si="21"/>
        <v>2.024707853356528E-2</v>
      </c>
      <c r="J152" s="235">
        <f t="shared" si="21"/>
        <v>2.0247078533565274E-2</v>
      </c>
      <c r="K152" s="235">
        <f t="shared" si="21"/>
        <v>2.024707853356526E-2</v>
      </c>
      <c r="L152" s="235">
        <f t="shared" si="21"/>
        <v>2.024707853356527E-2</v>
      </c>
      <c r="M152" s="235">
        <f t="shared" si="21"/>
        <v>2.024707853356528E-2</v>
      </c>
      <c r="N152" s="235">
        <f t="shared" si="21"/>
        <v>2.0247078533565256E-2</v>
      </c>
      <c r="O152" s="235">
        <f t="shared" si="21"/>
        <v>2.0247078533565284E-2</v>
      </c>
      <c r="P152" s="235">
        <f t="shared" si="21"/>
        <v>2.0247078533565284E-2</v>
      </c>
      <c r="Q152" s="235">
        <f t="shared" si="21"/>
        <v>2.024707853356528E-2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4.6287652407810902E-2</v>
      </c>
    </row>
    <row r="154" spans="1:17" x14ac:dyDescent="0.25">
      <c r="A154" s="127" t="s">
        <v>208</v>
      </c>
      <c r="B154" s="237">
        <f t="shared" ref="B154:Q154" si="23">IF(B$77=0,0,B$77/B$47)</f>
        <v>0.61974120911634245</v>
      </c>
      <c r="C154" s="237">
        <f t="shared" si="23"/>
        <v>0.6196205650599117</v>
      </c>
      <c r="D154" s="237">
        <f t="shared" si="23"/>
        <v>0.6202815713528832</v>
      </c>
      <c r="E154" s="237">
        <f t="shared" si="23"/>
        <v>0.61972399334869122</v>
      </c>
      <c r="F154" s="237">
        <f t="shared" si="23"/>
        <v>0.61918326206265373</v>
      </c>
      <c r="G154" s="237">
        <f t="shared" si="23"/>
        <v>0.61903432960897842</v>
      </c>
      <c r="H154" s="237">
        <f t="shared" si="23"/>
        <v>0.61871138656446623</v>
      </c>
      <c r="I154" s="237">
        <f t="shared" si="23"/>
        <v>0.61873365925303025</v>
      </c>
      <c r="J154" s="237">
        <f t="shared" si="23"/>
        <v>0.61866778652166943</v>
      </c>
      <c r="K154" s="237">
        <f t="shared" si="23"/>
        <v>0.61865784663372347</v>
      </c>
      <c r="L154" s="237">
        <f t="shared" si="23"/>
        <v>0.61859570894284799</v>
      </c>
      <c r="M154" s="237">
        <f t="shared" si="23"/>
        <v>0.61976619633434771</v>
      </c>
      <c r="N154" s="237">
        <f t="shared" si="23"/>
        <v>0.61961481123057294</v>
      </c>
      <c r="O154" s="237">
        <f t="shared" si="23"/>
        <v>0.61981525599764908</v>
      </c>
      <c r="P154" s="237">
        <f t="shared" si="23"/>
        <v>0.61965615712115574</v>
      </c>
      <c r="Q154" s="237">
        <f t="shared" si="23"/>
        <v>0.60961230928140986</v>
      </c>
    </row>
    <row r="155" spans="1:17" x14ac:dyDescent="0.25">
      <c r="A155" s="142" t="s">
        <v>222</v>
      </c>
      <c r="B155" s="259">
        <f t="shared" ref="B155:Q155" si="24">IF(B$78=0,0,B$78/B$47)</f>
        <v>0.61753589527374109</v>
      </c>
      <c r="C155" s="259">
        <f t="shared" si="24"/>
        <v>0.61753589527374109</v>
      </c>
      <c r="D155" s="259">
        <f t="shared" si="24"/>
        <v>0.61753589527374109</v>
      </c>
      <c r="E155" s="259">
        <f t="shared" si="24"/>
        <v>0.61753589527374098</v>
      </c>
      <c r="F155" s="259">
        <f t="shared" si="24"/>
        <v>0.61753589527374086</v>
      </c>
      <c r="G155" s="259">
        <f t="shared" si="24"/>
        <v>0.61753589527374109</v>
      </c>
      <c r="H155" s="259">
        <f t="shared" si="24"/>
        <v>0.61753589527374109</v>
      </c>
      <c r="I155" s="259">
        <f t="shared" si="24"/>
        <v>0.61753589527374109</v>
      </c>
      <c r="J155" s="259">
        <f t="shared" si="24"/>
        <v>0.61753589527374109</v>
      </c>
      <c r="K155" s="259">
        <f t="shared" si="24"/>
        <v>0.61753589527374098</v>
      </c>
      <c r="L155" s="259">
        <f t="shared" si="24"/>
        <v>0.61753589527374109</v>
      </c>
      <c r="M155" s="259">
        <f t="shared" si="24"/>
        <v>0.61753589527374109</v>
      </c>
      <c r="N155" s="259">
        <f t="shared" si="24"/>
        <v>0.61753589527374109</v>
      </c>
      <c r="O155" s="259">
        <f t="shared" si="24"/>
        <v>0.6175358952737412</v>
      </c>
      <c r="P155" s="259">
        <f t="shared" si="24"/>
        <v>0.61753589527374098</v>
      </c>
      <c r="Q155" s="259">
        <f t="shared" si="24"/>
        <v>0.60827836479217889</v>
      </c>
    </row>
    <row r="156" spans="1:17" x14ac:dyDescent="0.25">
      <c r="A156" s="142" t="s">
        <v>221</v>
      </c>
      <c r="B156" s="259">
        <f t="shared" ref="B156:Q156" si="25">IF(B$86=0,0,B$86/B$47)</f>
        <v>2.2053138426013585E-3</v>
      </c>
      <c r="C156" s="259">
        <f t="shared" si="25"/>
        <v>2.0846697861705604E-3</v>
      </c>
      <c r="D156" s="259">
        <f t="shared" si="25"/>
        <v>2.7456760791420131E-3</v>
      </c>
      <c r="E156" s="259">
        <f t="shared" si="25"/>
        <v>2.1880980749502121E-3</v>
      </c>
      <c r="F156" s="259">
        <f t="shared" si="25"/>
        <v>1.6473667889127964E-3</v>
      </c>
      <c r="G156" s="259">
        <f t="shared" si="25"/>
        <v>1.4984343352373269E-3</v>
      </c>
      <c r="H156" s="259">
        <f t="shared" si="25"/>
        <v>1.1754912907250992E-3</v>
      </c>
      <c r="I156" s="259">
        <f t="shared" si="25"/>
        <v>1.1977639792891852E-3</v>
      </c>
      <c r="J156" s="259">
        <f t="shared" si="25"/>
        <v>1.1318912479283743E-3</v>
      </c>
      <c r="K156" s="259">
        <f t="shared" si="25"/>
        <v>1.1219513599825745E-3</v>
      </c>
      <c r="L156" s="259">
        <f t="shared" si="25"/>
        <v>1.0598136691069035E-3</v>
      </c>
      <c r="M156" s="259">
        <f t="shared" si="25"/>
        <v>2.2303010606065593E-3</v>
      </c>
      <c r="N156" s="259">
        <f t="shared" si="25"/>
        <v>2.0789159568318661E-3</v>
      </c>
      <c r="O156" s="259">
        <f t="shared" si="25"/>
        <v>2.2793607239078579E-3</v>
      </c>
      <c r="P156" s="259">
        <f t="shared" si="25"/>
        <v>2.1202618474148397E-3</v>
      </c>
      <c r="Q156" s="259">
        <f t="shared" si="25"/>
        <v>1.3339444892308506E-3</v>
      </c>
    </row>
    <row r="157" spans="1:17" x14ac:dyDescent="0.25">
      <c r="A157" s="127" t="s">
        <v>207</v>
      </c>
      <c r="B157" s="237">
        <f t="shared" ref="B157:Q157" si="26">IF(B$87=0,0,B$87/B$47)</f>
        <v>0.11647760187102199</v>
      </c>
      <c r="C157" s="237">
        <f t="shared" si="26"/>
        <v>0.11555814940380395</v>
      </c>
      <c r="D157" s="237">
        <f t="shared" si="26"/>
        <v>0.12059581047803906</v>
      </c>
      <c r="E157" s="237">
        <f t="shared" si="26"/>
        <v>0.11634639706483266</v>
      </c>
      <c r="F157" s="237">
        <f t="shared" si="26"/>
        <v>0.11222537585783879</v>
      </c>
      <c r="G157" s="237">
        <f t="shared" si="26"/>
        <v>0.11109033186120967</v>
      </c>
      <c r="H157" s="237">
        <f t="shared" si="26"/>
        <v>0.10862911837227171</v>
      </c>
      <c r="I157" s="237">
        <f t="shared" si="26"/>
        <v>0.10879886298346664</v>
      </c>
      <c r="J157" s="237">
        <f t="shared" si="26"/>
        <v>0.10829683373176596</v>
      </c>
      <c r="K157" s="237">
        <f t="shared" si="26"/>
        <v>0.1082210798590431</v>
      </c>
      <c r="L157" s="237">
        <f t="shared" si="26"/>
        <v>0.10774751609740313</v>
      </c>
      <c r="M157" s="237">
        <f t="shared" si="26"/>
        <v>0.11666803445364136</v>
      </c>
      <c r="N157" s="237">
        <f t="shared" si="26"/>
        <v>0.11551429832039441</v>
      </c>
      <c r="O157" s="237">
        <f t="shared" si="26"/>
        <v>0.11704192795322821</v>
      </c>
      <c r="P157" s="237">
        <f t="shared" si="26"/>
        <v>0.11582940361634116</v>
      </c>
      <c r="Q157" s="237">
        <f t="shared" si="26"/>
        <v>9.8946951628752555E-2</v>
      </c>
    </row>
    <row r="158" spans="1:17" x14ac:dyDescent="0.25">
      <c r="A158" s="142" t="s">
        <v>220</v>
      </c>
      <c r="B158" s="259">
        <f t="shared" ref="B158:Q158" si="27">IF(B$88=0,0,B$88/B$47)</f>
        <v>7.5396996314445949E-2</v>
      </c>
      <c r="C158" s="259">
        <f t="shared" si="27"/>
        <v>7.6724902386061847E-2</v>
      </c>
      <c r="D158" s="259">
        <f t="shared" si="27"/>
        <v>6.9449332450989179E-2</v>
      </c>
      <c r="E158" s="259">
        <f t="shared" si="27"/>
        <v>7.558648697870092E-2</v>
      </c>
      <c r="F158" s="259">
        <f t="shared" si="27"/>
        <v>8.1538212899435747E-2</v>
      </c>
      <c r="G158" s="259">
        <f t="shared" si="27"/>
        <v>8.3177483953039116E-2</v>
      </c>
      <c r="H158" s="259">
        <f t="shared" si="27"/>
        <v>8.6732056323041484E-2</v>
      </c>
      <c r="I158" s="259">
        <f t="shared" si="27"/>
        <v>8.6486905096777575E-2</v>
      </c>
      <c r="J158" s="259">
        <f t="shared" si="27"/>
        <v>8.7211953661255531E-2</v>
      </c>
      <c r="K158" s="259">
        <f t="shared" si="27"/>
        <v>8.7321360108161494E-2</v>
      </c>
      <c r="L158" s="259">
        <f t="shared" si="27"/>
        <v>8.8005297795861193E-2</v>
      </c>
      <c r="M158" s="259">
        <f t="shared" si="27"/>
        <v>7.5121966781425117E-2</v>
      </c>
      <c r="N158" s="259">
        <f t="shared" si="27"/>
        <v>7.6788233685919777E-2</v>
      </c>
      <c r="O158" s="259">
        <f t="shared" si="27"/>
        <v>7.458197644376105E-2</v>
      </c>
      <c r="P158" s="259">
        <f t="shared" si="27"/>
        <v>7.6333147370308468E-2</v>
      </c>
      <c r="Q158" s="259">
        <f t="shared" si="27"/>
        <v>7.4098222011284409E-2</v>
      </c>
    </row>
    <row r="159" spans="1:17" x14ac:dyDescent="0.25">
      <c r="A159" s="140" t="s">
        <v>219</v>
      </c>
      <c r="B159" s="260">
        <f t="shared" ref="B159:Q159" si="28">IF(B$94=0,0,B$94/B$47)</f>
        <v>4.1080605556576062E-2</v>
      </c>
      <c r="C159" s="260">
        <f t="shared" si="28"/>
        <v>3.8833247017742094E-2</v>
      </c>
      <c r="D159" s="260">
        <f t="shared" si="28"/>
        <v>5.1146478027049899E-2</v>
      </c>
      <c r="E159" s="260">
        <f t="shared" si="28"/>
        <v>4.0759910086131744E-2</v>
      </c>
      <c r="F159" s="260">
        <f t="shared" si="28"/>
        <v>3.0687162958403038E-2</v>
      </c>
      <c r="G159" s="260">
        <f t="shared" si="28"/>
        <v>2.7912847908170554E-2</v>
      </c>
      <c r="H159" s="260">
        <f t="shared" si="28"/>
        <v>2.1897062049230222E-2</v>
      </c>
      <c r="I159" s="260">
        <f t="shared" si="28"/>
        <v>2.2311957886689066E-2</v>
      </c>
      <c r="J159" s="260">
        <f t="shared" si="28"/>
        <v>2.1084880070510442E-2</v>
      </c>
      <c r="K159" s="260">
        <f t="shared" si="28"/>
        <v>2.0899719750881604E-2</v>
      </c>
      <c r="L159" s="260">
        <f t="shared" si="28"/>
        <v>1.974221830154194E-2</v>
      </c>
      <c r="M159" s="260">
        <f t="shared" si="28"/>
        <v>4.1546067672216261E-2</v>
      </c>
      <c r="N159" s="260">
        <f t="shared" si="28"/>
        <v>3.8726064634474616E-2</v>
      </c>
      <c r="O159" s="260">
        <f t="shared" si="28"/>
        <v>4.2459951509467159E-2</v>
      </c>
      <c r="P159" s="260">
        <f t="shared" si="28"/>
        <v>3.9496256246032695E-2</v>
      </c>
      <c r="Q159" s="260">
        <f t="shared" si="28"/>
        <v>2.484872961746816E-2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1.0000000000000002</v>
      </c>
      <c r="D162" s="77">
        <f t="shared" si="29"/>
        <v>1</v>
      </c>
      <c r="E162" s="77">
        <f t="shared" si="29"/>
        <v>1.0000000000000002</v>
      </c>
      <c r="F162" s="77">
        <f t="shared" si="29"/>
        <v>1.0000000000000002</v>
      </c>
      <c r="G162" s="77">
        <f t="shared" si="29"/>
        <v>1</v>
      </c>
      <c r="H162" s="77">
        <f t="shared" si="29"/>
        <v>0.99999999999999978</v>
      </c>
      <c r="I162" s="77">
        <f t="shared" si="29"/>
        <v>1</v>
      </c>
      <c r="J162" s="77">
        <f t="shared" si="29"/>
        <v>1</v>
      </c>
      <c r="K162" s="77">
        <f t="shared" si="29"/>
        <v>0.99999999999999989</v>
      </c>
      <c r="L162" s="77">
        <f t="shared" si="29"/>
        <v>1</v>
      </c>
      <c r="M162" s="77">
        <f t="shared" si="29"/>
        <v>1</v>
      </c>
      <c r="N162" s="77">
        <f t="shared" si="29"/>
        <v>1</v>
      </c>
      <c r="O162" s="77">
        <f t="shared" si="29"/>
        <v>1</v>
      </c>
      <c r="P162" s="77">
        <f t="shared" si="29"/>
        <v>1</v>
      </c>
      <c r="Q162" s="77">
        <f t="shared" si="29"/>
        <v>1.0000000000000002</v>
      </c>
    </row>
    <row r="163" spans="1:17" x14ac:dyDescent="0.25">
      <c r="A163" s="132" t="s">
        <v>83</v>
      </c>
      <c r="B163" s="240">
        <f t="shared" ref="B163:Q163" si="30">IF(B$98=0,0,B$98/B$97)</f>
        <v>6.6563935481143552E-3</v>
      </c>
      <c r="C163" s="240">
        <f t="shared" si="30"/>
        <v>6.656393548114356E-3</v>
      </c>
      <c r="D163" s="240">
        <f t="shared" si="30"/>
        <v>6.656393548114356E-3</v>
      </c>
      <c r="E163" s="240">
        <f t="shared" si="30"/>
        <v>6.6563935481143569E-3</v>
      </c>
      <c r="F163" s="240">
        <f t="shared" si="30"/>
        <v>6.6563935481143569E-3</v>
      </c>
      <c r="G163" s="240">
        <f t="shared" si="30"/>
        <v>6.6563935481143552E-3</v>
      </c>
      <c r="H163" s="240">
        <f t="shared" si="30"/>
        <v>6.6563935481143552E-3</v>
      </c>
      <c r="I163" s="240">
        <f t="shared" si="30"/>
        <v>6.6563935481143543E-3</v>
      </c>
      <c r="J163" s="240">
        <f t="shared" si="30"/>
        <v>6.6563935481143543E-3</v>
      </c>
      <c r="K163" s="240">
        <f t="shared" si="30"/>
        <v>6.6563935481143552E-3</v>
      </c>
      <c r="L163" s="240">
        <f t="shared" si="30"/>
        <v>6.6563935481143543E-3</v>
      </c>
      <c r="M163" s="240">
        <f t="shared" si="30"/>
        <v>6.6563935481143552E-3</v>
      </c>
      <c r="N163" s="240">
        <f t="shared" si="30"/>
        <v>6.656393548114356E-3</v>
      </c>
      <c r="O163" s="240">
        <f t="shared" si="30"/>
        <v>6.6563935481143552E-3</v>
      </c>
      <c r="P163" s="240">
        <f t="shared" si="30"/>
        <v>6.6563935481143543E-3</v>
      </c>
      <c r="Q163" s="240">
        <f t="shared" si="30"/>
        <v>6.656393548114356E-3</v>
      </c>
    </row>
    <row r="164" spans="1:17" x14ac:dyDescent="0.25">
      <c r="A164" s="76" t="s">
        <v>82</v>
      </c>
      <c r="B164" s="239">
        <f t="shared" ref="B164:Q164" si="31">IF(B$99=0,0,B$99/B$97)</f>
        <v>7.8827439493921927E-3</v>
      </c>
      <c r="C164" s="239">
        <f t="shared" si="31"/>
        <v>7.8827439493921944E-3</v>
      </c>
      <c r="D164" s="239">
        <f t="shared" si="31"/>
        <v>7.8827439493921927E-3</v>
      </c>
      <c r="E164" s="239">
        <f t="shared" si="31"/>
        <v>7.8827439493921927E-3</v>
      </c>
      <c r="F164" s="239">
        <f t="shared" si="31"/>
        <v>7.8827439493921944E-3</v>
      </c>
      <c r="G164" s="239">
        <f t="shared" si="31"/>
        <v>7.8827439493921927E-3</v>
      </c>
      <c r="H164" s="239">
        <f t="shared" si="31"/>
        <v>7.8827439493921927E-3</v>
      </c>
      <c r="I164" s="239">
        <f t="shared" si="31"/>
        <v>7.8827439493921927E-3</v>
      </c>
      <c r="J164" s="239">
        <f t="shared" si="31"/>
        <v>7.8827439493921927E-3</v>
      </c>
      <c r="K164" s="239">
        <f t="shared" si="31"/>
        <v>7.8827439493921927E-3</v>
      </c>
      <c r="L164" s="239">
        <f t="shared" si="31"/>
        <v>7.8827439493921927E-3</v>
      </c>
      <c r="M164" s="239">
        <f t="shared" si="31"/>
        <v>7.8827439493921927E-3</v>
      </c>
      <c r="N164" s="239">
        <f t="shared" si="31"/>
        <v>7.8827439493921927E-3</v>
      </c>
      <c r="O164" s="239">
        <f t="shared" si="31"/>
        <v>7.8827439493921927E-3</v>
      </c>
      <c r="P164" s="239">
        <f t="shared" si="31"/>
        <v>7.8827439493921927E-3</v>
      </c>
      <c r="Q164" s="239">
        <f t="shared" si="31"/>
        <v>7.8827439493921944E-3</v>
      </c>
    </row>
    <row r="165" spans="1:17" x14ac:dyDescent="0.25">
      <c r="A165" s="76" t="s">
        <v>81</v>
      </c>
      <c r="B165" s="239">
        <f t="shared" ref="B165:Q165" si="32">IF(B$100=0,0,B$100/B$97)</f>
        <v>1.2423214971052475E-2</v>
      </c>
      <c r="C165" s="239">
        <f t="shared" si="32"/>
        <v>1.2423214971052478E-2</v>
      </c>
      <c r="D165" s="239">
        <f t="shared" si="32"/>
        <v>1.2423214971052476E-2</v>
      </c>
      <c r="E165" s="239">
        <f t="shared" si="32"/>
        <v>1.2423214971052476E-2</v>
      </c>
      <c r="F165" s="239">
        <f t="shared" si="32"/>
        <v>1.2423214971052478E-2</v>
      </c>
      <c r="G165" s="239">
        <f t="shared" si="32"/>
        <v>1.2423214971052475E-2</v>
      </c>
      <c r="H165" s="239">
        <f t="shared" si="32"/>
        <v>1.2423214971052475E-2</v>
      </c>
      <c r="I165" s="239">
        <f t="shared" si="32"/>
        <v>1.2423214971052473E-2</v>
      </c>
      <c r="J165" s="239">
        <f t="shared" si="32"/>
        <v>1.2423214971052475E-2</v>
      </c>
      <c r="K165" s="239">
        <f t="shared" si="32"/>
        <v>1.2423214971052475E-2</v>
      </c>
      <c r="L165" s="239">
        <f t="shared" si="32"/>
        <v>1.2423214971052473E-2</v>
      </c>
      <c r="M165" s="239">
        <f t="shared" si="32"/>
        <v>1.2423214971052475E-2</v>
      </c>
      <c r="N165" s="239">
        <f t="shared" si="32"/>
        <v>1.2423214971052473E-2</v>
      </c>
      <c r="O165" s="239">
        <f t="shared" si="32"/>
        <v>1.2423214971052475E-2</v>
      </c>
      <c r="P165" s="239">
        <f t="shared" si="32"/>
        <v>1.2423214971052475E-2</v>
      </c>
      <c r="Q165" s="239">
        <f t="shared" si="32"/>
        <v>1.2423214971052478E-2</v>
      </c>
    </row>
    <row r="166" spans="1:17" x14ac:dyDescent="0.25">
      <c r="A166" s="76" t="s">
        <v>80</v>
      </c>
      <c r="B166" s="239">
        <f t="shared" ref="B166:Q166" si="33">IF(B$101=0,0,B$101/B$97)</f>
        <v>5.8997364437696695E-3</v>
      </c>
      <c r="C166" s="239">
        <f t="shared" si="33"/>
        <v>5.8997364437696712E-3</v>
      </c>
      <c r="D166" s="239">
        <f t="shared" si="33"/>
        <v>5.8997364437696704E-3</v>
      </c>
      <c r="E166" s="239">
        <f t="shared" si="33"/>
        <v>5.8997364437696704E-3</v>
      </c>
      <c r="F166" s="239">
        <f t="shared" si="33"/>
        <v>5.8997364437696712E-3</v>
      </c>
      <c r="G166" s="239">
        <f t="shared" si="33"/>
        <v>5.8997364437696704E-3</v>
      </c>
      <c r="H166" s="239">
        <f t="shared" si="33"/>
        <v>5.8997364437696695E-3</v>
      </c>
      <c r="I166" s="239">
        <f t="shared" si="33"/>
        <v>5.8997364437696695E-3</v>
      </c>
      <c r="J166" s="239">
        <f t="shared" si="33"/>
        <v>5.8997364437696695E-3</v>
      </c>
      <c r="K166" s="239">
        <f t="shared" si="33"/>
        <v>5.8997364437696695E-3</v>
      </c>
      <c r="L166" s="239">
        <f t="shared" si="33"/>
        <v>5.8997364437696686E-3</v>
      </c>
      <c r="M166" s="239">
        <f t="shared" si="33"/>
        <v>5.8997364437696695E-3</v>
      </c>
      <c r="N166" s="239">
        <f t="shared" si="33"/>
        <v>5.8997364437696686E-3</v>
      </c>
      <c r="O166" s="239">
        <f t="shared" si="33"/>
        <v>5.8997364437696695E-3</v>
      </c>
      <c r="P166" s="239">
        <f t="shared" si="33"/>
        <v>5.8997364437696686E-3</v>
      </c>
      <c r="Q166" s="239">
        <f t="shared" si="33"/>
        <v>5.8997364437696704E-3</v>
      </c>
    </row>
    <row r="167" spans="1:17" x14ac:dyDescent="0.25">
      <c r="A167" s="129" t="s">
        <v>79</v>
      </c>
      <c r="B167" s="238">
        <f t="shared" ref="B167:Q167" si="34">IF(B$102=0,0,B$102/B$97)</f>
        <v>7.7915665962297025E-3</v>
      </c>
      <c r="C167" s="238">
        <f t="shared" si="34"/>
        <v>7.7915665962297034E-3</v>
      </c>
      <c r="D167" s="238">
        <f t="shared" si="34"/>
        <v>7.7915665962297025E-3</v>
      </c>
      <c r="E167" s="238">
        <f t="shared" si="34"/>
        <v>7.7915665962297043E-3</v>
      </c>
      <c r="F167" s="238">
        <f t="shared" si="34"/>
        <v>7.7915665962297043E-3</v>
      </c>
      <c r="G167" s="238">
        <f t="shared" si="34"/>
        <v>7.7915665962297008E-3</v>
      </c>
      <c r="H167" s="238">
        <f t="shared" si="34"/>
        <v>7.7915665962297025E-3</v>
      </c>
      <c r="I167" s="238">
        <f t="shared" si="34"/>
        <v>7.7915665962297034E-3</v>
      </c>
      <c r="J167" s="238">
        <f t="shared" si="34"/>
        <v>7.7915665962297025E-3</v>
      </c>
      <c r="K167" s="238">
        <f t="shared" si="34"/>
        <v>7.7915665962297025E-3</v>
      </c>
      <c r="L167" s="238">
        <f t="shared" si="34"/>
        <v>7.7915665962297017E-3</v>
      </c>
      <c r="M167" s="238">
        <f t="shared" si="34"/>
        <v>7.7915665962297025E-3</v>
      </c>
      <c r="N167" s="238">
        <f t="shared" si="34"/>
        <v>7.7915665962297025E-3</v>
      </c>
      <c r="O167" s="238">
        <f t="shared" si="34"/>
        <v>7.7915665962297025E-3</v>
      </c>
      <c r="P167" s="238">
        <f t="shared" si="34"/>
        <v>7.7915665962297017E-3</v>
      </c>
      <c r="Q167" s="238">
        <f t="shared" si="34"/>
        <v>7.7915665962297034E-3</v>
      </c>
    </row>
    <row r="168" spans="1:17" x14ac:dyDescent="0.25">
      <c r="A168" s="127" t="s">
        <v>206</v>
      </c>
      <c r="B168" s="237">
        <f t="shared" ref="B168:Q168" si="35">IF(B$107=0,0,B$107/B$97)</f>
        <v>0.74167586478073311</v>
      </c>
      <c r="C168" s="237">
        <f t="shared" si="35"/>
        <v>0.75356838473646026</v>
      </c>
      <c r="D168" s="237">
        <f t="shared" si="35"/>
        <v>0.68840951356957869</v>
      </c>
      <c r="E168" s="237">
        <f t="shared" si="35"/>
        <v>0.74337291365658786</v>
      </c>
      <c r="F168" s="237">
        <f t="shared" si="35"/>
        <v>0.79667564402005786</v>
      </c>
      <c r="G168" s="237">
        <f t="shared" si="35"/>
        <v>0.8113567002593004</v>
      </c>
      <c r="H168" s="237">
        <f t="shared" si="35"/>
        <v>0.84319089677960701</v>
      </c>
      <c r="I168" s="237">
        <f t="shared" si="35"/>
        <v>0.84099536057954549</v>
      </c>
      <c r="J168" s="237">
        <f t="shared" si="35"/>
        <v>0.84748878259653559</v>
      </c>
      <c r="K168" s="237">
        <f t="shared" si="35"/>
        <v>0.84846860969494664</v>
      </c>
      <c r="L168" s="237">
        <f t="shared" si="35"/>
        <v>0.8545938491025391</v>
      </c>
      <c r="M168" s="237">
        <f t="shared" si="35"/>
        <v>0.73921274311890928</v>
      </c>
      <c r="N168" s="237">
        <f t="shared" si="35"/>
        <v>0.75413556999412379</v>
      </c>
      <c r="O168" s="237">
        <f t="shared" si="35"/>
        <v>0.73437667375840432</v>
      </c>
      <c r="P168" s="237">
        <f t="shared" si="35"/>
        <v>0.75005988783130317</v>
      </c>
      <c r="Q168" s="237">
        <f t="shared" si="35"/>
        <v>0.73004424440600379</v>
      </c>
    </row>
    <row r="169" spans="1:17" x14ac:dyDescent="0.25">
      <c r="A169" s="142" t="s">
        <v>218</v>
      </c>
      <c r="B169" s="235">
        <f t="shared" ref="B169:Q169" si="36">IF(B$108=0,0,B$108/B$97)</f>
        <v>0.72964839395511727</v>
      </c>
      <c r="C169" s="235">
        <f t="shared" si="36"/>
        <v>0.74249909862293917</v>
      </c>
      <c r="D169" s="235">
        <f t="shared" si="36"/>
        <v>0.67209035321225774</v>
      </c>
      <c r="E169" s="235">
        <f t="shared" si="36"/>
        <v>0.73148217468381538</v>
      </c>
      <c r="F169" s="235">
        <f t="shared" si="36"/>
        <v>0.78907952566068873</v>
      </c>
      <c r="G169" s="235">
        <f t="shared" si="36"/>
        <v>0.80494344000722995</v>
      </c>
      <c r="H169" s="235">
        <f t="shared" si="36"/>
        <v>0.83934252946369525</v>
      </c>
      <c r="I169" s="235">
        <f t="shared" si="36"/>
        <v>0.83697009810351797</v>
      </c>
      <c r="J169" s="235">
        <f t="shared" si="36"/>
        <v>0.84398669752353284</v>
      </c>
      <c r="K169" s="235">
        <f t="shared" si="36"/>
        <v>0.84504546965207106</v>
      </c>
      <c r="L169" s="235">
        <f t="shared" si="36"/>
        <v>0.85166422185427093</v>
      </c>
      <c r="M169" s="235">
        <f t="shared" si="36"/>
        <v>0.72698681767398865</v>
      </c>
      <c r="N169" s="235">
        <f t="shared" si="36"/>
        <v>0.74311198220567098</v>
      </c>
      <c r="O169" s="235">
        <f t="shared" si="36"/>
        <v>0.72176110442428987</v>
      </c>
      <c r="P169" s="235">
        <f t="shared" si="36"/>
        <v>0.73870792083017645</v>
      </c>
      <c r="Q169" s="235">
        <f t="shared" si="36"/>
        <v>0.71707960964360729</v>
      </c>
    </row>
    <row r="170" spans="1:17" x14ac:dyDescent="0.25">
      <c r="A170" s="142" t="s">
        <v>217</v>
      </c>
      <c r="B170" s="235">
        <f t="shared" ref="B170:Q170" si="37">IF(B$114=0,0,B$114/B$97)</f>
        <v>1.2027470825615762E-2</v>
      </c>
      <c r="C170" s="235">
        <f t="shared" si="37"/>
        <v>1.1069286113521187E-2</v>
      </c>
      <c r="D170" s="235">
        <f t="shared" si="37"/>
        <v>1.6319160357320936E-2</v>
      </c>
      <c r="E170" s="235">
        <f t="shared" si="37"/>
        <v>1.1890738972772564E-2</v>
      </c>
      <c r="F170" s="235">
        <f t="shared" si="37"/>
        <v>7.5961183593692061E-3</v>
      </c>
      <c r="G170" s="235">
        <f t="shared" si="37"/>
        <v>6.4132602520705316E-3</v>
      </c>
      <c r="H170" s="235">
        <f t="shared" si="37"/>
        <v>3.848367315911701E-3</v>
      </c>
      <c r="I170" s="235">
        <f t="shared" si="37"/>
        <v>4.0252624760275498E-3</v>
      </c>
      <c r="J170" s="235">
        <f t="shared" si="37"/>
        <v>3.5020850730027213E-3</v>
      </c>
      <c r="K170" s="235">
        <f t="shared" si="37"/>
        <v>3.4231400428755073E-3</v>
      </c>
      <c r="L170" s="235">
        <f t="shared" si="37"/>
        <v>2.9296272482681666E-3</v>
      </c>
      <c r="M170" s="235">
        <f t="shared" si="37"/>
        <v>1.2225925444920573E-2</v>
      </c>
      <c r="N170" s="235">
        <f t="shared" si="37"/>
        <v>1.1023587788452825E-2</v>
      </c>
      <c r="O170" s="235">
        <f t="shared" si="37"/>
        <v>1.2615569334114403E-2</v>
      </c>
      <c r="P170" s="235">
        <f t="shared" si="37"/>
        <v>1.1351967001126801E-2</v>
      </c>
      <c r="Q170" s="235">
        <f t="shared" si="37"/>
        <v>1.296463476239657E-2</v>
      </c>
    </row>
    <row r="171" spans="1:17" x14ac:dyDescent="0.25">
      <c r="A171" s="127" t="s">
        <v>205</v>
      </c>
      <c r="B171" s="237">
        <f t="shared" ref="B171:Q171" si="38">IF(B$115=0,0,B$115/B$97)</f>
        <v>8.4528991460978767E-2</v>
      </c>
      <c r="C171" s="237">
        <f t="shared" si="38"/>
        <v>7.77948751599703E-2</v>
      </c>
      <c r="D171" s="237">
        <f t="shared" si="38"/>
        <v>0.11469095926272614</v>
      </c>
      <c r="E171" s="237">
        <f t="shared" si="38"/>
        <v>8.3568040834783031E-2</v>
      </c>
      <c r="F171" s="237">
        <f t="shared" si="38"/>
        <v>5.3385473408773025E-2</v>
      </c>
      <c r="G171" s="237">
        <f t="shared" si="38"/>
        <v>4.5072353859278692E-2</v>
      </c>
      <c r="H171" s="237">
        <f t="shared" si="38"/>
        <v>2.7046301978350954E-2</v>
      </c>
      <c r="I171" s="237">
        <f t="shared" si="38"/>
        <v>2.8289520082615656E-2</v>
      </c>
      <c r="J171" s="237">
        <f t="shared" si="38"/>
        <v>2.4612632491362765E-2</v>
      </c>
      <c r="K171" s="237">
        <f t="shared" si="38"/>
        <v>2.4057807302072118E-2</v>
      </c>
      <c r="L171" s="237">
        <f t="shared" si="38"/>
        <v>2.0589402397493024E-2</v>
      </c>
      <c r="M171" s="237">
        <f t="shared" si="38"/>
        <v>8.592372931267081E-2</v>
      </c>
      <c r="N171" s="237">
        <f t="shared" si="38"/>
        <v>7.7473707610658304E-2</v>
      </c>
      <c r="O171" s="237">
        <f t="shared" si="38"/>
        <v>8.8662144184760233E-2</v>
      </c>
      <c r="P171" s="237">
        <f t="shared" si="38"/>
        <v>7.9781554710562655E-2</v>
      </c>
      <c r="Q171" s="237">
        <f t="shared" si="38"/>
        <v>9.1115373881542797E-2</v>
      </c>
    </row>
    <row r="172" spans="1:17" x14ac:dyDescent="0.25">
      <c r="A172" s="127" t="s">
        <v>204</v>
      </c>
      <c r="B172" s="237">
        <f t="shared" ref="B172:Q172" si="39">IF(B$116=0,0,B$116/B$97)</f>
        <v>5.7715618946087122E-2</v>
      </c>
      <c r="C172" s="237">
        <f t="shared" si="39"/>
        <v>5.8566119067652973E-2</v>
      </c>
      <c r="D172" s="237">
        <f t="shared" si="39"/>
        <v>5.3906246470858198E-2</v>
      </c>
      <c r="E172" s="237">
        <f t="shared" si="39"/>
        <v>5.78369843321105E-2</v>
      </c>
      <c r="F172" s="237">
        <f t="shared" si="39"/>
        <v>6.164895848247489E-2</v>
      </c>
      <c r="G172" s="237">
        <f t="shared" si="39"/>
        <v>6.2698882313813847E-2</v>
      </c>
      <c r="H172" s="237">
        <f t="shared" si="39"/>
        <v>6.4975522429724222E-2</v>
      </c>
      <c r="I172" s="237">
        <f t="shared" si="39"/>
        <v>6.4818507447869544E-2</v>
      </c>
      <c r="J172" s="237">
        <f t="shared" si="39"/>
        <v>6.5282888103558007E-2</v>
      </c>
      <c r="K172" s="237">
        <f t="shared" si="39"/>
        <v>6.5352960978727767E-2</v>
      </c>
      <c r="L172" s="237">
        <f t="shared" si="39"/>
        <v>6.5791010852107992E-2</v>
      </c>
      <c r="M172" s="237">
        <f t="shared" si="39"/>
        <v>5.7539467442401529E-2</v>
      </c>
      <c r="N172" s="237">
        <f t="shared" si="39"/>
        <v>5.8606681634072053E-2</v>
      </c>
      <c r="O172" s="237">
        <f t="shared" si="39"/>
        <v>5.7193613275721797E-2</v>
      </c>
      <c r="P172" s="237">
        <f t="shared" si="39"/>
        <v>5.8315206977073604E-2</v>
      </c>
      <c r="Q172" s="237">
        <f t="shared" si="39"/>
        <v>5.6883777201903012E-2</v>
      </c>
    </row>
    <row r="173" spans="1:17" x14ac:dyDescent="0.25">
      <c r="A173" s="142" t="s">
        <v>216</v>
      </c>
      <c r="B173" s="235">
        <f t="shared" ref="B173:Q173" si="40">IF(B$117=0,0,B$117/B$97)</f>
        <v>5.600919726215977E-2</v>
      </c>
      <c r="C173" s="235">
        <f t="shared" si="40"/>
        <v>5.6995641772502985E-2</v>
      </c>
      <c r="D173" s="235">
        <f t="shared" si="40"/>
        <v>5.1590932677877593E-2</v>
      </c>
      <c r="E173" s="235">
        <f t="shared" si="40"/>
        <v>5.6149961755606326E-2</v>
      </c>
      <c r="F173" s="235">
        <f t="shared" si="40"/>
        <v>6.0571243868152179E-2</v>
      </c>
      <c r="G173" s="235">
        <f t="shared" si="40"/>
        <v>6.1788988079400496E-2</v>
      </c>
      <c r="H173" s="235">
        <f t="shared" si="40"/>
        <v>6.4429527554259389E-2</v>
      </c>
      <c r="I173" s="235">
        <f t="shared" si="40"/>
        <v>6.4247415214749054E-2</v>
      </c>
      <c r="J173" s="235">
        <f t="shared" si="40"/>
        <v>6.4786022719789824E-2</v>
      </c>
      <c r="K173" s="235">
        <f t="shared" si="40"/>
        <v>6.4867296080348455E-2</v>
      </c>
      <c r="L173" s="235">
        <f t="shared" si="40"/>
        <v>6.5375364076925457E-2</v>
      </c>
      <c r="M173" s="235">
        <f t="shared" si="40"/>
        <v>5.5804889609058626E-2</v>
      </c>
      <c r="N173" s="235">
        <f t="shared" si="40"/>
        <v>5.7042687880968973E-2</v>
      </c>
      <c r="O173" s="235">
        <f t="shared" si="40"/>
        <v>5.5403753929651044E-2</v>
      </c>
      <c r="P173" s="235">
        <f t="shared" si="40"/>
        <v>5.6704623760800557E-2</v>
      </c>
      <c r="Q173" s="235">
        <f t="shared" si="40"/>
        <v>5.504439349409683E-2</v>
      </c>
    </row>
    <row r="174" spans="1:17" x14ac:dyDescent="0.25">
      <c r="A174" s="142" t="s">
        <v>215</v>
      </c>
      <c r="B174" s="259">
        <f t="shared" ref="B174:Q174" si="41">IF(B$123=0,0,B$123/B$97)</f>
        <v>1.7064216839273454E-3</v>
      </c>
      <c r="C174" s="259">
        <f t="shared" si="41"/>
        <v>1.5704772951499854E-3</v>
      </c>
      <c r="D174" s="259">
        <f t="shared" si="41"/>
        <v>2.3153137929806029E-3</v>
      </c>
      <c r="E174" s="259">
        <f t="shared" si="41"/>
        <v>1.6870225765041726E-3</v>
      </c>
      <c r="F174" s="259">
        <f t="shared" si="41"/>
        <v>1.0777146143227171E-3</v>
      </c>
      <c r="G174" s="259">
        <f t="shared" si="41"/>
        <v>9.098942344133459E-4</v>
      </c>
      <c r="H174" s="259">
        <f t="shared" si="41"/>
        <v>5.4599487546483415E-4</v>
      </c>
      <c r="I174" s="259">
        <f t="shared" si="41"/>
        <v>5.7109223312049322E-4</v>
      </c>
      <c r="J174" s="259">
        <f t="shared" si="41"/>
        <v>4.9686538376817661E-4</v>
      </c>
      <c r="K174" s="259">
        <f t="shared" si="41"/>
        <v>4.8566489837930619E-4</v>
      </c>
      <c r="L174" s="259">
        <f t="shared" si="41"/>
        <v>4.1564677518253387E-4</v>
      </c>
      <c r="M174" s="259">
        <f t="shared" si="41"/>
        <v>1.7345778333429009E-3</v>
      </c>
      <c r="N174" s="259">
        <f t="shared" si="41"/>
        <v>1.5639937531030793E-3</v>
      </c>
      <c r="O174" s="259">
        <f t="shared" si="41"/>
        <v>1.7898593460707525E-3</v>
      </c>
      <c r="P174" s="259">
        <f t="shared" si="41"/>
        <v>1.6105832162730451E-3</v>
      </c>
      <c r="Q174" s="259">
        <f t="shared" si="41"/>
        <v>1.8393837078061785E-3</v>
      </c>
    </row>
    <row r="175" spans="1:17" x14ac:dyDescent="0.25">
      <c r="A175" s="72" t="s">
        <v>203</v>
      </c>
      <c r="B175" s="234">
        <f t="shared" ref="B175:Q175" si="42">IF(B$124=0,0,B$124/B$97)</f>
        <v>7.542586930364259E-2</v>
      </c>
      <c r="C175" s="234">
        <f t="shared" si="42"/>
        <v>6.9416965527358113E-2</v>
      </c>
      <c r="D175" s="234">
        <f t="shared" si="42"/>
        <v>0.10233962518827872</v>
      </c>
      <c r="E175" s="234">
        <f t="shared" si="42"/>
        <v>7.4568405667960233E-2</v>
      </c>
      <c r="F175" s="234">
        <f t="shared" si="42"/>
        <v>4.7636268580135928E-2</v>
      </c>
      <c r="G175" s="234">
        <f t="shared" si="42"/>
        <v>4.0218408059048687E-2</v>
      </c>
      <c r="H175" s="234">
        <f t="shared" si="42"/>
        <v>2.4133623303759316E-2</v>
      </c>
      <c r="I175" s="234">
        <f t="shared" si="42"/>
        <v>2.5242956381410896E-2</v>
      </c>
      <c r="J175" s="234">
        <f t="shared" si="42"/>
        <v>2.1962041299985233E-2</v>
      </c>
      <c r="K175" s="234">
        <f t="shared" si="42"/>
        <v>2.1466966515695123E-2</v>
      </c>
      <c r="L175" s="234">
        <f t="shared" si="42"/>
        <v>1.8372082139301468E-2</v>
      </c>
      <c r="M175" s="234">
        <f t="shared" si="42"/>
        <v>7.6670404617460108E-2</v>
      </c>
      <c r="N175" s="234">
        <f t="shared" si="42"/>
        <v>6.9130385252587412E-2</v>
      </c>
      <c r="O175" s="234">
        <f t="shared" si="42"/>
        <v>7.9113913272555292E-2</v>
      </c>
      <c r="P175" s="234">
        <f t="shared" si="42"/>
        <v>7.1189694972502063E-2</v>
      </c>
      <c r="Q175" s="234">
        <f t="shared" si="42"/>
        <v>8.1302949001992031E-2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69.300000000000026</v>
      </c>
      <c r="C180" s="230">
        <f t="shared" si="43"/>
        <v>69.767173282302892</v>
      </c>
      <c r="D180" s="230">
        <f t="shared" si="43"/>
        <v>61.890711662118569</v>
      </c>
      <c r="E180" s="230">
        <f t="shared" si="43"/>
        <v>51.567279095143839</v>
      </c>
      <c r="F180" s="230">
        <f t="shared" si="43"/>
        <v>56.473964472741159</v>
      </c>
      <c r="G180" s="230">
        <f t="shared" si="43"/>
        <v>56.000262400885994</v>
      </c>
      <c r="H180" s="230">
        <f t="shared" si="43"/>
        <v>54.922665997006213</v>
      </c>
      <c r="I180" s="230">
        <f t="shared" si="43"/>
        <v>45.816254701827454</v>
      </c>
      <c r="J180" s="230">
        <f t="shared" si="43"/>
        <v>48.577823284372329</v>
      </c>
      <c r="K180" s="230">
        <f t="shared" si="43"/>
        <v>48.923653642178479</v>
      </c>
      <c r="L180" s="230">
        <f t="shared" si="43"/>
        <v>49.109025927912668</v>
      </c>
      <c r="M180" s="230">
        <f t="shared" si="43"/>
        <v>48.354105401956929</v>
      </c>
      <c r="N180" s="230">
        <f t="shared" si="43"/>
        <v>49.736821119027475</v>
      </c>
      <c r="O180" s="230">
        <f t="shared" si="43"/>
        <v>55.455331512636988</v>
      </c>
      <c r="P180" s="230">
        <f t="shared" si="43"/>
        <v>49.026752890107183</v>
      </c>
      <c r="Q180" s="230">
        <f t="shared" si="43"/>
        <v>44.873506590712012</v>
      </c>
    </row>
    <row r="181" spans="1:17" x14ac:dyDescent="0.25">
      <c r="A181" s="132" t="s">
        <v>83</v>
      </c>
      <c r="B181" s="229">
        <f>IF(B$6=0,0,B$6/NMM!B$9*1000)</f>
        <v>0.32416405401352322</v>
      </c>
      <c r="C181" s="229">
        <f>IF(C$6=0,0,C$6/NMM!C$9*1000)</f>
        <v>0.32634934672807014</v>
      </c>
      <c r="D181" s="229">
        <f>IF(D$6=0,0,D$6/NMM!D$9*1000)</f>
        <v>0.28950568539934185</v>
      </c>
      <c r="E181" s="229">
        <f>IF(E$6=0,0,E$6/NMM!E$9*1000)</f>
        <v>0.24121584770459789</v>
      </c>
      <c r="F181" s="229">
        <f>IF(F$6=0,0,F$6/NMM!F$9*1000)</f>
        <v>0.26416781052957367</v>
      </c>
      <c r="G181" s="229">
        <f>IF(G$6=0,0,G$6/NMM!G$9*1000)</f>
        <v>0.26195197814851773</v>
      </c>
      <c r="H181" s="229">
        <f>IF(H$6=0,0,H$6/NMM!H$9*1000)</f>
        <v>0.25691131409552981</v>
      </c>
      <c r="I181" s="229">
        <f>IF(I$6=0,0,I$6/NMM!I$9*1000)</f>
        <v>0.2143143270398345</v>
      </c>
      <c r="J181" s="229">
        <f>IF(J$6=0,0,J$6/NMM!J$9*1000)</f>
        <v>0.22723209424263568</v>
      </c>
      <c r="K181" s="229">
        <f>IF(K$6=0,0,K$6/NMM!K$9*1000)</f>
        <v>0.22884978213278567</v>
      </c>
      <c r="L181" s="229">
        <f>IF(L$6=0,0,L$6/NMM!L$9*1000)</f>
        <v>0.22971689658654249</v>
      </c>
      <c r="M181" s="229">
        <f>IF(M$6=0,0,M$6/NMM!M$9*1000)</f>
        <v>0.22618561089892578</v>
      </c>
      <c r="N181" s="229">
        <f>IF(N$6=0,0,N$6/NMM!N$9*1000)</f>
        <v>0.23265352911528661</v>
      </c>
      <c r="O181" s="229">
        <f>IF(O$6=0,0,O$6/NMM!O$9*1000)</f>
        <v>0.25940295930447743</v>
      </c>
      <c r="P181" s="229">
        <f>IF(P$6=0,0,P$6/NMM!P$9*1000)</f>
        <v>0.22933204865766751</v>
      </c>
      <c r="Q181" s="229">
        <f>IF(Q$6=0,0,Q$6/NMM!Q$9*1000)</f>
        <v>0.20990444176403689</v>
      </c>
    </row>
    <row r="182" spans="1:17" x14ac:dyDescent="0.25">
      <c r="A182" s="76" t="s">
        <v>82</v>
      </c>
      <c r="B182" s="228">
        <f>IF(B$7=0,0,B$7/NMM!B$9*1000)</f>
        <v>0.11561300151053223</v>
      </c>
      <c r="C182" s="228">
        <f>IF(C$7=0,0,C$7/NMM!C$9*1000)</f>
        <v>0.11639238542673083</v>
      </c>
      <c r="D182" s="228">
        <f>IF(D$7=0,0,D$7/NMM!D$9*1000)</f>
        <v>0.10325210592901052</v>
      </c>
      <c r="E182" s="228">
        <f>IF(E$7=0,0,E$7/NMM!E$9*1000)</f>
        <v>8.6029551456290085E-2</v>
      </c>
      <c r="F182" s="228">
        <f>IF(F$7=0,0,F$7/NMM!F$9*1000)</f>
        <v>9.4215361326013949E-2</v>
      </c>
      <c r="G182" s="228">
        <f>IF(G$7=0,0,G$7/NMM!G$9*1000)</f>
        <v>9.3425085447962949E-2</v>
      </c>
      <c r="H182" s="228">
        <f>IF(H$7=0,0,H$7/NMM!H$9*1000)</f>
        <v>9.1627334298330976E-2</v>
      </c>
      <c r="I182" s="228">
        <f>IF(I$7=0,0,I$7/NMM!I$9*1000)</f>
        <v>7.643513310316459E-2</v>
      </c>
      <c r="J182" s="228">
        <f>IF(J$7=0,0,J$7/NMM!J$9*1000)</f>
        <v>8.1042250458217974E-2</v>
      </c>
      <c r="K182" s="228">
        <f>IF(K$7=0,0,K$7/NMM!K$9*1000)</f>
        <v>8.1619198303520019E-2</v>
      </c>
      <c r="L182" s="228">
        <f>IF(L$7=0,0,L$7/NMM!L$9*1000)</f>
        <v>8.1928454383615207E-2</v>
      </c>
      <c r="M182" s="228">
        <f>IF(M$7=0,0,M$7/NMM!M$9*1000)</f>
        <v>8.0669022523475908E-2</v>
      </c>
      <c r="N182" s="228">
        <f>IF(N$7=0,0,N$7/NMM!N$9*1000)</f>
        <v>8.2975803393408307E-2</v>
      </c>
      <c r="O182" s="228">
        <f>IF(O$7=0,0,O$7/NMM!O$9*1000)</f>
        <v>9.2515978729257792E-2</v>
      </c>
      <c r="P182" s="228">
        <f>IF(P$7=0,0,P$7/NMM!P$9*1000)</f>
        <v>8.1791198498419232E-2</v>
      </c>
      <c r="Q182" s="228">
        <f>IF(Q$7=0,0,Q$7/NMM!Q$9*1000)</f>
        <v>7.4862348993576716E-2</v>
      </c>
    </row>
    <row r="183" spans="1:17" x14ac:dyDescent="0.25">
      <c r="A183" s="76" t="s">
        <v>81</v>
      </c>
      <c r="B183" s="228">
        <f>IF(B$8=0,0,B$8/NMM!B$9*1000)</f>
        <v>0.43865793106397305</v>
      </c>
      <c r="C183" s="228">
        <f>IF(C$8=0,0,C$8/NMM!C$9*1000)</f>
        <v>0.44161506332174139</v>
      </c>
      <c r="D183" s="228">
        <f>IF(D$8=0,0,D$8/NMM!D$9*1000)</f>
        <v>0.3917583193330712</v>
      </c>
      <c r="E183" s="228">
        <f>IF(E$8=0,0,E$8/NMM!E$9*1000)</f>
        <v>0.32641264009342374</v>
      </c>
      <c r="F183" s="228">
        <f>IF(F$8=0,0,F$8/NMM!F$9*1000)</f>
        <v>0.35747117481375112</v>
      </c>
      <c r="G183" s="228">
        <f>IF(G$8=0,0,G$8/NMM!G$9*1000)</f>
        <v>0.35447271636092703</v>
      </c>
      <c r="H183" s="228">
        <f>IF(H$8=0,0,H$8/NMM!H$9*1000)</f>
        <v>0.34765170324335309</v>
      </c>
      <c r="I183" s="228">
        <f>IF(I$8=0,0,I$8/NMM!I$9*1000)</f>
        <v>0.29000957426556501</v>
      </c>
      <c r="J183" s="228">
        <f>IF(J$8=0,0,J$8/NMM!J$9*1000)</f>
        <v>0.3074898623017901</v>
      </c>
      <c r="K183" s="228">
        <f>IF(K$8=0,0,K$8/NMM!K$9*1000)</f>
        <v>0.30967891322898161</v>
      </c>
      <c r="L183" s="228">
        <f>IF(L$8=0,0,L$8/NMM!L$9*1000)</f>
        <v>0.31085229018910798</v>
      </c>
      <c r="M183" s="228">
        <f>IF(M$8=0,0,M$8/NMM!M$9*1000)</f>
        <v>0.30607376383941853</v>
      </c>
      <c r="N183" s="228">
        <f>IF(N$8=0,0,N$8/NMM!N$9*1000)</f>
        <v>0.31482613347433641</v>
      </c>
      <c r="O183" s="228">
        <f>IF(O$8=0,0,O$8/NMM!O$9*1000)</f>
        <v>0.35102339087734608</v>
      </c>
      <c r="P183" s="228">
        <f>IF(P$8=0,0,P$8/NMM!P$9*1000)</f>
        <v>0.31033151500085249</v>
      </c>
      <c r="Q183" s="228">
        <f>IF(Q$8=0,0,Q$8/NMM!Q$9*1000)</f>
        <v>0.28404212930255829</v>
      </c>
    </row>
    <row r="184" spans="1:17" x14ac:dyDescent="0.25">
      <c r="A184" s="76" t="s">
        <v>80</v>
      </c>
      <c r="B184" s="228">
        <f>IF(B$9=0,0,B$9/NMM!B$9*1000)</f>
        <v>2.2674950518073483E-2</v>
      </c>
      <c r="C184" s="228">
        <f>IF(C$9=0,0,C$9/NMM!C$9*1000)</f>
        <v>2.2827809552122311E-2</v>
      </c>
      <c r="D184" s="228">
        <f>IF(D$9=0,0,D$9/NMM!D$9*1000)</f>
        <v>2.0250632387689635E-2</v>
      </c>
      <c r="E184" s="228">
        <f>IF(E$9=0,0,E$9/NMM!E$9*1000)</f>
        <v>1.6872806664272315E-2</v>
      </c>
      <c r="F184" s="228">
        <f>IF(F$9=0,0,F$9/NMM!F$9*1000)</f>
        <v>1.847827344846819E-2</v>
      </c>
      <c r="G184" s="228">
        <f>IF(G$9=0,0,G$9/NMM!G$9*1000)</f>
        <v>1.8323278195371148E-2</v>
      </c>
      <c r="H184" s="228">
        <f>IF(H$9=0,0,H$9/NMM!H$9*1000)</f>
        <v>1.7970688799463102E-2</v>
      </c>
      <c r="I184" s="228">
        <f>IF(I$9=0,0,I$9/NMM!I$9*1000)</f>
        <v>1.4991072269659289E-2</v>
      </c>
      <c r="J184" s="228">
        <f>IF(J$9=0,0,J$9/NMM!J$9*1000)</f>
        <v>1.5894657132018184E-2</v>
      </c>
      <c r="K184" s="228">
        <f>IF(K$9=0,0,K$9/NMM!K$9*1000)</f>
        <v>1.6007812777774352E-2</v>
      </c>
      <c r="L184" s="228">
        <f>IF(L$9=0,0,L$9/NMM!L$9*1000)</f>
        <v>1.6068466564303139E-2</v>
      </c>
      <c r="M184" s="228">
        <f>IF(M$9=0,0,M$9/NMM!M$9*1000)</f>
        <v>1.5821456671501914E-2</v>
      </c>
      <c r="N184" s="228">
        <f>IF(N$9=0,0,N$9/NMM!N$9*1000)</f>
        <v>1.6273881064938239E-2</v>
      </c>
      <c r="O184" s="228">
        <f>IF(O$9=0,0,O$9/NMM!O$9*1000)</f>
        <v>1.8144976883295878E-2</v>
      </c>
      <c r="P184" s="228">
        <f>IF(P$9=0,0,P$9/NMM!P$9*1000)</f>
        <v>1.6041546837590133E-2</v>
      </c>
      <c r="Q184" s="228">
        <f>IF(Q$9=0,0,Q$9/NMM!Q$9*1000)</f>
        <v>1.4682605216693205E-2</v>
      </c>
    </row>
    <row r="185" spans="1:17" x14ac:dyDescent="0.25">
      <c r="A185" s="129" t="s">
        <v>79</v>
      </c>
      <c r="B185" s="227">
        <f>IF(B$10=0,0,B$10/NMM!B$9*1000)</f>
        <v>0.27881415297737622</v>
      </c>
      <c r="C185" s="227">
        <f>IF(C$10=0,0,C$10/NMM!C$9*1000)</f>
        <v>0.28069372762382555</v>
      </c>
      <c r="D185" s="227">
        <f>IF(D$10=0,0,D$10/NMM!D$9*1000)</f>
        <v>0.24900442062396258</v>
      </c>
      <c r="E185" s="227">
        <f>IF(E$10=0,0,E$10/NMM!E$9*1000)</f>
        <v>0.20747023437605325</v>
      </c>
      <c r="F185" s="227">
        <f>IF(F$10=0,0,F$10/NMM!F$9*1000)</f>
        <v>0.2272112636326373</v>
      </c>
      <c r="G185" s="227">
        <f>IF(G$10=0,0,G$10/NMM!G$9*1000)</f>
        <v>0.2253054217577754</v>
      </c>
      <c r="H185" s="227">
        <f>IF(H$10=0,0,H$10/NMM!H$9*1000)</f>
        <v>0.2209699364966036</v>
      </c>
      <c r="I185" s="227">
        <f>IF(I$10=0,0,I$10/NMM!I$9*1000)</f>
        <v>0.18433218250051589</v>
      </c>
      <c r="J185" s="227">
        <f>IF(J$10=0,0,J$10/NMM!J$9*1000)</f>
        <v>0.19544277997859932</v>
      </c>
      <c r="K185" s="227">
        <f>IF(K$10=0,0,K$10/NMM!K$9*1000)</f>
        <v>0.19683415657723696</v>
      </c>
      <c r="L185" s="227">
        <f>IF(L$10=0,0,L$10/NMM!L$9*1000)</f>
        <v>0.19757996345793621</v>
      </c>
      <c r="M185" s="227">
        <f>IF(M$10=0,0,M$10/NMM!M$9*1000)</f>
        <v>0.19454269755592193</v>
      </c>
      <c r="N185" s="227">
        <f>IF(N$10=0,0,N$10/NMM!N$9*1000)</f>
        <v>0.20010576698541013</v>
      </c>
      <c r="O185" s="227">
        <f>IF(O$10=0,0,O$10/NMM!O$9*1000)</f>
        <v>0.22311300553788571</v>
      </c>
      <c r="P185" s="227">
        <f>IF(P$10=0,0,P$10/NMM!P$9*1000)</f>
        <v>0.19724895498248729</v>
      </c>
      <c r="Q185" s="227">
        <f>IF(Q$10=0,0,Q$10/NMM!Q$9*1000)</f>
        <v>0.1805392313306505</v>
      </c>
    </row>
    <row r="186" spans="1:17" x14ac:dyDescent="0.25">
      <c r="A186" s="127" t="s">
        <v>214</v>
      </c>
      <c r="B186" s="225">
        <f>IF(B$15=0,0,B$15/NMM!B$9*1000)</f>
        <v>1.8268406123340171</v>
      </c>
      <c r="C186" s="225">
        <f>IF(C$15=0,0,C$15/NMM!C$9*1000)</f>
        <v>1.8391559243846416</v>
      </c>
      <c r="D186" s="225">
        <f>IF(D$15=0,0,D$15/NMM!D$9*1000)</f>
        <v>1.6315218699944118</v>
      </c>
      <c r="E186" s="225">
        <f>IF(E$15=0,0,E$15/NMM!E$9*1000)</f>
        <v>1.3593823913213812</v>
      </c>
      <c r="F186" s="225">
        <f>IF(F$15=0,0,F$15/NMM!F$9*1000)</f>
        <v>1.4887291751560172</v>
      </c>
      <c r="G186" s="225">
        <f>IF(G$15=0,0,G$15/NMM!G$9*1000)</f>
        <v>1.4762417554877372</v>
      </c>
      <c r="H186" s="225">
        <f>IF(H$15=0,0,H$15/NMM!H$9*1000)</f>
        <v>1.4478348741845242</v>
      </c>
      <c r="I186" s="225">
        <f>IF(I$15=0,0,I$15/NMM!I$9*1000)</f>
        <v>1.2077777026599963</v>
      </c>
      <c r="J186" s="225">
        <f>IF(J$15=0,0,J$15/NMM!J$9*1000)</f>
        <v>1.2805763410487214</v>
      </c>
      <c r="K186" s="225">
        <f>IF(K$15=0,0,K$15/NMM!K$9*1000)</f>
        <v>1.2896928914472541</v>
      </c>
      <c r="L186" s="225">
        <f>IF(L$15=0,0,L$15/NMM!L$9*1000)</f>
        <v>1.2945795526302324</v>
      </c>
      <c r="M186" s="225">
        <f>IF(M$15=0,0,M$15/NMM!M$9*1000)</f>
        <v>1.2746788386922738</v>
      </c>
      <c r="N186" s="225">
        <f>IF(N$15=0,0,N$15/NMM!N$9*1000)</f>
        <v>1.311129072851827</v>
      </c>
      <c r="O186" s="225">
        <f>IF(O$15=0,0,O$15/NMM!O$9*1000)</f>
        <v>1.4618766490293167</v>
      </c>
      <c r="P186" s="225">
        <f>IF(P$15=0,0,P$15/NMM!P$9*1000)</f>
        <v>1.2924107254042128</v>
      </c>
      <c r="Q186" s="225">
        <f>IF(Q$15=0,0,Q$15/NMM!Q$9*1000)</f>
        <v>1.1829256025649477</v>
      </c>
    </row>
    <row r="187" spans="1:17" x14ac:dyDescent="0.25">
      <c r="A187" s="127" t="s">
        <v>213</v>
      </c>
      <c r="B187" s="226">
        <f>IF(B$16=0,0,B$16/NMM!B$9*1000)</f>
        <v>24.627216716272056</v>
      </c>
      <c r="C187" s="226">
        <f>IF(C$16=0,0,C$16/NMM!C$9*1000)</f>
        <v>24.793236596031434</v>
      </c>
      <c r="D187" s="226">
        <f>IF(D$16=0,0,D$16/NMM!D$9*1000)</f>
        <v>21.994169824347761</v>
      </c>
      <c r="E187" s="226">
        <f>IF(E$16=0,0,E$16/NMM!E$9*1000)</f>
        <v>18.325520313774785</v>
      </c>
      <c r="F187" s="226">
        <f>IF(F$16=0,0,F$16/NMM!F$9*1000)</f>
        <v>20.069214457391702</v>
      </c>
      <c r="G187" s="226">
        <f>IF(G$16=0,0,G$16/NMM!G$9*1000)</f>
        <v>19.900874434555856</v>
      </c>
      <c r="H187" s="226">
        <f>IF(H$16=0,0,H$16/NMM!H$9*1000)</f>
        <v>19.517927823141385</v>
      </c>
      <c r="I187" s="226">
        <f>IF(I$16=0,0,I$16/NMM!I$9*1000)</f>
        <v>16.28177249162804</v>
      </c>
      <c r="J187" s="226">
        <f>IF(J$16=0,0,J$16/NMM!J$9*1000)</f>
        <v>17.263154136060663</v>
      </c>
      <c r="K187" s="226">
        <f>IF(K$16=0,0,K$16/NMM!K$9*1000)</f>
        <v>17.386052248163953</v>
      </c>
      <c r="L187" s="226">
        <f>IF(L$16=0,0,L$16/NMM!L$9*1000)</f>
        <v>17.451928199880641</v>
      </c>
      <c r="M187" s="226">
        <f>IF(M$16=0,0,M$16/NMM!M$9*1000)</f>
        <v>17.183651267755472</v>
      </c>
      <c r="N187" s="226">
        <f>IF(N$16=0,0,N$16/NMM!N$9*1000)</f>
        <v>17.67502846286791</v>
      </c>
      <c r="O187" s="226">
        <f>IF(O$16=0,0,O$16/NMM!O$9*1000)</f>
        <v>19.707221749414451</v>
      </c>
      <c r="P187" s="226">
        <f>IF(P$16=0,0,P$16/NMM!P$9*1000)</f>
        <v>17.422690740545264</v>
      </c>
      <c r="Q187" s="226">
        <f>IF(Q$16=0,0,Q$16/NMM!Q$9*1000)</f>
        <v>15.946747065346708</v>
      </c>
    </row>
    <row r="188" spans="1:17" x14ac:dyDescent="0.25">
      <c r="A188" s="127" t="s">
        <v>212</v>
      </c>
      <c r="B188" s="226">
        <f>IF(B$36=0,0,B$36/NMM!B$9*1000)</f>
        <v>40.049967270399605</v>
      </c>
      <c r="C188" s="226">
        <f>IF(C$36=0,0,C$36/NMM!C$9*1000)</f>
        <v>40.319956803817142</v>
      </c>
      <c r="D188" s="226">
        <f>IF(D$36=0,0,D$36/NMM!D$9*1000)</f>
        <v>35.767979457569801</v>
      </c>
      <c r="E188" s="226">
        <f>IF(E$36=0,0,E$36/NMM!E$9*1000)</f>
        <v>29.801844732814892</v>
      </c>
      <c r="F188" s="226">
        <f>IF(F$36=0,0,F$36/NMM!F$9*1000)</f>
        <v>32.637524224574214</v>
      </c>
      <c r="G188" s="226">
        <f>IF(G$36=0,0,G$36/NMM!G$9*1000)</f>
        <v>32.363761562615771</v>
      </c>
      <c r="H188" s="226">
        <f>IF(H$36=0,0,H$36/NMM!H$9*1000)</f>
        <v>31.740995318660715</v>
      </c>
      <c r="I188" s="226">
        <f>IF(I$36=0,0,I$36/NMM!I$9*1000)</f>
        <v>26.478203481392221</v>
      </c>
      <c r="J188" s="226">
        <f>IF(J$36=0,0,J$36/NMM!J$9*1000)</f>
        <v>28.074173630683507</v>
      </c>
      <c r="K188" s="226">
        <f>IF(K$36=0,0,K$36/NMM!K$9*1000)</f>
        <v>28.274036466343642</v>
      </c>
      <c r="L188" s="226">
        <f>IF(L$36=0,0,L$36/NMM!L$9*1000)</f>
        <v>28.38116711535509</v>
      </c>
      <c r="M188" s="226">
        <f>IF(M$36=0,0,M$36/NMM!M$9*1000)</f>
        <v>27.944882232869077</v>
      </c>
      <c r="N188" s="226">
        <f>IF(N$36=0,0,N$36/NMM!N$9*1000)</f>
        <v>28.743983520213128</v>
      </c>
      <c r="O188" s="226">
        <f>IF(O$36=0,0,O$36/NMM!O$9*1000)</f>
        <v>32.048834228719635</v>
      </c>
      <c r="P188" s="226">
        <f>IF(P$36=0,0,P$36/NMM!P$9*1000)</f>
        <v>28.333619749246196</v>
      </c>
      <c r="Q188" s="226">
        <f>IF(Q$36=0,0,Q$36/NMM!Q$9*1000)</f>
        <v>25.933368979308465</v>
      </c>
    </row>
    <row r="189" spans="1:17" x14ac:dyDescent="0.25">
      <c r="A189" s="72" t="s">
        <v>211</v>
      </c>
      <c r="B189" s="224">
        <f>IF(B$44=0,0,B$44/NMM!B$9*1000)</f>
        <v>1.6160513109108614</v>
      </c>
      <c r="C189" s="224">
        <f>IF(C$44=0,0,C$44/NMM!C$9*1000)</f>
        <v>1.626945625417183</v>
      </c>
      <c r="D189" s="224">
        <f>IF(D$44=0,0,D$44/NMM!D$9*1000)</f>
        <v>1.4432693465335182</v>
      </c>
      <c r="E189" s="224">
        <f>IF(E$44=0,0,E$44/NMM!E$9*1000)</f>
        <v>1.2025305769381449</v>
      </c>
      <c r="F189" s="224">
        <f>IF(F$44=0,0,F$44/NMM!F$9*1000)</f>
        <v>1.3169527318687841</v>
      </c>
      <c r="G189" s="224">
        <f>IF(G$44=0,0,G$44/NMM!G$9*1000)</f>
        <v>1.3059061683160751</v>
      </c>
      <c r="H189" s="224">
        <f>IF(H$44=0,0,H$44/NMM!H$9*1000)</f>
        <v>1.2807770040863098</v>
      </c>
      <c r="I189" s="224">
        <f>IF(I$44=0,0,I$44/NMM!I$9*1000)</f>
        <v>1.0684187369684583</v>
      </c>
      <c r="J189" s="224">
        <f>IF(J$44=0,0,J$44/NMM!J$9*1000)</f>
        <v>1.1328175324661767</v>
      </c>
      <c r="K189" s="224">
        <f>IF(K$44=0,0,K$44/NMM!K$9*1000)</f>
        <v>1.1408821732033401</v>
      </c>
      <c r="L189" s="224">
        <f>IF(L$44=0,0,L$44/NMM!L$9*1000)</f>
        <v>1.1452049888652056</v>
      </c>
      <c r="M189" s="224">
        <f>IF(M$44=0,0,M$44/NMM!M$9*1000)</f>
        <v>1.1276005111508576</v>
      </c>
      <c r="N189" s="224">
        <f>IF(N$44=0,0,N$44/NMM!N$9*1000)</f>
        <v>1.1598449490612317</v>
      </c>
      <c r="O189" s="224">
        <f>IF(O$44=0,0,O$44/NMM!O$9*1000)</f>
        <v>1.2931985741413186</v>
      </c>
      <c r="P189" s="224">
        <f>IF(P$44=0,0,P$44/NMM!P$9*1000)</f>
        <v>1.143286410934496</v>
      </c>
      <c r="Q189" s="224">
        <f>IF(Q$44=0,0,Q$44/NMM!Q$9*1000)</f>
        <v>1.0464341868843767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66.280684845922565</v>
      </c>
      <c r="C191" s="230">
        <f t="shared" si="44"/>
        <v>66.727503967030188</v>
      </c>
      <c r="D191" s="230">
        <f t="shared" si="44"/>
        <v>59.194210022608232</v>
      </c>
      <c r="E191" s="230">
        <f t="shared" si="44"/>
        <v>50.268396063835979</v>
      </c>
      <c r="F191" s="230">
        <f t="shared" si="44"/>
        <v>55.101092523700288</v>
      </c>
      <c r="G191" s="230">
        <f t="shared" si="44"/>
        <v>53.423428818355887</v>
      </c>
      <c r="H191" s="230">
        <f t="shared" si="44"/>
        <v>52.451434024792185</v>
      </c>
      <c r="I191" s="230">
        <f t="shared" si="44"/>
        <v>45.08265813889939</v>
      </c>
      <c r="J191" s="230">
        <f t="shared" si="44"/>
        <v>47.800009287399973</v>
      </c>
      <c r="K191" s="230">
        <f t="shared" si="44"/>
        <v>48.140302309963481</v>
      </c>
      <c r="L191" s="230">
        <f t="shared" si="44"/>
        <v>48.609391659435317</v>
      </c>
      <c r="M191" s="230">
        <f t="shared" si="44"/>
        <v>49.088894069588598</v>
      </c>
      <c r="N191" s="230">
        <f t="shared" si="44"/>
        <v>50.492621525600782</v>
      </c>
      <c r="O191" s="230">
        <f t="shared" si="44"/>
        <v>56.298030365537024</v>
      </c>
      <c r="P191" s="230">
        <f t="shared" si="44"/>
        <v>49.771763104544156</v>
      </c>
      <c r="Q191" s="230">
        <f t="shared" si="44"/>
        <v>38.790859016149035</v>
      </c>
    </row>
    <row r="192" spans="1:17" x14ac:dyDescent="0.25">
      <c r="A192" s="132" t="s">
        <v>83</v>
      </c>
      <c r="B192" s="229">
        <f>IF(B$48=0,0,B$48/NMM!B$10*1000)</f>
        <v>0.30025063512937999</v>
      </c>
      <c r="C192" s="229">
        <f>IF(C$48=0,0,C$48/NMM!C$10*1000)</f>
        <v>0.30227471990177451</v>
      </c>
      <c r="D192" s="229">
        <f>IF(D$48=0,0,D$48/NMM!D$10*1000)</f>
        <v>0.26814899689986221</v>
      </c>
      <c r="E192" s="229">
        <f>IF(E$48=0,0,E$48/NMM!E$10*1000)</f>
        <v>0.22771517645280445</v>
      </c>
      <c r="F192" s="229">
        <f>IF(F$48=0,0,F$48/NMM!F$10*1000)</f>
        <v>0.24960722818453956</v>
      </c>
      <c r="G192" s="229">
        <f>IF(G$48=0,0,G$48/NMM!G$10*1000)</f>
        <v>0.24200743355003745</v>
      </c>
      <c r="H192" s="229">
        <f>IF(H$48=0,0,H$48/NMM!H$10*1000)</f>
        <v>0.23760430985286418</v>
      </c>
      <c r="I192" s="229">
        <f>IF(I$48=0,0,I$48/NMM!I$10*1000)</f>
        <v>0.20422385150351932</v>
      </c>
      <c r="J192" s="229">
        <f>IF(J$48=0,0,J$48/NMM!J$10*1000)</f>
        <v>0.21653341665215167</v>
      </c>
      <c r="K192" s="229">
        <f>IF(K$48=0,0,K$48/NMM!K$10*1000)</f>
        <v>0.2180749395919388</v>
      </c>
      <c r="L192" s="229">
        <f>IF(L$48=0,0,L$48/NMM!L$10*1000)</f>
        <v>0.22019990820743746</v>
      </c>
      <c r="M192" s="229">
        <f>IF(M$48=0,0,M$48/NMM!M$10*1000)</f>
        <v>0.22237204785157766</v>
      </c>
      <c r="N192" s="229">
        <f>IF(N$48=0,0,N$48/NMM!N$10*1000)</f>
        <v>0.22873091486081218</v>
      </c>
      <c r="O192" s="229">
        <f>IF(O$48=0,0,O$48/NMM!O$10*1000)</f>
        <v>0.2550293409472138</v>
      </c>
      <c r="P192" s="229">
        <f>IF(P$48=0,0,P$48/NMM!P$10*1000)</f>
        <v>0.22546543564520438</v>
      </c>
      <c r="Q192" s="229">
        <f>IF(Q$48=0,0,Q$48/NMM!Q$10*1000)</f>
        <v>0.1757220837999455</v>
      </c>
    </row>
    <row r="193" spans="1:17" x14ac:dyDescent="0.25">
      <c r="A193" s="76" t="s">
        <v>82</v>
      </c>
      <c r="B193" s="228">
        <f>IF(B$49=0,0,B$49/NMM!B$10*1000)</f>
        <v>0.37936855153536875</v>
      </c>
      <c r="C193" s="228">
        <f>IF(C$49=0,0,C$49/NMM!C$10*1000)</f>
        <v>0.38192599527885068</v>
      </c>
      <c r="D193" s="228">
        <f>IF(D$49=0,0,D$49/NMM!D$10*1000)</f>
        <v>0.3388079312662497</v>
      </c>
      <c r="E193" s="228">
        <f>IF(E$49=0,0,E$49/NMM!E$10*1000)</f>
        <v>0.28771954675898076</v>
      </c>
      <c r="F193" s="228">
        <f>IF(F$49=0,0,F$49/NMM!F$10*1000)</f>
        <v>0.31538029076382523</v>
      </c>
      <c r="G193" s="228">
        <f>IF(G$49=0,0,G$49/NMM!G$10*1000)</f>
        <v>0.30577790280812611</v>
      </c>
      <c r="H193" s="228">
        <f>IF(H$49=0,0,H$49/NMM!H$10*1000)</f>
        <v>0.3002145285341371</v>
      </c>
      <c r="I193" s="228">
        <f>IF(I$49=0,0,I$49/NMM!I$10*1000)</f>
        <v>0.25803811106171148</v>
      </c>
      <c r="J193" s="228">
        <f>IF(J$49=0,0,J$49/NMM!J$10*1000)</f>
        <v>0.2735913234585966</v>
      </c>
      <c r="K193" s="228">
        <f>IF(K$49=0,0,K$49/NMM!K$10*1000)</f>
        <v>0.27553904731461309</v>
      </c>
      <c r="L193" s="228">
        <f>IF(L$49=0,0,L$49/NMM!L$10*1000)</f>
        <v>0.27822395842353531</v>
      </c>
      <c r="M193" s="228">
        <f>IF(M$49=0,0,M$49/NMM!M$10*1000)</f>
        <v>0.28096847042156969</v>
      </c>
      <c r="N193" s="228">
        <f>IF(N$49=0,0,N$49/NMM!N$10*1000)</f>
        <v>0.28900293857734843</v>
      </c>
      <c r="O193" s="228">
        <f>IF(O$49=0,0,O$49/NMM!O$10*1000)</f>
        <v>0.32223116408221397</v>
      </c>
      <c r="P193" s="228">
        <f>IF(P$49=0,0,P$49/NMM!P$10*1000)</f>
        <v>0.28487698520655813</v>
      </c>
      <c r="Q193" s="228">
        <f>IF(Q$49=0,0,Q$49/NMM!Q$10*1000)</f>
        <v>0.2220259496711349</v>
      </c>
    </row>
    <row r="194" spans="1:17" x14ac:dyDescent="0.25">
      <c r="A194" s="76" t="s">
        <v>81</v>
      </c>
      <c r="B194" s="228">
        <f>IF(B$50=0,0,B$50/NMM!B$10*1000)</f>
        <v>0.28330568188688832</v>
      </c>
      <c r="C194" s="228">
        <f>IF(C$50=0,0,C$50/NMM!C$10*1000)</f>
        <v>0.28521553535445221</v>
      </c>
      <c r="D194" s="228">
        <f>IF(D$50=0,0,D$50/NMM!D$10*1000)</f>
        <v>0.25301573261040861</v>
      </c>
      <c r="E194" s="228">
        <f>IF(E$50=0,0,E$50/NMM!E$10*1000)</f>
        <v>0.214863836385078</v>
      </c>
      <c r="F194" s="228">
        <f>IF(F$50=0,0,F$50/NMM!F$10*1000)</f>
        <v>0.23552038767293698</v>
      </c>
      <c r="G194" s="228">
        <f>IF(G$50=0,0,G$50/NMM!G$10*1000)</f>
        <v>0.22834949526100193</v>
      </c>
      <c r="H194" s="228">
        <f>IF(H$50=0,0,H$50/NMM!H$10*1000)</f>
        <v>0.22419486637596242</v>
      </c>
      <c r="I194" s="228">
        <f>IF(I$50=0,0,I$50/NMM!I$10*1000)</f>
        <v>0.19269826850770813</v>
      </c>
      <c r="J194" s="228">
        <f>IF(J$50=0,0,J$50/NMM!J$10*1000)</f>
        <v>0.20431313069330062</v>
      </c>
      <c r="K194" s="228">
        <f>IF(K$50=0,0,K$50/NMM!K$10*1000)</f>
        <v>0.20576765620133985</v>
      </c>
      <c r="L194" s="228">
        <f>IF(L$50=0,0,L$50/NMM!L$10*1000)</f>
        <v>0.20777270002861659</v>
      </c>
      <c r="M194" s="228">
        <f>IF(M$50=0,0,M$50/NMM!M$10*1000)</f>
        <v>0.20982225273904304</v>
      </c>
      <c r="N194" s="228">
        <f>IF(N$50=0,0,N$50/NMM!N$10*1000)</f>
        <v>0.21582225055188015</v>
      </c>
      <c r="O194" s="228">
        <f>IF(O$50=0,0,O$50/NMM!O$10*1000)</f>
        <v>0.24063649792807462</v>
      </c>
      <c r="P194" s="228">
        <f>IF(P$50=0,0,P$50/NMM!P$10*1000)</f>
        <v>0.21274106201262336</v>
      </c>
      <c r="Q194" s="228">
        <f>IF(Q$50=0,0,Q$50/NMM!Q$10*1000)</f>
        <v>0.16580502736347799</v>
      </c>
    </row>
    <row r="195" spans="1:17" x14ac:dyDescent="0.25">
      <c r="A195" s="76" t="s">
        <v>80</v>
      </c>
      <c r="B195" s="228">
        <f>IF(B$51=0,0,B$51/NMM!B$10*1000)</f>
        <v>0.25090406734086279</v>
      </c>
      <c r="C195" s="228">
        <f>IF(C$51=0,0,C$51/NMM!C$10*1000)</f>
        <v>0.2525954912468194</v>
      </c>
      <c r="D195" s="228">
        <f>IF(D$51=0,0,D$51/NMM!D$10*1000)</f>
        <v>0.22407837354467733</v>
      </c>
      <c r="E195" s="228">
        <f>IF(E$51=0,0,E$51/NMM!E$10*1000)</f>
        <v>0.19028990211005278</v>
      </c>
      <c r="F195" s="228">
        <f>IF(F$51=0,0,F$51/NMM!F$10*1000)</f>
        <v>0.20858396773146951</v>
      </c>
      <c r="G195" s="228">
        <f>IF(G$51=0,0,G$51/NMM!G$10*1000)</f>
        <v>0.20223320885986817</v>
      </c>
      <c r="H195" s="228">
        <f>IF(H$51=0,0,H$51/NMM!H$10*1000)</f>
        <v>0.19855374405490725</v>
      </c>
      <c r="I195" s="228">
        <f>IF(I$51=0,0,I$51/NMM!I$10*1000)</f>
        <v>0.17065940582663366</v>
      </c>
      <c r="J195" s="228">
        <f>IF(J$51=0,0,J$51/NMM!J$10*1000)</f>
        <v>0.18094587853187319</v>
      </c>
      <c r="K195" s="228">
        <f>IF(K$51=0,0,K$51/NMM!K$10*1000)</f>
        <v>0.18223405024656469</v>
      </c>
      <c r="L195" s="228">
        <f>IF(L$51=0,0,L$51/NMM!L$10*1000)</f>
        <v>0.18400977760970763</v>
      </c>
      <c r="M195" s="228">
        <f>IF(M$51=0,0,M$51/NMM!M$10*1000)</f>
        <v>0.18582492338387818</v>
      </c>
      <c r="N195" s="228">
        <f>IF(N$51=0,0,N$51/NMM!N$10*1000)</f>
        <v>0.19113870263902971</v>
      </c>
      <c r="O195" s="228">
        <f>IF(O$51=0,0,O$51/NMM!O$10*1000)</f>
        <v>0.21311494947327181</v>
      </c>
      <c r="P195" s="228">
        <f>IF(P$51=0,0,P$51/NMM!P$10*1000)</f>
        <v>0.18840990902079141</v>
      </c>
      <c r="Q195" s="228">
        <f>IF(Q$51=0,0,Q$51/NMM!Q$10*1000)</f>
        <v>0.14684193932852083</v>
      </c>
    </row>
    <row r="196" spans="1:17" x14ac:dyDescent="0.25">
      <c r="A196" s="129" t="s">
        <v>79</v>
      </c>
      <c r="B196" s="227">
        <f>IF(B$52=0,0,B$52/NMM!B$10*1000)</f>
        <v>0.33001862239093993</v>
      </c>
      <c r="C196" s="227">
        <f>IF(C$52=0,0,C$52/NMM!C$10*1000)</f>
        <v>0.33224338260801761</v>
      </c>
      <c r="D196" s="227">
        <f>IF(D$52=0,0,D$52/NMM!D$10*1000)</f>
        <v>0.29473430593834454</v>
      </c>
      <c r="E196" s="227">
        <f>IF(E$52=0,0,E$52/NMM!E$10*1000)</f>
        <v>0.25029172310686904</v>
      </c>
      <c r="F196" s="227">
        <f>IF(F$52=0,0,F$52/NMM!F$10*1000)</f>
        <v>0.27435423591622649</v>
      </c>
      <c r="G196" s="227">
        <f>IF(G$52=0,0,G$52/NMM!G$10*1000)</f>
        <v>0.26600096880439605</v>
      </c>
      <c r="H196" s="227">
        <f>IF(H$52=0,0,H$52/NMM!H$10*1000)</f>
        <v>0.2611613027163231</v>
      </c>
      <c r="I196" s="227">
        <f>IF(I$52=0,0,I$52/NMM!I$10*1000)</f>
        <v>0.22447137906476441</v>
      </c>
      <c r="J196" s="227">
        <f>IF(J$52=0,0,J$52/NMM!J$10*1000)</f>
        <v>0.2380013612106229</v>
      </c>
      <c r="K196" s="227">
        <f>IF(K$52=0,0,K$52/NMM!K$10*1000)</f>
        <v>0.23969571658393751</v>
      </c>
      <c r="L196" s="227">
        <f>IF(L$52=0,0,L$52/NMM!L$10*1000)</f>
        <v>0.24203136265112621</v>
      </c>
      <c r="M196" s="227">
        <f>IF(M$52=0,0,M$52/NMM!M$10*1000)</f>
        <v>0.24441885646172548</v>
      </c>
      <c r="N196" s="227">
        <f>IF(N$52=0,0,N$52/NMM!N$10*1000)</f>
        <v>0.25140816567484503</v>
      </c>
      <c r="O196" s="227">
        <f>IF(O$52=0,0,O$52/NMM!O$10*1000)</f>
        <v>0.28031391751228707</v>
      </c>
      <c r="P196" s="227">
        <f>IF(P$52=0,0,P$52/NMM!P$10*1000)</f>
        <v>0.24781893445900846</v>
      </c>
      <c r="Q196" s="227">
        <f>IF(Q$52=0,0,Q$52/NMM!Q$10*1000)</f>
        <v>0.19314383796168946</v>
      </c>
    </row>
    <row r="197" spans="1:17" x14ac:dyDescent="0.25">
      <c r="A197" s="127" t="s">
        <v>210</v>
      </c>
      <c r="B197" s="226">
        <f>IF(B$57=0,0,B$57/NMM!B$10*1000)</f>
        <v>2.6018350848339589</v>
      </c>
      <c r="C197" s="226">
        <f>IF(C$57=0,0,C$57/NMM!C$10*1000)</f>
        <v>2.4760791713433123</v>
      </c>
      <c r="D197" s="226">
        <f>IF(D$57=0,0,D$57/NMM!D$10*1000)</f>
        <v>2.8930164572610235</v>
      </c>
      <c r="E197" s="226">
        <f>IF(E$57=0,0,E$57/NMM!E$10*1000)</f>
        <v>1.957871512458857</v>
      </c>
      <c r="F197" s="226">
        <f>IF(F$57=0,0,F$57/NMM!F$10*1000)</f>
        <v>1.6157452629959079</v>
      </c>
      <c r="G197" s="226">
        <f>IF(G$57=0,0,G$57/NMM!G$10*1000)</f>
        <v>1.4249244858579773</v>
      </c>
      <c r="H197" s="226">
        <f>IF(H$57=0,0,H$57/NMM!H$10*1000)</f>
        <v>1.0974864251714476</v>
      </c>
      <c r="I197" s="226">
        <f>IF(I$57=0,0,I$57/NMM!I$10*1000)</f>
        <v>0.96117648671222888</v>
      </c>
      <c r="J197" s="226">
        <f>IF(J$57=0,0,J$57/NMM!J$10*1000)</f>
        <v>0.96306379816326437</v>
      </c>
      <c r="K197" s="226">
        <f>IF(K$57=0,0,K$57/NMM!K$10*1000)</f>
        <v>0.96140243468980124</v>
      </c>
      <c r="L197" s="226">
        <f>IF(L$57=0,0,L$57/NMM!L$10*1000)</f>
        <v>0.91700578957258072</v>
      </c>
      <c r="M197" s="226">
        <f>IF(M$57=0,0,M$57/NMM!M$10*1000)</f>
        <v>1.9488082698596327</v>
      </c>
      <c r="N197" s="226">
        <f>IF(N$57=0,0,N$57/NMM!N$10*1000)</f>
        <v>1.8684747236638368</v>
      </c>
      <c r="O197" s="226">
        <f>IF(O$57=0,0,O$57/NMM!O$10*1000)</f>
        <v>2.2841711220925802</v>
      </c>
      <c r="P197" s="226">
        <f>IF(P$57=0,0,P$57/NMM!P$10*1000)</f>
        <v>1.8784294956430712</v>
      </c>
      <c r="Q197" s="226">
        <f>IF(Q$57=0,0,Q$57/NMM!Q$10*1000)</f>
        <v>0.92106340877398696</v>
      </c>
    </row>
    <row r="198" spans="1:17" x14ac:dyDescent="0.25">
      <c r="A198" s="127" t="s">
        <v>209</v>
      </c>
      <c r="B198" s="226">
        <f>IF(B$58=0,0,B$58/NMM!B$10*1000)</f>
        <v>13.337915214111835</v>
      </c>
      <c r="C198" s="226">
        <f>IF(C$58=0,0,C$58/NMM!C$10*1000)</f>
        <v>13.640529085443221</v>
      </c>
      <c r="D198" s="226">
        <f>IF(D$58=0,0,D$58/NMM!D$10*1000)</f>
        <v>11.066756883987944</v>
      </c>
      <c r="E198" s="226">
        <f>IF(E$58=0,0,E$58/NMM!E$10*1000)</f>
        <v>10.138566450393942</v>
      </c>
      <c r="F198" s="226">
        <f>IF(F$58=0,0,F$58/NMM!F$10*1000)</f>
        <v>11.900486119744725</v>
      </c>
      <c r="G198" s="226">
        <f>IF(G$58=0,0,G$58/NMM!G$10*1000)</f>
        <v>11.748372442635695</v>
      </c>
      <c r="H198" s="226">
        <f>IF(H$58=0,0,H$58/NMM!H$10*1000)</f>
        <v>11.9821663398382</v>
      </c>
      <c r="I198" s="226">
        <f>IF(I$58=0,0,I$58/NMM!I$10*1000)</f>
        <v>10.272290651303612</v>
      </c>
      <c r="J198" s="226">
        <f>IF(J$58=0,0,J$58/NMM!J$10*1000)</f>
        <v>10.974644778964757</v>
      </c>
      <c r="K198" s="226">
        <f>IF(K$58=0,0,K$58/NMM!K$10*1000)</f>
        <v>11.065417201231776</v>
      </c>
      <c r="L198" s="226">
        <f>IF(L$58=0,0,L$58/NMM!L$10*1000)</f>
        <v>11.253045857783381</v>
      </c>
      <c r="M198" s="226">
        <f>IF(M$58=0,0,M$58/NMM!M$10*1000)</f>
        <v>9.8459373045006124</v>
      </c>
      <c r="N198" s="226">
        <f>IF(N$58=0,0,N$58/NMM!N$10*1000)</f>
        <v>10.329447928624122</v>
      </c>
      <c r="O198" s="226">
        <f>IF(O$58=0,0,O$58/NMM!O$10*1000)</f>
        <v>11.218925256370792</v>
      </c>
      <c r="P198" s="226">
        <f>IF(P$58=0,0,P$58/NMM!P$10*1000)</f>
        <v>10.12760818671738</v>
      </c>
      <c r="Q198" s="226">
        <f>IF(Q$58=0,0,Q$58/NMM!Q$10*1000)</f>
        <v>9.4806343746974093</v>
      </c>
    </row>
    <row r="199" spans="1:17" x14ac:dyDescent="0.25">
      <c r="A199" s="127" t="s">
        <v>208</v>
      </c>
      <c r="B199" s="226">
        <f>IF(B$77=0,0,B$77/NMM!B$10*1000)</f>
        <v>41.076871767471282</v>
      </c>
      <c r="C199" s="226">
        <f>IF(C$77=0,0,C$77/NMM!C$10*1000)</f>
        <v>41.345733713088741</v>
      </c>
      <c r="D199" s="226">
        <f>IF(D$77=0,0,D$77/NMM!D$10*1000)</f>
        <v>36.717077607816023</v>
      </c>
      <c r="E199" s="226">
        <f>IF(E$77=0,0,E$77/NMM!E$10*1000)</f>
        <v>31.152531147914065</v>
      </c>
      <c r="F199" s="226">
        <f>IF(F$77=0,0,F$77/NMM!F$10*1000)</f>
        <v>34.117674212040839</v>
      </c>
      <c r="G199" s="226">
        <f>IF(G$77=0,0,G$77/NMM!G$10*1000)</f>
        <v>33.070936443983918</v>
      </c>
      <c r="H199" s="226">
        <f>IF(H$77=0,0,H$77/NMM!H$10*1000)</f>
        <v>32.452299472773795</v>
      </c>
      <c r="I199" s="226">
        <f>IF(I$77=0,0,I$77/NMM!I$10*1000)</f>
        <v>27.894158039134627</v>
      </c>
      <c r="J199" s="226">
        <f>IF(J$77=0,0,J$77/NMM!J$10*1000)</f>
        <v>29.572325941550989</v>
      </c>
      <c r="K199" s="226">
        <f>IF(K$77=0,0,K$77/NMM!K$10*1000)</f>
        <v>29.782375763378472</v>
      </c>
      <c r="L199" s="226">
        <f>IF(L$77=0,0,L$77/NMM!L$10*1000)</f>
        <v>30.069561094848954</v>
      </c>
      <c r="M199" s="226">
        <f>IF(M$77=0,0,M$77/NMM!M$10*1000)</f>
        <v>30.423637159768646</v>
      </c>
      <c r="N199" s="226">
        <f>IF(N$77=0,0,N$77/NMM!N$10*1000)</f>
        <v>31.285976155121894</v>
      </c>
      <c r="O199" s="226">
        <f>IF(O$77=0,0,O$77/NMM!O$10*1000)</f>
        <v>34.894378103178745</v>
      </c>
      <c r="P199" s="226">
        <f>IF(P$77=0,0,P$77/NMM!P$10*1000)</f>
        <v>30.84137945850636</v>
      </c>
      <c r="Q199" s="226">
        <f>IF(Q$77=0,0,Q$77/NMM!Q$10*1000)</f>
        <v>23.647385143844211</v>
      </c>
    </row>
    <row r="200" spans="1:17" x14ac:dyDescent="0.25">
      <c r="A200" s="72" t="s">
        <v>207</v>
      </c>
      <c r="B200" s="258">
        <f>IF(B$87=0,0,B$87/NMM!B$10*1000)</f>
        <v>7.7202152212220492</v>
      </c>
      <c r="C200" s="258">
        <f>IF(C$87=0,0,C$87/NMM!C$10*1000)</f>
        <v>7.710906872764995</v>
      </c>
      <c r="D200" s="258">
        <f>IF(D$87=0,0,D$87/NMM!D$10*1000)</f>
        <v>7.1385737332837031</v>
      </c>
      <c r="E200" s="258">
        <f>IF(E$87=0,0,E$87/NMM!E$10*1000)</f>
        <v>5.848546768255332</v>
      </c>
      <c r="F200" s="258">
        <f>IF(F$87=0,0,F$87/NMM!F$10*1000)</f>
        <v>6.1837408186498148</v>
      </c>
      <c r="G200" s="258">
        <f>IF(G$87=0,0,G$87/NMM!G$10*1000)</f>
        <v>5.9348264365948697</v>
      </c>
      <c r="H200" s="258">
        <f>IF(H$87=0,0,H$87/NMM!H$10*1000)</f>
        <v>5.6977530354745509</v>
      </c>
      <c r="I200" s="258">
        <f>IF(I$87=0,0,I$87/NMM!I$10*1000)</f>
        <v>4.9049419457845822</v>
      </c>
      <c r="J200" s="258">
        <f>IF(J$87=0,0,J$87/NMM!J$10*1000)</f>
        <v>5.1765896581744251</v>
      </c>
      <c r="K200" s="258">
        <f>IF(K$87=0,0,K$87/NMM!K$10*1000)</f>
        <v>5.2097955007250345</v>
      </c>
      <c r="L200" s="258">
        <f>IF(L$87=0,0,L$87/NMM!L$10*1000)</f>
        <v>5.2375412103099803</v>
      </c>
      <c r="M200" s="258">
        <f>IF(M$87=0,0,M$87/NMM!M$10*1000)</f>
        <v>5.7271047846019147</v>
      </c>
      <c r="N200" s="258">
        <f>IF(N$87=0,0,N$87/NMM!N$10*1000)</f>
        <v>5.8326197458870181</v>
      </c>
      <c r="O200" s="258">
        <f>IF(O$87=0,0,O$87/NMM!O$10*1000)</f>
        <v>6.5892300139518385</v>
      </c>
      <c r="P200" s="258">
        <f>IF(P$87=0,0,P$87/NMM!P$10*1000)</f>
        <v>5.765033637333163</v>
      </c>
      <c r="Q200" s="258">
        <f>IF(Q$87=0,0,Q$87/NMM!Q$10*1000)</f>
        <v>3.8382372507086586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322.72503169024782</v>
      </c>
      <c r="C202" s="230">
        <f t="shared" si="45"/>
        <v>322.20987779698731</v>
      </c>
      <c r="D202" s="230">
        <f t="shared" si="45"/>
        <v>283.40041330417205</v>
      </c>
      <c r="E202" s="230">
        <f t="shared" si="45"/>
        <v>235.35403752800775</v>
      </c>
      <c r="F202" s="230">
        <f t="shared" si="45"/>
        <v>256.69440274940575</v>
      </c>
      <c r="G202" s="230">
        <f t="shared" si="45"/>
        <v>253.02653439434235</v>
      </c>
      <c r="H202" s="230">
        <f t="shared" si="45"/>
        <v>248.00855805774282</v>
      </c>
      <c r="I202" s="230">
        <f t="shared" si="45"/>
        <v>212.18570006831996</v>
      </c>
      <c r="J202" s="230">
        <f t="shared" si="45"/>
        <v>224.41100218737088</v>
      </c>
      <c r="K202" s="230">
        <f t="shared" si="45"/>
        <v>225.82331249299497</v>
      </c>
      <c r="L202" s="230">
        <f t="shared" si="45"/>
        <v>227.51426437399286</v>
      </c>
      <c r="M202" s="230">
        <f t="shared" si="45"/>
        <v>228.17702006214955</v>
      </c>
      <c r="N202" s="230">
        <f t="shared" si="45"/>
        <v>232.5551735817867</v>
      </c>
      <c r="O202" s="230">
        <f t="shared" si="45"/>
        <v>234.90022830917547</v>
      </c>
      <c r="P202" s="230">
        <f t="shared" si="45"/>
        <v>221.49457632748266</v>
      </c>
      <c r="Q202" s="230">
        <f t="shared" si="45"/>
        <v>201.5884916509485</v>
      </c>
    </row>
    <row r="203" spans="1:17" x14ac:dyDescent="0.25">
      <c r="A203" s="132" t="s">
        <v>83</v>
      </c>
      <c r="B203" s="229">
        <f>IF(B$98=0,0,B$98/NMM!B$11*1000)</f>
        <v>2.1481848187579664</v>
      </c>
      <c r="C203" s="229">
        <f>IF(C$98=0,0,C$98/NMM!C$11*1000)</f>
        <v>2.1447557517065809</v>
      </c>
      <c r="D203" s="229">
        <f>IF(D$98=0,0,D$98/NMM!D$11*1000)</f>
        <v>1.8864246826508324</v>
      </c>
      <c r="E203" s="229">
        <f>IF(E$98=0,0,E$98/NMM!E$11*1000)</f>
        <v>1.5666090969240951</v>
      </c>
      <c r="F203" s="229">
        <f>IF(F$98=0,0,F$98/NMM!F$11*1000)</f>
        <v>1.7086589662982126</v>
      </c>
      <c r="G203" s="229">
        <f>IF(G$98=0,0,G$98/NMM!G$11*1000)</f>
        <v>1.6842441910442354</v>
      </c>
      <c r="H203" s="229">
        <f>IF(H$98=0,0,H$98/NMM!H$11*1000)</f>
        <v>1.6508425657327037</v>
      </c>
      <c r="I203" s="229">
        <f>IF(I$98=0,0,I$98/NMM!I$11*1000)</f>
        <v>1.4123915249368924</v>
      </c>
      <c r="J203" s="229">
        <f>IF(J$98=0,0,J$98/NMM!J$11*1000)</f>
        <v>1.493767947085892</v>
      </c>
      <c r="K203" s="229">
        <f>IF(K$98=0,0,K$98/NMM!K$11*1000)</f>
        <v>1.5031688402921832</v>
      </c>
      <c r="L203" s="229">
        <f>IF(L$98=0,0,L$98/NMM!L$11*1000)</f>
        <v>1.5144244814830297</v>
      </c>
      <c r="M203" s="229">
        <f>IF(M$98=0,0,M$98/NMM!M$11*1000)</f>
        <v>1.518836044169652</v>
      </c>
      <c r="N203" s="229">
        <f>IF(N$98=0,0,N$98/NMM!N$11*1000)</f>
        <v>1.5479787570104189</v>
      </c>
      <c r="O203" s="229">
        <f>IF(O$98=0,0,O$98/NMM!O$11*1000)</f>
        <v>1.5635883641677846</v>
      </c>
      <c r="P203" s="229">
        <f>IF(P$98=0,0,P$98/NMM!P$11*1000)</f>
        <v>1.4743550688085783</v>
      </c>
      <c r="Q203" s="229">
        <f>IF(Q$98=0,0,Q$98/NMM!Q$11*1000)</f>
        <v>1.3418523351994784</v>
      </c>
    </row>
    <row r="204" spans="1:17" x14ac:dyDescent="0.25">
      <c r="A204" s="76" t="s">
        <v>82</v>
      </c>
      <c r="B204" s="228">
        <f>IF(B$99=0,0,B$99/NMM!B$11*1000)</f>
        <v>2.5439587908737047</v>
      </c>
      <c r="C204" s="228">
        <f>IF(C$99=0,0,C$99/NMM!C$11*1000)</f>
        <v>2.5398979646385995</v>
      </c>
      <c r="D204" s="228">
        <f>IF(D$99=0,0,D$99/NMM!D$11*1000)</f>
        <v>2.2339728932287088</v>
      </c>
      <c r="E204" s="228">
        <f>IF(E$99=0,0,E$99/NMM!E$11*1000)</f>
        <v>1.8552356152889264</v>
      </c>
      <c r="F204" s="228">
        <f>IF(F$99=0,0,F$99/NMM!F$11*1000)</f>
        <v>2.0234562501157209</v>
      </c>
      <c r="G204" s="228">
        <f>IF(G$99=0,0,G$99/NMM!G$11*1000)</f>
        <v>1.9945433830326778</v>
      </c>
      <c r="H204" s="228">
        <f>IF(H$99=0,0,H$99/NMM!H$11*1000)</f>
        <v>1.9549879604271545</v>
      </c>
      <c r="I204" s="228">
        <f>IF(I$99=0,0,I$99/NMM!I$11*1000)</f>
        <v>1.6726055433610956</v>
      </c>
      <c r="J204" s="228">
        <f>IF(J$99=0,0,J$99/NMM!J$11*1000)</f>
        <v>1.7689744696695362</v>
      </c>
      <c r="K204" s="228">
        <f>IF(K$99=0,0,K$99/NMM!K$11*1000)</f>
        <v>1.7801073501858584</v>
      </c>
      <c r="L204" s="228">
        <f>IF(L$99=0,0,L$99/NMM!L$11*1000)</f>
        <v>1.7934366908945076</v>
      </c>
      <c r="M204" s="228">
        <f>IF(M$99=0,0,M$99/NMM!M$11*1000)</f>
        <v>1.7986610242852503</v>
      </c>
      <c r="N204" s="228">
        <f>IF(N$99=0,0,N$99/NMM!N$11*1000)</f>
        <v>1.8331728874516799</v>
      </c>
      <c r="O204" s="228">
        <f>IF(O$99=0,0,O$99/NMM!O$11*1000)</f>
        <v>1.8516583534149975</v>
      </c>
      <c r="P204" s="228">
        <f>IF(P$99=0,0,P$99/NMM!P$11*1000)</f>
        <v>1.7459850313686514</v>
      </c>
      <c r="Q204" s="228">
        <f>IF(Q$99=0,0,Q$99/NMM!Q$11*1000)</f>
        <v>1.5890704628286132</v>
      </c>
    </row>
    <row r="205" spans="1:17" x14ac:dyDescent="0.25">
      <c r="A205" s="76" t="s">
        <v>81</v>
      </c>
      <c r="B205" s="228">
        <f>IF(B$100=0,0,B$100/NMM!B$11*1000)</f>
        <v>4.0092824452276723</v>
      </c>
      <c r="C205" s="228">
        <f>IF(C$100=0,0,C$100/NMM!C$11*1000)</f>
        <v>4.0028825776685206</v>
      </c>
      <c r="D205" s="228">
        <f>IF(D$100=0,0,D$100/NMM!D$11*1000)</f>
        <v>3.5207442573628489</v>
      </c>
      <c r="E205" s="228">
        <f>IF(E$100=0,0,E$100/NMM!E$11*1000)</f>
        <v>2.9238538025155925</v>
      </c>
      <c r="F205" s="228">
        <f>IF(F$100=0,0,F$100/NMM!F$11*1000)</f>
        <v>3.1889697472217913</v>
      </c>
      <c r="G205" s="228">
        <f>IF(G$100=0,0,G$100/NMM!G$11*1000)</f>
        <v>3.1434030301613176</v>
      </c>
      <c r="H205" s="228">
        <f>IF(H$100=0,0,H$100/NMM!H$11*1000)</f>
        <v>3.0810636314120878</v>
      </c>
      <c r="I205" s="228">
        <f>IF(I$100=0,0,I$100/NMM!I$11*1000)</f>
        <v>2.6360285657320022</v>
      </c>
      <c r="J205" s="228">
        <f>IF(J$100=0,0,J$100/NMM!J$11*1000)</f>
        <v>2.7879061220430361</v>
      </c>
      <c r="K205" s="228">
        <f>IF(K$100=0,0,K$100/NMM!K$11*1000)</f>
        <v>2.8054515565756364</v>
      </c>
      <c r="L205" s="228">
        <f>IF(L$100=0,0,L$100/NMM!L$11*1000)</f>
        <v>2.8264586152989781</v>
      </c>
      <c r="M205" s="228">
        <f>IF(M$100=0,0,M$100/NMM!M$11*1000)</f>
        <v>2.8346921716862372</v>
      </c>
      <c r="N205" s="228">
        <f>IF(N$100=0,0,N$100/NMM!N$11*1000)</f>
        <v>2.8890829140369592</v>
      </c>
      <c r="O205" s="228">
        <f>IF(O$100=0,0,O$100/NMM!O$11*1000)</f>
        <v>2.9182160330341929</v>
      </c>
      <c r="P205" s="228">
        <f>IF(P$100=0,0,P$100/NMM!P$11*1000)</f>
        <v>2.7516747366385079</v>
      </c>
      <c r="Q205" s="228">
        <f>IF(Q$100=0,0,Q$100/NMM!Q$11*1000)</f>
        <v>2.5043771674699511</v>
      </c>
    </row>
    <row r="206" spans="1:17" x14ac:dyDescent="0.25">
      <c r="A206" s="76" t="s">
        <v>80</v>
      </c>
      <c r="B206" s="228">
        <f>IF(B$101=0,0,B$101/NMM!B$11*1000)</f>
        <v>1.9039926307796766</v>
      </c>
      <c r="C206" s="228">
        <f>IF(C$101=0,0,C$101/NMM!C$11*1000)</f>
        <v>1.9009533585814578</v>
      </c>
      <c r="D206" s="228">
        <f>IF(D$101=0,0,D$101/NMM!D$11*1000)</f>
        <v>1.6719877465500104</v>
      </c>
      <c r="E206" s="228">
        <f>IF(E$101=0,0,E$101/NMM!E$11*1000)</f>
        <v>1.3885267923923221</v>
      </c>
      <c r="F206" s="228">
        <f>IF(F$101=0,0,F$101/NMM!F$11*1000)</f>
        <v>1.5144293228123584</v>
      </c>
      <c r="G206" s="228">
        <f>IF(G$101=0,0,G$101/NMM!G$11*1000)</f>
        <v>1.4927898662070413</v>
      </c>
      <c r="H206" s="228">
        <f>IF(H$101=0,0,H$101/NMM!H$11*1000)</f>
        <v>1.4631851283400312</v>
      </c>
      <c r="I206" s="228">
        <f>IF(I$101=0,0,I$101/NMM!I$11*1000)</f>
        <v>1.2518397075398477</v>
      </c>
      <c r="J206" s="228">
        <f>IF(J$101=0,0,J$101/NMM!J$11*1000)</f>
        <v>1.323965767987707</v>
      </c>
      <c r="K206" s="228">
        <f>IF(K$101=0,0,K$101/NMM!K$11*1000)</f>
        <v>1.3322980265677087</v>
      </c>
      <c r="L206" s="228">
        <f>IF(L$101=0,0,L$101/NMM!L$11*1000)</f>
        <v>1.342274197004693</v>
      </c>
      <c r="M206" s="228">
        <f>IF(M$101=0,0,M$101/NMM!M$11*1000)</f>
        <v>1.3461842808914266</v>
      </c>
      <c r="N206" s="228">
        <f>IF(N$101=0,0,N$101/NMM!N$11*1000)</f>
        <v>1.3720142327676481</v>
      </c>
      <c r="O206" s="228">
        <f>IF(O$101=0,0,O$101/NMM!O$11*1000)</f>
        <v>1.3858494376054584</v>
      </c>
      <c r="P206" s="228">
        <f>IF(P$101=0,0,P$101/NMM!P$11*1000)</f>
        <v>1.3067596240565722</v>
      </c>
      <c r="Q206" s="228">
        <f>IF(Q$101=0,0,Q$101/NMM!Q$11*1000)</f>
        <v>1.1893189708376588</v>
      </c>
    </row>
    <row r="207" spans="1:17" x14ac:dyDescent="0.25">
      <c r="A207" s="129" t="s">
        <v>79</v>
      </c>
      <c r="B207" s="227">
        <f>IF(B$102=0,0,B$102/NMM!B$11*1000)</f>
        <v>2.5145335766849071</v>
      </c>
      <c r="C207" s="227">
        <f>IF(C$102=0,0,C$102/NMM!C$11*1000)</f>
        <v>2.5105197208182606</v>
      </c>
      <c r="D207" s="227">
        <f>IF(D$102=0,0,D$102/NMM!D$11*1000)</f>
        <v>2.2081331936584783</v>
      </c>
      <c r="E207" s="227">
        <f>IF(E$102=0,0,E$102/NMM!E$11*1000)</f>
        <v>1.8337766570910174</v>
      </c>
      <c r="F207" s="227">
        <f>IF(F$102=0,0,F$102/NMM!F$11*1000)</f>
        <v>2.0000515339014036</v>
      </c>
      <c r="G207" s="227">
        <f>IF(G$102=0,0,G$102/NMM!G$11*1000)</f>
        <v>1.9714730933467233</v>
      </c>
      <c r="H207" s="227">
        <f>IF(H$102=0,0,H$102/NMM!H$11*1000)</f>
        <v>1.9323751965418037</v>
      </c>
      <c r="I207" s="227">
        <f>IF(I$102=0,0,I$102/NMM!I$11*1000)</f>
        <v>1.6532590128499365</v>
      </c>
      <c r="J207" s="227">
        <f>IF(J$102=0,0,J$102/NMM!J$11*1000)</f>
        <v>1.7485132684695499</v>
      </c>
      <c r="K207" s="227">
        <f>IF(K$102=0,0,K$102/NMM!K$11*1000)</f>
        <v>1.759517378270361</v>
      </c>
      <c r="L207" s="227">
        <f>IF(L$102=0,0,L$102/NMM!L$11*1000)</f>
        <v>1.772692542462176</v>
      </c>
      <c r="M207" s="227">
        <f>IF(M$102=0,0,M$102/NMM!M$11*1000)</f>
        <v>1.7778564475434793</v>
      </c>
      <c r="N207" s="227">
        <f>IF(N$102=0,0,N$102/NMM!N$11*1000)</f>
        <v>1.8119691222602494</v>
      </c>
      <c r="O207" s="227">
        <f>IF(O$102=0,0,O$102/NMM!O$11*1000)</f>
        <v>1.8302407723405023</v>
      </c>
      <c r="P207" s="227">
        <f>IF(P$102=0,0,P$102/NMM!P$11*1000)</f>
        <v>1.7257897421592643</v>
      </c>
      <c r="Q207" s="227">
        <f>IF(Q$102=0,0,Q$102/NMM!Q$11*1000)</f>
        <v>1.5706901577318608</v>
      </c>
    </row>
    <row r="208" spans="1:17" x14ac:dyDescent="0.25">
      <c r="A208" s="127" t="s">
        <v>206</v>
      </c>
      <c r="B208" s="226">
        <f>IF(B$107=0,0,B$107/NMM!B$11*1000)</f>
        <v>239.35736696525404</v>
      </c>
      <c r="C208" s="226">
        <f>IF(C$107=0,0,C$107/NMM!C$11*1000)</f>
        <v>242.80717715760795</v>
      </c>
      <c r="D208" s="226">
        <f>IF(D$107=0,0,D$107/NMM!D$11*1000)</f>
        <v>195.09554066814258</v>
      </c>
      <c r="E208" s="226">
        <f>IF(E$107=0,0,E$107/NMM!E$11*1000)</f>
        <v>174.95581661803706</v>
      </c>
      <c r="F208" s="226">
        <f>IF(F$107=0,0,F$107/NMM!F$11*1000)</f>
        <v>204.5021786267269</v>
      </c>
      <c r="G208" s="226">
        <f>IF(G$107=0,0,G$107/NMM!G$11*1000)</f>
        <v>205.29477402423998</v>
      </c>
      <c r="H208" s="226">
        <f>IF(H$107=0,0,H$107/NMM!H$11*1000)</f>
        <v>209.1185584777254</v>
      </c>
      <c r="I208" s="226">
        <f>IF(I$107=0,0,I$107/NMM!I$11*1000)</f>
        <v>178.44718933878002</v>
      </c>
      <c r="J208" s="226">
        <f>IF(J$107=0,0,J$107/NMM!J$11*1000)</f>
        <v>190.18580704504345</v>
      </c>
      <c r="K208" s="226">
        <f>IF(K$107=0,0,K$107/NMM!K$11*1000)</f>
        <v>191.60399198763889</v>
      </c>
      <c r="L208" s="226">
        <f>IF(L$107=0,0,L$107/NMM!L$11*1000)</f>
        <v>194.43229091710324</v>
      </c>
      <c r="M208" s="226">
        <f>IF(M$107=0,0,M$107/NMM!M$11*1000)</f>
        <v>168.67136091683994</v>
      </c>
      <c r="N208" s="226">
        <f>IF(N$107=0,0,N$107/NMM!N$11*1000)</f>
        <v>175.37812838418313</v>
      </c>
      <c r="O208" s="226">
        <f>IF(O$107=0,0,O$107/NMM!O$11*1000)</f>
        <v>172.50524833078205</v>
      </c>
      <c r="P208" s="226">
        <f>IF(P$107=0,0,P$107/NMM!P$11*1000)</f>
        <v>166.13419707543369</v>
      </c>
      <c r="Q208" s="226">
        <f>IF(Q$107=0,0,Q$107/NMM!Q$11*1000)</f>
        <v>147.1685180682627</v>
      </c>
    </row>
    <row r="209" spans="1:17" x14ac:dyDescent="0.25">
      <c r="A209" s="127" t="s">
        <v>205</v>
      </c>
      <c r="B209" s="226">
        <f>IF(B$115=0,0,B$115/NMM!B$11*1000)</f>
        <v>27.279621447989058</v>
      </c>
      <c r="C209" s="226">
        <f>IF(C$115=0,0,C$115/NMM!C$11*1000)</f>
        <v>25.066277218525912</v>
      </c>
      <c r="D209" s="226">
        <f>IF(D$115=0,0,D$115/NMM!D$11*1000)</f>
        <v>32.503465257308548</v>
      </c>
      <c r="E209" s="226">
        <f>IF(E$115=0,0,E$115/NMM!E$11*1000)</f>
        <v>19.668075818771609</v>
      </c>
      <c r="F209" s="226">
        <f>IF(F$115=0,0,F$115/NMM!F$11*1000)</f>
        <v>13.703752212159273</v>
      </c>
      <c r="G209" s="226">
        <f>IF(G$115=0,0,G$115/NMM!G$11*1000)</f>
        <v>11.404501494008748</v>
      </c>
      <c r="H209" s="226">
        <f>IF(H$115=0,0,H$115/NMM!H$11*1000)</f>
        <v>6.7077143544450974</v>
      </c>
      <c r="I209" s="226">
        <f>IF(I$115=0,0,I$115/NMM!I$11*1000)</f>
        <v>6.0026316233265993</v>
      </c>
      <c r="J209" s="226">
        <f>IF(J$115=0,0,J$115/NMM!J$11*1000)</f>
        <v>5.5233455238561655</v>
      </c>
      <c r="K209" s="226">
        <f>IF(K$115=0,0,K$115/NMM!K$11*1000)</f>
        <v>5.4328137362720872</v>
      </c>
      <c r="L209" s="226">
        <f>IF(L$115=0,0,L$115/NMM!L$11*1000)</f>
        <v>4.6843827403657503</v>
      </c>
      <c r="M209" s="226">
        <f>IF(M$115=0,0,M$115/NMM!M$11*1000)</f>
        <v>19.605820507191996</v>
      </c>
      <c r="N209" s="226">
        <f>IF(N$115=0,0,N$115/NMM!N$11*1000)</f>
        <v>18.016911521421228</v>
      </c>
      <c r="O209" s="226">
        <f>IF(O$115=0,0,O$115/NMM!O$11*1000)</f>
        <v>20.826757911381211</v>
      </c>
      <c r="P209" s="226">
        <f>IF(P$115=0,0,P$115/NMM!P$11*1000)</f>
        <v>17.671181659363956</v>
      </c>
      <c r="Q209" s="226">
        <f>IF(Q$115=0,0,Q$115/NMM!Q$11*1000)</f>
        <v>18.367810786992443</v>
      </c>
    </row>
    <row r="210" spans="1:17" x14ac:dyDescent="0.25">
      <c r="A210" s="127" t="s">
        <v>204</v>
      </c>
      <c r="B210" s="226">
        <f>IF(B$116=0,0,B$116/NMM!B$11*1000)</f>
        <v>18.626274953398234</v>
      </c>
      <c r="C210" s="226">
        <f>IF(C$116=0,0,C$116/NMM!C$11*1000)</f>
        <v>18.870582067832267</v>
      </c>
      <c r="D210" s="226">
        <f>IF(D$116=0,0,D$116/NMM!D$11*1000)</f>
        <v>15.277052529517777</v>
      </c>
      <c r="E210" s="226">
        <f>IF(E$116=0,0,E$116/NMM!E$11*1000)</f>
        <v>13.612167781006333</v>
      </c>
      <c r="F210" s="226">
        <f>IF(F$116=0,0,F$116/NMM!F$11*1000)</f>
        <v>15.824942577781799</v>
      </c>
      <c r="G210" s="226">
        <f>IF(G$116=0,0,G$116/NMM!G$11*1000)</f>
        <v>15.864480902263042</v>
      </c>
      <c r="H210" s="226">
        <f>IF(H$116=0,0,H$116/NMM!H$11*1000)</f>
        <v>16.114485626844431</v>
      </c>
      <c r="I210" s="226">
        <f>IF(I$116=0,0,I$116/NMM!I$11*1000)</f>
        <v>13.753560380209809</v>
      </c>
      <c r="J210" s="226">
        <f>IF(J$116=0,0,J$116/NMM!J$11*1000)</f>
        <v>14.650198345005446</v>
      </c>
      <c r="K210" s="226">
        <f>IF(K$116=0,0,K$116/NMM!K$11*1000)</f>
        <v>14.758222129441743</v>
      </c>
      <c r="L210" s="226">
        <f>IF(L$116=0,0,L$116/NMM!L$11*1000)</f>
        <v>14.968393436438729</v>
      </c>
      <c r="M210" s="226">
        <f>IF(M$116=0,0,M$116/NMM!M$11*1000)</f>
        <v>13.129184216970254</v>
      </c>
      <c r="N210" s="226">
        <f>IF(N$116=0,0,N$116/NMM!N$11*1000)</f>
        <v>13.629287020464137</v>
      </c>
      <c r="O210" s="226">
        <f>IF(O$116=0,0,O$116/NMM!O$11*1000)</f>
        <v>13.434792816293738</v>
      </c>
      <c r="P210" s="226">
        <f>IF(P$116=0,0,P$116/NMM!P$11*1000)</f>
        <v>12.916502062836381</v>
      </c>
      <c r="Q210" s="226">
        <f>IF(Q$116=0,0,Q$116/NMM!Q$11*1000)</f>
        <v>11.467114845540239</v>
      </c>
    </row>
    <row r="211" spans="1:17" x14ac:dyDescent="0.25">
      <c r="A211" s="72" t="s">
        <v>203</v>
      </c>
      <c r="B211" s="224">
        <f>IF(B$124=0,0,B$124/NMM!B$11*1000)</f>
        <v>24.341816061282547</v>
      </c>
      <c r="C211" s="224">
        <f>IF(C$124=0,0,C$124/NMM!C$11*1000)</f>
        <v>22.366831979607735</v>
      </c>
      <c r="D211" s="224">
        <f>IF(D$124=0,0,D$124/NMM!D$11*1000)</f>
        <v>29.003092075752239</v>
      </c>
      <c r="E211" s="224">
        <f>IF(E$124=0,0,E$124/NMM!E$11*1000)</f>
        <v>17.549975345980819</v>
      </c>
      <c r="F211" s="224">
        <f>IF(F$124=0,0,F$124/NMM!F$11*1000)</f>
        <v>12.227963512388271</v>
      </c>
      <c r="G211" s="224">
        <f>IF(G$124=0,0,G$124/NMM!G$11*1000)</f>
        <v>10.176324410038578</v>
      </c>
      <c r="H211" s="224">
        <f>IF(H$124=0,0,H$124/NMM!H$11*1000)</f>
        <v>5.9853451162740869</v>
      </c>
      <c r="I211" s="224">
        <f>IF(I$124=0,0,I$124/NMM!I$11*1000)</f>
        <v>5.3561943715837348</v>
      </c>
      <c r="J211" s="224">
        <f>IF(J$124=0,0,J$124/NMM!J$11*1000)</f>
        <v>4.9285236982101166</v>
      </c>
      <c r="K211" s="224">
        <f>IF(K$124=0,0,K$124/NMM!K$11*1000)</f>
        <v>4.8477414877504783</v>
      </c>
      <c r="L211" s="224">
        <f>IF(L$124=0,0,L$124/NMM!L$11*1000)</f>
        <v>4.1799107529417467</v>
      </c>
      <c r="M211" s="224">
        <f>IF(M$124=0,0,M$124/NMM!M$11*1000)</f>
        <v>17.49442445257132</v>
      </c>
      <c r="N211" s="224">
        <f>IF(N$124=0,0,N$124/NMM!N$11*1000)</f>
        <v>16.076628742191254</v>
      </c>
      <c r="O211" s="224">
        <f>IF(O$124=0,0,O$124/NMM!O$11*1000)</f>
        <v>18.583876290155544</v>
      </c>
      <c r="P211" s="224">
        <f>IF(P$124=0,0,P$124/NMM!P$11*1000)</f>
        <v>15.768131326817072</v>
      </c>
      <c r="Q211" s="224">
        <f>IF(Q$124=0,0,Q$124/NMM!Q$11*1000)</f>
        <v>16.389738856085565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29.094123484816141</v>
      </c>
      <c r="C5" s="96">
        <v>28.435722738316894</v>
      </c>
      <c r="D5" s="96">
        <v>25.13393044906628</v>
      </c>
      <c r="E5" s="96">
        <v>20.495299290280531</v>
      </c>
      <c r="F5" s="96">
        <v>25.387199343984925</v>
      </c>
      <c r="G5" s="96">
        <v>23.981630389473697</v>
      </c>
      <c r="H5" s="96">
        <v>28.63990452708866</v>
      </c>
      <c r="I5" s="96">
        <v>29.553481717867584</v>
      </c>
      <c r="J5" s="96">
        <v>31.804508060219941</v>
      </c>
      <c r="K5" s="96">
        <v>29.445224356860688</v>
      </c>
      <c r="L5" s="96">
        <v>32.011761205506716</v>
      </c>
      <c r="M5" s="96">
        <v>40.647240590977653</v>
      </c>
      <c r="N5" s="96">
        <v>37.271287985486374</v>
      </c>
      <c r="O5" s="96">
        <v>34.549236638342911</v>
      </c>
      <c r="P5" s="96">
        <v>34.292290268779958</v>
      </c>
      <c r="Q5" s="96">
        <v>28.010638513801538</v>
      </c>
    </row>
    <row r="6" spans="1:17" x14ac:dyDescent="0.25">
      <c r="A6" s="132" t="s">
        <v>83</v>
      </c>
      <c r="B6" s="160">
        <v>0.10944323134447269</v>
      </c>
      <c r="C6" s="160">
        <v>0.10723893949483883</v>
      </c>
      <c r="D6" s="160">
        <v>9.5001554307989747E-2</v>
      </c>
      <c r="E6" s="160">
        <v>7.7632984705952909E-2</v>
      </c>
      <c r="F6" s="160">
        <v>9.6066288133630565E-2</v>
      </c>
      <c r="G6" s="160">
        <v>9.0838105290296359E-2</v>
      </c>
      <c r="H6" s="160">
        <v>0.10837131919856578</v>
      </c>
      <c r="I6" s="160">
        <v>0.11190742429123129</v>
      </c>
      <c r="J6" s="160">
        <v>0.12037702138192999</v>
      </c>
      <c r="K6" s="160">
        <v>0.11112190410222926</v>
      </c>
      <c r="L6" s="160">
        <v>0.12113515802367</v>
      </c>
      <c r="M6" s="160">
        <v>0.15339619737675031</v>
      </c>
      <c r="N6" s="160">
        <v>0.14079619965111143</v>
      </c>
      <c r="O6" s="160">
        <v>0.13070910079111481</v>
      </c>
      <c r="P6" s="160">
        <v>0.12970665540664611</v>
      </c>
      <c r="Q6" s="160">
        <v>0.10606866556916146</v>
      </c>
    </row>
    <row r="7" spans="1:17" x14ac:dyDescent="0.25">
      <c r="A7" s="76" t="s">
        <v>82</v>
      </c>
      <c r="B7" s="159">
        <v>1.0149698651676848E-2</v>
      </c>
      <c r="C7" s="159">
        <v>9.9452739673972675E-3</v>
      </c>
      <c r="D7" s="159">
        <v>8.8103863146371392E-3</v>
      </c>
      <c r="E7" s="159">
        <v>7.1996357428042463E-3</v>
      </c>
      <c r="F7" s="159">
        <v>8.9091290814738294E-3</v>
      </c>
      <c r="G7" s="159">
        <v>8.4242705872222406E-3</v>
      </c>
      <c r="H7" s="159">
        <v>1.0050290171788458E-2</v>
      </c>
      <c r="I7" s="159">
        <v>1.0378226405489835E-2</v>
      </c>
      <c r="J7" s="159">
        <v>1.1163691683841674E-2</v>
      </c>
      <c r="K7" s="159">
        <v>1.0305377741344636E-2</v>
      </c>
      <c r="L7" s="159">
        <v>1.1234000814483438E-2</v>
      </c>
      <c r="M7" s="159">
        <v>1.4225869965285793E-2</v>
      </c>
      <c r="N7" s="159">
        <v>1.3057353846417492E-2</v>
      </c>
      <c r="O7" s="159">
        <v>1.2121882438629886E-2</v>
      </c>
      <c r="P7" s="159">
        <v>1.2028916263909612E-2</v>
      </c>
      <c r="Q7" s="159">
        <v>9.8367434759303769E-3</v>
      </c>
    </row>
    <row r="8" spans="1:17" x14ac:dyDescent="0.25">
      <c r="A8" s="76" t="s">
        <v>81</v>
      </c>
      <c r="B8" s="159">
        <v>0.2112216217962147</v>
      </c>
      <c r="C8" s="159">
        <v>0.20696741535811727</v>
      </c>
      <c r="D8" s="159">
        <v>0.18334968848768543</v>
      </c>
      <c r="E8" s="159">
        <v>0.14982895454594283</v>
      </c>
      <c r="F8" s="159">
        <v>0.18540458765934173</v>
      </c>
      <c r="G8" s="159">
        <v>0.17531437700263702</v>
      </c>
      <c r="H8" s="159">
        <v>0.20915286871664882</v>
      </c>
      <c r="I8" s="159">
        <v>0.21597742829278002</v>
      </c>
      <c r="J8" s="159">
        <v>0.23232345546578193</v>
      </c>
      <c r="K8" s="159">
        <v>0.21446140170770556</v>
      </c>
      <c r="L8" s="159">
        <v>0.23378663275910797</v>
      </c>
      <c r="M8" s="159">
        <v>0.29604931423587594</v>
      </c>
      <c r="N8" s="159">
        <v>0.27173175780462133</v>
      </c>
      <c r="O8" s="159">
        <v>0.25226400859570836</v>
      </c>
      <c r="P8" s="159">
        <v>0.25032932394441954</v>
      </c>
      <c r="Q8" s="159">
        <v>0.20470882747204347</v>
      </c>
    </row>
    <row r="9" spans="1:17" x14ac:dyDescent="0.25">
      <c r="A9" s="76" t="s">
        <v>80</v>
      </c>
      <c r="B9" s="159">
        <v>7.5956324303292676E-3</v>
      </c>
      <c r="C9" s="159">
        <v>7.4426490940981693E-3</v>
      </c>
      <c r="D9" s="159">
        <v>6.5933441289048487E-3</v>
      </c>
      <c r="E9" s="159">
        <v>5.3879222045244615E-3</v>
      </c>
      <c r="F9" s="159">
        <v>6.6672393042972039E-3</v>
      </c>
      <c r="G9" s="159">
        <v>6.304390412970806E-3</v>
      </c>
      <c r="H9" s="159">
        <v>7.5212390616586373E-3</v>
      </c>
      <c r="I9" s="159">
        <v>7.7666535490504077E-3</v>
      </c>
      <c r="J9" s="159">
        <v>8.35446465023627E-3</v>
      </c>
      <c r="K9" s="159">
        <v>7.712136494418838E-3</v>
      </c>
      <c r="L9" s="159">
        <v>8.4070812185875494E-3</v>
      </c>
      <c r="M9" s="159">
        <v>1.0646077579861938E-2</v>
      </c>
      <c r="N9" s="159">
        <v>9.7716064026933253E-3</v>
      </c>
      <c r="O9" s="159">
        <v>9.0715366561434224E-3</v>
      </c>
      <c r="P9" s="159">
        <v>9.0019644534739054E-3</v>
      </c>
      <c r="Q9" s="159">
        <v>7.3614291732949731E-3</v>
      </c>
    </row>
    <row r="10" spans="1:17" x14ac:dyDescent="0.25">
      <c r="A10" s="129" t="s">
        <v>79</v>
      </c>
      <c r="B10" s="158">
        <v>0.13115538888949438</v>
      </c>
      <c r="C10" s="158">
        <v>0.12851379332243082</v>
      </c>
      <c r="D10" s="158">
        <v>0.11384866516918765</v>
      </c>
      <c r="E10" s="158">
        <v>9.3034390292384708E-2</v>
      </c>
      <c r="F10" s="158">
        <v>0.11512462876465379</v>
      </c>
      <c r="G10" s="158">
        <v>0.10885924034748776</v>
      </c>
      <c r="H10" s="158">
        <v>0.13248410831882751</v>
      </c>
      <c r="I10" s="158">
        <v>0.13680700236116242</v>
      </c>
      <c r="J10" s="158">
        <v>0.14716109813741651</v>
      </c>
      <c r="K10" s="158">
        <v>0.13584670269353827</v>
      </c>
      <c r="L10" s="158">
        <v>0.14808792137540552</v>
      </c>
      <c r="M10" s="158">
        <v>0.18752709277000837</v>
      </c>
      <c r="N10" s="158">
        <v>0.17212357571544606</v>
      </c>
      <c r="O10" s="158">
        <v>0.15664013877383182</v>
      </c>
      <c r="P10" s="158">
        <v>0.15543882086110822</v>
      </c>
      <c r="Q10" s="158">
        <v>0.1271113518014349</v>
      </c>
    </row>
    <row r="11" spans="1:17" x14ac:dyDescent="0.25">
      <c r="A11" s="92" t="s">
        <v>125</v>
      </c>
      <c r="B11" s="91">
        <v>2.4119770805808592E-2</v>
      </c>
      <c r="C11" s="91">
        <v>2.3633975443691248E-2</v>
      </c>
      <c r="D11" s="91">
        <v>2.0937025414500574E-2</v>
      </c>
      <c r="E11" s="91">
        <v>1.7109233481829172E-2</v>
      </c>
      <c r="F11" s="91">
        <v>2.1171677987603218E-2</v>
      </c>
      <c r="G11" s="91">
        <v>2.0019458975399772E-2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2.8806473589874017E-2</v>
      </c>
      <c r="P11" s="91">
        <v>2.8585548525603729E-2</v>
      </c>
      <c r="Q11" s="91">
        <v>2.3376063295807853E-2</v>
      </c>
    </row>
    <row r="12" spans="1:17" x14ac:dyDescent="0.25">
      <c r="A12" s="92" t="s">
        <v>26</v>
      </c>
      <c r="B12" s="91">
        <v>0.10703561808368579</v>
      </c>
      <c r="C12" s="91">
        <v>0.10487981787873957</v>
      </c>
      <c r="D12" s="91">
        <v>9.2911639754687081E-2</v>
      </c>
      <c r="E12" s="91">
        <v>7.5925156810555533E-2</v>
      </c>
      <c r="F12" s="91">
        <v>9.395295077705057E-2</v>
      </c>
      <c r="G12" s="91">
        <v>8.8839781372087978E-2</v>
      </c>
      <c r="H12" s="91">
        <v>0.13248410831882751</v>
      </c>
      <c r="I12" s="91">
        <v>0.13680700236116242</v>
      </c>
      <c r="J12" s="91">
        <v>0.14716109813741651</v>
      </c>
      <c r="K12" s="91">
        <v>0.13584670269353827</v>
      </c>
      <c r="L12" s="91">
        <v>0.14808792137540552</v>
      </c>
      <c r="M12" s="91">
        <v>0.18752709277000837</v>
      </c>
      <c r="N12" s="91">
        <v>0.17212357571544606</v>
      </c>
      <c r="O12" s="91">
        <v>0.12783366518395781</v>
      </c>
      <c r="P12" s="91">
        <v>0.1268532723355045</v>
      </c>
      <c r="Q12" s="91">
        <v>0.10373528850562705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0.86105813786168794</v>
      </c>
      <c r="C15" s="155">
        <v>0.84371559952438879</v>
      </c>
      <c r="D15" s="155">
        <v>0.74743646035936395</v>
      </c>
      <c r="E15" s="155">
        <v>0.61078709415252219</v>
      </c>
      <c r="F15" s="155">
        <v>0.75581338521768637</v>
      </c>
      <c r="G15" s="155">
        <v>0.71468001106398982</v>
      </c>
      <c r="H15" s="155">
        <v>0.85262473668221395</v>
      </c>
      <c r="I15" s="155">
        <v>0.88044548017607427</v>
      </c>
      <c r="J15" s="155">
        <v>0.94708108120654522</v>
      </c>
      <c r="K15" s="155">
        <v>0.87426530308439165</v>
      </c>
      <c r="L15" s="155">
        <v>0.95304581485852113</v>
      </c>
      <c r="M15" s="155">
        <v>1.2068635259183556</v>
      </c>
      <c r="N15" s="155">
        <v>1.1077314878250004</v>
      </c>
      <c r="O15" s="155">
        <v>1.0283699918775939</v>
      </c>
      <c r="P15" s="155">
        <v>1.020483129022258</v>
      </c>
      <c r="Q15" s="155">
        <v>0.83450832489577154</v>
      </c>
    </row>
    <row r="16" spans="1:17" x14ac:dyDescent="0.25">
      <c r="A16" s="156" t="s">
        <v>213</v>
      </c>
      <c r="B16" s="204">
        <v>7.0862986814048714</v>
      </c>
      <c r="C16" s="204">
        <v>6.8711566750431352</v>
      </c>
      <c r="D16" s="204">
        <v>6.0615051564330207</v>
      </c>
      <c r="E16" s="204">
        <v>4.9533161907946148</v>
      </c>
      <c r="F16" s="204">
        <v>6.129439724676268</v>
      </c>
      <c r="G16" s="204">
        <v>5.7958593164978325</v>
      </c>
      <c r="H16" s="204">
        <v>6.9145532924855519</v>
      </c>
      <c r="I16" s="204">
        <v>7.1401719090335805</v>
      </c>
      <c r="J16" s="204">
        <v>7.6805683984609407</v>
      </c>
      <c r="K16" s="204">
        <v>7.0971573926403568</v>
      </c>
      <c r="L16" s="204">
        <v>7.7289407561203713</v>
      </c>
      <c r="M16" s="204">
        <v>9.7972608437029365</v>
      </c>
      <c r="N16" s="204">
        <v>8.9833992339176927</v>
      </c>
      <c r="O16" s="204">
        <v>8.3397992191737558</v>
      </c>
      <c r="P16" s="204">
        <v>8.2758389196685478</v>
      </c>
      <c r="Q16" s="204">
        <v>6.7676341504801076</v>
      </c>
    </row>
    <row r="17" spans="1:17" x14ac:dyDescent="0.25">
      <c r="A17" s="152" t="s">
        <v>227</v>
      </c>
      <c r="B17" s="151">
        <v>6.4577952192876502</v>
      </c>
      <c r="C17" s="151">
        <v>6.2553118766184284</v>
      </c>
      <c r="D17" s="151">
        <v>5.5159364167714955</v>
      </c>
      <c r="E17" s="151">
        <v>4.507490541617555</v>
      </c>
      <c r="F17" s="151">
        <v>5.5777565009353909</v>
      </c>
      <c r="G17" s="151">
        <v>5.2742001607349458</v>
      </c>
      <c r="H17" s="151">
        <v>6.2922055376378614</v>
      </c>
      <c r="I17" s="151">
        <v>6.4975172401278112</v>
      </c>
      <c r="J17" s="151">
        <v>6.9892750789154858</v>
      </c>
      <c r="K17" s="151">
        <v>6.4590137579235982</v>
      </c>
      <c r="L17" s="151">
        <v>7.0332936588379287</v>
      </c>
      <c r="M17" s="151">
        <v>8.9163471504343832</v>
      </c>
      <c r="N17" s="151">
        <v>8.1748439870870708</v>
      </c>
      <c r="O17" s="151">
        <v>7.5891715068132388</v>
      </c>
      <c r="P17" s="151">
        <v>7.5309679853835867</v>
      </c>
      <c r="Q17" s="151">
        <v>6.1585099249485626</v>
      </c>
    </row>
    <row r="18" spans="1:17" x14ac:dyDescent="0.25">
      <c r="A18" s="154" t="s">
        <v>33</v>
      </c>
      <c r="B18" s="83">
        <v>4.1050082608207683</v>
      </c>
      <c r="C18" s="83">
        <v>1.1460365450275054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0.28220036036461771</v>
      </c>
      <c r="L18" s="83">
        <v>0</v>
      </c>
      <c r="M18" s="83">
        <v>0.39432062907498183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2.3527869584668823</v>
      </c>
      <c r="C24" s="208">
        <v>5.109275331590923</v>
      </c>
      <c r="D24" s="208">
        <v>5.5159364167714955</v>
      </c>
      <c r="E24" s="208">
        <v>4.507490541617555</v>
      </c>
      <c r="F24" s="208">
        <v>5.5777565009353909</v>
      </c>
      <c r="G24" s="208">
        <v>5.2742001607349458</v>
      </c>
      <c r="H24" s="208">
        <v>6.2922055376378614</v>
      </c>
      <c r="I24" s="208">
        <v>6.4975172401278112</v>
      </c>
      <c r="J24" s="208">
        <v>6.9892750789154858</v>
      </c>
      <c r="K24" s="208">
        <v>6.1768133975589805</v>
      </c>
      <c r="L24" s="208">
        <v>7.0332936588379287</v>
      </c>
      <c r="M24" s="208">
        <v>8.5220265213594022</v>
      </c>
      <c r="N24" s="208">
        <v>8.1748439870870708</v>
      </c>
      <c r="O24" s="208">
        <v>7.5891715068132388</v>
      </c>
      <c r="P24" s="208">
        <v>7.5309679853835867</v>
      </c>
      <c r="Q24" s="208">
        <v>6.1585099249485626</v>
      </c>
    </row>
    <row r="25" spans="1:17" x14ac:dyDescent="0.25">
      <c r="A25" s="152" t="s">
        <v>226</v>
      </c>
      <c r="B25" s="264">
        <v>0.62850346211722086</v>
      </c>
      <c r="C25" s="264">
        <v>0.61584479842470707</v>
      </c>
      <c r="D25" s="264">
        <v>0.54556873966152553</v>
      </c>
      <c r="E25" s="264">
        <v>0.44582564917705958</v>
      </c>
      <c r="F25" s="264">
        <v>0.55168322374087708</v>
      </c>
      <c r="G25" s="264">
        <v>0.52165915576288635</v>
      </c>
      <c r="H25" s="264">
        <v>0.622347754847691</v>
      </c>
      <c r="I25" s="264">
        <v>0.64265466890576961</v>
      </c>
      <c r="J25" s="264">
        <v>0.69129331954545514</v>
      </c>
      <c r="K25" s="264">
        <v>0.63814363471675861</v>
      </c>
      <c r="L25" s="264">
        <v>0.69564709728244245</v>
      </c>
      <c r="M25" s="264">
        <v>0.8809136932685534</v>
      </c>
      <c r="N25" s="264">
        <v>0.80855524683062185</v>
      </c>
      <c r="O25" s="264">
        <v>0.75062771236051762</v>
      </c>
      <c r="P25" s="264">
        <v>0.74487093428496032</v>
      </c>
      <c r="Q25" s="264">
        <v>0.60912422553154488</v>
      </c>
    </row>
    <row r="26" spans="1:17" x14ac:dyDescent="0.25">
      <c r="A26" s="150" t="s">
        <v>33</v>
      </c>
      <c r="B26" s="87">
        <v>0.62850346211722086</v>
      </c>
      <c r="C26" s="87">
        <v>0.61584479842470707</v>
      </c>
      <c r="D26" s="87">
        <v>0.54556873966152553</v>
      </c>
      <c r="E26" s="87">
        <v>0.44582564917705958</v>
      </c>
      <c r="F26" s="87">
        <v>0.55168322374087708</v>
      </c>
      <c r="G26" s="87">
        <v>0.52165915576288635</v>
      </c>
      <c r="H26" s="87">
        <v>0.622347754847691</v>
      </c>
      <c r="I26" s="87">
        <v>0.64265466890576961</v>
      </c>
      <c r="J26" s="87">
        <v>0.69129331954545514</v>
      </c>
      <c r="K26" s="87">
        <v>0.63814363471675861</v>
      </c>
      <c r="L26" s="87">
        <v>0.69564709728244245</v>
      </c>
      <c r="M26" s="87">
        <v>0.8809136932685534</v>
      </c>
      <c r="N26" s="87">
        <v>0.80855524683062185</v>
      </c>
      <c r="O26" s="87">
        <v>0.75062771236051762</v>
      </c>
      <c r="P26" s="87">
        <v>0.74487093428496032</v>
      </c>
      <c r="Q26" s="87">
        <v>0.60912422553154488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19.873178856869963</v>
      </c>
      <c r="C36" s="204">
        <v>19.472913937401039</v>
      </c>
      <c r="D36" s="204">
        <v>17.219458413572664</v>
      </c>
      <c r="E36" s="204">
        <v>14.027783143173725</v>
      </c>
      <c r="F36" s="204">
        <v>17.384025537771233</v>
      </c>
      <c r="G36" s="204">
        <v>16.414010582470056</v>
      </c>
      <c r="H36" s="204">
        <v>19.608999215337747</v>
      </c>
      <c r="I36" s="204">
        <v>20.227902220175</v>
      </c>
      <c r="J36" s="204">
        <v>21.773131771269014</v>
      </c>
      <c r="K36" s="204">
        <v>20.177999571200377</v>
      </c>
      <c r="L36" s="204">
        <v>21.917207128599017</v>
      </c>
      <c r="M36" s="204">
        <v>27.854349958261221</v>
      </c>
      <c r="N36" s="204">
        <v>25.538320658828681</v>
      </c>
      <c r="O36" s="204">
        <v>23.660009293261538</v>
      </c>
      <c r="P36" s="204">
        <v>23.486575514837533</v>
      </c>
      <c r="Q36" s="204">
        <v>19.174177956875134</v>
      </c>
    </row>
    <row r="37" spans="1:17" x14ac:dyDescent="0.25">
      <c r="A37" s="84" t="s">
        <v>33</v>
      </c>
      <c r="B37" s="83">
        <v>19.873178856869963</v>
      </c>
      <c r="C37" s="83">
        <v>19.472913937401039</v>
      </c>
      <c r="D37" s="83">
        <v>16.128996887009379</v>
      </c>
      <c r="E37" s="83">
        <v>11.621482626527131</v>
      </c>
      <c r="F37" s="83">
        <v>15.292388560863886</v>
      </c>
      <c r="G37" s="83">
        <v>13.603511540558875</v>
      </c>
      <c r="H37" s="83">
        <v>17.189314021539413</v>
      </c>
      <c r="I37" s="83">
        <v>17.000983280270241</v>
      </c>
      <c r="J37" s="83">
        <v>18.799646546289686</v>
      </c>
      <c r="K37" s="83">
        <v>20.177999571200377</v>
      </c>
      <c r="L37" s="83">
        <v>19.166756882546057</v>
      </c>
      <c r="M37" s="83">
        <v>27.854349958261221</v>
      </c>
      <c r="N37" s="83">
        <v>24.561679772090862</v>
      </c>
      <c r="O37" s="83">
        <v>21.060018440092659</v>
      </c>
      <c r="P37" s="83">
        <v>21.18565181448362</v>
      </c>
      <c r="Q37" s="83">
        <v>16.173543553868708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1.0904615265632864</v>
      </c>
      <c r="E43" s="208">
        <v>2.4063005166465934</v>
      </c>
      <c r="F43" s="208">
        <v>2.0916369769073464</v>
      </c>
      <c r="G43" s="208">
        <v>2.8104990419111804</v>
      </c>
      <c r="H43" s="208">
        <v>2.4196851937983328</v>
      </c>
      <c r="I43" s="208">
        <v>3.2269189399047589</v>
      </c>
      <c r="J43" s="208">
        <v>2.9734852249793295</v>
      </c>
      <c r="K43" s="208">
        <v>0</v>
      </c>
      <c r="L43" s="208">
        <v>2.7504502460529618</v>
      </c>
      <c r="M43" s="208">
        <v>0</v>
      </c>
      <c r="N43" s="208">
        <v>0.97664088673782024</v>
      </c>
      <c r="O43" s="208">
        <v>2.5999908531688813</v>
      </c>
      <c r="P43" s="208">
        <v>2.3009237003539114</v>
      </c>
      <c r="Q43" s="208">
        <v>3.0006344030064267</v>
      </c>
    </row>
    <row r="44" spans="1:17" x14ac:dyDescent="0.25">
      <c r="A44" s="243" t="s">
        <v>211</v>
      </c>
      <c r="B44" s="242">
        <v>0.80402223556743091</v>
      </c>
      <c r="C44" s="242">
        <v>0.78782845511144839</v>
      </c>
      <c r="D44" s="242">
        <v>0.69792678029282496</v>
      </c>
      <c r="E44" s="242">
        <v>0.5703289746680601</v>
      </c>
      <c r="F44" s="242">
        <v>0.70574882337634393</v>
      </c>
      <c r="G44" s="242">
        <v>0.66734009580120413</v>
      </c>
      <c r="H44" s="242">
        <v>0.79614745711565682</v>
      </c>
      <c r="I44" s="242">
        <v>0.82212537358321469</v>
      </c>
      <c r="J44" s="242">
        <v>0.88434707796423129</v>
      </c>
      <c r="K44" s="242">
        <v>0.81635456719632282</v>
      </c>
      <c r="L44" s="242">
        <v>0.88991671173755071</v>
      </c>
      <c r="M44" s="242">
        <v>1.1269217111673533</v>
      </c>
      <c r="N44" s="242">
        <v>1.0343561114947117</v>
      </c>
      <c r="O44" s="242">
        <v>0.96025146677459106</v>
      </c>
      <c r="P44" s="242">
        <v>0.95288702432206573</v>
      </c>
      <c r="Q44" s="242">
        <v>0.77923106405865838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4.6395285925227512</v>
      </c>
      <c r="C47" s="96">
        <v>8.0452398675452166</v>
      </c>
      <c r="D47" s="96">
        <v>3.7531017805019293</v>
      </c>
      <c r="E47" s="96">
        <v>0.68718124503786637</v>
      </c>
      <c r="F47" s="96">
        <v>4.8319190563927812</v>
      </c>
      <c r="G47" s="96">
        <v>7.7179358774482161</v>
      </c>
      <c r="H47" s="96">
        <v>7.6161051733481733</v>
      </c>
      <c r="I47" s="96">
        <v>4.6922762360686967</v>
      </c>
      <c r="J47" s="96">
        <v>1.700902516158717</v>
      </c>
      <c r="K47" s="96">
        <v>1.5570498774069537</v>
      </c>
      <c r="L47" s="96">
        <v>1.3239178051140834</v>
      </c>
      <c r="M47" s="96">
        <v>1.4067028288883634</v>
      </c>
      <c r="N47" s="96">
        <v>1.8933531904675334</v>
      </c>
      <c r="O47" s="96">
        <v>4.5314640681358256</v>
      </c>
      <c r="P47" s="96">
        <v>3.9678713340179361</v>
      </c>
      <c r="Q47" s="96">
        <v>12.548802459117361</v>
      </c>
    </row>
    <row r="48" spans="1:17" x14ac:dyDescent="0.25">
      <c r="A48" s="132" t="s">
        <v>83</v>
      </c>
      <c r="B48" s="160">
        <v>1.8949157381188072E-2</v>
      </c>
      <c r="C48" s="160">
        <v>3.2917943969249755E-2</v>
      </c>
      <c r="D48" s="160">
        <v>1.520688506107189E-2</v>
      </c>
      <c r="E48" s="160">
        <v>2.8073607964992911E-3</v>
      </c>
      <c r="F48" s="160">
        <v>1.9899578971369413E-2</v>
      </c>
      <c r="G48" s="160">
        <v>3.1856174809396322E-2</v>
      </c>
      <c r="H48" s="160">
        <v>3.1584702171454329E-2</v>
      </c>
      <c r="I48" s="160">
        <v>1.9452785793523737E-2</v>
      </c>
      <c r="J48" s="160">
        <v>7.0584359444642482E-3</v>
      </c>
      <c r="K48" s="160">
        <v>6.4624415021075424E-3</v>
      </c>
      <c r="L48" s="160">
        <v>5.4999908789640445E-3</v>
      </c>
      <c r="M48" s="160">
        <v>5.7425244716109687E-3</v>
      </c>
      <c r="N48" s="160">
        <v>7.7465384004624079E-3</v>
      </c>
      <c r="O48" s="160">
        <v>1.8354049303744575E-2</v>
      </c>
      <c r="P48" s="160">
        <v>1.6226382841881944E-2</v>
      </c>
      <c r="Q48" s="160">
        <v>5.0009130128896795E-2</v>
      </c>
    </row>
    <row r="49" spans="1:17" x14ac:dyDescent="0.25">
      <c r="A49" s="76" t="s">
        <v>82</v>
      </c>
      <c r="B49" s="159">
        <v>6.2459294053350232E-3</v>
      </c>
      <c r="C49" s="159">
        <v>1.0850253130770971E-2</v>
      </c>
      <c r="D49" s="159">
        <v>5.0124197427792788E-3</v>
      </c>
      <c r="E49" s="159">
        <v>9.2534865785891176E-4</v>
      </c>
      <c r="F49" s="159">
        <v>6.5592027629921921E-3</v>
      </c>
      <c r="G49" s="159">
        <v>1.0500277926924172E-2</v>
      </c>
      <c r="H49" s="159">
        <v>1.0410796431892149E-2</v>
      </c>
      <c r="I49" s="159">
        <v>6.4119329614135837E-3</v>
      </c>
      <c r="J49" s="159">
        <v>2.3265674422531394E-3</v>
      </c>
      <c r="K49" s="159">
        <v>2.1301186430771101E-3</v>
      </c>
      <c r="L49" s="159">
        <v>1.8128803338822714E-3</v>
      </c>
      <c r="M49" s="159">
        <v>1.8928230810779255E-3</v>
      </c>
      <c r="N49" s="159">
        <v>2.55337643841826E-3</v>
      </c>
      <c r="O49" s="159">
        <v>6.0497727654652833E-3</v>
      </c>
      <c r="P49" s="159">
        <v>5.3484616595642926E-3</v>
      </c>
      <c r="Q49" s="159">
        <v>1.6483767068048823E-2</v>
      </c>
    </row>
    <row r="50" spans="1:17" x14ac:dyDescent="0.25">
      <c r="A50" s="76" t="s">
        <v>81</v>
      </c>
      <c r="B50" s="159">
        <v>2.550968232624725E-2</v>
      </c>
      <c r="C50" s="159">
        <v>4.43147036354457E-2</v>
      </c>
      <c r="D50" s="159">
        <v>2.047177081682864E-2</v>
      </c>
      <c r="E50" s="159">
        <v>3.7793174996242113E-3</v>
      </c>
      <c r="F50" s="159">
        <v>2.6789156255024805E-2</v>
      </c>
      <c r="G50" s="159">
        <v>4.2885331688883234E-2</v>
      </c>
      <c r="H50" s="159">
        <v>4.2519870543838136E-2</v>
      </c>
      <c r="I50" s="159">
        <v>2.61876755768553E-2</v>
      </c>
      <c r="J50" s="159">
        <v>9.5021881470150459E-3</v>
      </c>
      <c r="K50" s="159">
        <v>8.6998501545182422E-3</v>
      </c>
      <c r="L50" s="159">
        <v>7.404182534201607E-3</v>
      </c>
      <c r="M50" s="159">
        <v>7.7306854375976519E-3</v>
      </c>
      <c r="N50" s="159">
        <v>1.0428523535302534E-2</v>
      </c>
      <c r="O50" s="159">
        <v>2.4708537573476429E-2</v>
      </c>
      <c r="P50" s="159">
        <v>2.1844236304217401E-2</v>
      </c>
      <c r="Q50" s="159">
        <v>6.7323153074162354E-2</v>
      </c>
    </row>
    <row r="51" spans="1:17" x14ac:dyDescent="0.25">
      <c r="A51" s="76" t="s">
        <v>80</v>
      </c>
      <c r="B51" s="159">
        <v>1.5760622569185929E-2</v>
      </c>
      <c r="C51" s="159">
        <v>2.7378910851624767E-2</v>
      </c>
      <c r="D51" s="159">
        <v>1.2648054532413158E-2</v>
      </c>
      <c r="E51" s="159">
        <v>2.3349721066267489E-3</v>
      </c>
      <c r="F51" s="159">
        <v>1.6551118719654572E-2</v>
      </c>
      <c r="G51" s="159">
        <v>2.6495803352572355E-2</v>
      </c>
      <c r="H51" s="159">
        <v>2.6270010843787092E-2</v>
      </c>
      <c r="I51" s="159">
        <v>1.6179506489049342E-2</v>
      </c>
      <c r="J51" s="159">
        <v>5.8707277907732273E-3</v>
      </c>
      <c r="K51" s="159">
        <v>5.3750200782687286E-3</v>
      </c>
      <c r="L51" s="159">
        <v>4.5745189948853873E-3</v>
      </c>
      <c r="M51" s="159">
        <v>4.7762419705915096E-3</v>
      </c>
      <c r="N51" s="159">
        <v>6.4430446954121231E-3</v>
      </c>
      <c r="O51" s="159">
        <v>1.5265652074837082E-2</v>
      </c>
      <c r="P51" s="159">
        <v>1.3496003568364563E-2</v>
      </c>
      <c r="Q51" s="159">
        <v>4.1594199104458024E-2</v>
      </c>
    </row>
    <row r="52" spans="1:17" x14ac:dyDescent="0.25">
      <c r="A52" s="129" t="s">
        <v>79</v>
      </c>
      <c r="B52" s="158">
        <v>2.9033141361613279E-2</v>
      </c>
      <c r="C52" s="158">
        <v>5.0435557706733899E-2</v>
      </c>
      <c r="D52" s="158">
        <v>2.3299381326908584E-2</v>
      </c>
      <c r="E52" s="158">
        <v>4.3013259755144261E-3</v>
      </c>
      <c r="F52" s="158">
        <v>3.0489339324708892E-2</v>
      </c>
      <c r="G52" s="158">
        <v>4.8808757449006902E-2</v>
      </c>
      <c r="H52" s="158">
        <v>4.9366587425714092E-2</v>
      </c>
      <c r="I52" s="158">
        <v>3.0404518153652117E-2</v>
      </c>
      <c r="J52" s="158">
        <v>1.10322678760644E-2</v>
      </c>
      <c r="K52" s="158">
        <v>1.0100734262604109E-2</v>
      </c>
      <c r="L52" s="158">
        <v>8.5964331432702105E-3</v>
      </c>
      <c r="M52" s="158">
        <v>8.9755108290461433E-3</v>
      </c>
      <c r="N52" s="158">
        <v>1.2107765433948056E-2</v>
      </c>
      <c r="O52" s="158">
        <v>2.8121340557477906E-2</v>
      </c>
      <c r="P52" s="158">
        <v>2.4861415067653932E-2</v>
      </c>
      <c r="Q52" s="158">
        <v>7.6621989843463009E-2</v>
      </c>
    </row>
    <row r="53" spans="1:17" x14ac:dyDescent="0.25">
      <c r="A53" s="92" t="s">
        <v>125</v>
      </c>
      <c r="B53" s="91">
        <v>5.3392599522141789E-3</v>
      </c>
      <c r="C53" s="91">
        <v>9.275212422834701E-3</v>
      </c>
      <c r="D53" s="91">
        <v>4.2848085944502592E-3</v>
      </c>
      <c r="E53" s="91">
        <v>7.9102351469440241E-4</v>
      </c>
      <c r="F53" s="91">
        <v>5.6070580306243969E-3</v>
      </c>
      <c r="G53" s="91">
        <v>8.976040198990622E-3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5.1715777349411489E-3</v>
      </c>
      <c r="P53" s="91">
        <v>4.5720701102501286E-3</v>
      </c>
      <c r="Q53" s="91">
        <v>1.4090956150238336E-2</v>
      </c>
    </row>
    <row r="54" spans="1:17" x14ac:dyDescent="0.25">
      <c r="A54" s="92" t="s">
        <v>26</v>
      </c>
      <c r="B54" s="91">
        <v>2.3693881409399101E-2</v>
      </c>
      <c r="C54" s="91">
        <v>4.1160345283899197E-2</v>
      </c>
      <c r="D54" s="91">
        <v>1.9014572732458327E-2</v>
      </c>
      <c r="E54" s="91">
        <v>3.5103024608200239E-3</v>
      </c>
      <c r="F54" s="91">
        <v>2.4882281294084495E-2</v>
      </c>
      <c r="G54" s="91">
        <v>3.9832717250016282E-2</v>
      </c>
      <c r="H54" s="91">
        <v>4.9366587425714092E-2</v>
      </c>
      <c r="I54" s="91">
        <v>3.0404518153652117E-2</v>
      </c>
      <c r="J54" s="91">
        <v>1.10322678760644E-2</v>
      </c>
      <c r="K54" s="91">
        <v>1.0100734262604109E-2</v>
      </c>
      <c r="L54" s="91">
        <v>8.5964331432702105E-3</v>
      </c>
      <c r="M54" s="91">
        <v>8.9755108290461433E-3</v>
      </c>
      <c r="N54" s="91">
        <v>1.2107765433948056E-2</v>
      </c>
      <c r="O54" s="91">
        <v>2.2949762822536756E-2</v>
      </c>
      <c r="P54" s="91">
        <v>2.0289344957403803E-2</v>
      </c>
      <c r="Q54" s="91">
        <v>6.2531033693224672E-2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0.19837565477734986</v>
      </c>
      <c r="C57" s="204">
        <v>0.32576021327538524</v>
      </c>
      <c r="D57" s="204">
        <v>0.19820638030167012</v>
      </c>
      <c r="E57" s="204">
        <v>2.9160373468250862E-2</v>
      </c>
      <c r="F57" s="204">
        <v>0.15561887130569213</v>
      </c>
      <c r="G57" s="204">
        <v>0.22659974078079817</v>
      </c>
      <c r="H57" s="204">
        <v>0.1762480289228836</v>
      </c>
      <c r="I57" s="204">
        <v>0.11060661966848236</v>
      </c>
      <c r="J57" s="204">
        <v>3.7926367293345531E-2</v>
      </c>
      <c r="K57" s="204">
        <v>3.4419037474041965E-2</v>
      </c>
      <c r="L57" s="204">
        <v>2.7670662213052064E-2</v>
      </c>
      <c r="M57" s="204">
        <v>6.079871668177711E-2</v>
      </c>
      <c r="N57" s="204">
        <v>7.6449152925031322E-2</v>
      </c>
      <c r="O57" s="204">
        <v>0.19859715444233522</v>
      </c>
      <c r="P57" s="204">
        <v>0.16331996716318903</v>
      </c>
      <c r="Q57" s="204">
        <v>0.31667598096134353</v>
      </c>
    </row>
    <row r="58" spans="1:17" x14ac:dyDescent="0.25">
      <c r="A58" s="156" t="s">
        <v>209</v>
      </c>
      <c r="B58" s="204">
        <v>0.63497153323023903</v>
      </c>
      <c r="C58" s="204">
        <v>1.1200966013495122</v>
      </c>
      <c r="D58" s="204">
        <v>0.47430910797202219</v>
      </c>
      <c r="E58" s="204">
        <v>9.4279875509665961E-2</v>
      </c>
      <c r="F58" s="204">
        <v>0.71446427192444506</v>
      </c>
      <c r="G58" s="204">
        <v>1.1641070166418603</v>
      </c>
      <c r="H58" s="204">
        <v>1.1979572347390082</v>
      </c>
      <c r="I58" s="204">
        <v>0.73595381930756454</v>
      </c>
      <c r="J58" s="204">
        <v>0.26903579534792943</v>
      </c>
      <c r="K58" s="204">
        <v>0.24659482035515612</v>
      </c>
      <c r="L58" s="204">
        <v>0.21133603150892319</v>
      </c>
      <c r="M58" s="204">
        <v>0.19181178742734042</v>
      </c>
      <c r="N58" s="204">
        <v>0.26378219467986919</v>
      </c>
      <c r="O58" s="204">
        <v>0.61495546673685675</v>
      </c>
      <c r="P58" s="204">
        <v>0.54965570561422805</v>
      </c>
      <c r="Q58" s="204">
        <v>2.4195098541276603</v>
      </c>
    </row>
    <row r="59" spans="1:17" x14ac:dyDescent="0.25">
      <c r="A59" s="152" t="s">
        <v>225</v>
      </c>
      <c r="B59" s="151">
        <v>0.5570082272137149</v>
      </c>
      <c r="C59" s="151">
        <v>0.98466093592740633</v>
      </c>
      <c r="D59" s="151">
        <v>0.41174278854552093</v>
      </c>
      <c r="E59" s="151">
        <v>8.2729434269806224E-2</v>
      </c>
      <c r="F59" s="151">
        <v>0.63259060684606727</v>
      </c>
      <c r="G59" s="151">
        <v>1.0330398322167376</v>
      </c>
      <c r="H59" s="151">
        <v>1.0680069814745288</v>
      </c>
      <c r="I59" s="151">
        <v>0.65591841397603223</v>
      </c>
      <c r="J59" s="151">
        <v>0.23999497889016896</v>
      </c>
      <c r="K59" s="151">
        <v>0.22000612860979754</v>
      </c>
      <c r="L59" s="151">
        <v>0.18870719037583633</v>
      </c>
      <c r="M59" s="151">
        <v>0.16818508025079607</v>
      </c>
      <c r="N59" s="151">
        <v>0.23191028967983066</v>
      </c>
      <c r="O59" s="151">
        <v>0.5394406386247218</v>
      </c>
      <c r="P59" s="151">
        <v>0.48289482408295642</v>
      </c>
      <c r="Q59" s="151">
        <v>1.6943224134529529</v>
      </c>
    </row>
    <row r="60" spans="1:17" x14ac:dyDescent="0.25">
      <c r="A60" s="154" t="s">
        <v>33</v>
      </c>
      <c r="B60" s="83">
        <v>0.5570082272137149</v>
      </c>
      <c r="C60" s="83">
        <v>0.98466093592740633</v>
      </c>
      <c r="D60" s="83">
        <v>0.41174278854552093</v>
      </c>
      <c r="E60" s="83">
        <v>8.2729434269806224E-2</v>
      </c>
      <c r="F60" s="83">
        <v>0.63259060684606727</v>
      </c>
      <c r="G60" s="83">
        <v>1.0330398322167376</v>
      </c>
      <c r="H60" s="83">
        <v>1.0680069814745288</v>
      </c>
      <c r="I60" s="83">
        <v>0.65591841397603223</v>
      </c>
      <c r="J60" s="83">
        <v>0.23999497889016896</v>
      </c>
      <c r="K60" s="83">
        <v>0.22000612860979754</v>
      </c>
      <c r="L60" s="83">
        <v>0.18870719037583633</v>
      </c>
      <c r="M60" s="83">
        <v>0.16818508025079607</v>
      </c>
      <c r="N60" s="83">
        <v>0.23191028967983066</v>
      </c>
      <c r="O60" s="83">
        <v>0.48109714279857507</v>
      </c>
      <c r="P60" s="83">
        <v>0.48289482408295642</v>
      </c>
      <c r="Q60" s="83">
        <v>6.502795162796525E-2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0</v>
      </c>
      <c r="I62" s="208">
        <v>0</v>
      </c>
      <c r="J62" s="208">
        <v>0</v>
      </c>
      <c r="K62" s="208">
        <v>0</v>
      </c>
      <c r="L62" s="208">
        <v>0</v>
      </c>
      <c r="M62" s="208">
        <v>0</v>
      </c>
      <c r="N62" s="208">
        <v>0</v>
      </c>
      <c r="O62" s="208">
        <v>5.834349582614675E-2</v>
      </c>
      <c r="P62" s="208">
        <v>0</v>
      </c>
      <c r="Q62" s="208">
        <v>0.34095434501628824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1.2883401168086994</v>
      </c>
    </row>
    <row r="65" spans="1:17" x14ac:dyDescent="0.25">
      <c r="A65" s="152" t="s">
        <v>224</v>
      </c>
      <c r="B65" s="151">
        <v>7.7963306016524125E-2</v>
      </c>
      <c r="C65" s="151">
        <v>0.13543566542210578</v>
      </c>
      <c r="D65" s="151">
        <v>6.2566319426501246E-2</v>
      </c>
      <c r="E65" s="151">
        <v>1.1550441239859733E-2</v>
      </c>
      <c r="F65" s="151">
        <v>8.1873665078377747E-2</v>
      </c>
      <c r="G65" s="151">
        <v>0.1310671844251228</v>
      </c>
      <c r="H65" s="151">
        <v>0.12995025326447934</v>
      </c>
      <c r="I65" s="151">
        <v>8.0035405331532306E-2</v>
      </c>
      <c r="J65" s="151">
        <v>2.9040816457760459E-2</v>
      </c>
      <c r="K65" s="151">
        <v>2.6588691745358564E-2</v>
      </c>
      <c r="L65" s="151">
        <v>2.2628841133086861E-2</v>
      </c>
      <c r="M65" s="151">
        <v>2.3626707176544356E-2</v>
      </c>
      <c r="N65" s="151">
        <v>3.1871905000038545E-2</v>
      </c>
      <c r="O65" s="151">
        <v>7.5514828112134932E-2</v>
      </c>
      <c r="P65" s="151">
        <v>6.676088153127166E-2</v>
      </c>
      <c r="Q65" s="151">
        <v>0.2057546431974859</v>
      </c>
    </row>
    <row r="66" spans="1:17" x14ac:dyDescent="0.25">
      <c r="A66" s="263" t="s">
        <v>33</v>
      </c>
      <c r="B66" s="87">
        <v>7.7963306016524125E-2</v>
      </c>
      <c r="C66" s="87">
        <v>0.13543566542210578</v>
      </c>
      <c r="D66" s="87">
        <v>6.2566319426501246E-2</v>
      </c>
      <c r="E66" s="87">
        <v>1.1550441239859733E-2</v>
      </c>
      <c r="F66" s="87">
        <v>8.1873665078377747E-2</v>
      </c>
      <c r="G66" s="87">
        <v>0.1310671844251228</v>
      </c>
      <c r="H66" s="87">
        <v>0.12995025326447934</v>
      </c>
      <c r="I66" s="87">
        <v>8.0035405331532306E-2</v>
      </c>
      <c r="J66" s="87">
        <v>2.9040816457760459E-2</v>
      </c>
      <c r="K66" s="87">
        <v>2.6588691745358564E-2</v>
      </c>
      <c r="L66" s="87">
        <v>2.2628841133086861E-2</v>
      </c>
      <c r="M66" s="87">
        <v>2.3626707176544356E-2</v>
      </c>
      <c r="N66" s="87">
        <v>3.1871905000038545E-2</v>
      </c>
      <c r="O66" s="87">
        <v>7.5514828112134932E-2</v>
      </c>
      <c r="P66" s="87">
        <v>6.676088153127166E-2</v>
      </c>
      <c r="Q66" s="87">
        <v>0.2057546431974859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0.5194327974772216</v>
      </c>
    </row>
    <row r="77" spans="1:17" x14ac:dyDescent="0.25">
      <c r="A77" s="156" t="s">
        <v>208</v>
      </c>
      <c r="B77" s="204">
        <v>3.265338852831345</v>
      </c>
      <c r="C77" s="204">
        <v>5.6713031141631225</v>
      </c>
      <c r="D77" s="204">
        <v>2.622849797683001</v>
      </c>
      <c r="E77" s="204">
        <v>0.48375336576239741</v>
      </c>
      <c r="F77" s="204">
        <v>3.425896290268323</v>
      </c>
      <c r="G77" s="204">
        <v>5.4829586411361424</v>
      </c>
      <c r="H77" s="204">
        <v>5.4332754863452619</v>
      </c>
      <c r="I77" s="204">
        <v>3.3464400773636021</v>
      </c>
      <c r="J77" s="204">
        <v>1.21411965882672</v>
      </c>
      <c r="K77" s="204">
        <v>1.1115841853228077</v>
      </c>
      <c r="L77" s="204">
        <v>0.94593696753107082</v>
      </c>
      <c r="M77" s="204">
        <v>0.98959951079161723</v>
      </c>
      <c r="N77" s="204">
        <v>1.3346077097182567</v>
      </c>
      <c r="O77" s="204">
        <v>3.1631833721754909</v>
      </c>
      <c r="P77" s="204">
        <v>2.7957471915451837</v>
      </c>
      <c r="Q77" s="204">
        <v>8.4762795841189025</v>
      </c>
    </row>
    <row r="78" spans="1:17" x14ac:dyDescent="0.25">
      <c r="A78" s="152" t="s">
        <v>222</v>
      </c>
      <c r="B78" s="261">
        <v>3.2532186877106124</v>
      </c>
      <c r="C78" s="261">
        <v>5.6514001297011722</v>
      </c>
      <c r="D78" s="261">
        <v>2.6107399747315143</v>
      </c>
      <c r="E78" s="261">
        <v>0.48197175328674302</v>
      </c>
      <c r="F78" s="261">
        <v>3.4163884380157672</v>
      </c>
      <c r="G78" s="261">
        <v>5.4691140679315273</v>
      </c>
      <c r="H78" s="261">
        <v>5.4225072536447998</v>
      </c>
      <c r="I78" s="261">
        <v>3.3396823404057443</v>
      </c>
      <c r="J78" s="261">
        <v>1.2118024700842767</v>
      </c>
      <c r="K78" s="261">
        <v>1.1094812840471935</v>
      </c>
      <c r="L78" s="261">
        <v>0.94424637200210526</v>
      </c>
      <c r="M78" s="261">
        <v>0.98588488922608875</v>
      </c>
      <c r="N78" s="261">
        <v>1.3299368928388797</v>
      </c>
      <c r="O78" s="261">
        <v>3.1510496740810834</v>
      </c>
      <c r="P78" s="261">
        <v>2.7857688251385184</v>
      </c>
      <c r="Q78" s="261">
        <v>8.456931619353119</v>
      </c>
    </row>
    <row r="79" spans="1:17" x14ac:dyDescent="0.25">
      <c r="A79" s="154" t="s">
        <v>33</v>
      </c>
      <c r="B79" s="83">
        <v>3.253218687710612</v>
      </c>
      <c r="C79" s="83">
        <v>5.6514001297011713</v>
      </c>
      <c r="D79" s="83">
        <v>2.6107399747315143</v>
      </c>
      <c r="E79" s="83">
        <v>0.48197175328674302</v>
      </c>
      <c r="F79" s="83">
        <v>3.4163884380157672</v>
      </c>
      <c r="G79" s="83">
        <v>5.4691140679315273</v>
      </c>
      <c r="H79" s="83">
        <v>5.422507253644798</v>
      </c>
      <c r="I79" s="83">
        <v>3.3396823404057443</v>
      </c>
      <c r="J79" s="83">
        <v>1.2118024700842767</v>
      </c>
      <c r="K79" s="83">
        <v>1.1094812840471935</v>
      </c>
      <c r="L79" s="83">
        <v>0.94424637200210526</v>
      </c>
      <c r="M79" s="83">
        <v>0.98588488922608875</v>
      </c>
      <c r="N79" s="83">
        <v>1.3299368928388797</v>
      </c>
      <c r="O79" s="83">
        <v>3.1510496740810834</v>
      </c>
      <c r="P79" s="83">
        <v>2.7857688251385184</v>
      </c>
      <c r="Q79" s="83">
        <v>8.4569316193531172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4.340222035461539E-16</v>
      </c>
      <c r="C84" s="208">
        <v>8.7609796924296317E-16</v>
      </c>
      <c r="D84" s="208">
        <v>0</v>
      </c>
      <c r="E84" s="208">
        <v>0</v>
      </c>
      <c r="F84" s="208">
        <v>0</v>
      </c>
      <c r="G84" s="208">
        <v>0</v>
      </c>
      <c r="H84" s="208">
        <v>1.8050552229551485E-15</v>
      </c>
      <c r="I84" s="208">
        <v>0</v>
      </c>
      <c r="J84" s="208">
        <v>0</v>
      </c>
      <c r="K84" s="208">
        <v>0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1.0893945070002433E-15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1.212016512073269E-2</v>
      </c>
      <c r="C86" s="261">
        <v>1.9902984461950074E-2</v>
      </c>
      <c r="D86" s="261">
        <v>1.210982295148684E-2</v>
      </c>
      <c r="E86" s="261">
        <v>1.7816124756543806E-3</v>
      </c>
      <c r="F86" s="261">
        <v>9.5078522525557062E-3</v>
      </c>
      <c r="G86" s="261">
        <v>1.384457320461523E-2</v>
      </c>
      <c r="H86" s="261">
        <v>1.0768232700462003E-2</v>
      </c>
      <c r="I86" s="261">
        <v>6.7577369578575418E-3</v>
      </c>
      <c r="J86" s="261">
        <v>2.3171887424433507E-3</v>
      </c>
      <c r="K86" s="261">
        <v>2.1029012756141174E-3</v>
      </c>
      <c r="L86" s="261">
        <v>1.6905955289655931E-3</v>
      </c>
      <c r="M86" s="261">
        <v>3.7146215655285155E-3</v>
      </c>
      <c r="N86" s="261">
        <v>4.6708168793770698E-3</v>
      </c>
      <c r="O86" s="261">
        <v>1.2133698094407423E-2</v>
      </c>
      <c r="P86" s="261">
        <v>9.9783664066650582E-3</v>
      </c>
      <c r="Q86" s="261">
        <v>1.9347964765783949E-2</v>
      </c>
    </row>
    <row r="87" spans="1:17" x14ac:dyDescent="0.25">
      <c r="A87" s="156" t="s">
        <v>207</v>
      </c>
      <c r="B87" s="204">
        <v>0.44534401864024803</v>
      </c>
      <c r="C87" s="204">
        <v>0.76218256946337171</v>
      </c>
      <c r="D87" s="204">
        <v>0.38109798306523457</v>
      </c>
      <c r="E87" s="204">
        <v>6.5839305261428477E-2</v>
      </c>
      <c r="F87" s="204">
        <v>0.43565122686057156</v>
      </c>
      <c r="G87" s="204">
        <v>0.6837241336626334</v>
      </c>
      <c r="H87" s="204">
        <v>0.64847245592433389</v>
      </c>
      <c r="I87" s="204">
        <v>0.40063930075455306</v>
      </c>
      <c r="J87" s="204">
        <v>0.144030507490152</v>
      </c>
      <c r="K87" s="204">
        <v>0.13168366961437222</v>
      </c>
      <c r="L87" s="204">
        <v>0.11108613797583372</v>
      </c>
      <c r="M87" s="204">
        <v>0.13537502819770406</v>
      </c>
      <c r="N87" s="204">
        <v>0.17923488464083268</v>
      </c>
      <c r="O87" s="204">
        <v>0.462228722506142</v>
      </c>
      <c r="P87" s="204">
        <v>0.37737197025365299</v>
      </c>
      <c r="Q87" s="204">
        <v>1.0843048006904257</v>
      </c>
    </row>
    <row r="88" spans="1:17" x14ac:dyDescent="0.25">
      <c r="A88" s="152" t="s">
        <v>220</v>
      </c>
      <c r="B88" s="261">
        <v>0.24569283083596546</v>
      </c>
      <c r="C88" s="261">
        <v>0.43432775485517805</v>
      </c>
      <c r="D88" s="261">
        <v>0.18161715815236801</v>
      </c>
      <c r="E88" s="261">
        <v>3.6491433889373877E-2</v>
      </c>
      <c r="F88" s="261">
        <v>0.27903174381052415</v>
      </c>
      <c r="G88" s="261">
        <v>0.45566738217361757</v>
      </c>
      <c r="H88" s="261">
        <v>0.47109117210646206</v>
      </c>
      <c r="I88" s="261">
        <v>0.28932149302953786</v>
      </c>
      <c r="J88" s="261">
        <v>0.10586027794400867</v>
      </c>
      <c r="K88" s="261">
        <v>9.704332162164464E-2</v>
      </c>
      <c r="L88" s="261">
        <v>8.3237556533885051E-2</v>
      </c>
      <c r="M88" s="261">
        <v>7.4185382643078251E-2</v>
      </c>
      <c r="N88" s="261">
        <v>0.10229417230773613</v>
      </c>
      <c r="O88" s="261">
        <v>0.26235461081907652</v>
      </c>
      <c r="P88" s="261">
        <v>0.21300187417062233</v>
      </c>
      <c r="Q88" s="261">
        <v>0.7655926289827637</v>
      </c>
    </row>
    <row r="89" spans="1:17" x14ac:dyDescent="0.25">
      <c r="A89" s="154" t="s">
        <v>33</v>
      </c>
      <c r="B89" s="83">
        <v>0.24569283083596546</v>
      </c>
      <c r="C89" s="83">
        <v>0.43432775485517805</v>
      </c>
      <c r="D89" s="83">
        <v>0.18161715815236801</v>
      </c>
      <c r="E89" s="83">
        <v>3.6491433889373877E-2</v>
      </c>
      <c r="F89" s="83">
        <v>0.27903174381052415</v>
      </c>
      <c r="G89" s="83">
        <v>0.45566738217361757</v>
      </c>
      <c r="H89" s="83">
        <v>0.47109117210646206</v>
      </c>
      <c r="I89" s="83">
        <v>0.28932149302953786</v>
      </c>
      <c r="J89" s="83">
        <v>0.10586027794400867</v>
      </c>
      <c r="K89" s="83">
        <v>9.704332162164464E-2</v>
      </c>
      <c r="L89" s="83">
        <v>8.3237556533885051E-2</v>
      </c>
      <c r="M89" s="83">
        <v>7.4185382643078251E-2</v>
      </c>
      <c r="N89" s="83">
        <v>0.10229417230773613</v>
      </c>
      <c r="O89" s="83">
        <v>0</v>
      </c>
      <c r="P89" s="83">
        <v>0.21300187417062233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0.24698030445814714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1.5374306360929364E-2</v>
      </c>
      <c r="P93" s="208">
        <v>0</v>
      </c>
      <c r="Q93" s="208">
        <v>0.7655926289827637</v>
      </c>
    </row>
    <row r="94" spans="1:17" x14ac:dyDescent="0.25">
      <c r="A94" s="149" t="s">
        <v>219</v>
      </c>
      <c r="B94" s="262">
        <v>0.19965118780428256</v>
      </c>
      <c r="C94" s="262">
        <v>0.32785481460819371</v>
      </c>
      <c r="D94" s="262">
        <v>0.19948082491286659</v>
      </c>
      <c r="E94" s="262">
        <v>2.9347871372054593E-2</v>
      </c>
      <c r="F94" s="262">
        <v>0.15661948305004744</v>
      </c>
      <c r="G94" s="262">
        <v>0.22805675148901586</v>
      </c>
      <c r="H94" s="262">
        <v>0.17738128381787183</v>
      </c>
      <c r="I94" s="262">
        <v>0.11131780772501519</v>
      </c>
      <c r="J94" s="262">
        <v>3.8170229546143325E-2</v>
      </c>
      <c r="K94" s="262">
        <v>3.4640347992727583E-2</v>
      </c>
      <c r="L94" s="262">
        <v>2.7848581441948669E-2</v>
      </c>
      <c r="M94" s="262">
        <v>6.1189645554625804E-2</v>
      </c>
      <c r="N94" s="262">
        <v>7.6940712333096545E-2</v>
      </c>
      <c r="O94" s="262">
        <v>0.19987411168706548</v>
      </c>
      <c r="P94" s="262">
        <v>0.16437009608303066</v>
      </c>
      <c r="Q94" s="262">
        <v>0.31871217170766197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60.401065331365196</v>
      </c>
      <c r="C97" s="96">
        <v>59.931268393403883</v>
      </c>
      <c r="D97" s="96">
        <v>54.696808552621192</v>
      </c>
      <c r="E97" s="96">
        <v>44.713584415596543</v>
      </c>
      <c r="F97" s="96">
        <v>48.857965634309103</v>
      </c>
      <c r="G97" s="96">
        <v>48.054908716764722</v>
      </c>
      <c r="H97" s="96">
        <v>46.664338389776866</v>
      </c>
      <c r="I97" s="96">
        <v>41.858067074764648</v>
      </c>
      <c r="J97" s="96">
        <v>43.70793999940436</v>
      </c>
      <c r="K97" s="96">
        <v>43.793483581824844</v>
      </c>
      <c r="L97" s="96">
        <v>43.272891043267151</v>
      </c>
      <c r="M97" s="96">
        <v>46.596210999087745</v>
      </c>
      <c r="N97" s="96">
        <v>45.945195068817213</v>
      </c>
      <c r="O97" s="96">
        <v>33.748659358768322</v>
      </c>
      <c r="P97" s="96">
        <v>45.392944142934844</v>
      </c>
      <c r="Q97" s="96">
        <v>41.086042334899091</v>
      </c>
    </row>
    <row r="98" spans="1:17" x14ac:dyDescent="0.25">
      <c r="A98" s="132" t="s">
        <v>83</v>
      </c>
      <c r="B98" s="160">
        <v>0.3948845515445395</v>
      </c>
      <c r="C98" s="160">
        <v>0.39392084468037575</v>
      </c>
      <c r="D98" s="160">
        <v>0.34472199939775144</v>
      </c>
      <c r="E98" s="160">
        <v>0.28834855673851811</v>
      </c>
      <c r="F98" s="160">
        <v>0.32277379264309308</v>
      </c>
      <c r="G98" s="160">
        <v>0.31884034786520127</v>
      </c>
      <c r="H98" s="160">
        <v>0.31442941935436525</v>
      </c>
      <c r="I98" s="160">
        <v>0.27563451625033147</v>
      </c>
      <c r="J98" s="160">
        <v>0.29106147774230201</v>
      </c>
      <c r="K98" s="160">
        <v>0.29204037984469838</v>
      </c>
      <c r="L98" s="160">
        <v>0.29014810603194824</v>
      </c>
      <c r="M98" s="160">
        <v>0.29627312116761922</v>
      </c>
      <c r="N98" s="160">
        <v>0.29458083429528253</v>
      </c>
      <c r="O98" s="160">
        <v>0.21412070112681611</v>
      </c>
      <c r="P98" s="160">
        <v>0.29247830966732585</v>
      </c>
      <c r="Q98" s="160">
        <v>0.26037812129714732</v>
      </c>
    </row>
    <row r="99" spans="1:17" x14ac:dyDescent="0.25">
      <c r="A99" s="76" t="s">
        <v>82</v>
      </c>
      <c r="B99" s="159">
        <v>0.12209306111034895</v>
      </c>
      <c r="C99" s="159">
        <v>0.12179509574148713</v>
      </c>
      <c r="D99" s="159">
        <v>0.10658346591156571</v>
      </c>
      <c r="E99" s="159">
        <v>8.9153545818026148E-2</v>
      </c>
      <c r="F99" s="159">
        <v>9.9797371752962452E-2</v>
      </c>
      <c r="G99" s="159">
        <v>9.8581202845460472E-2</v>
      </c>
      <c r="H99" s="159">
        <v>9.7217402306491701E-2</v>
      </c>
      <c r="I99" s="159">
        <v>8.5222533282306501E-2</v>
      </c>
      <c r="J99" s="159">
        <v>8.9992344977443725E-2</v>
      </c>
      <c r="K99" s="159">
        <v>9.029500851224509E-2</v>
      </c>
      <c r="L99" s="159">
        <v>8.9709942569923581E-2</v>
      </c>
      <c r="M99" s="159">
        <v>9.1603715938206223E-2</v>
      </c>
      <c r="N99" s="159">
        <v>9.1080483302965642E-2</v>
      </c>
      <c r="O99" s="159">
        <v>6.6203278263010132E-2</v>
      </c>
      <c r="P99" s="159">
        <v>9.0430410599733627E-2</v>
      </c>
      <c r="Q99" s="159">
        <v>8.0505458496633001E-2</v>
      </c>
    </row>
    <row r="100" spans="1:17" x14ac:dyDescent="0.25">
      <c r="A100" s="76" t="s">
        <v>81</v>
      </c>
      <c r="B100" s="159">
        <v>1.053428002902467</v>
      </c>
      <c r="C100" s="159">
        <v>1.0508571355607879</v>
      </c>
      <c r="D100" s="159">
        <v>0.91961006314819016</v>
      </c>
      <c r="E100" s="159">
        <v>0.76922341751980383</v>
      </c>
      <c r="F100" s="159">
        <v>0.86105913853385418</v>
      </c>
      <c r="G100" s="159">
        <v>0.85056594283730302</v>
      </c>
      <c r="H100" s="159">
        <v>0.8387989704552713</v>
      </c>
      <c r="I100" s="159">
        <v>0.73530634928326388</v>
      </c>
      <c r="J100" s="159">
        <v>0.77646063899091522</v>
      </c>
      <c r="K100" s="159">
        <v>0.77907204245739903</v>
      </c>
      <c r="L100" s="159">
        <v>0.77402405003603647</v>
      </c>
      <c r="M100" s="159">
        <v>0.79036366736692487</v>
      </c>
      <c r="N100" s="159">
        <v>0.78584917731333592</v>
      </c>
      <c r="O100" s="159">
        <v>0.57120680382619793</v>
      </c>
      <c r="P100" s="159">
        <v>0.78024030172876713</v>
      </c>
      <c r="Q100" s="159">
        <v>0.69460707754887385</v>
      </c>
    </row>
    <row r="101" spans="1:17" x14ac:dyDescent="0.25">
      <c r="A101" s="76" t="s">
        <v>80</v>
      </c>
      <c r="B101" s="159">
        <v>0.34874970796892568</v>
      </c>
      <c r="C101" s="159">
        <v>0.34789859215259356</v>
      </c>
      <c r="D101" s="159">
        <v>0.30444770794450798</v>
      </c>
      <c r="E101" s="159">
        <v>0.25466044331814514</v>
      </c>
      <c r="F101" s="159">
        <v>0.28506373694288384</v>
      </c>
      <c r="G101" s="159">
        <v>0.28158984131380416</v>
      </c>
      <c r="H101" s="159">
        <v>0.2776942469584186</v>
      </c>
      <c r="I101" s="159">
        <v>0.24343179968036016</v>
      </c>
      <c r="J101" s="159">
        <v>0.25705641045363259</v>
      </c>
      <c r="K101" s="159">
        <v>0.25792094622998946</v>
      </c>
      <c r="L101" s="159">
        <v>0.25624974907372539</v>
      </c>
      <c r="M101" s="159">
        <v>0.26165917122385873</v>
      </c>
      <c r="N101" s="159">
        <v>0.26016459628994792</v>
      </c>
      <c r="O101" s="159">
        <v>0.18910471857153949</v>
      </c>
      <c r="P101" s="159">
        <v>0.25830771217754261</v>
      </c>
      <c r="Q101" s="159">
        <v>0.22995782794920355</v>
      </c>
    </row>
    <row r="102" spans="1:17" x14ac:dyDescent="0.25">
      <c r="A102" s="129" t="s">
        <v>79</v>
      </c>
      <c r="B102" s="158">
        <v>0.64460498489873586</v>
      </c>
      <c r="C102" s="158">
        <v>0.64303184093503496</v>
      </c>
      <c r="D102" s="158">
        <v>0.56272021365967873</v>
      </c>
      <c r="E102" s="158">
        <v>0.47069685642295933</v>
      </c>
      <c r="F102" s="158">
        <v>0.52689221423984034</v>
      </c>
      <c r="G102" s="158">
        <v>0.52047130437710787</v>
      </c>
      <c r="H102" s="158">
        <v>0.52359909150480688</v>
      </c>
      <c r="I102" s="158">
        <v>0.45899643421529879</v>
      </c>
      <c r="J102" s="158">
        <v>0.48468596110009687</v>
      </c>
      <c r="K102" s="158">
        <v>0.48631606381929954</v>
      </c>
      <c r="L102" s="158">
        <v>0.48316498192858864</v>
      </c>
      <c r="M102" s="158">
        <v>0.49336457574228365</v>
      </c>
      <c r="N102" s="158">
        <v>0.49054651924254383</v>
      </c>
      <c r="O102" s="158">
        <v>0.34952816152593968</v>
      </c>
      <c r="P102" s="158">
        <v>0.47743821744581355</v>
      </c>
      <c r="Q102" s="158">
        <v>0.42503824039259208</v>
      </c>
    </row>
    <row r="103" spans="1:17" x14ac:dyDescent="0.25">
      <c r="A103" s="92" t="s">
        <v>125</v>
      </c>
      <c r="B103" s="91">
        <v>0.11854430555757817</v>
      </c>
      <c r="C103" s="91">
        <v>0.11825500084680508</v>
      </c>
      <c r="D103" s="91">
        <v>0.10348551207989493</v>
      </c>
      <c r="E103" s="91">
        <v>8.6562209849432734E-2</v>
      </c>
      <c r="F103" s="91">
        <v>9.689666245843373E-2</v>
      </c>
      <c r="G103" s="91">
        <v>9.5715842702835674E-2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6.4279014515251837E-2</v>
      </c>
      <c r="P103" s="91">
        <v>8.7801961293633421E-2</v>
      </c>
      <c r="Q103" s="91">
        <v>7.8165487737688166E-2</v>
      </c>
    </row>
    <row r="104" spans="1:17" x14ac:dyDescent="0.25">
      <c r="A104" s="92" t="s">
        <v>26</v>
      </c>
      <c r="B104" s="91">
        <v>0.52606067934115774</v>
      </c>
      <c r="C104" s="91">
        <v>0.52477684008822989</v>
      </c>
      <c r="D104" s="91">
        <v>0.45923470157978374</v>
      </c>
      <c r="E104" s="91">
        <v>0.38413464657352658</v>
      </c>
      <c r="F104" s="91">
        <v>0.42999555178140658</v>
      </c>
      <c r="G104" s="91">
        <v>0.42475546167427225</v>
      </c>
      <c r="H104" s="91">
        <v>0.52359909150480688</v>
      </c>
      <c r="I104" s="91">
        <v>0.45899643421529879</v>
      </c>
      <c r="J104" s="91">
        <v>0.48468596110009687</v>
      </c>
      <c r="K104" s="91">
        <v>0.48631606381929954</v>
      </c>
      <c r="L104" s="91">
        <v>0.48316498192858864</v>
      </c>
      <c r="M104" s="91">
        <v>0.49336457574228365</v>
      </c>
      <c r="N104" s="91">
        <v>0.49054651924254383</v>
      </c>
      <c r="O104" s="91">
        <v>0.28524914701068788</v>
      </c>
      <c r="P104" s="91">
        <v>0.38963625615218012</v>
      </c>
      <c r="Q104" s="91">
        <v>0.34687275265490392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42.530221325918468</v>
      </c>
      <c r="C107" s="204">
        <v>42.988536803780036</v>
      </c>
      <c r="D107" s="204">
        <v>35.629253295547912</v>
      </c>
      <c r="E107" s="204">
        <v>31.756509917434435</v>
      </c>
      <c r="F107" s="204">
        <v>37.602322978548905</v>
      </c>
      <c r="G107" s="204">
        <v>37.820213482700943</v>
      </c>
      <c r="H107" s="204">
        <v>38.450773160650407</v>
      </c>
      <c r="I107" s="204">
        <v>34.543648681709904</v>
      </c>
      <c r="J107" s="204">
        <v>36.340981086475935</v>
      </c>
      <c r="K107" s="204">
        <v>36.455774510817825</v>
      </c>
      <c r="L107" s="204">
        <v>36.31827666713022</v>
      </c>
      <c r="M107" s="204">
        <v>33.040599290626609</v>
      </c>
      <c r="N107" s="204">
        <v>33.296996576975928</v>
      </c>
      <c r="O107" s="204">
        <v>23.763355187626885</v>
      </c>
      <c r="P107" s="204">
        <v>32.619562024682693</v>
      </c>
      <c r="Q107" s="204">
        <v>28.730584043018492</v>
      </c>
    </row>
    <row r="108" spans="1:17" x14ac:dyDescent="0.25">
      <c r="A108" s="152" t="s">
        <v>218</v>
      </c>
      <c r="B108" s="151">
        <v>41.642897623638547</v>
      </c>
      <c r="C108" s="151">
        <v>42.1738959195565</v>
      </c>
      <c r="D108" s="151">
        <v>34.578249131755179</v>
      </c>
      <c r="E108" s="151">
        <v>31.115943370663746</v>
      </c>
      <c r="F108" s="151">
        <v>37.144257445163802</v>
      </c>
      <c r="G108" s="151">
        <v>37.438190259059979</v>
      </c>
      <c r="H108" s="151">
        <v>38.224706084244318</v>
      </c>
      <c r="I108" s="151">
        <v>34.336364847958407</v>
      </c>
      <c r="J108" s="151">
        <v>36.150545087530539</v>
      </c>
      <c r="K108" s="151">
        <v>36.269005336844813</v>
      </c>
      <c r="L108" s="151">
        <v>36.159469633736869</v>
      </c>
      <c r="M108" s="151">
        <v>32.363875222988852</v>
      </c>
      <c r="N108" s="151">
        <v>32.690309031562279</v>
      </c>
      <c r="O108" s="151">
        <v>23.258690243393747</v>
      </c>
      <c r="P108" s="151">
        <v>31.999261125448058</v>
      </c>
      <c r="Q108" s="151">
        <v>28.099913709926916</v>
      </c>
    </row>
    <row r="109" spans="1:17" x14ac:dyDescent="0.25">
      <c r="A109" s="154" t="s">
        <v>33</v>
      </c>
      <c r="B109" s="83">
        <v>8.4173650463115326</v>
      </c>
      <c r="C109" s="83">
        <v>9.0392722716673628</v>
      </c>
      <c r="D109" s="83">
        <v>1.3119507962676062</v>
      </c>
      <c r="E109" s="83">
        <v>2.9814254315330113</v>
      </c>
      <c r="F109" s="83">
        <v>5.7640299924035938</v>
      </c>
      <c r="G109" s="83">
        <v>5.7641483419022013</v>
      </c>
      <c r="H109" s="83">
        <v>7.4178132840819577</v>
      </c>
      <c r="I109" s="83">
        <v>1.9035140543403057</v>
      </c>
      <c r="J109" s="83">
        <v>4.0702345944444289</v>
      </c>
      <c r="K109" s="83">
        <v>4.3304658073576441</v>
      </c>
      <c r="L109" s="83">
        <v>5.1144301431959356</v>
      </c>
      <c r="M109" s="83">
        <v>0.25601268246602504</v>
      </c>
      <c r="N109" s="83">
        <v>1.2654148888259522</v>
      </c>
      <c r="O109" s="83">
        <v>0</v>
      </c>
      <c r="P109" s="83">
        <v>2.4249808316355459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0.29568890210494464</v>
      </c>
      <c r="C111" s="208">
        <v>0.29285555122836848</v>
      </c>
      <c r="D111" s="208">
        <v>0.31053083601879367</v>
      </c>
      <c r="E111" s="208">
        <v>0.3264714023071752</v>
      </c>
      <c r="F111" s="208">
        <v>0.31348496175185109</v>
      </c>
      <c r="G111" s="208">
        <v>0.31537354903035952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0.34397719571353935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32.929843675222074</v>
      </c>
      <c r="C113" s="208">
        <v>32.841768096660772</v>
      </c>
      <c r="D113" s="208">
        <v>32.955767499468777</v>
      </c>
      <c r="E113" s="208">
        <v>27.808046536823561</v>
      </c>
      <c r="F113" s="208">
        <v>31.066742491008359</v>
      </c>
      <c r="G113" s="208">
        <v>31.358668368127415</v>
      </c>
      <c r="H113" s="208">
        <v>30.806892800162363</v>
      </c>
      <c r="I113" s="208">
        <v>32.432850793618101</v>
      </c>
      <c r="J113" s="208">
        <v>32.08031049308611</v>
      </c>
      <c r="K113" s="208">
        <v>31.938539529487166</v>
      </c>
      <c r="L113" s="208">
        <v>31.045039490540933</v>
      </c>
      <c r="M113" s="208">
        <v>32.107862540522831</v>
      </c>
      <c r="N113" s="208">
        <v>31.424894142736328</v>
      </c>
      <c r="O113" s="208">
        <v>23.258690243393747</v>
      </c>
      <c r="P113" s="208">
        <v>29.230303098098972</v>
      </c>
      <c r="Q113" s="208">
        <v>28.099913709926916</v>
      </c>
    </row>
    <row r="114" spans="1:17" x14ac:dyDescent="0.25">
      <c r="A114" s="152" t="s">
        <v>217</v>
      </c>
      <c r="B114" s="151">
        <v>0.88732370227992163</v>
      </c>
      <c r="C114" s="151">
        <v>0.81464088422353509</v>
      </c>
      <c r="D114" s="151">
        <v>1.0510041637927301</v>
      </c>
      <c r="E114" s="151">
        <v>0.64056654677068969</v>
      </c>
      <c r="F114" s="151">
        <v>0.45806553338510492</v>
      </c>
      <c r="G114" s="151">
        <v>0.38202322364096702</v>
      </c>
      <c r="H114" s="151">
        <v>0.22606707640608759</v>
      </c>
      <c r="I114" s="151">
        <v>0.20728383375149584</v>
      </c>
      <c r="J114" s="151">
        <v>0.19043599894539917</v>
      </c>
      <c r="K114" s="151">
        <v>0.18676917397301024</v>
      </c>
      <c r="L114" s="151">
        <v>0.15880703339335034</v>
      </c>
      <c r="M114" s="151">
        <v>0.67672406763775417</v>
      </c>
      <c r="N114" s="151">
        <v>0.60668754541364722</v>
      </c>
      <c r="O114" s="151">
        <v>0.50466494423313923</v>
      </c>
      <c r="P114" s="151">
        <v>0.62030089923463194</v>
      </c>
      <c r="Q114" s="151">
        <v>0.63067033309157727</v>
      </c>
    </row>
    <row r="115" spans="1:17" x14ac:dyDescent="0.25">
      <c r="A115" s="156" t="s">
        <v>205</v>
      </c>
      <c r="B115" s="204">
        <v>6.1325249259832528</v>
      </c>
      <c r="C115" s="204">
        <v>5.6301950634131179</v>
      </c>
      <c r="D115" s="204">
        <v>7.2637631736989459</v>
      </c>
      <c r="E115" s="204">
        <v>4.4271220353167404</v>
      </c>
      <c r="F115" s="204">
        <v>3.1658100578178754</v>
      </c>
      <c r="G115" s="204">
        <v>2.6402618742890729</v>
      </c>
      <c r="H115" s="204">
        <v>1.5624083718741242</v>
      </c>
      <c r="I115" s="204">
        <v>1.4325924958030742</v>
      </c>
      <c r="J115" s="204">
        <v>1.3161527268306434</v>
      </c>
      <c r="K115" s="204">
        <v>1.2908103455952338</v>
      </c>
      <c r="L115" s="204">
        <v>1.0975567182571957</v>
      </c>
      <c r="M115" s="204">
        <v>4.6770160676854164</v>
      </c>
      <c r="N115" s="204">
        <v>4.192975443993137</v>
      </c>
      <c r="O115" s="204">
        <v>3.4878707080940163</v>
      </c>
      <c r="P115" s="204">
        <v>4.2870608734918765</v>
      </c>
      <c r="Q115" s="204">
        <v>4.3587267282781958</v>
      </c>
    </row>
    <row r="116" spans="1:17" x14ac:dyDescent="0.25">
      <c r="A116" s="156" t="s">
        <v>204</v>
      </c>
      <c r="B116" s="204">
        <v>3.5504568517392863</v>
      </c>
      <c r="C116" s="204">
        <v>3.591614809412</v>
      </c>
      <c r="D116" s="204">
        <v>2.9041548851254841</v>
      </c>
      <c r="E116" s="204">
        <v>2.5977825114938438</v>
      </c>
      <c r="F116" s="204">
        <v>3.0909008805488623</v>
      </c>
      <c r="G116" s="204">
        <v>3.1030163520638814</v>
      </c>
      <c r="H116" s="204">
        <v>3.1665423565696167</v>
      </c>
      <c r="I116" s="204">
        <v>2.7694122577053251</v>
      </c>
      <c r="J116" s="204">
        <v>2.9445135614750333</v>
      </c>
      <c r="K116" s="204">
        <v>2.9574598393997067</v>
      </c>
      <c r="L116" s="204">
        <v>2.9571981285044946</v>
      </c>
      <c r="M116" s="204">
        <v>2.6560679358099448</v>
      </c>
      <c r="N116" s="204">
        <v>2.6876487438958447</v>
      </c>
      <c r="O116" s="204">
        <v>1.9085644409434195</v>
      </c>
      <c r="P116" s="204">
        <v>2.655788415143836</v>
      </c>
      <c r="Q116" s="204">
        <v>2.3088826332662391</v>
      </c>
    </row>
    <row r="117" spans="1:17" x14ac:dyDescent="0.25">
      <c r="A117" s="152" t="s">
        <v>216</v>
      </c>
      <c r="B117" s="151">
        <v>3.4210690438828162</v>
      </c>
      <c r="C117" s="151">
        <v>3.4728254680148196</v>
      </c>
      <c r="D117" s="151">
        <v>2.7508995123097311</v>
      </c>
      <c r="E117" s="151">
        <v>2.5043763497291014</v>
      </c>
      <c r="F117" s="151">
        <v>3.0241066598298421</v>
      </c>
      <c r="G117" s="151">
        <v>3.0473104723154179</v>
      </c>
      <c r="H117" s="151">
        <v>3.1335776973707832</v>
      </c>
      <c r="I117" s="151">
        <v>2.7391865342356616</v>
      </c>
      <c r="J117" s="151">
        <v>2.9167445563451229</v>
      </c>
      <c r="K117" s="151">
        <v>2.9302255235198995</v>
      </c>
      <c r="L117" s="151">
        <v>2.9340411973077298</v>
      </c>
      <c r="M117" s="151">
        <v>2.5573893550277758</v>
      </c>
      <c r="N117" s="151">
        <v>2.5991827518872928</v>
      </c>
      <c r="O117" s="151">
        <v>1.8349751852202196</v>
      </c>
      <c r="P117" s="151">
        <v>2.5653373504904917</v>
      </c>
      <c r="Q117" s="151">
        <v>2.2169195180365207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3.4210690438828162</v>
      </c>
      <c r="C122" s="208">
        <v>3.4728254680148196</v>
      </c>
      <c r="D122" s="208">
        <v>2.7508995123097311</v>
      </c>
      <c r="E122" s="208">
        <v>2.5043763497291014</v>
      </c>
      <c r="F122" s="208">
        <v>3.0241066598298421</v>
      </c>
      <c r="G122" s="208">
        <v>3.0473104723154179</v>
      </c>
      <c r="H122" s="208">
        <v>3.1335776973707832</v>
      </c>
      <c r="I122" s="208">
        <v>2.7391865342356616</v>
      </c>
      <c r="J122" s="208">
        <v>2.9167445563451229</v>
      </c>
      <c r="K122" s="208">
        <v>2.9302255235198995</v>
      </c>
      <c r="L122" s="208">
        <v>2.9340411973077298</v>
      </c>
      <c r="M122" s="208">
        <v>2.5573893550277758</v>
      </c>
      <c r="N122" s="208">
        <v>2.5991827518872928</v>
      </c>
      <c r="O122" s="208">
        <v>1.8349751852202196</v>
      </c>
      <c r="P122" s="208">
        <v>2.5653373504904917</v>
      </c>
      <c r="Q122" s="208">
        <v>2.2169195180365207</v>
      </c>
    </row>
    <row r="123" spans="1:17" x14ac:dyDescent="0.25">
      <c r="A123" s="152" t="s">
        <v>215</v>
      </c>
      <c r="B123" s="261">
        <v>0.12938780785647003</v>
      </c>
      <c r="C123" s="261">
        <v>0.11878934139718034</v>
      </c>
      <c r="D123" s="261">
        <v>0.15325537281575313</v>
      </c>
      <c r="E123" s="261">
        <v>9.3406161764742437E-2</v>
      </c>
      <c r="F123" s="261">
        <v>6.67942207190204E-2</v>
      </c>
      <c r="G123" s="261">
        <v>5.5705879748463485E-2</v>
      </c>
      <c r="H123" s="261">
        <v>3.2964659198833471E-2</v>
      </c>
      <c r="I123" s="261">
        <v>3.0225723469663599E-2</v>
      </c>
      <c r="J123" s="261">
        <v>2.7769005129910412E-2</v>
      </c>
      <c r="K123" s="261">
        <v>2.7234315879807305E-2</v>
      </c>
      <c r="L123" s="261">
        <v>2.3156931196764884E-2</v>
      </c>
      <c r="M123" s="261">
        <v>9.8678580782169054E-2</v>
      </c>
      <c r="N123" s="261">
        <v>8.8465992008552138E-2</v>
      </c>
      <c r="O123" s="261">
        <v>7.3589255723199826E-2</v>
      </c>
      <c r="P123" s="261">
        <v>9.0451064653344446E-2</v>
      </c>
      <c r="Q123" s="261">
        <v>9.1963115229718617E-2</v>
      </c>
    </row>
    <row r="124" spans="1:17" x14ac:dyDescent="0.25">
      <c r="A124" s="243" t="s">
        <v>203</v>
      </c>
      <c r="B124" s="242">
        <v>5.6241019192991715</v>
      </c>
      <c r="C124" s="242">
        <v>5.1634182077284407</v>
      </c>
      <c r="D124" s="242">
        <v>6.6615537481871527</v>
      </c>
      <c r="E124" s="242">
        <v>4.0600871315340701</v>
      </c>
      <c r="F124" s="242">
        <v>2.9033454632808375</v>
      </c>
      <c r="G124" s="242">
        <v>2.4213683684719447</v>
      </c>
      <c r="H124" s="242">
        <v>1.4328753701033639</v>
      </c>
      <c r="I124" s="242">
        <v>1.3138220068347852</v>
      </c>
      <c r="J124" s="242">
        <v>1.2070357913583594</v>
      </c>
      <c r="K124" s="242">
        <v>1.1837944451484494</v>
      </c>
      <c r="L124" s="242">
        <v>1.0065626997350179</v>
      </c>
      <c r="M124" s="242">
        <v>4.289263453526881</v>
      </c>
      <c r="N124" s="242">
        <v>3.8453526935082358</v>
      </c>
      <c r="O124" s="242">
        <v>3.1987053587904954</v>
      </c>
      <c r="P124" s="242">
        <v>3.9316378779972516</v>
      </c>
      <c r="Q124" s="242">
        <v>3.9973622046517128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0.99999999999999989</v>
      </c>
      <c r="D129" s="77">
        <f t="shared" si="0"/>
        <v>0.99999999999999989</v>
      </c>
      <c r="E129" s="77">
        <f t="shared" si="0"/>
        <v>0.99999999999999989</v>
      </c>
      <c r="F129" s="77">
        <f t="shared" si="0"/>
        <v>1.0000000000000002</v>
      </c>
      <c r="G129" s="77">
        <f t="shared" si="0"/>
        <v>1</v>
      </c>
      <c r="H129" s="77">
        <f t="shared" si="0"/>
        <v>0.99999999999999989</v>
      </c>
      <c r="I129" s="77">
        <f t="shared" si="0"/>
        <v>1</v>
      </c>
      <c r="J129" s="77">
        <f t="shared" si="0"/>
        <v>0.99999999999999989</v>
      </c>
      <c r="K129" s="77">
        <f t="shared" si="0"/>
        <v>1</v>
      </c>
      <c r="L129" s="77">
        <f t="shared" si="0"/>
        <v>1</v>
      </c>
      <c r="M129" s="77">
        <f t="shared" si="0"/>
        <v>0.99999999999999989</v>
      </c>
      <c r="N129" s="77">
        <f t="shared" si="0"/>
        <v>1</v>
      </c>
      <c r="O129" s="77">
        <f t="shared" si="0"/>
        <v>0.99999999999999978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3.7616954297176111E-3</v>
      </c>
      <c r="C130" s="240">
        <f t="shared" si="1"/>
        <v>3.7712753244121089E-3</v>
      </c>
      <c r="D130" s="240">
        <f t="shared" si="1"/>
        <v>3.7798128908055062E-3</v>
      </c>
      <c r="E130" s="240">
        <f t="shared" si="1"/>
        <v>3.787843427237422E-3</v>
      </c>
      <c r="F130" s="240">
        <f t="shared" si="1"/>
        <v>3.7840443458128782E-3</v>
      </c>
      <c r="G130" s="240">
        <f t="shared" si="1"/>
        <v>3.7878202530453519E-3</v>
      </c>
      <c r="H130" s="240">
        <f t="shared" si="1"/>
        <v>3.7839273904025851E-3</v>
      </c>
      <c r="I130" s="240">
        <f t="shared" si="1"/>
        <v>3.7866071199175754E-3</v>
      </c>
      <c r="J130" s="240">
        <f t="shared" si="1"/>
        <v>3.784904364941073E-3</v>
      </c>
      <c r="K130" s="240">
        <f t="shared" si="1"/>
        <v>3.77385149983882E-3</v>
      </c>
      <c r="L130" s="240">
        <f t="shared" si="1"/>
        <v>3.7840828952214016E-3</v>
      </c>
      <c r="M130" s="240">
        <f t="shared" si="1"/>
        <v>3.773840367673057E-3</v>
      </c>
      <c r="N130" s="240">
        <f t="shared" si="1"/>
        <v>3.7776048873314539E-3</v>
      </c>
      <c r="O130" s="240">
        <f t="shared" si="1"/>
        <v>3.783270297962335E-3</v>
      </c>
      <c r="P130" s="240">
        <f t="shared" si="1"/>
        <v>3.7823853230570703E-3</v>
      </c>
      <c r="Q130" s="240">
        <f t="shared" si="1"/>
        <v>3.7867278718726385E-3</v>
      </c>
    </row>
    <row r="131" spans="1:17" x14ac:dyDescent="0.25">
      <c r="A131" s="76" t="s">
        <v>82</v>
      </c>
      <c r="B131" s="239">
        <f t="shared" ref="B131:Q131" si="2">IF(B$7=0,0,B$7/B$5)</f>
        <v>3.4885734423220719E-4</v>
      </c>
      <c r="C131" s="239">
        <f t="shared" si="2"/>
        <v>3.4974577783444539E-4</v>
      </c>
      <c r="D131" s="239">
        <f t="shared" si="2"/>
        <v>3.5053754654455337E-4</v>
      </c>
      <c r="E131" s="239">
        <f t="shared" si="2"/>
        <v>3.5128229360468637E-4</v>
      </c>
      <c r="F131" s="239">
        <f t="shared" si="2"/>
        <v>3.5092996910605266E-4</v>
      </c>
      <c r="G131" s="239">
        <f t="shared" si="2"/>
        <v>3.51280144444221E-4</v>
      </c>
      <c r="H131" s="239">
        <f t="shared" si="2"/>
        <v>3.5091912273249826E-4</v>
      </c>
      <c r="I131" s="239">
        <f t="shared" si="2"/>
        <v>3.5116763921644192E-4</v>
      </c>
      <c r="J131" s="239">
        <f t="shared" si="2"/>
        <v>3.5100972675646761E-4</v>
      </c>
      <c r="K131" s="239">
        <f t="shared" si="2"/>
        <v>3.499846907752802E-4</v>
      </c>
      <c r="L131" s="239">
        <f t="shared" si="2"/>
        <v>3.5093354415473234E-4</v>
      </c>
      <c r="M131" s="239">
        <f t="shared" si="2"/>
        <v>3.4998365838500407E-4</v>
      </c>
      <c r="N131" s="239">
        <f t="shared" si="2"/>
        <v>3.5033277764648466E-4</v>
      </c>
      <c r="O131" s="239">
        <f t="shared" si="2"/>
        <v>3.5085818437959238E-4</v>
      </c>
      <c r="P131" s="239">
        <f t="shared" si="2"/>
        <v>3.507761123456037E-4</v>
      </c>
      <c r="Q131" s="239">
        <f t="shared" si="2"/>
        <v>3.511788376792471E-4</v>
      </c>
    </row>
    <row r="132" spans="1:17" x14ac:dyDescent="0.25">
      <c r="A132" s="76" t="s">
        <v>81</v>
      </c>
      <c r="B132" s="239">
        <f t="shared" ref="B132:Q132" si="3">IF(B$8=0,0,B$8/B$5)</f>
        <v>7.2599410635776204E-3</v>
      </c>
      <c r="C132" s="239">
        <f t="shared" si="3"/>
        <v>7.2784299264259753E-3</v>
      </c>
      <c r="D132" s="239">
        <f t="shared" si="3"/>
        <v>7.2949071319840797E-3</v>
      </c>
      <c r="E132" s="239">
        <f t="shared" si="3"/>
        <v>7.3104057873893107E-3</v>
      </c>
      <c r="F132" s="239">
        <f t="shared" si="3"/>
        <v>7.3030736926588272E-3</v>
      </c>
      <c r="G132" s="239">
        <f t="shared" si="3"/>
        <v>7.310361062006364E-3</v>
      </c>
      <c r="H132" s="239">
        <f t="shared" si="3"/>
        <v>7.3028479727935006E-3</v>
      </c>
      <c r="I132" s="239">
        <f t="shared" si="3"/>
        <v>7.3080197573541176E-3</v>
      </c>
      <c r="J132" s="239">
        <f t="shared" si="3"/>
        <v>7.3047334995998458E-3</v>
      </c>
      <c r="K132" s="239">
        <f t="shared" si="3"/>
        <v>7.2834018552056443E-3</v>
      </c>
      <c r="L132" s="239">
        <f t="shared" si="3"/>
        <v>7.303148091673619E-3</v>
      </c>
      <c r="M132" s="239">
        <f t="shared" si="3"/>
        <v>7.2833803705137394E-3</v>
      </c>
      <c r="N132" s="239">
        <f t="shared" si="3"/>
        <v>7.2906457622402276E-3</v>
      </c>
      <c r="O132" s="239">
        <f t="shared" si="3"/>
        <v>7.3015798072871034E-3</v>
      </c>
      <c r="P132" s="239">
        <f t="shared" si="3"/>
        <v>7.2998718365661873E-3</v>
      </c>
      <c r="Q132" s="239">
        <f t="shared" si="3"/>
        <v>7.3082528044185191E-3</v>
      </c>
    </row>
    <row r="133" spans="1:17" x14ac:dyDescent="0.25">
      <c r="A133" s="76" t="s">
        <v>80</v>
      </c>
      <c r="B133" s="239">
        <f t="shared" ref="B133:Q133" si="4">IF(B$9=0,0,B$9/B$5)</f>
        <v>2.6107101780513625E-4</v>
      </c>
      <c r="C133" s="239">
        <f t="shared" si="4"/>
        <v>2.6173588632123155E-4</v>
      </c>
      <c r="D133" s="239">
        <f t="shared" si="4"/>
        <v>2.6232841466105792E-4</v>
      </c>
      <c r="E133" s="239">
        <f t="shared" si="4"/>
        <v>2.6288575386062163E-4</v>
      </c>
      <c r="F133" s="239">
        <f t="shared" si="4"/>
        <v>2.6262208816180013E-4</v>
      </c>
      <c r="G133" s="239">
        <f t="shared" si="4"/>
        <v>2.6288414551405996E-4</v>
      </c>
      <c r="H133" s="239">
        <f t="shared" si="4"/>
        <v>2.6261397116546866E-4</v>
      </c>
      <c r="I133" s="239">
        <f t="shared" si="4"/>
        <v>2.6279995105804431E-4</v>
      </c>
      <c r="J133" s="239">
        <f t="shared" si="4"/>
        <v>2.6268177562808358E-4</v>
      </c>
      <c r="K133" s="239">
        <f t="shared" si="4"/>
        <v>2.6191467930255125E-4</v>
      </c>
      <c r="L133" s="239">
        <f t="shared" si="4"/>
        <v>2.6262476358662046E-4</v>
      </c>
      <c r="M133" s="239">
        <f t="shared" si="4"/>
        <v>2.6191390670256265E-4</v>
      </c>
      <c r="N133" s="239">
        <f t="shared" si="4"/>
        <v>2.6217517372886166E-4</v>
      </c>
      <c r="O133" s="239">
        <f t="shared" si="4"/>
        <v>2.6256836731598831E-4</v>
      </c>
      <c r="P133" s="239">
        <f t="shared" si="4"/>
        <v>2.6250694785671355E-4</v>
      </c>
      <c r="Q133" s="239">
        <f t="shared" si="4"/>
        <v>2.6280833154402439E-4</v>
      </c>
    </row>
    <row r="134" spans="1:17" x14ac:dyDescent="0.25">
      <c r="A134" s="129" t="s">
        <v>79</v>
      </c>
      <c r="B134" s="238">
        <f t="shared" ref="B134:Q134" si="5">IF(B$10=0,0,B$10/B$5)</f>
        <v>4.5079683860537248E-3</v>
      </c>
      <c r="C134" s="238">
        <f t="shared" si="5"/>
        <v>4.5194488110991311E-3</v>
      </c>
      <c r="D134" s="238">
        <f t="shared" si="5"/>
        <v>4.5296801230472533E-3</v>
      </c>
      <c r="E134" s="238">
        <f t="shared" si="5"/>
        <v>4.5393038166807514E-3</v>
      </c>
      <c r="F134" s="238">
        <f t="shared" si="5"/>
        <v>4.5347510453897571E-3</v>
      </c>
      <c r="G134" s="238">
        <f t="shared" si="5"/>
        <v>4.5392760450210902E-3</v>
      </c>
      <c r="H134" s="238">
        <f t="shared" si="5"/>
        <v>4.6258571914413764E-3</v>
      </c>
      <c r="I134" s="238">
        <f t="shared" si="5"/>
        <v>4.6291331649918931E-3</v>
      </c>
      <c r="J134" s="238">
        <f t="shared" si="5"/>
        <v>4.6270515443526351E-3</v>
      </c>
      <c r="K134" s="238">
        <f t="shared" si="5"/>
        <v>4.6135393993656636E-3</v>
      </c>
      <c r="L134" s="238">
        <f t="shared" si="5"/>
        <v>4.6260472963271758E-3</v>
      </c>
      <c r="M134" s="238">
        <f t="shared" si="5"/>
        <v>4.6135257902754955E-3</v>
      </c>
      <c r="N134" s="238">
        <f t="shared" si="5"/>
        <v>4.6181279214840077E-3</v>
      </c>
      <c r="O134" s="238">
        <f t="shared" si="5"/>
        <v>4.5338234362026922E-3</v>
      </c>
      <c r="P134" s="238">
        <f t="shared" si="5"/>
        <v>4.5327628934315085E-3</v>
      </c>
      <c r="Q134" s="238">
        <f t="shared" si="5"/>
        <v>4.5379669491933923E-3</v>
      </c>
    </row>
    <row r="135" spans="1:17" x14ac:dyDescent="0.25">
      <c r="A135" s="127" t="s">
        <v>214</v>
      </c>
      <c r="B135" s="236">
        <f t="shared" ref="B135:Q135" si="6">IF(B$15=0,0,B$15/B$5)</f>
        <v>2.9595603329004339E-2</v>
      </c>
      <c r="C135" s="236">
        <f t="shared" si="6"/>
        <v>2.9670974333544518E-2</v>
      </c>
      <c r="D135" s="236">
        <f t="shared" si="6"/>
        <v>2.9738144691457559E-2</v>
      </c>
      <c r="E135" s="236">
        <f t="shared" si="6"/>
        <v>2.9801325928534999E-2</v>
      </c>
      <c r="F135" s="236">
        <f t="shared" si="6"/>
        <v>2.9771436186274869E-2</v>
      </c>
      <c r="G135" s="236">
        <f t="shared" si="6"/>
        <v>2.980114360271709E-2</v>
      </c>
      <c r="H135" s="236">
        <f t="shared" si="6"/>
        <v>2.9770516025141445E-2</v>
      </c>
      <c r="I135" s="236">
        <f t="shared" si="6"/>
        <v>2.9791599128023226E-2</v>
      </c>
      <c r="J135" s="236">
        <f t="shared" si="6"/>
        <v>2.9778202492970605E-2</v>
      </c>
      <c r="K135" s="236">
        <f t="shared" si="6"/>
        <v>2.9691242711848764E-2</v>
      </c>
      <c r="L135" s="236">
        <f t="shared" si="6"/>
        <v>2.9771739478506937E-2</v>
      </c>
      <c r="M135" s="236">
        <f t="shared" si="6"/>
        <v>2.9691155128159903E-2</v>
      </c>
      <c r="N135" s="236">
        <f t="shared" si="6"/>
        <v>2.9720772951456805E-2</v>
      </c>
      <c r="O135" s="236">
        <f t="shared" si="6"/>
        <v>2.9765346269222743E-2</v>
      </c>
      <c r="P135" s="236">
        <f t="shared" si="6"/>
        <v>2.97583836198691E-2</v>
      </c>
      <c r="Q135" s="236">
        <f t="shared" si="6"/>
        <v>2.9792549158941469E-2</v>
      </c>
    </row>
    <row r="136" spans="1:17" x14ac:dyDescent="0.25">
      <c r="A136" s="127" t="s">
        <v>213</v>
      </c>
      <c r="B136" s="237">
        <f t="shared" ref="B136:Q136" si="7">IF(B$16=0,0,B$16/B$5)</f>
        <v>0.24356460455332576</v>
      </c>
      <c r="C136" s="237">
        <f t="shared" si="7"/>
        <v>0.24163819355941005</v>
      </c>
      <c r="D136" s="237">
        <f t="shared" si="7"/>
        <v>0.24116821556089746</v>
      </c>
      <c r="E136" s="237">
        <f t="shared" si="7"/>
        <v>0.24168059810395751</v>
      </c>
      <c r="F136" s="237">
        <f t="shared" si="7"/>
        <v>0.24143820047359957</v>
      </c>
      <c r="G136" s="237">
        <f t="shared" si="7"/>
        <v>0.24167911949146795</v>
      </c>
      <c r="H136" s="237">
        <f t="shared" si="7"/>
        <v>0.24143073821861091</v>
      </c>
      <c r="I136" s="237">
        <f t="shared" si="7"/>
        <v>0.24160171641356021</v>
      </c>
      <c r="J136" s="237">
        <f t="shared" si="7"/>
        <v>0.24149307336929224</v>
      </c>
      <c r="K136" s="237">
        <f t="shared" si="7"/>
        <v>0.24102914980801399</v>
      </c>
      <c r="L136" s="237">
        <f t="shared" si="7"/>
        <v>0.24144066009060527</v>
      </c>
      <c r="M136" s="237">
        <f t="shared" si="7"/>
        <v>0.24103138863201468</v>
      </c>
      <c r="N136" s="237">
        <f t="shared" si="7"/>
        <v>0.24102733550329339</v>
      </c>
      <c r="O136" s="237">
        <f t="shared" si="7"/>
        <v>0.24138881291282152</v>
      </c>
      <c r="P136" s="237">
        <f t="shared" si="7"/>
        <v>0.24133234773190271</v>
      </c>
      <c r="Q136" s="237">
        <f t="shared" si="7"/>
        <v>0.24160942090432982</v>
      </c>
    </row>
    <row r="137" spans="1:17" x14ac:dyDescent="0.25">
      <c r="A137" s="142" t="s">
        <v>227</v>
      </c>
      <c r="B137" s="235">
        <f t="shared" ref="B137:Q137" si="8">IF(B$17=0,0,B$17/B$5)</f>
        <v>0.22196218499787054</v>
      </c>
      <c r="C137" s="235">
        <f t="shared" si="8"/>
        <v>0.21998075920853769</v>
      </c>
      <c r="D137" s="235">
        <f t="shared" si="8"/>
        <v>0.21946175222969996</v>
      </c>
      <c r="E137" s="235">
        <f t="shared" si="8"/>
        <v>0.21992801753108032</v>
      </c>
      <c r="F137" s="235">
        <f t="shared" si="8"/>
        <v>0.21970743701813439</v>
      </c>
      <c r="G137" s="235">
        <f t="shared" si="8"/>
        <v>0.21992667200183189</v>
      </c>
      <c r="H137" s="235">
        <f t="shared" si="8"/>
        <v>0.21970064640705994</v>
      </c>
      <c r="I137" s="235">
        <f t="shared" si="8"/>
        <v>0.21985623562585221</v>
      </c>
      <c r="J137" s="235">
        <f t="shared" si="8"/>
        <v>0.21975737105198137</v>
      </c>
      <c r="K137" s="235">
        <f t="shared" si="8"/>
        <v>0.21935692116465938</v>
      </c>
      <c r="L137" s="235">
        <f t="shared" si="8"/>
        <v>0.21970967525610713</v>
      </c>
      <c r="M137" s="235">
        <f t="shared" si="8"/>
        <v>0.21935922391773671</v>
      </c>
      <c r="N137" s="235">
        <f t="shared" si="8"/>
        <v>0.21933355215066341</v>
      </c>
      <c r="O137" s="235">
        <f t="shared" si="8"/>
        <v>0.21966249460894713</v>
      </c>
      <c r="P137" s="235">
        <f t="shared" si="8"/>
        <v>0.21961111160428542</v>
      </c>
      <c r="Q137" s="235">
        <f t="shared" si="8"/>
        <v>0.21986324667015755</v>
      </c>
    </row>
    <row r="138" spans="1:17" x14ac:dyDescent="0.25">
      <c r="A138" s="142" t="s">
        <v>226</v>
      </c>
      <c r="B138" s="235">
        <f t="shared" ref="B138:Q138" si="9">IF(B$25=0,0,B$25/B$5)</f>
        <v>2.1602419555455211E-2</v>
      </c>
      <c r="C138" s="235">
        <f t="shared" si="9"/>
        <v>2.1657434350872379E-2</v>
      </c>
      <c r="D138" s="235">
        <f t="shared" si="9"/>
        <v>2.1706463331197499E-2</v>
      </c>
      <c r="E138" s="235">
        <f t="shared" si="9"/>
        <v>2.1752580572877173E-2</v>
      </c>
      <c r="F138" s="235">
        <f t="shared" si="9"/>
        <v>2.1730763455465176E-2</v>
      </c>
      <c r="G138" s="235">
        <f t="shared" si="9"/>
        <v>2.1752447489636034E-2</v>
      </c>
      <c r="H138" s="235">
        <f t="shared" si="9"/>
        <v>2.1730091811550976E-2</v>
      </c>
      <c r="I138" s="235">
        <f t="shared" si="9"/>
        <v>2.1745480787708014E-2</v>
      </c>
      <c r="J138" s="235">
        <f t="shared" si="9"/>
        <v>2.1735702317310882E-2</v>
      </c>
      <c r="K138" s="235">
        <f t="shared" si="9"/>
        <v>2.1672228643354597E-2</v>
      </c>
      <c r="L138" s="235">
        <f t="shared" si="9"/>
        <v>2.1730984834498143E-2</v>
      </c>
      <c r="M138" s="235">
        <f t="shared" si="9"/>
        <v>2.1672164714277978E-2</v>
      </c>
      <c r="N138" s="235">
        <f t="shared" si="9"/>
        <v>2.1693783352629975E-2</v>
      </c>
      <c r="O138" s="235">
        <f t="shared" si="9"/>
        <v>2.1726318303874399E-2</v>
      </c>
      <c r="P138" s="235">
        <f t="shared" si="9"/>
        <v>2.1721236127617241E-2</v>
      </c>
      <c r="Q138" s="235">
        <f t="shared" si="9"/>
        <v>2.1746174234172286E-2</v>
      </c>
    </row>
    <row r="139" spans="1:17" x14ac:dyDescent="0.25">
      <c r="A139" s="127" t="s">
        <v>212</v>
      </c>
      <c r="B139" s="237">
        <f t="shared" ref="B139:Q139" si="10">IF(B$36=0,0,B$36/B$5)</f>
        <v>0.68306504807548252</v>
      </c>
      <c r="C139" s="237">
        <f t="shared" si="10"/>
        <v>0.68480460709941626</v>
      </c>
      <c r="D139" s="237">
        <f t="shared" si="10"/>
        <v>0.68510806331973284</v>
      </c>
      <c r="E139" s="237">
        <f t="shared" si="10"/>
        <v>0.68443904841273084</v>
      </c>
      <c r="F139" s="237">
        <f t="shared" si="10"/>
        <v>0.68475554558916285</v>
      </c>
      <c r="G139" s="237">
        <f t="shared" si="10"/>
        <v>0.68444097902846046</v>
      </c>
      <c r="H139" s="237">
        <f t="shared" si="10"/>
        <v>0.68467404270816767</v>
      </c>
      <c r="I139" s="237">
        <f t="shared" si="10"/>
        <v>0.68445073285377134</v>
      </c>
      <c r="J139" s="237">
        <f t="shared" si="10"/>
        <v>0.68459262850545866</v>
      </c>
      <c r="K139" s="237">
        <f t="shared" si="10"/>
        <v>0.6852724002593289</v>
      </c>
      <c r="L139" s="237">
        <f t="shared" si="10"/>
        <v>0.68466108402772863</v>
      </c>
      <c r="M139" s="237">
        <f t="shared" si="10"/>
        <v>0.68527037883216035</v>
      </c>
      <c r="N139" s="237">
        <f t="shared" si="10"/>
        <v>0.68520091574977049</v>
      </c>
      <c r="O139" s="237">
        <f t="shared" si="10"/>
        <v>0.6848200306400849</v>
      </c>
      <c r="P139" s="237">
        <f t="shared" si="10"/>
        <v>0.68489375689846954</v>
      </c>
      <c r="Q139" s="237">
        <f t="shared" si="10"/>
        <v>0.68453198406839388</v>
      </c>
    </row>
    <row r="140" spans="1:17" x14ac:dyDescent="0.25">
      <c r="A140" s="72" t="s">
        <v>211</v>
      </c>
      <c r="B140" s="234">
        <f t="shared" ref="B140:Q140" si="11">IF(B$44=0,0,B$44/B$5)</f>
        <v>2.7635210800801065E-2</v>
      </c>
      <c r="C140" s="234">
        <f t="shared" si="11"/>
        <v>2.7705589281536224E-2</v>
      </c>
      <c r="D140" s="234">
        <f t="shared" si="11"/>
        <v>2.7768310320869561E-2</v>
      </c>
      <c r="E140" s="234">
        <f t="shared" si="11"/>
        <v>2.782730647600383E-2</v>
      </c>
      <c r="F140" s="234">
        <f t="shared" si="11"/>
        <v>2.7799396609833583E-2</v>
      </c>
      <c r="G140" s="234">
        <f t="shared" si="11"/>
        <v>2.7827136227323433E-2</v>
      </c>
      <c r="H140" s="234">
        <f t="shared" si="11"/>
        <v>2.7798537399544462E-2</v>
      </c>
      <c r="I140" s="234">
        <f t="shared" si="11"/>
        <v>2.7818223972107158E-2</v>
      </c>
      <c r="J140" s="234">
        <f t="shared" si="11"/>
        <v>2.7805714721000331E-2</v>
      </c>
      <c r="K140" s="234">
        <f t="shared" si="11"/>
        <v>2.7724515096320314E-2</v>
      </c>
      <c r="L140" s="234">
        <f t="shared" si="11"/>
        <v>2.7799679812195582E-2</v>
      </c>
      <c r="M140" s="234">
        <f t="shared" si="11"/>
        <v>2.7724433314115123E-2</v>
      </c>
      <c r="N140" s="234">
        <f t="shared" si="11"/>
        <v>2.7752089273048335E-2</v>
      </c>
      <c r="O140" s="234">
        <f t="shared" si="11"/>
        <v>2.779371008472295E-2</v>
      </c>
      <c r="P140" s="234">
        <f t="shared" si="11"/>
        <v>2.7787208636501703E-2</v>
      </c>
      <c r="Q140" s="234">
        <f t="shared" si="11"/>
        <v>2.7819111073626966E-2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0.99999999999999978</v>
      </c>
      <c r="F143" s="77">
        <f t="shared" si="12"/>
        <v>1</v>
      </c>
      <c r="G143" s="77">
        <f t="shared" si="12"/>
        <v>1.0000000000000002</v>
      </c>
      <c r="H143" s="77">
        <f t="shared" si="12"/>
        <v>1</v>
      </c>
      <c r="I143" s="77">
        <f t="shared" si="12"/>
        <v>1</v>
      </c>
      <c r="J143" s="77">
        <f t="shared" si="12"/>
        <v>1</v>
      </c>
      <c r="K143" s="77">
        <f t="shared" si="12"/>
        <v>1</v>
      </c>
      <c r="L143" s="77">
        <f t="shared" si="12"/>
        <v>0.99999999999999989</v>
      </c>
      <c r="M143" s="77">
        <f t="shared" si="12"/>
        <v>0.99999999999999978</v>
      </c>
      <c r="N143" s="77">
        <f t="shared" si="12"/>
        <v>1</v>
      </c>
      <c r="O143" s="77">
        <f t="shared" si="12"/>
        <v>1.0000000000000002</v>
      </c>
      <c r="P143" s="77">
        <f t="shared" si="12"/>
        <v>0.99999999999999978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4.0842850740756909E-3</v>
      </c>
      <c r="C144" s="240">
        <f t="shared" si="13"/>
        <v>4.0916050374137274E-3</v>
      </c>
      <c r="D144" s="240">
        <f t="shared" si="13"/>
        <v>4.0518179229975916E-3</v>
      </c>
      <c r="E144" s="240">
        <f t="shared" si="13"/>
        <v>4.0853280219319641E-3</v>
      </c>
      <c r="F144" s="240">
        <f t="shared" si="13"/>
        <v>4.118359339037694E-3</v>
      </c>
      <c r="G144" s="240">
        <f t="shared" si="13"/>
        <v>4.1275511114934188E-3</v>
      </c>
      <c r="H144" s="240">
        <f t="shared" si="13"/>
        <v>4.14709375101357E-3</v>
      </c>
      <c r="I144" s="240">
        <f t="shared" si="13"/>
        <v>4.1457034528346003E-3</v>
      </c>
      <c r="J144" s="240">
        <f t="shared" si="13"/>
        <v>4.1498180391930243E-3</v>
      </c>
      <c r="K144" s="240">
        <f t="shared" si="13"/>
        <v>4.1504396203863583E-3</v>
      </c>
      <c r="L144" s="240">
        <f t="shared" si="13"/>
        <v>4.1543295646591172E-3</v>
      </c>
      <c r="M144" s="240">
        <f t="shared" si="13"/>
        <v>4.0822584228034546E-3</v>
      </c>
      <c r="N144" s="240">
        <f t="shared" si="13"/>
        <v>4.0914386388466294E-3</v>
      </c>
      <c r="O144" s="240">
        <f t="shared" si="13"/>
        <v>4.050357462349944E-3</v>
      </c>
      <c r="P144" s="240">
        <f t="shared" si="13"/>
        <v>4.0894427958808894E-3</v>
      </c>
      <c r="Q144" s="240">
        <f t="shared" si="13"/>
        <v>3.9851715167101504E-3</v>
      </c>
    </row>
    <row r="145" spans="1:17" x14ac:dyDescent="0.25">
      <c r="A145" s="76" t="s">
        <v>82</v>
      </c>
      <c r="B145" s="239">
        <f t="shared" ref="B145:Q145" si="14">IF(B$49=0,0,B$49/B$47)</f>
        <v>1.3462422487063041E-3</v>
      </c>
      <c r="C145" s="239">
        <f t="shared" si="14"/>
        <v>1.3486550195403468E-3</v>
      </c>
      <c r="D145" s="239">
        <f t="shared" si="14"/>
        <v>1.3355405837432238E-3</v>
      </c>
      <c r="E145" s="239">
        <f t="shared" si="14"/>
        <v>1.3465860201232957E-3</v>
      </c>
      <c r="F145" s="239">
        <f t="shared" si="14"/>
        <v>1.3574736427577694E-3</v>
      </c>
      <c r="G145" s="239">
        <f t="shared" si="14"/>
        <v>1.3605033902401224E-3</v>
      </c>
      <c r="H145" s="239">
        <f t="shared" si="14"/>
        <v>1.3669449403513659E-3</v>
      </c>
      <c r="I145" s="239">
        <f t="shared" si="14"/>
        <v>1.3664866770046892E-3</v>
      </c>
      <c r="J145" s="239">
        <f t="shared" si="14"/>
        <v>1.3678429070158654E-3</v>
      </c>
      <c r="K145" s="239">
        <f t="shared" si="14"/>
        <v>1.3680477895958744E-3</v>
      </c>
      <c r="L145" s="239">
        <f t="shared" si="14"/>
        <v>1.369329974171662E-3</v>
      </c>
      <c r="M145" s="239">
        <f t="shared" si="14"/>
        <v>1.3455742337375655E-3</v>
      </c>
      <c r="N145" s="239">
        <f t="shared" si="14"/>
        <v>1.3486001720512295E-3</v>
      </c>
      <c r="O145" s="239">
        <f t="shared" si="14"/>
        <v>1.3350591937837139E-3</v>
      </c>
      <c r="P145" s="239">
        <f t="shared" si="14"/>
        <v>1.3479423119671439E-3</v>
      </c>
      <c r="Q145" s="239">
        <f t="shared" si="14"/>
        <v>1.313572918352261E-3</v>
      </c>
    </row>
    <row r="146" spans="1:17" x14ac:dyDescent="0.25">
      <c r="A146" s="76" t="s">
        <v>81</v>
      </c>
      <c r="B146" s="239">
        <f t="shared" ref="B146:Q146" si="15">IF(B$50=0,0,B$50/B$47)</f>
        <v>5.4983349746695531E-3</v>
      </c>
      <c r="C146" s="239">
        <f t="shared" si="15"/>
        <v>5.5081892355021995E-3</v>
      </c>
      <c r="D146" s="239">
        <f t="shared" si="15"/>
        <v>5.4546271361952782E-3</v>
      </c>
      <c r="E146" s="239">
        <f t="shared" si="15"/>
        <v>5.4997390090527811E-3</v>
      </c>
      <c r="F146" s="239">
        <f t="shared" si="15"/>
        <v>5.5442063375589681E-3</v>
      </c>
      <c r="G146" s="239">
        <f t="shared" si="15"/>
        <v>5.5565804600934861E-3</v>
      </c>
      <c r="H146" s="239">
        <f t="shared" si="15"/>
        <v>5.5828890983060904E-3</v>
      </c>
      <c r="I146" s="239">
        <f t="shared" si="15"/>
        <v>5.5810174549305678E-3</v>
      </c>
      <c r="J146" s="239">
        <f t="shared" si="15"/>
        <v>5.586556582016582E-3</v>
      </c>
      <c r="K146" s="239">
        <f t="shared" si="15"/>
        <v>5.5873933653343283E-3</v>
      </c>
      <c r="L146" s="239">
        <f t="shared" si="15"/>
        <v>5.5926300753720744E-3</v>
      </c>
      <c r="M146" s="239">
        <f t="shared" si="15"/>
        <v>5.4956066617899459E-3</v>
      </c>
      <c r="N146" s="239">
        <f t="shared" si="15"/>
        <v>5.5079652268826699E-3</v>
      </c>
      <c r="O146" s="239">
        <f t="shared" si="15"/>
        <v>5.4526610388949065E-3</v>
      </c>
      <c r="P146" s="239">
        <f t="shared" si="15"/>
        <v>5.5052783886763643E-3</v>
      </c>
      <c r="Q146" s="239">
        <f t="shared" si="15"/>
        <v>5.3649065951507239E-3</v>
      </c>
    </row>
    <row r="147" spans="1:17" x14ac:dyDescent="0.25">
      <c r="A147" s="76" t="s">
        <v>80</v>
      </c>
      <c r="B147" s="239">
        <f t="shared" ref="B147:Q147" si="16">IF(B$51=0,0,B$51/B$47)</f>
        <v>3.3970310247869524E-3</v>
      </c>
      <c r="C147" s="239">
        <f t="shared" si="16"/>
        <v>3.4031192733074704E-3</v>
      </c>
      <c r="D147" s="239">
        <f t="shared" si="16"/>
        <v>3.3700270528559026E-3</v>
      </c>
      <c r="E147" s="239">
        <f t="shared" si="16"/>
        <v>3.3978984780035472E-3</v>
      </c>
      <c r="F147" s="239">
        <f t="shared" si="16"/>
        <v>3.4253716849327021E-3</v>
      </c>
      <c r="G147" s="239">
        <f t="shared" si="16"/>
        <v>3.4330167771920738E-3</v>
      </c>
      <c r="H147" s="239">
        <f t="shared" si="16"/>
        <v>3.4492710179103705E-3</v>
      </c>
      <c r="I147" s="239">
        <f t="shared" si="16"/>
        <v>3.4481146622784781E-3</v>
      </c>
      <c r="J147" s="239">
        <f t="shared" si="16"/>
        <v>3.4515368958543003E-3</v>
      </c>
      <c r="K147" s="239">
        <f t="shared" si="16"/>
        <v>3.4520538848890727E-3</v>
      </c>
      <c r="L147" s="239">
        <f t="shared" si="16"/>
        <v>3.4552892764299638E-3</v>
      </c>
      <c r="M147" s="239">
        <f t="shared" si="16"/>
        <v>3.3953453938568531E-3</v>
      </c>
      <c r="N147" s="239">
        <f t="shared" si="16"/>
        <v>3.4029808742768782E-3</v>
      </c>
      <c r="O147" s="239">
        <f t="shared" si="16"/>
        <v>3.3688123408461973E-3</v>
      </c>
      <c r="P147" s="239">
        <f t="shared" si="16"/>
        <v>3.4013208676044121E-3</v>
      </c>
      <c r="Q147" s="239">
        <f t="shared" si="16"/>
        <v>3.3145950970196094E-3</v>
      </c>
    </row>
    <row r="148" spans="1:17" x14ac:dyDescent="0.25">
      <c r="A148" s="129" t="s">
        <v>79</v>
      </c>
      <c r="B148" s="238">
        <f t="shared" ref="B148:Q148" si="17">IF(B$52=0,0,B$52/B$47)</f>
        <v>6.2577783028224558E-3</v>
      </c>
      <c r="C148" s="238">
        <f t="shared" si="17"/>
        <v>6.2689936580005191E-3</v>
      </c>
      <c r="D148" s="238">
        <f t="shared" si="17"/>
        <v>6.2080334319610676E-3</v>
      </c>
      <c r="E148" s="238">
        <f t="shared" si="17"/>
        <v>6.2593762658313037E-3</v>
      </c>
      <c r="F148" s="238">
        <f t="shared" si="17"/>
        <v>6.309985529325152E-3</v>
      </c>
      <c r="G148" s="238">
        <f t="shared" si="17"/>
        <v>6.3240687955993437E-3</v>
      </c>
      <c r="H148" s="238">
        <f t="shared" si="17"/>
        <v>6.4818678710566804E-3</v>
      </c>
      <c r="I148" s="238">
        <f t="shared" si="17"/>
        <v>6.4796948482994179E-3</v>
      </c>
      <c r="J148" s="238">
        <f t="shared" si="17"/>
        <v>6.4861259074267498E-3</v>
      </c>
      <c r="K148" s="238">
        <f t="shared" si="17"/>
        <v>6.4870974328872831E-3</v>
      </c>
      <c r="L148" s="238">
        <f t="shared" si="17"/>
        <v>6.4931773785831415E-3</v>
      </c>
      <c r="M148" s="238">
        <f t="shared" si="17"/>
        <v>6.3805308731332937E-3</v>
      </c>
      <c r="N148" s="238">
        <f t="shared" si="17"/>
        <v>6.3948794630114608E-3</v>
      </c>
      <c r="O148" s="238">
        <f t="shared" si="17"/>
        <v>6.2057957725452275E-3</v>
      </c>
      <c r="P148" s="238">
        <f t="shared" si="17"/>
        <v>6.265680757969243E-3</v>
      </c>
      <c r="Q148" s="238">
        <f t="shared" si="17"/>
        <v>6.1059204727374706E-3</v>
      </c>
    </row>
    <row r="149" spans="1:17" x14ac:dyDescent="0.25">
      <c r="A149" s="127" t="s">
        <v>210</v>
      </c>
      <c r="B149" s="237">
        <f t="shared" ref="B149:Q149" si="18">IF(B$57=0,0,B$57/B$47)</f>
        <v>4.2757717906310562E-2</v>
      </c>
      <c r="C149" s="237">
        <f t="shared" si="18"/>
        <v>4.0491050439591426E-2</v>
      </c>
      <c r="D149" s="237">
        <f t="shared" si="18"/>
        <v>5.2811352287696962E-2</v>
      </c>
      <c r="E149" s="237">
        <f t="shared" si="18"/>
        <v>4.243476328671341E-2</v>
      </c>
      <c r="F149" s="237">
        <f t="shared" si="18"/>
        <v>3.2206431748852141E-2</v>
      </c>
      <c r="G149" s="237">
        <f t="shared" si="18"/>
        <v>2.9360148150870478E-2</v>
      </c>
      <c r="H149" s="237">
        <f t="shared" si="18"/>
        <v>2.3141490947321292E-2</v>
      </c>
      <c r="I149" s="237">
        <f t="shared" si="18"/>
        <v>2.3572060574411382E-2</v>
      </c>
      <c r="J149" s="237">
        <f t="shared" si="18"/>
        <v>2.2297790104395667E-2</v>
      </c>
      <c r="K149" s="237">
        <f t="shared" si="18"/>
        <v>2.2105288965670131E-2</v>
      </c>
      <c r="L149" s="237">
        <f t="shared" si="18"/>
        <v>2.0900589225527979E-2</v>
      </c>
      <c r="M149" s="237">
        <f t="shared" si="18"/>
        <v>4.322072539643846E-2</v>
      </c>
      <c r="N149" s="237">
        <f t="shared" si="18"/>
        <v>4.0377650250323041E-2</v>
      </c>
      <c r="O149" s="237">
        <f t="shared" si="18"/>
        <v>4.3826267064285697E-2</v>
      </c>
      <c r="P149" s="237">
        <f t="shared" si="18"/>
        <v>4.1160600587773689E-2</v>
      </c>
      <c r="Q149" s="237">
        <f t="shared" si="18"/>
        <v>2.5235553909868258E-2</v>
      </c>
    </row>
    <row r="150" spans="1:17" x14ac:dyDescent="0.25">
      <c r="A150" s="127" t="s">
        <v>209</v>
      </c>
      <c r="B150" s="237">
        <f t="shared" ref="B150:Q150" si="19">IF(B$58=0,0,B$58/B$47)</f>
        <v>0.13686121780854726</v>
      </c>
      <c r="C150" s="237">
        <f t="shared" si="19"/>
        <v>0.13922476144782478</v>
      </c>
      <c r="D150" s="237">
        <f t="shared" si="19"/>
        <v>0.12637789639389674</v>
      </c>
      <c r="E150" s="237">
        <f t="shared" si="19"/>
        <v>0.13719797533832689</v>
      </c>
      <c r="F150" s="237">
        <f t="shared" si="19"/>
        <v>0.14786346037382112</v>
      </c>
      <c r="G150" s="237">
        <f t="shared" si="19"/>
        <v>0.15083139263224216</v>
      </c>
      <c r="H150" s="237">
        <f t="shared" si="19"/>
        <v>0.15729263284482259</v>
      </c>
      <c r="I150" s="237">
        <f t="shared" si="19"/>
        <v>0.15684366867628505</v>
      </c>
      <c r="J150" s="237">
        <f t="shared" si="19"/>
        <v>0.15817237777713111</v>
      </c>
      <c r="K150" s="237">
        <f t="shared" si="19"/>
        <v>0.15837310283587377</v>
      </c>
      <c r="L150" s="237">
        <f t="shared" si="19"/>
        <v>0.15962926904719144</v>
      </c>
      <c r="M150" s="237">
        <f t="shared" si="19"/>
        <v>0.13635558519415097</v>
      </c>
      <c r="N150" s="237">
        <f t="shared" si="19"/>
        <v>0.13932012051841863</v>
      </c>
      <c r="O150" s="237">
        <f t="shared" si="19"/>
        <v>0.13570789870344044</v>
      </c>
      <c r="P150" s="237">
        <f t="shared" si="19"/>
        <v>0.1385265950792908</v>
      </c>
      <c r="Q150" s="237">
        <f t="shared" si="19"/>
        <v>0.19280802785844794</v>
      </c>
    </row>
    <row r="151" spans="1:17" x14ac:dyDescent="0.25">
      <c r="A151" s="142" t="s">
        <v>225</v>
      </c>
      <c r="B151" s="235">
        <f t="shared" ref="B151:Q151" si="20">IF(B$59=0,0,B$59/B$47)</f>
        <v>0.12005707392587504</v>
      </c>
      <c r="C151" s="235">
        <f t="shared" si="20"/>
        <v>0.1223905007356665</v>
      </c>
      <c r="D151" s="235">
        <f t="shared" si="20"/>
        <v>0.10970733346071303</v>
      </c>
      <c r="E151" s="235">
        <f t="shared" si="20"/>
        <v>0.12038954041192948</v>
      </c>
      <c r="F151" s="235">
        <f t="shared" si="20"/>
        <v>0.13091912332619271</v>
      </c>
      <c r="G151" s="235">
        <f t="shared" si="20"/>
        <v>0.13384923749305519</v>
      </c>
      <c r="H151" s="235">
        <f t="shared" si="20"/>
        <v>0.14023007261138098</v>
      </c>
      <c r="I151" s="235">
        <f t="shared" si="20"/>
        <v>0.13978682860444222</v>
      </c>
      <c r="J151" s="235">
        <f t="shared" si="20"/>
        <v>0.14109860889157166</v>
      </c>
      <c r="K151" s="235">
        <f t="shared" si="20"/>
        <v>0.14129677655296863</v>
      </c>
      <c r="L151" s="235">
        <f t="shared" si="20"/>
        <v>0.14253693820484212</v>
      </c>
      <c r="M151" s="235">
        <f t="shared" si="20"/>
        <v>0.11955977964706525</v>
      </c>
      <c r="N151" s="235">
        <f t="shared" si="20"/>
        <v>0.12248654442680296</v>
      </c>
      <c r="O151" s="235">
        <f t="shared" si="20"/>
        <v>0.11904334460421737</v>
      </c>
      <c r="P151" s="235">
        <f t="shared" si="20"/>
        <v>0.12170123056736536</v>
      </c>
      <c r="Q151" s="235">
        <f t="shared" si="20"/>
        <v>0.13501865369009289</v>
      </c>
    </row>
    <row r="152" spans="1:17" x14ac:dyDescent="0.25">
      <c r="A152" s="142" t="s">
        <v>224</v>
      </c>
      <c r="B152" s="235">
        <f t="shared" ref="B152:Q152" si="21">IF(B$65=0,0,B$65/B$47)</f>
        <v>1.6804143882672238E-2</v>
      </c>
      <c r="C152" s="235">
        <f t="shared" si="21"/>
        <v>1.6834260712158263E-2</v>
      </c>
      <c r="D152" s="235">
        <f t="shared" si="21"/>
        <v>1.6670562933183711E-2</v>
      </c>
      <c r="E152" s="235">
        <f t="shared" si="21"/>
        <v>1.6808434926397414E-2</v>
      </c>
      <c r="F152" s="235">
        <f t="shared" si="21"/>
        <v>1.6944337047628377E-2</v>
      </c>
      <c r="G152" s="235">
        <f t="shared" si="21"/>
        <v>1.698215513918698E-2</v>
      </c>
      <c r="H152" s="235">
        <f t="shared" si="21"/>
        <v>1.7062560233441593E-2</v>
      </c>
      <c r="I152" s="235">
        <f t="shared" si="21"/>
        <v>1.7056840071842813E-2</v>
      </c>
      <c r="J152" s="235">
        <f t="shared" si="21"/>
        <v>1.7073768885559434E-2</v>
      </c>
      <c r="K152" s="235">
        <f t="shared" si="21"/>
        <v>1.7076326282905126E-2</v>
      </c>
      <c r="L152" s="235">
        <f t="shared" si="21"/>
        <v>1.7092330842349318E-2</v>
      </c>
      <c r="M152" s="235">
        <f t="shared" si="21"/>
        <v>1.6795805547085724E-2</v>
      </c>
      <c r="N152" s="235">
        <f t="shared" si="21"/>
        <v>1.6833576091615683E-2</v>
      </c>
      <c r="O152" s="235">
        <f t="shared" si="21"/>
        <v>1.6664554099223072E-2</v>
      </c>
      <c r="P152" s="235">
        <f t="shared" si="21"/>
        <v>1.6825364511925445E-2</v>
      </c>
      <c r="Q152" s="235">
        <f t="shared" si="21"/>
        <v>1.6396356852999498E-2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4.1393017315355579E-2</v>
      </c>
    </row>
    <row r="154" spans="1:17" x14ac:dyDescent="0.25">
      <c r="A154" s="127" t="s">
        <v>208</v>
      </c>
      <c r="B154" s="237">
        <f t="shared" ref="B154:Q154" si="23">IF(B$77=0,0,B$77/B$47)</f>
        <v>0.70380832615061262</v>
      </c>
      <c r="C154" s="237">
        <f t="shared" si="23"/>
        <v>0.70492654135041521</v>
      </c>
      <c r="D154" s="237">
        <f t="shared" si="23"/>
        <v>0.69884856608717616</v>
      </c>
      <c r="E154" s="237">
        <f t="shared" si="23"/>
        <v>0.70396764937282408</v>
      </c>
      <c r="F154" s="237">
        <f t="shared" si="23"/>
        <v>0.70901359279513476</v>
      </c>
      <c r="G154" s="237">
        <f t="shared" si="23"/>
        <v>0.71041775005637586</v>
      </c>
      <c r="H154" s="237">
        <f t="shared" si="23"/>
        <v>0.7133929170724278</v>
      </c>
      <c r="I154" s="237">
        <f t="shared" si="23"/>
        <v>0.71318053520381208</v>
      </c>
      <c r="J154" s="237">
        <f t="shared" si="23"/>
        <v>0.71380907917560299</v>
      </c>
      <c r="K154" s="237">
        <f t="shared" si="23"/>
        <v>0.71390403188239149</v>
      </c>
      <c r="L154" s="237">
        <f t="shared" si="23"/>
        <v>0.71449825954229718</v>
      </c>
      <c r="M154" s="237">
        <f t="shared" si="23"/>
        <v>0.70348867612190769</v>
      </c>
      <c r="N154" s="237">
        <f t="shared" si="23"/>
        <v>0.70489104538847114</v>
      </c>
      <c r="O154" s="237">
        <f t="shared" si="23"/>
        <v>0.69804886999286653</v>
      </c>
      <c r="P154" s="237">
        <f t="shared" si="23"/>
        <v>0.70459623213491684</v>
      </c>
      <c r="Q154" s="237">
        <f t="shared" si="23"/>
        <v>0.67546521763600176</v>
      </c>
    </row>
    <row r="155" spans="1:17" x14ac:dyDescent="0.25">
      <c r="A155" s="142" t="s">
        <v>222</v>
      </c>
      <c r="B155" s="259">
        <f t="shared" ref="B155:Q155" si="24">IF(B$78=0,0,B$78/B$47)</f>
        <v>0.7011959561912452</v>
      </c>
      <c r="C155" s="259">
        <f t="shared" si="24"/>
        <v>0.70245265806170942</v>
      </c>
      <c r="D155" s="259">
        <f t="shared" si="24"/>
        <v>0.69562194883570705</v>
      </c>
      <c r="E155" s="259">
        <f t="shared" si="24"/>
        <v>0.7013750109844521</v>
      </c>
      <c r="F155" s="259">
        <f t="shared" si="24"/>
        <v>0.70704587517785045</v>
      </c>
      <c r="G155" s="259">
        <f t="shared" si="24"/>
        <v>0.70862393193914208</v>
      </c>
      <c r="H155" s="259">
        <f t="shared" si="24"/>
        <v>0.71197904049701699</v>
      </c>
      <c r="I155" s="259">
        <f t="shared" si="24"/>
        <v>0.7117403520990937</v>
      </c>
      <c r="J155" s="259">
        <f t="shared" si="24"/>
        <v>0.71244675022351445</v>
      </c>
      <c r="K155" s="259">
        <f t="shared" si="24"/>
        <v>0.71255346417988719</v>
      </c>
      <c r="L155" s="259">
        <f t="shared" si="24"/>
        <v>0.71322129542682489</v>
      </c>
      <c r="M155" s="259">
        <f t="shared" si="24"/>
        <v>0.70084801777584893</v>
      </c>
      <c r="N155" s="259">
        <f t="shared" si="24"/>
        <v>0.7024240905155541</v>
      </c>
      <c r="O155" s="259">
        <f t="shared" si="24"/>
        <v>0.69537121484389852</v>
      </c>
      <c r="P155" s="259">
        <f t="shared" si="24"/>
        <v>0.70208144131468098</v>
      </c>
      <c r="Q155" s="259">
        <f t="shared" si="24"/>
        <v>0.67392340001405604</v>
      </c>
    </row>
    <row r="156" spans="1:17" x14ac:dyDescent="0.25">
      <c r="A156" s="142" t="s">
        <v>221</v>
      </c>
      <c r="B156" s="259">
        <f t="shared" ref="B156:Q156" si="25">IF(B$86=0,0,B$86/B$47)</f>
        <v>2.6123699593674304E-3</v>
      </c>
      <c r="C156" s="259">
        <f t="shared" si="25"/>
        <v>2.4738832887058371E-3</v>
      </c>
      <c r="D156" s="259">
        <f t="shared" si="25"/>
        <v>3.2266172514690784E-3</v>
      </c>
      <c r="E156" s="259">
        <f t="shared" si="25"/>
        <v>2.5926383883719162E-3</v>
      </c>
      <c r="F156" s="259">
        <f t="shared" si="25"/>
        <v>1.9677176172842792E-3</v>
      </c>
      <c r="G156" s="259">
        <f t="shared" si="25"/>
        <v>1.7938181172337839E-3</v>
      </c>
      <c r="H156" s="259">
        <f t="shared" si="25"/>
        <v>1.4138765754108014E-3</v>
      </c>
      <c r="I156" s="259">
        <f t="shared" si="25"/>
        <v>1.4401831047183484E-3</v>
      </c>
      <c r="J156" s="259">
        <f t="shared" si="25"/>
        <v>1.3623289520885899E-3</v>
      </c>
      <c r="K156" s="259">
        <f t="shared" si="25"/>
        <v>1.3505677025043039E-3</v>
      </c>
      <c r="L156" s="259">
        <f t="shared" si="25"/>
        <v>1.2769641154723444E-3</v>
      </c>
      <c r="M156" s="259">
        <f t="shared" si="25"/>
        <v>2.6406583460587534E-3</v>
      </c>
      <c r="N156" s="259">
        <f t="shared" si="25"/>
        <v>2.4669548729171265E-3</v>
      </c>
      <c r="O156" s="259">
        <f t="shared" si="25"/>
        <v>2.6776551489680108E-3</v>
      </c>
      <c r="P156" s="259">
        <f t="shared" si="25"/>
        <v>2.5147908202357936E-3</v>
      </c>
      <c r="Q156" s="259">
        <f t="shared" si="25"/>
        <v>1.5418176219458009E-3</v>
      </c>
    </row>
    <row r="157" spans="1:17" x14ac:dyDescent="0.25">
      <c r="A157" s="127" t="s">
        <v>207</v>
      </c>
      <c r="B157" s="237">
        <f t="shared" ref="B157:Q157" si="26">IF(B$87=0,0,B$87/B$47)</f>
        <v>9.5989066509468687E-2</v>
      </c>
      <c r="C157" s="237">
        <f t="shared" si="26"/>
        <v>9.4737084538404293E-2</v>
      </c>
      <c r="D157" s="237">
        <f t="shared" si="26"/>
        <v>0.10154213910347712</v>
      </c>
      <c r="E157" s="237">
        <f t="shared" si="26"/>
        <v>9.5810684207192631E-2</v>
      </c>
      <c r="F157" s="237">
        <f t="shared" si="26"/>
        <v>9.0161118548579833E-2</v>
      </c>
      <c r="G157" s="237">
        <f t="shared" si="26"/>
        <v>8.8588988625893247E-2</v>
      </c>
      <c r="H157" s="237">
        <f t="shared" si="26"/>
        <v>8.514489245679023E-2</v>
      </c>
      <c r="I157" s="237">
        <f t="shared" si="26"/>
        <v>8.5382718450143599E-2</v>
      </c>
      <c r="J157" s="237">
        <f t="shared" si="26"/>
        <v>8.4678872611363712E-2</v>
      </c>
      <c r="K157" s="237">
        <f t="shared" si="26"/>
        <v>8.4572544222971682E-2</v>
      </c>
      <c r="L157" s="237">
        <f t="shared" si="26"/>
        <v>8.3907125915767336E-2</v>
      </c>
      <c r="M157" s="237">
        <f t="shared" si="26"/>
        <v>9.6235697702181475E-2</v>
      </c>
      <c r="N157" s="237">
        <f t="shared" si="26"/>
        <v>9.4665319467718265E-2</v>
      </c>
      <c r="O157" s="237">
        <f t="shared" si="26"/>
        <v>0.10200427843098749</v>
      </c>
      <c r="P157" s="237">
        <f t="shared" si="26"/>
        <v>9.5106907075920608E-2</v>
      </c>
      <c r="Q157" s="237">
        <f t="shared" si="26"/>
        <v>8.6407033995711799E-2</v>
      </c>
    </row>
    <row r="158" spans="1:17" x14ac:dyDescent="0.25">
      <c r="A158" s="142" t="s">
        <v>220</v>
      </c>
      <c r="B158" s="259">
        <f t="shared" ref="B158:Q158" si="27">IF(B$88=0,0,B$88/B$47)</f>
        <v>5.2956421312271643E-2</v>
      </c>
      <c r="C158" s="259">
        <f t="shared" si="27"/>
        <v>5.3985681223411575E-2</v>
      </c>
      <c r="D158" s="259">
        <f t="shared" si="27"/>
        <v>4.8391215792735316E-2</v>
      </c>
      <c r="E158" s="259">
        <f t="shared" si="27"/>
        <v>5.3103070191275456E-2</v>
      </c>
      <c r="F158" s="259">
        <f t="shared" si="27"/>
        <v>5.7747603085642828E-2</v>
      </c>
      <c r="G158" s="259">
        <f t="shared" si="27"/>
        <v>5.904005804260129E-2</v>
      </c>
      <c r="H158" s="259">
        <f t="shared" si="27"/>
        <v>6.185460433963022E-2</v>
      </c>
      <c r="I158" s="259">
        <f t="shared" si="27"/>
        <v>6.1659092191882217E-2</v>
      </c>
      <c r="J158" s="259">
        <f t="shared" si="27"/>
        <v>6.2237710238139531E-2</v>
      </c>
      <c r="K158" s="259">
        <f t="shared" si="27"/>
        <v>6.2325120749026082E-2</v>
      </c>
      <c r="L158" s="259">
        <f t="shared" si="27"/>
        <v>6.2872148265059685E-2</v>
      </c>
      <c r="M158" s="259">
        <f t="shared" si="27"/>
        <v>5.2737067929054145E-2</v>
      </c>
      <c r="N158" s="259">
        <f t="shared" si="27"/>
        <v>5.4028045492387093E-2</v>
      </c>
      <c r="O158" s="259">
        <f t="shared" si="27"/>
        <v>5.7896213425566265E-2</v>
      </c>
      <c r="P158" s="259">
        <f t="shared" si="27"/>
        <v>5.3681648481008808E-2</v>
      </c>
      <c r="Q158" s="259">
        <f t="shared" si="27"/>
        <v>6.1009218327962494E-2</v>
      </c>
    </row>
    <row r="159" spans="1:17" x14ac:dyDescent="0.25">
      <c r="A159" s="140" t="s">
        <v>219</v>
      </c>
      <c r="B159" s="260">
        <f t="shared" ref="B159:Q159" si="28">IF(B$94=0,0,B$94/B$47)</f>
        <v>4.3032645197197052E-2</v>
      </c>
      <c r="C159" s="260">
        <f t="shared" si="28"/>
        <v>4.0751403314992718E-2</v>
      </c>
      <c r="D159" s="260">
        <f t="shared" si="28"/>
        <v>5.315092331074181E-2</v>
      </c>
      <c r="E159" s="260">
        <f t="shared" si="28"/>
        <v>4.2707614015917168E-2</v>
      </c>
      <c r="F159" s="260">
        <f t="shared" si="28"/>
        <v>3.2413515462937012E-2</v>
      </c>
      <c r="G159" s="260">
        <f t="shared" si="28"/>
        <v>2.9548930583291961E-2</v>
      </c>
      <c r="H159" s="260">
        <f t="shared" si="28"/>
        <v>2.329028811716001E-2</v>
      </c>
      <c r="I159" s="260">
        <f t="shared" si="28"/>
        <v>2.3723626258261375E-2</v>
      </c>
      <c r="J159" s="260">
        <f t="shared" si="28"/>
        <v>2.2441162373224174E-2</v>
      </c>
      <c r="K159" s="260">
        <f t="shared" si="28"/>
        <v>2.22474234739456E-2</v>
      </c>
      <c r="L159" s="260">
        <f t="shared" si="28"/>
        <v>2.1034977650707647E-2</v>
      </c>
      <c r="M159" s="260">
        <f t="shared" si="28"/>
        <v>4.349862977312733E-2</v>
      </c>
      <c r="N159" s="260">
        <f t="shared" si="28"/>
        <v>4.0637273975331178E-2</v>
      </c>
      <c r="O159" s="260">
        <f t="shared" si="28"/>
        <v>4.4108065005421221E-2</v>
      </c>
      <c r="P159" s="260">
        <f t="shared" si="28"/>
        <v>4.14252585949118E-2</v>
      </c>
      <c r="Q159" s="260">
        <f t="shared" si="28"/>
        <v>2.5397815667749308E-2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1.0000000000000002</v>
      </c>
      <c r="C162" s="77">
        <f t="shared" si="29"/>
        <v>0.99999999999999989</v>
      </c>
      <c r="D162" s="77">
        <f t="shared" si="29"/>
        <v>0.99999999999999989</v>
      </c>
      <c r="E162" s="77">
        <f t="shared" si="29"/>
        <v>1</v>
      </c>
      <c r="F162" s="77">
        <f t="shared" si="29"/>
        <v>1.0000000000000002</v>
      </c>
      <c r="G162" s="77">
        <f t="shared" si="29"/>
        <v>1.0000000000000002</v>
      </c>
      <c r="H162" s="77">
        <f t="shared" si="29"/>
        <v>1</v>
      </c>
      <c r="I162" s="77">
        <f t="shared" si="29"/>
        <v>1</v>
      </c>
      <c r="J162" s="77">
        <f t="shared" si="29"/>
        <v>1</v>
      </c>
      <c r="K162" s="77">
        <f t="shared" si="29"/>
        <v>1.0000000000000002</v>
      </c>
      <c r="L162" s="77">
        <f t="shared" si="29"/>
        <v>1</v>
      </c>
      <c r="M162" s="77">
        <f t="shared" si="29"/>
        <v>0.99999999999999978</v>
      </c>
      <c r="N162" s="77">
        <f t="shared" si="29"/>
        <v>0.99999999999999989</v>
      </c>
      <c r="O162" s="77">
        <f t="shared" si="29"/>
        <v>1</v>
      </c>
      <c r="P162" s="77">
        <f t="shared" si="29"/>
        <v>0.99999999999999978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6.5377083893830429E-3</v>
      </c>
      <c r="C163" s="240">
        <f t="shared" si="30"/>
        <v>6.5728768177336161E-3</v>
      </c>
      <c r="D163" s="240">
        <f t="shared" si="30"/>
        <v>6.3024152326202152E-3</v>
      </c>
      <c r="E163" s="240">
        <f t="shared" si="30"/>
        <v>6.4487909101275109E-3</v>
      </c>
      <c r="F163" s="240">
        <f t="shared" si="30"/>
        <v>6.6063698816070729E-3</v>
      </c>
      <c r="G163" s="240">
        <f t="shared" si="30"/>
        <v>6.6349173555701442E-3</v>
      </c>
      <c r="H163" s="240">
        <f t="shared" si="30"/>
        <v>6.738109447261548E-3</v>
      </c>
      <c r="I163" s="240">
        <f t="shared" si="30"/>
        <v>6.5849795633899626E-3</v>
      </c>
      <c r="J163" s="240">
        <f t="shared" si="30"/>
        <v>6.659235776068799E-3</v>
      </c>
      <c r="K163" s="240">
        <f t="shared" si="30"/>
        <v>6.6685807101653106E-3</v>
      </c>
      <c r="L163" s="240">
        <f t="shared" si="30"/>
        <v>6.7050779145271027E-3</v>
      </c>
      <c r="M163" s="240">
        <f t="shared" si="30"/>
        <v>6.3583092877105311E-3</v>
      </c>
      <c r="N163" s="240">
        <f t="shared" si="30"/>
        <v>6.4115699988661744E-3</v>
      </c>
      <c r="O163" s="240">
        <f t="shared" si="30"/>
        <v>6.34456909385898E-3</v>
      </c>
      <c r="P163" s="240">
        <f t="shared" si="30"/>
        <v>6.4432548976413647E-3</v>
      </c>
      <c r="Q163" s="240">
        <f t="shared" si="30"/>
        <v>6.3373862874102696E-3</v>
      </c>
    </row>
    <row r="164" spans="1:17" x14ac:dyDescent="0.25">
      <c r="A164" s="76" t="s">
        <v>82</v>
      </c>
      <c r="B164" s="239">
        <f t="shared" ref="B164:Q164" si="31">IF(B$99=0,0,B$99/B$97)</f>
        <v>2.021372643686604E-3</v>
      </c>
      <c r="C164" s="239">
        <f t="shared" si="31"/>
        <v>2.0322462548597094E-3</v>
      </c>
      <c r="D164" s="239">
        <f t="shared" si="31"/>
        <v>1.9486231232125151E-3</v>
      </c>
      <c r="E164" s="239">
        <f t="shared" si="31"/>
        <v>1.9938805395106839E-3</v>
      </c>
      <c r="F164" s="239">
        <f t="shared" si="31"/>
        <v>2.0426018655775265E-3</v>
      </c>
      <c r="G164" s="239">
        <f t="shared" si="31"/>
        <v>2.0514283655494459E-3</v>
      </c>
      <c r="H164" s="239">
        <f t="shared" si="31"/>
        <v>2.0833339903901841E-3</v>
      </c>
      <c r="I164" s="239">
        <f t="shared" si="31"/>
        <v>2.0359882631485718E-3</v>
      </c>
      <c r="J164" s="239">
        <f t="shared" si="31"/>
        <v>2.0589472983322966E-3</v>
      </c>
      <c r="K164" s="239">
        <f t="shared" si="31"/>
        <v>2.0618366278977473E-3</v>
      </c>
      <c r="L164" s="239">
        <f t="shared" si="31"/>
        <v>2.0731210789735667E-3</v>
      </c>
      <c r="M164" s="239">
        <f t="shared" si="31"/>
        <v>1.9659048230337792E-3</v>
      </c>
      <c r="N164" s="239">
        <f t="shared" si="31"/>
        <v>1.982372327868982E-3</v>
      </c>
      <c r="O164" s="239">
        <f t="shared" si="31"/>
        <v>1.9616565375006429E-3</v>
      </c>
      <c r="P164" s="239">
        <f t="shared" si="31"/>
        <v>1.9921688779424239E-3</v>
      </c>
      <c r="Q164" s="239">
        <f t="shared" si="31"/>
        <v>1.9594357091009098E-3</v>
      </c>
    </row>
    <row r="165" spans="1:17" x14ac:dyDescent="0.25">
      <c r="A165" s="76" t="s">
        <v>81</v>
      </c>
      <c r="B165" s="239">
        <f t="shared" ref="B165:Q165" si="32">IF(B$100=0,0,B$100/B$97)</f>
        <v>1.7440553359833549E-2</v>
      </c>
      <c r="C165" s="239">
        <f t="shared" si="32"/>
        <v>1.7534371684955804E-2</v>
      </c>
      <c r="D165" s="239">
        <f t="shared" si="32"/>
        <v>1.6812865091817508E-2</v>
      </c>
      <c r="E165" s="239">
        <f t="shared" si="32"/>
        <v>1.7203349442311566E-2</v>
      </c>
      <c r="F165" s="239">
        <f t="shared" si="32"/>
        <v>1.7623720663661857E-2</v>
      </c>
      <c r="G165" s="239">
        <f t="shared" si="32"/>
        <v>1.7699876361237776E-2</v>
      </c>
      <c r="H165" s="239">
        <f t="shared" si="32"/>
        <v>1.7975160462985022E-2</v>
      </c>
      <c r="I165" s="239">
        <f t="shared" si="32"/>
        <v>1.7566658010507243E-2</v>
      </c>
      <c r="J165" s="239">
        <f t="shared" si="32"/>
        <v>1.77647502719528E-2</v>
      </c>
      <c r="K165" s="239">
        <f t="shared" si="32"/>
        <v>1.7789679622123716E-2</v>
      </c>
      <c r="L165" s="239">
        <f t="shared" si="32"/>
        <v>1.7887042704452426E-2</v>
      </c>
      <c r="M165" s="239">
        <f t="shared" si="32"/>
        <v>1.6961972881923779E-2</v>
      </c>
      <c r="N165" s="239">
        <f t="shared" si="32"/>
        <v>1.710405573719477E-2</v>
      </c>
      <c r="O165" s="239">
        <f t="shared" si="32"/>
        <v>1.6925318358691818E-2</v>
      </c>
      <c r="P165" s="239">
        <f t="shared" si="32"/>
        <v>1.7188581099122364E-2</v>
      </c>
      <c r="Q165" s="239">
        <f t="shared" si="32"/>
        <v>1.6906156886249041E-2</v>
      </c>
    </row>
    <row r="166" spans="1:17" x14ac:dyDescent="0.25">
      <c r="A166" s="76" t="s">
        <v>80</v>
      </c>
      <c r="B166" s="239">
        <f t="shared" ref="B166:Q166" si="33">IF(B$101=0,0,B$101/B$97)</f>
        <v>5.7738999478842996E-3</v>
      </c>
      <c r="C166" s="239">
        <f t="shared" si="33"/>
        <v>5.8049596058755157E-3</v>
      </c>
      <c r="D166" s="239">
        <f t="shared" si="33"/>
        <v>5.5660963774808421E-3</v>
      </c>
      <c r="E166" s="239">
        <f t="shared" si="33"/>
        <v>5.6953708061328462E-3</v>
      </c>
      <c r="F166" s="239">
        <f t="shared" si="33"/>
        <v>5.8345396342639778E-3</v>
      </c>
      <c r="G166" s="239">
        <f t="shared" si="33"/>
        <v>5.8597518720406401E-3</v>
      </c>
      <c r="H166" s="239">
        <f t="shared" si="33"/>
        <v>5.9508879058543631E-3</v>
      </c>
      <c r="I166" s="239">
        <f t="shared" si="33"/>
        <v>5.8156483730019172E-3</v>
      </c>
      <c r="J166" s="239">
        <f t="shared" si="33"/>
        <v>5.8812291418249337E-3</v>
      </c>
      <c r="K166" s="239">
        <f t="shared" si="33"/>
        <v>5.8894822958781862E-3</v>
      </c>
      <c r="L166" s="239">
        <f t="shared" si="33"/>
        <v>5.9217154873592711E-3</v>
      </c>
      <c r="M166" s="239">
        <f t="shared" si="33"/>
        <v>5.6154602619724048E-3</v>
      </c>
      <c r="N166" s="239">
        <f t="shared" si="33"/>
        <v>5.6624984593115898E-3</v>
      </c>
      <c r="O166" s="239">
        <f t="shared" si="33"/>
        <v>5.6033253517197186E-3</v>
      </c>
      <c r="P166" s="239">
        <f t="shared" si="33"/>
        <v>5.69048157273462E-3</v>
      </c>
      <c r="Q166" s="239">
        <f t="shared" si="33"/>
        <v>5.5969817213052421E-3</v>
      </c>
    </row>
    <row r="167" spans="1:17" x14ac:dyDescent="0.25">
      <c r="A167" s="129" t="s">
        <v>79</v>
      </c>
      <c r="B167" s="238">
        <f t="shared" ref="B167:Q167" si="34">IF(B$102=0,0,B$102/B$97)</f>
        <v>1.0672079728434923E-2</v>
      </c>
      <c r="C167" s="238">
        <f t="shared" si="34"/>
        <v>1.0729488265024071E-2</v>
      </c>
      <c r="D167" s="238">
        <f t="shared" si="34"/>
        <v>1.0287989894662911E-2</v>
      </c>
      <c r="E167" s="238">
        <f t="shared" si="34"/>
        <v>1.0526931861422758E-2</v>
      </c>
      <c r="F167" s="238">
        <f t="shared" si="34"/>
        <v>1.0784161955974798E-2</v>
      </c>
      <c r="G167" s="238">
        <f t="shared" si="34"/>
        <v>1.0830762523028852E-2</v>
      </c>
      <c r="H167" s="238">
        <f t="shared" si="34"/>
        <v>1.1220540343490994E-2</v>
      </c>
      <c r="I167" s="238">
        <f t="shared" si="34"/>
        <v>1.096554299546283E-2</v>
      </c>
      <c r="J167" s="238">
        <f t="shared" si="34"/>
        <v>1.1089197091116672E-2</v>
      </c>
      <c r="K167" s="238">
        <f t="shared" si="34"/>
        <v>1.1104758608907063E-2</v>
      </c>
      <c r="L167" s="238">
        <f t="shared" si="34"/>
        <v>1.1165535056243127E-2</v>
      </c>
      <c r="M167" s="238">
        <f t="shared" si="34"/>
        <v>1.0588083562243777E-2</v>
      </c>
      <c r="N167" s="238">
        <f t="shared" si="34"/>
        <v>1.0676775199404376E-2</v>
      </c>
      <c r="O167" s="238">
        <f t="shared" si="34"/>
        <v>1.035680137128552E-2</v>
      </c>
      <c r="P167" s="238">
        <f t="shared" si="34"/>
        <v>1.0517894938527008E-2</v>
      </c>
      <c r="Q167" s="238">
        <f t="shared" si="34"/>
        <v>1.0345076240929596E-2</v>
      </c>
    </row>
    <row r="168" spans="1:17" x14ac:dyDescent="0.25">
      <c r="A168" s="127" t="s">
        <v>206</v>
      </c>
      <c r="B168" s="237">
        <f t="shared" ref="B168:Q168" si="35">IF(B$107=0,0,B$107/B$97)</f>
        <v>0.70413031777824098</v>
      </c>
      <c r="C168" s="237">
        <f t="shared" si="35"/>
        <v>0.71729729665643804</v>
      </c>
      <c r="D168" s="237">
        <f t="shared" si="35"/>
        <v>0.65139546965104378</v>
      </c>
      <c r="E168" s="237">
        <f t="shared" si="35"/>
        <v>0.71022062606900849</v>
      </c>
      <c r="F168" s="237">
        <f t="shared" si="35"/>
        <v>0.7696252287701425</v>
      </c>
      <c r="G168" s="237">
        <f t="shared" si="35"/>
        <v>0.78702081624195774</v>
      </c>
      <c r="H168" s="237">
        <f t="shared" si="35"/>
        <v>0.82398624918839802</v>
      </c>
      <c r="I168" s="237">
        <f t="shared" si="35"/>
        <v>0.82525666127893293</v>
      </c>
      <c r="J168" s="237">
        <f t="shared" si="35"/>
        <v>0.83145032886407322</v>
      </c>
      <c r="K168" s="237">
        <f t="shared" si="35"/>
        <v>0.8324474677311966</v>
      </c>
      <c r="L168" s="237">
        <f t="shared" si="35"/>
        <v>0.83928472980501256</v>
      </c>
      <c r="M168" s="237">
        <f t="shared" si="35"/>
        <v>0.70908339073478477</v>
      </c>
      <c r="N168" s="237">
        <f t="shared" si="35"/>
        <v>0.72471118094293263</v>
      </c>
      <c r="O168" s="237">
        <f t="shared" si="35"/>
        <v>0.7041273828097373</v>
      </c>
      <c r="P168" s="237">
        <f t="shared" si="35"/>
        <v>0.7186042377416435</v>
      </c>
      <c r="Q168" s="237">
        <f t="shared" si="35"/>
        <v>0.6992784510328538</v>
      </c>
    </row>
    <row r="169" spans="1:17" x14ac:dyDescent="0.25">
      <c r="A169" s="142" t="s">
        <v>218</v>
      </c>
      <c r="B169" s="235">
        <f t="shared" ref="B169:Q169" si="36">IF(B$108=0,0,B$108/B$97)</f>
        <v>0.6894397871160417</v>
      </c>
      <c r="C169" s="235">
        <f t="shared" si="36"/>
        <v>0.70370437753321802</v>
      </c>
      <c r="D169" s="235">
        <f t="shared" si="36"/>
        <v>0.63218037846740349</v>
      </c>
      <c r="E169" s="235">
        <f t="shared" si="36"/>
        <v>0.69589463196357382</v>
      </c>
      <c r="F169" s="235">
        <f t="shared" si="36"/>
        <v>0.76024977632470869</v>
      </c>
      <c r="G169" s="235">
        <f t="shared" si="36"/>
        <v>0.77907109302236732</v>
      </c>
      <c r="H169" s="235">
        <f t="shared" si="36"/>
        <v>0.81914171299208893</v>
      </c>
      <c r="I169" s="235">
        <f t="shared" si="36"/>
        <v>0.8203045971193228</v>
      </c>
      <c r="J169" s="235">
        <f t="shared" si="36"/>
        <v>0.82709331732456826</v>
      </c>
      <c r="K169" s="235">
        <f t="shared" si="36"/>
        <v>0.82818269684070445</v>
      </c>
      <c r="L169" s="235">
        <f t="shared" si="36"/>
        <v>0.83561483325859132</v>
      </c>
      <c r="M169" s="235">
        <f t="shared" si="36"/>
        <v>0.69456023417059531</v>
      </c>
      <c r="N169" s="235">
        <f t="shared" si="36"/>
        <v>0.71150658915689391</v>
      </c>
      <c r="O169" s="235">
        <f t="shared" si="36"/>
        <v>0.68917375342647058</v>
      </c>
      <c r="P169" s="235">
        <f t="shared" si="36"/>
        <v>0.70493909856755921</v>
      </c>
      <c r="Q169" s="235">
        <f t="shared" si="36"/>
        <v>0.68392846117617989</v>
      </c>
    </row>
    <row r="170" spans="1:17" x14ac:dyDescent="0.25">
      <c r="A170" s="142" t="s">
        <v>217</v>
      </c>
      <c r="B170" s="235">
        <f t="shared" ref="B170:Q170" si="37">IF(B$114=0,0,B$114/B$97)</f>
        <v>1.4690530662199268E-2</v>
      </c>
      <c r="C170" s="235">
        <f t="shared" si="37"/>
        <v>1.3592919123220085E-2</v>
      </c>
      <c r="D170" s="235">
        <f t="shared" si="37"/>
        <v>1.9215091183640249E-2</v>
      </c>
      <c r="E170" s="235">
        <f t="shared" si="37"/>
        <v>1.4325994105434628E-2</v>
      </c>
      <c r="F170" s="235">
        <f t="shared" si="37"/>
        <v>9.3754524454338212E-3</v>
      </c>
      <c r="G170" s="235">
        <f t="shared" si="37"/>
        <v>7.949723219590513E-3</v>
      </c>
      <c r="H170" s="235">
        <f t="shared" si="37"/>
        <v>4.8445361963090411E-3</v>
      </c>
      <c r="I170" s="235">
        <f t="shared" si="37"/>
        <v>4.9520641596100578E-3</v>
      </c>
      <c r="J170" s="235">
        <f t="shared" si="37"/>
        <v>4.3570115395050509E-3</v>
      </c>
      <c r="K170" s="235">
        <f t="shared" si="37"/>
        <v>4.2647708904920987E-3</v>
      </c>
      <c r="L170" s="235">
        <f t="shared" si="37"/>
        <v>3.6698965464212773E-3</v>
      </c>
      <c r="M170" s="235">
        <f t="shared" si="37"/>
        <v>1.4523156564189371E-2</v>
      </c>
      <c r="N170" s="235">
        <f t="shared" si="37"/>
        <v>1.3204591786038649E-2</v>
      </c>
      <c r="O170" s="235">
        <f t="shared" si="37"/>
        <v>1.4953629383266775E-2</v>
      </c>
      <c r="P170" s="235">
        <f t="shared" si="37"/>
        <v>1.3665139174084136E-2</v>
      </c>
      <c r="Q170" s="235">
        <f t="shared" si="37"/>
        <v>1.5349989856673943E-2</v>
      </c>
    </row>
    <row r="171" spans="1:17" x14ac:dyDescent="0.25">
      <c r="A171" s="127" t="s">
        <v>205</v>
      </c>
      <c r="B171" s="237">
        <f t="shared" ref="B171:Q171" si="38">IF(B$115=0,0,B$115/B$97)</f>
        <v>0.10153007885439964</v>
      </c>
      <c r="C171" s="237">
        <f t="shared" si="38"/>
        <v>9.3944199986809973E-2</v>
      </c>
      <c r="D171" s="237">
        <f t="shared" si="38"/>
        <v>0.13280049359206808</v>
      </c>
      <c r="E171" s="237">
        <f t="shared" si="38"/>
        <v>9.9010671883699761E-2</v>
      </c>
      <c r="F171" s="237">
        <f t="shared" si="38"/>
        <v>6.4796190686965002E-2</v>
      </c>
      <c r="G171" s="237">
        <f t="shared" si="38"/>
        <v>5.4942605132199021E-2</v>
      </c>
      <c r="H171" s="237">
        <f t="shared" si="38"/>
        <v>3.3481849861958263E-2</v>
      </c>
      <c r="I171" s="237">
        <f t="shared" si="38"/>
        <v>3.4225003587582147E-2</v>
      </c>
      <c r="J171" s="237">
        <f t="shared" si="38"/>
        <v>3.0112440138990299E-2</v>
      </c>
      <c r="K171" s="237">
        <f t="shared" si="38"/>
        <v>2.947494101910051E-2</v>
      </c>
      <c r="L171" s="237">
        <f t="shared" si="38"/>
        <v>2.5363609682555865E-2</v>
      </c>
      <c r="M171" s="237">
        <f t="shared" si="38"/>
        <v>0.10037331292402686</v>
      </c>
      <c r="N171" s="237">
        <f t="shared" si="38"/>
        <v>9.1260368743953588E-2</v>
      </c>
      <c r="O171" s="237">
        <f t="shared" si="38"/>
        <v>0.10334842255557106</v>
      </c>
      <c r="P171" s="237">
        <f t="shared" si="38"/>
        <v>9.4443331544934242E-2</v>
      </c>
      <c r="Q171" s="237">
        <f t="shared" si="38"/>
        <v>0.10608777289254334</v>
      </c>
    </row>
    <row r="172" spans="1:17" x14ac:dyDescent="0.25">
      <c r="A172" s="127" t="s">
        <v>204</v>
      </c>
      <c r="B172" s="237">
        <f t="shared" ref="B172:Q172" si="39">IF(B$116=0,0,B$116/B$97)</f>
        <v>5.8781361425683284E-2</v>
      </c>
      <c r="C172" s="237">
        <f t="shared" si="39"/>
        <v>5.9928896979715818E-2</v>
      </c>
      <c r="D172" s="237">
        <f t="shared" si="39"/>
        <v>5.3095508896676032E-2</v>
      </c>
      <c r="E172" s="237">
        <f t="shared" si="39"/>
        <v>5.8098283674786567E-2</v>
      </c>
      <c r="F172" s="237">
        <f t="shared" si="39"/>
        <v>6.3262987732308817E-2</v>
      </c>
      <c r="G172" s="237">
        <f t="shared" si="39"/>
        <v>6.4572307698117518E-2</v>
      </c>
      <c r="H172" s="237">
        <f t="shared" si="39"/>
        <v>6.7857864610019553E-2</v>
      </c>
      <c r="I172" s="237">
        <f t="shared" si="39"/>
        <v>6.6161971902781572E-2</v>
      </c>
      <c r="J172" s="237">
        <f t="shared" si="39"/>
        <v>6.7367932726071292E-2</v>
      </c>
      <c r="K172" s="237">
        <f t="shared" si="39"/>
        <v>6.7531961321914816E-2</v>
      </c>
      <c r="L172" s="237">
        <f t="shared" si="39"/>
        <v>6.8338353579096178E-2</v>
      </c>
      <c r="M172" s="237">
        <f t="shared" si="39"/>
        <v>5.7001800765773533E-2</v>
      </c>
      <c r="N172" s="237">
        <f t="shared" si="39"/>
        <v>5.8496840417594377E-2</v>
      </c>
      <c r="O172" s="237">
        <f t="shared" si="39"/>
        <v>5.6552303919816319E-2</v>
      </c>
      <c r="P172" s="237">
        <f t="shared" si="39"/>
        <v>5.8506635013168551E-2</v>
      </c>
      <c r="Q172" s="237">
        <f t="shared" si="39"/>
        <v>5.6196277423027435E-2</v>
      </c>
    </row>
    <row r="173" spans="1:17" x14ac:dyDescent="0.25">
      <c r="A173" s="142" t="s">
        <v>216</v>
      </c>
      <c r="B173" s="235">
        <f t="shared" ref="B173:Q173" si="40">IF(B$117=0,0,B$117/B$97)</f>
        <v>5.663921695941207E-2</v>
      </c>
      <c r="C173" s="235">
        <f t="shared" si="40"/>
        <v>5.7946804082608792E-2</v>
      </c>
      <c r="D173" s="235">
        <f t="shared" si="40"/>
        <v>5.0293601859114356E-2</v>
      </c>
      <c r="E173" s="235">
        <f t="shared" si="40"/>
        <v>5.6009295216680278E-2</v>
      </c>
      <c r="F173" s="235">
        <f t="shared" si="40"/>
        <v>6.1895877582472447E-2</v>
      </c>
      <c r="G173" s="235">
        <f t="shared" si="40"/>
        <v>6.3413094597187636E-2</v>
      </c>
      <c r="H173" s="235">
        <f t="shared" si="40"/>
        <v>6.7151443811261272E-2</v>
      </c>
      <c r="I173" s="235">
        <f t="shared" si="40"/>
        <v>6.5439871586594589E-2</v>
      </c>
      <c r="J173" s="235">
        <f t="shared" si="40"/>
        <v>6.6732601819826598E-2</v>
      </c>
      <c r="K173" s="235">
        <f t="shared" si="40"/>
        <v>6.6910080766810723E-2</v>
      </c>
      <c r="L173" s="235">
        <f t="shared" si="40"/>
        <v>6.7803216438071537E-2</v>
      </c>
      <c r="M173" s="235">
        <f t="shared" si="40"/>
        <v>5.4884062463315827E-2</v>
      </c>
      <c r="N173" s="235">
        <f t="shared" si="40"/>
        <v>5.6571372653749945E-2</v>
      </c>
      <c r="O173" s="235">
        <f t="shared" si="40"/>
        <v>5.437179491230576E-2</v>
      </c>
      <c r="P173" s="235">
        <f t="shared" si="40"/>
        <v>5.651401112940968E-2</v>
      </c>
      <c r="Q173" s="235">
        <f t="shared" si="40"/>
        <v>5.3957971906031854E-2</v>
      </c>
    </row>
    <row r="174" spans="1:17" x14ac:dyDescent="0.25">
      <c r="A174" s="142" t="s">
        <v>215</v>
      </c>
      <c r="B174" s="259">
        <f t="shared" ref="B174:Q174" si="41">IF(B$123=0,0,B$123/B$97)</f>
        <v>2.1421444662712143E-3</v>
      </c>
      <c r="C174" s="259">
        <f t="shared" si="41"/>
        <v>1.982092897107021E-3</v>
      </c>
      <c r="D174" s="259">
        <f t="shared" si="41"/>
        <v>2.8019070375616788E-3</v>
      </c>
      <c r="E174" s="259">
        <f t="shared" si="41"/>
        <v>2.0889884581062894E-3</v>
      </c>
      <c r="F174" s="259">
        <f t="shared" si="41"/>
        <v>1.3671101498363672E-3</v>
      </c>
      <c r="G174" s="259">
        <f t="shared" si="41"/>
        <v>1.1592131009298869E-3</v>
      </c>
      <c r="H174" s="259">
        <f t="shared" si="41"/>
        <v>7.0642079875829348E-4</v>
      </c>
      <c r="I174" s="259">
        <f t="shared" si="41"/>
        <v>7.2210031618698549E-4</v>
      </c>
      <c r="J174" s="259">
        <f t="shared" si="41"/>
        <v>6.3533090624469694E-4</v>
      </c>
      <c r="K174" s="259">
        <f t="shared" si="41"/>
        <v>6.2188055510409496E-4</v>
      </c>
      <c r="L174" s="259">
        <f t="shared" si="41"/>
        <v>5.3513714102464344E-4</v>
      </c>
      <c r="M174" s="259">
        <f t="shared" si="41"/>
        <v>2.1177383024577035E-3</v>
      </c>
      <c r="N174" s="259">
        <f t="shared" si="41"/>
        <v>1.9254677638444414E-3</v>
      </c>
      <c r="O174" s="259">
        <f t="shared" si="41"/>
        <v>2.1805090075105583E-3</v>
      </c>
      <c r="P174" s="259">
        <f t="shared" si="41"/>
        <v>1.9926238837588736E-3</v>
      </c>
      <c r="Q174" s="259">
        <f t="shared" si="41"/>
        <v>2.2383055169955804E-3</v>
      </c>
    </row>
    <row r="175" spans="1:17" x14ac:dyDescent="0.25">
      <c r="A175" s="72" t="s">
        <v>203</v>
      </c>
      <c r="B175" s="234">
        <f t="shared" ref="B175:Q175" si="42">IF(B$124=0,0,B$124/B$97)</f>
        <v>9.3112627872453696E-2</v>
      </c>
      <c r="C175" s="234">
        <f t="shared" si="42"/>
        <v>8.6155663748587269E-2</v>
      </c>
      <c r="D175" s="234">
        <f t="shared" si="42"/>
        <v>0.121790538140418</v>
      </c>
      <c r="E175" s="234">
        <f t="shared" si="42"/>
        <v>9.0802094812999862E-2</v>
      </c>
      <c r="F175" s="234">
        <f t="shared" si="42"/>
        <v>5.942419880949866E-2</v>
      </c>
      <c r="G175" s="234">
        <f t="shared" si="42"/>
        <v>5.0387534450298761E-2</v>
      </c>
      <c r="H175" s="234">
        <f t="shared" si="42"/>
        <v>3.0706004189642071E-2</v>
      </c>
      <c r="I175" s="234">
        <f t="shared" si="42"/>
        <v>3.1387546025192857E-2</v>
      </c>
      <c r="J175" s="234">
        <f t="shared" si="42"/>
        <v>2.7615938691569735E-2</v>
      </c>
      <c r="K175" s="234">
        <f t="shared" si="42"/>
        <v>2.7031292062816108E-2</v>
      </c>
      <c r="L175" s="234">
        <f t="shared" si="42"/>
        <v>2.3260814691779864E-2</v>
      </c>
      <c r="M175" s="234">
        <f t="shared" si="42"/>
        <v>9.2051764758530594E-2</v>
      </c>
      <c r="N175" s="234">
        <f t="shared" si="42"/>
        <v>8.3694338172873681E-2</v>
      </c>
      <c r="O175" s="234">
        <f t="shared" si="42"/>
        <v>9.4780220001818585E-2</v>
      </c>
      <c r="P175" s="234">
        <f t="shared" si="42"/>
        <v>8.6613414314285861E-2</v>
      </c>
      <c r="Q175" s="234">
        <f t="shared" si="42"/>
        <v>9.7292461806580341E-2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0.56051885409148006</v>
      </c>
      <c r="C180" s="253">
        <f>IF(C$5=0,0,C$5/NMM_fec!C$5)</f>
        <v>0.55909500906968645</v>
      </c>
      <c r="D180" s="253">
        <f>IF(D$5=0,0,D$5/NMM_fec!D$5)</f>
        <v>0.55783216593484242</v>
      </c>
      <c r="E180" s="253">
        <f>IF(E$5=0,0,E$5/NMM_fec!E$5)</f>
        <v>0.55664951633026216</v>
      </c>
      <c r="F180" s="253">
        <f>IF(F$5=0,0,F$5/NMM_fec!F$5)</f>
        <v>0.56403778118705161</v>
      </c>
      <c r="G180" s="253">
        <f>IF(G$5=0,0,G$5/NMM_fec!G$5)</f>
        <v>0.56347551735321211</v>
      </c>
      <c r="H180" s="253">
        <f>IF(H$5=0,0,H$5/NMM_fec!H$5)</f>
        <v>0.57875554473409163</v>
      </c>
      <c r="I180" s="253">
        <f>IF(I$5=0,0,I$5/NMM_fec!I$5)</f>
        <v>0.59671008015662241</v>
      </c>
      <c r="J180" s="253">
        <f>IF(J$5=0,0,J$5/NMM_fec!J$5)</f>
        <v>0.60010311514561354</v>
      </c>
      <c r="K180" s="253">
        <f>IF(K$5=0,0,K$5/NMM_fec!K$5)</f>
        <v>0.60186069855328872</v>
      </c>
      <c r="L180" s="253">
        <f>IF(L$5=0,0,L$5/NMM_fec!L$5)</f>
        <v>0.60468540683239369</v>
      </c>
      <c r="M180" s="253">
        <f>IF(M$5=0,0,M$5/NMM_fec!M$5)</f>
        <v>0.63731320888647947</v>
      </c>
      <c r="N180" s="253">
        <f>IF(N$5=0,0,N$5/NMM_fec!N$5)</f>
        <v>0.63667810326401097</v>
      </c>
      <c r="O180" s="253">
        <f>IF(O$5=0,0,O$5/NMM_fec!O$5)</f>
        <v>0.6357246839704902</v>
      </c>
      <c r="P180" s="253">
        <f>IF(P$5=0,0,P$5/NMM_fec!P$5)</f>
        <v>0.6358734261910518</v>
      </c>
      <c r="Q180" s="253">
        <f>IF(Q$5=0,0,Q$5/NMM_fec!Q$5)</f>
        <v>0.63514421841927937</v>
      </c>
    </row>
    <row r="181" spans="1:17" x14ac:dyDescent="0.25">
      <c r="A181" s="132" t="s">
        <v>83</v>
      </c>
      <c r="B181" s="252">
        <f>IF(B$6=0,0,B$6/NMM_fec!B$6)</f>
        <v>0.45075674542607652</v>
      </c>
      <c r="C181" s="252">
        <f>IF(C$6=0,0,C$6/NMM_fec!C$6)</f>
        <v>0.45075674542607647</v>
      </c>
      <c r="D181" s="252">
        <f>IF(D$6=0,0,D$6/NMM_fec!D$6)</f>
        <v>0.45075674542607658</v>
      </c>
      <c r="E181" s="252">
        <f>IF(E$6=0,0,E$6/NMM_fec!E$6)</f>
        <v>0.45075674542607652</v>
      </c>
      <c r="F181" s="252">
        <f>IF(F$6=0,0,F$6/NMM_fec!F$6)</f>
        <v>0.45628142835639923</v>
      </c>
      <c r="G181" s="252">
        <f>IF(G$6=0,0,G$6/NMM_fec!G$6)</f>
        <v>0.45628142835639929</v>
      </c>
      <c r="H181" s="252">
        <f>IF(H$6=0,0,H$6/NMM_fec!H$6)</f>
        <v>0.4681729726507276</v>
      </c>
      <c r="I181" s="252">
        <f>IF(I$6=0,0,I$6/NMM_fec!I$6)</f>
        <v>0.48303878261027106</v>
      </c>
      <c r="J181" s="252">
        <f>IF(J$6=0,0,J$6/NMM_fec!J$6)</f>
        <v>0.48556700848311452</v>
      </c>
      <c r="K181" s="252">
        <f>IF(K$6=0,0,K$6/NMM_fec!K$6)</f>
        <v>0.48556700848311457</v>
      </c>
      <c r="L181" s="252">
        <f>IF(L$6=0,0,L$6/NMM_fec!L$6)</f>
        <v>0.48916852930525007</v>
      </c>
      <c r="M181" s="252">
        <f>IF(M$6=0,0,M$6/NMM_fec!M$6)</f>
        <v>0.51416774048351832</v>
      </c>
      <c r="N181" s="252">
        <f>IF(N$6=0,0,N$6/NMM_fec!N$6)</f>
        <v>0.51416774048351843</v>
      </c>
      <c r="O181" s="252">
        <f>IF(O$6=0,0,O$6/NMM_fec!O$6)</f>
        <v>0.51416774048351843</v>
      </c>
      <c r="P181" s="252">
        <f>IF(P$6=0,0,P$6/NMM_fec!P$6)</f>
        <v>0.51416774048351832</v>
      </c>
      <c r="Q181" s="252">
        <f>IF(Q$6=0,0,Q$6/NMM_fec!Q$6)</f>
        <v>0.51416774048351843</v>
      </c>
    </row>
    <row r="182" spans="1:17" x14ac:dyDescent="0.25">
      <c r="A182" s="76" t="s">
        <v>82</v>
      </c>
      <c r="B182" s="251">
        <f>IF(B$7=0,0,B$7/NMM_fec!B$7)</f>
        <v>0.11720999678150021</v>
      </c>
      <c r="C182" s="251">
        <f>IF(C$7=0,0,C$7/NMM_fec!C$7)</f>
        <v>0.11720999678150022</v>
      </c>
      <c r="D182" s="251">
        <f>IF(D$7=0,0,D$7/NMM_fec!D$7)</f>
        <v>0.11720999678150024</v>
      </c>
      <c r="E182" s="251">
        <f>IF(E$7=0,0,E$7/NMM_fec!E$7)</f>
        <v>0.11720999678150022</v>
      </c>
      <c r="F182" s="251">
        <f>IF(F$7=0,0,F$7/NMM_fec!F$7)</f>
        <v>0.11864657665535179</v>
      </c>
      <c r="G182" s="251">
        <f>IF(G$7=0,0,G$7/NMM_fec!G$7)</f>
        <v>0.11864657665535178</v>
      </c>
      <c r="H182" s="251">
        <f>IF(H$7=0,0,H$7/NMM_fec!H$7)</f>
        <v>0.12173872753852449</v>
      </c>
      <c r="I182" s="251">
        <f>IF(I$7=0,0,I$7/NMM_fec!I$7)</f>
        <v>0.12560427487684653</v>
      </c>
      <c r="J182" s="251">
        <f>IF(J$7=0,0,J$7/NMM_fec!J$7)</f>
        <v>0.1262616878815899</v>
      </c>
      <c r="K182" s="251">
        <f>IF(K$7=0,0,K$7/NMM_fec!K$7)</f>
        <v>0.1262616878815899</v>
      </c>
      <c r="L182" s="251">
        <f>IF(L$7=0,0,L$7/NMM_fec!L$7)</f>
        <v>0.12719818910592984</v>
      </c>
      <c r="M182" s="251">
        <f>IF(M$7=0,0,M$7/NMM_fec!M$7)</f>
        <v>0.13369871847454784</v>
      </c>
      <c r="N182" s="251">
        <f>IF(N$7=0,0,N$7/NMM_fec!N$7)</f>
        <v>0.13369871847454781</v>
      </c>
      <c r="O182" s="251">
        <f>IF(O$7=0,0,O$7/NMM_fec!O$7)</f>
        <v>0.13369871847454784</v>
      </c>
      <c r="P182" s="251">
        <f>IF(P$7=0,0,P$7/NMM_fec!P$7)</f>
        <v>0.13369871847454781</v>
      </c>
      <c r="Q182" s="251">
        <f>IF(Q$7=0,0,Q$7/NMM_fec!Q$7)</f>
        <v>0.13369871847454784</v>
      </c>
    </row>
    <row r="183" spans="1:17" x14ac:dyDescent="0.25">
      <c r="A183" s="76" t="s">
        <v>81</v>
      </c>
      <c r="B183" s="251">
        <f>IF(B$8=0,0,B$8/NMM_fec!B$8)</f>
        <v>0.64288096837769892</v>
      </c>
      <c r="C183" s="251">
        <f>IF(C$8=0,0,C$8/NMM_fec!C$8)</f>
        <v>0.64288096837769892</v>
      </c>
      <c r="D183" s="251">
        <f>IF(D$8=0,0,D$8/NMM_fec!D$8)</f>
        <v>0.64288096837769892</v>
      </c>
      <c r="E183" s="251">
        <f>IF(E$8=0,0,E$8/NMM_fec!E$8)</f>
        <v>0.64288096837769892</v>
      </c>
      <c r="F183" s="251">
        <f>IF(F$8=0,0,F$8/NMM_fec!F$8)</f>
        <v>0.65076041454964328</v>
      </c>
      <c r="G183" s="251">
        <f>IF(G$8=0,0,G$8/NMM_fec!G$8)</f>
        <v>0.65076041454964328</v>
      </c>
      <c r="H183" s="251">
        <f>IF(H$8=0,0,H$8/NMM_fec!H$8)</f>
        <v>0.66772044363188776</v>
      </c>
      <c r="I183" s="251">
        <f>IF(I$8=0,0,I$8/NMM_fec!I$8)</f>
        <v>0.6889224475940835</v>
      </c>
      <c r="J183" s="251">
        <f>IF(J$8=0,0,J$8/NMM_fec!J$8)</f>
        <v>0.69252826894651798</v>
      </c>
      <c r="K183" s="251">
        <f>IF(K$8=0,0,K$8/NMM_fec!K$8)</f>
        <v>0.69252826894651787</v>
      </c>
      <c r="L183" s="251">
        <f>IF(L$8=0,0,L$8/NMM_fec!L$8)</f>
        <v>0.6976648514098116</v>
      </c>
      <c r="M183" s="251">
        <f>IF(M$8=0,0,M$8/NMM_fec!M$8)</f>
        <v>0.73331937517245027</v>
      </c>
      <c r="N183" s="251">
        <f>IF(N$8=0,0,N$8/NMM_fec!N$8)</f>
        <v>0.73331937517245038</v>
      </c>
      <c r="O183" s="251">
        <f>IF(O$8=0,0,O$8/NMM_fec!O$8)</f>
        <v>0.73331937517245016</v>
      </c>
      <c r="P183" s="251">
        <f>IF(P$8=0,0,P$8/NMM_fec!P$8)</f>
        <v>0.73331937517245038</v>
      </c>
      <c r="Q183" s="251">
        <f>IF(Q$8=0,0,Q$8/NMM_fec!Q$8)</f>
        <v>0.73331937517245027</v>
      </c>
    </row>
    <row r="184" spans="1:17" x14ac:dyDescent="0.25">
      <c r="A184" s="76" t="s">
        <v>80</v>
      </c>
      <c r="B184" s="251">
        <f>IF(B$9=0,0,B$9/NMM_fec!B$9)</f>
        <v>0.44723499061510463</v>
      </c>
      <c r="C184" s="251">
        <f>IF(C$9=0,0,C$9/NMM_fec!C$9)</f>
        <v>0.44723499061510458</v>
      </c>
      <c r="D184" s="251">
        <f>IF(D$9=0,0,D$9/NMM_fec!D$9)</f>
        <v>0.44723499061510469</v>
      </c>
      <c r="E184" s="251">
        <f>IF(E$9=0,0,E$9/NMM_fec!E$9)</f>
        <v>0.44723499061510463</v>
      </c>
      <c r="F184" s="251">
        <f>IF(F$9=0,0,F$9/NMM_fec!F$9)</f>
        <v>0.45271650929134488</v>
      </c>
      <c r="G184" s="251">
        <f>IF(G$9=0,0,G$9/NMM_fec!G$9)</f>
        <v>0.45271650929134488</v>
      </c>
      <c r="H184" s="251">
        <f>IF(H$9=0,0,H$9/NMM_fec!H$9)</f>
        <v>0.46451514515168207</v>
      </c>
      <c r="I184" s="251">
        <f>IF(I$9=0,0,I$9/NMM_fec!I$9)</f>
        <v>0.47926480879001082</v>
      </c>
      <c r="J184" s="251">
        <f>IF(J$9=0,0,J$9/NMM_fec!J$9)</f>
        <v>0.4817732816769672</v>
      </c>
      <c r="K184" s="251">
        <f>IF(K$9=0,0,K$9/NMM_fec!K$9)</f>
        <v>0.48177328167696726</v>
      </c>
      <c r="L184" s="251">
        <f>IF(L$9=0,0,L$9/NMM_fec!L$9)</f>
        <v>0.48534666387797082</v>
      </c>
      <c r="M184" s="251">
        <f>IF(M$9=0,0,M$9/NMM_fec!M$9)</f>
        <v>0.51015055664307962</v>
      </c>
      <c r="N184" s="251">
        <f>IF(N$9=0,0,N$9/NMM_fec!N$9)</f>
        <v>0.51015055664307962</v>
      </c>
      <c r="O184" s="251">
        <f>IF(O$9=0,0,O$9/NMM_fec!O$9)</f>
        <v>0.51015055664307973</v>
      </c>
      <c r="P184" s="251">
        <f>IF(P$9=0,0,P$9/NMM_fec!P$9)</f>
        <v>0.51015055664307962</v>
      </c>
      <c r="Q184" s="251">
        <f>IF(Q$9=0,0,Q$9/NMM_fec!Q$9)</f>
        <v>0.51015055664307962</v>
      </c>
    </row>
    <row r="185" spans="1:17" x14ac:dyDescent="0.25">
      <c r="A185" s="129" t="s">
        <v>79</v>
      </c>
      <c r="B185" s="250">
        <f>IF(B$10=0,0,B$10/NMM_fec!B$10)</f>
        <v>0.62804318367794043</v>
      </c>
      <c r="C185" s="250">
        <f>IF(C$10=0,0,C$10/NMM_fec!C$10)</f>
        <v>0.62804318367794043</v>
      </c>
      <c r="D185" s="250">
        <f>IF(D$10=0,0,D$10/NMM_fec!D$10)</f>
        <v>0.62804318367794043</v>
      </c>
      <c r="E185" s="250">
        <f>IF(E$10=0,0,E$10/NMM_fec!E$10)</f>
        <v>0.62804318367794043</v>
      </c>
      <c r="F185" s="250">
        <f>IF(F$10=0,0,F$10/NMM_fec!F$10)</f>
        <v>0.63574077110525973</v>
      </c>
      <c r="G185" s="250">
        <f>IF(G$10=0,0,G$10/NMM_fec!G$10)</f>
        <v>0.63574077110525973</v>
      </c>
      <c r="H185" s="250">
        <f>IF(H$10=0,0,H$10/NMM_fec!H$10)</f>
        <v>0.66543525347725863</v>
      </c>
      <c r="I185" s="250">
        <f>IF(I$10=0,0,I$10/NMM_fec!I$10)</f>
        <v>0.68656469621840011</v>
      </c>
      <c r="J185" s="250">
        <f>IF(J$10=0,0,J$10/NMM_fec!J$10)</f>
        <v>0.69015817709581606</v>
      </c>
      <c r="K185" s="250">
        <f>IF(K$10=0,0,K$10/NMM_fec!K$10)</f>
        <v>0.69015817709581595</v>
      </c>
      <c r="L185" s="250">
        <f>IF(L$10=0,0,L$10/NMM_fec!L$10)</f>
        <v>0.69527718024461438</v>
      </c>
      <c r="M185" s="250">
        <f>IF(M$10=0,0,M$10/NMM_fec!M$10)</f>
        <v>0.73080968083505971</v>
      </c>
      <c r="N185" s="250">
        <f>IF(N$10=0,0,N$10/NMM_fec!N$10)</f>
        <v>0.73080968083505971</v>
      </c>
      <c r="O185" s="250">
        <f>IF(O$10=0,0,O$10/NMM_fec!O$10)</f>
        <v>0.7163942591086977</v>
      </c>
      <c r="P185" s="250">
        <f>IF(P$10=0,0,P$10/NMM_fec!P$10)</f>
        <v>0.7163942591086977</v>
      </c>
      <c r="Q185" s="250">
        <f>IF(Q$10=0,0,Q$10/NMM_fec!Q$10)</f>
        <v>0.7163942591086977</v>
      </c>
    </row>
    <row r="186" spans="1:17" x14ac:dyDescent="0.25">
      <c r="A186" s="127" t="s">
        <v>214</v>
      </c>
      <c r="B186" s="248">
        <f>IF(B$15=0,0,B$15/NMM_fec!B$15)</f>
        <v>0.62928879682322758</v>
      </c>
      <c r="C186" s="248">
        <f>IF(C$15=0,0,C$15/NMM_fec!C$15)</f>
        <v>0.62928879682322758</v>
      </c>
      <c r="D186" s="248">
        <f>IF(D$15=0,0,D$15/NMM_fec!D$15)</f>
        <v>0.62928879682322758</v>
      </c>
      <c r="E186" s="248">
        <f>IF(E$15=0,0,E$15/NMM_fec!E$15)</f>
        <v>0.62928879682322758</v>
      </c>
      <c r="F186" s="248">
        <f>IF(F$15=0,0,F$15/NMM_fec!F$15)</f>
        <v>0.63700165106075279</v>
      </c>
      <c r="G186" s="248">
        <f>IF(G$15=0,0,G$15/NMM_fec!G$15)</f>
        <v>0.63700165106075302</v>
      </c>
      <c r="H186" s="248">
        <f>IF(H$15=0,0,H$15/NMM_fec!H$15)</f>
        <v>0.65360310112729492</v>
      </c>
      <c r="I186" s="248">
        <f>IF(I$15=0,0,I$15/NMM_fec!I$15)</f>
        <v>0.67435683971949534</v>
      </c>
      <c r="J186" s="248">
        <f>IF(J$15=0,0,J$15/NMM_fec!J$15)</f>
        <v>0.67788642465363813</v>
      </c>
      <c r="K186" s="248">
        <f>IF(K$15=0,0,K$15/NMM_fec!K$15)</f>
        <v>0.67788642465363813</v>
      </c>
      <c r="L186" s="248">
        <f>IF(L$15=0,0,L$15/NMM_fec!L$15)</f>
        <v>0.68291440643736745</v>
      </c>
      <c r="M186" s="248">
        <f>IF(M$15=0,0,M$15/NMM_fec!M$15)</f>
        <v>0.7178151010659789</v>
      </c>
      <c r="N186" s="248">
        <f>IF(N$15=0,0,N$15/NMM_fec!N$15)</f>
        <v>0.7178151010659789</v>
      </c>
      <c r="O186" s="248">
        <f>IF(O$15=0,0,O$15/NMM_fec!O$15)</f>
        <v>0.7178151010659789</v>
      </c>
      <c r="P186" s="248">
        <f>IF(P$15=0,0,P$15/NMM_fec!P$15)</f>
        <v>0.7178151010659789</v>
      </c>
      <c r="Q186" s="248">
        <f>IF(Q$15=0,0,Q$15/NMM_fec!Q$15)</f>
        <v>0.7178151010659789</v>
      </c>
    </row>
    <row r="187" spans="1:17" x14ac:dyDescent="0.25">
      <c r="A187" s="127" t="s">
        <v>213</v>
      </c>
      <c r="B187" s="249">
        <f>IF(B$16=0,0,B$16/NMM_fec!B$16)</f>
        <v>0.38416898810668182</v>
      </c>
      <c r="C187" s="249">
        <f>IF(C$16=0,0,C$16/NMM_fec!C$16)</f>
        <v>0.38016234532820242</v>
      </c>
      <c r="D187" s="249">
        <f>IF(D$16=0,0,D$16/NMM_fec!D$16)</f>
        <v>0.37856592966429781</v>
      </c>
      <c r="E187" s="249">
        <f>IF(E$16=0,0,E$16/NMM_fec!E$16)</f>
        <v>0.37856592966429786</v>
      </c>
      <c r="F187" s="249">
        <f>IF(F$16=0,0,F$16/NMM_fec!F$16)</f>
        <v>0.38320580860308368</v>
      </c>
      <c r="G187" s="249">
        <f>IF(G$16=0,0,G$16/NMM_fec!G$16)</f>
        <v>0.38320580860308362</v>
      </c>
      <c r="H187" s="249">
        <f>IF(H$16=0,0,H$16/NMM_fec!H$16)</f>
        <v>0.39319286607167758</v>
      </c>
      <c r="I187" s="249">
        <f>IF(I$16=0,0,I$16/NMM_fec!I$16)</f>
        <v>0.40567784655095529</v>
      </c>
      <c r="J187" s="249">
        <f>IF(J$16=0,0,J$16/NMM_fec!J$16)</f>
        <v>0.4078011651427817</v>
      </c>
      <c r="K187" s="249">
        <f>IF(K$16=0,0,K$16/NMM_fec!K$16)</f>
        <v>0.40820982770196435</v>
      </c>
      <c r="L187" s="249">
        <f>IF(L$16=0,0,L$16/NMM_fec!L$16)</f>
        <v>0.41082588544274817</v>
      </c>
      <c r="M187" s="249">
        <f>IF(M$16=0,0,M$16/NMM_fec!M$16)</f>
        <v>0.43225937881785026</v>
      </c>
      <c r="N187" s="249">
        <f>IF(N$16=0,0,N$16/NMM_fec!N$16)</f>
        <v>0.43182135520910647</v>
      </c>
      <c r="O187" s="249">
        <f>IF(O$16=0,0,O$16/NMM_fec!O$16)</f>
        <v>0.43182135520910647</v>
      </c>
      <c r="P187" s="249">
        <f>IF(P$16=0,0,P$16/NMM_fec!P$16)</f>
        <v>0.43182135520910653</v>
      </c>
      <c r="Q187" s="249">
        <f>IF(Q$16=0,0,Q$16/NMM_fec!Q$16)</f>
        <v>0.43182135520910653</v>
      </c>
    </row>
    <row r="188" spans="1:17" x14ac:dyDescent="0.25">
      <c r="A188" s="127" t="s">
        <v>212</v>
      </c>
      <c r="B188" s="249">
        <f>IF(B$36=0,0,B$36/NMM_fec!B$36)</f>
        <v>0.66249614875972418</v>
      </c>
      <c r="C188" s="249">
        <f>IF(C$36=0,0,C$36/NMM_fec!C$36)</f>
        <v>0.66249614875972429</v>
      </c>
      <c r="D188" s="249">
        <f>IF(D$36=0,0,D$36/NMM_fec!D$36)</f>
        <v>0.66129265827008055</v>
      </c>
      <c r="E188" s="249">
        <f>IF(E$36=0,0,E$36/NMM_fec!E$36)</f>
        <v>0.65924627413587966</v>
      </c>
      <c r="F188" s="249">
        <f>IF(F$36=0,0,F$36/NMM_fec!F$36)</f>
        <v>0.66830517292442793</v>
      </c>
      <c r="G188" s="249">
        <f>IF(G$36=0,0,G$36/NMM_fec!G$36)</f>
        <v>0.66733226616967289</v>
      </c>
      <c r="H188" s="249">
        <f>IF(H$36=0,0,H$36/NMM_fec!H$36)</f>
        <v>0.6856620252473703</v>
      </c>
      <c r="I188" s="249">
        <f>IF(I$36=0,0,I$36/NMM_fec!I$36)</f>
        <v>0.70670251411825435</v>
      </c>
      <c r="J188" s="249">
        <f>IF(J$36=0,0,J$36/NMM_fec!J$36)</f>
        <v>0.71086833398715799</v>
      </c>
      <c r="K188" s="249">
        <f>IF(K$36=0,0,K$36/NMM_fec!K$36)</f>
        <v>0.71365825658531334</v>
      </c>
      <c r="L188" s="249">
        <f>IF(L$36=0,0,L$36/NMM_fec!L$36)</f>
        <v>0.71636803694822204</v>
      </c>
      <c r="M188" s="249">
        <f>IF(M$36=0,0,M$36/NMM_fec!M$36)</f>
        <v>0.755693955427859</v>
      </c>
      <c r="N188" s="249">
        <f>IF(N$36=0,0,N$36/NMM_fec!N$36)</f>
        <v>0.75486435381861527</v>
      </c>
      <c r="O188" s="249">
        <f>IF(O$36=0,0,O$36/NMM_fec!O$36)</f>
        <v>0.7533149709433784</v>
      </c>
      <c r="P188" s="249">
        <f>IF(P$36=0,0,P$36/NMM_fec!P$36)</f>
        <v>0.75357234533310846</v>
      </c>
      <c r="Q188" s="249">
        <f>IF(Q$36=0,0,Q$36/NMM_fec!Q$36)</f>
        <v>0.75231056905642268</v>
      </c>
    </row>
    <row r="189" spans="1:17" x14ac:dyDescent="0.25">
      <c r="A189" s="72" t="s">
        <v>211</v>
      </c>
      <c r="B189" s="247">
        <f>IF(B$44=0,0,B$44/NMM_fec!B$44)</f>
        <v>0.66424928553562912</v>
      </c>
      <c r="C189" s="247">
        <f>IF(C$44=0,0,C$44/NMM_fec!C$44)</f>
        <v>0.66424928553562901</v>
      </c>
      <c r="D189" s="247">
        <f>IF(D$44=0,0,D$44/NMM_fec!D$44)</f>
        <v>0.66424928553562912</v>
      </c>
      <c r="E189" s="247">
        <f>IF(E$44=0,0,E$44/NMM_fec!E$44)</f>
        <v>0.66424928553562901</v>
      </c>
      <c r="F189" s="247">
        <f>IF(F$44=0,0,F$44/NMM_fec!F$44)</f>
        <v>0.67239063167523927</v>
      </c>
      <c r="G189" s="247">
        <f>IF(G$44=0,0,G$44/NMM_fec!G$44)</f>
        <v>0.67239063167523916</v>
      </c>
      <c r="H189" s="247">
        <f>IF(H$44=0,0,H$44/NMM_fec!H$44)</f>
        <v>0.6899143845232556</v>
      </c>
      <c r="I189" s="247">
        <f>IF(I$44=0,0,I$44/NMM_fec!I$44)</f>
        <v>0.71182110859280068</v>
      </c>
      <c r="J189" s="247">
        <f>IF(J$44=0,0,J$44/NMM_fec!J$44)</f>
        <v>0.71554678157884011</v>
      </c>
      <c r="K189" s="247">
        <f>IF(K$44=0,0,K$44/NMM_fec!K$44)</f>
        <v>0.71554678157884011</v>
      </c>
      <c r="L189" s="247">
        <f>IF(L$44=0,0,L$44/NMM_fec!L$44)</f>
        <v>0.72085409568388781</v>
      </c>
      <c r="M189" s="247">
        <f>IF(M$44=0,0,M$44/NMM_fec!M$44)</f>
        <v>0.75769371779186656</v>
      </c>
      <c r="N189" s="247">
        <f>IF(N$44=0,0,N$44/NMM_fec!N$44)</f>
        <v>0.75769371779186656</v>
      </c>
      <c r="O189" s="247">
        <f>IF(O$44=0,0,O$44/NMM_fec!O$44)</f>
        <v>0.75769371779186667</v>
      </c>
      <c r="P189" s="247">
        <f>IF(P$44=0,0,P$44/NMM_fec!P$44)</f>
        <v>0.75769371779186656</v>
      </c>
      <c r="Q189" s="247">
        <f>IF(Q$44=0,0,Q$44/NMM_fec!Q$44)</f>
        <v>0.75769371779186656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0.45160128628704449</v>
      </c>
      <c r="C191" s="253">
        <f>IF(C$47=0,0,C$47/NMM_fec!C$47)</f>
        <v>0.45497574345934161</v>
      </c>
      <c r="D191" s="253">
        <f>IF(D$47=0,0,D$47/NMM_fec!D$47)</f>
        <v>0.45944341014762918</v>
      </c>
      <c r="E191" s="253">
        <f>IF(E$47=0,0,E$47/NMM_fec!E$47)</f>
        <v>0.45567480355199247</v>
      </c>
      <c r="F191" s="253">
        <f>IF(F$47=0,0,F$47/NMM_fec!F$47)</f>
        <v>0.45202006201680306</v>
      </c>
      <c r="G191" s="253">
        <f>IF(G$47=0,0,G$47/NMM_fec!G$47)</f>
        <v>0.46303605952152471</v>
      </c>
      <c r="H191" s="253">
        <f>IF(H$47=0,0,H$47/NMM_fec!H$47)</f>
        <v>0.46242991193658783</v>
      </c>
      <c r="I191" s="253">
        <f>IF(I$47=0,0,I$47/NMM_fec!I$47)</f>
        <v>0.46258499188183255</v>
      </c>
      <c r="J191" s="253">
        <f>IF(J$47=0,0,J$47/NMM_fec!J$47)</f>
        <v>0.4621263342059459</v>
      </c>
      <c r="K191" s="253">
        <f>IF(K$47=0,0,K$47/NMM_fec!K$47)</f>
        <v>0.46205712490173745</v>
      </c>
      <c r="L191" s="253">
        <f>IF(L$47=0,0,L$47/NMM_fec!L$47)</f>
        <v>0.46162447351028552</v>
      </c>
      <c r="M191" s="253">
        <f>IF(M$47=0,0,M$47/NMM_fec!M$47)</f>
        <v>0.46977432574123695</v>
      </c>
      <c r="N191" s="253">
        <f>IF(N$47=0,0,N$47/NMM_fec!N$47)</f>
        <v>0.46872026378833503</v>
      </c>
      <c r="O191" s="253">
        <f>IF(O$47=0,0,O$47/NMM_fec!O$47)</f>
        <v>0.4734743083543399</v>
      </c>
      <c r="P191" s="253">
        <f>IF(P$47=0,0,P$47/NMM_fec!P$47)</f>
        <v>0.46894902161380803</v>
      </c>
      <c r="Q191" s="253">
        <f>IF(Q$47=0,0,Q$47/NMM_fec!Q$47)</f>
        <v>0.58085460636190711</v>
      </c>
    </row>
    <row r="192" spans="1:17" x14ac:dyDescent="0.25">
      <c r="A192" s="132" t="s">
        <v>83</v>
      </c>
      <c r="B192" s="252">
        <f>IF(B$48=0,0,B$48/NMM_fec!B$48)</f>
        <v>0.40716859171022246</v>
      </c>
      <c r="C192" s="252">
        <f>IF(C$48=0,0,C$48/NMM_fec!C$48)</f>
        <v>0.41094622973466094</v>
      </c>
      <c r="D192" s="252">
        <f>IF(D$48=0,0,D$48/NMM_fec!D$48)</f>
        <v>0.41094622973466088</v>
      </c>
      <c r="E192" s="252">
        <f>IF(E$48=0,0,E$48/NMM_fec!E$48)</f>
        <v>0.41094622973466094</v>
      </c>
      <c r="F192" s="252">
        <f>IF(F$48=0,0,F$48/NMM_fec!F$48)</f>
        <v>0.41094622973466094</v>
      </c>
      <c r="G192" s="252">
        <f>IF(G$48=0,0,G$48/NMM_fec!G$48)</f>
        <v>0.42190077755599165</v>
      </c>
      <c r="H192" s="252">
        <f>IF(H$48=0,0,H$48/NMM_fec!H$48)</f>
        <v>0.42334342983196799</v>
      </c>
      <c r="I192" s="252">
        <f>IF(I$48=0,0,I$48/NMM_fec!I$48)</f>
        <v>0.42334342983196804</v>
      </c>
      <c r="J192" s="252">
        <f>IF(J$48=0,0,J$48/NMM_fec!J$48)</f>
        <v>0.42334342983196804</v>
      </c>
      <c r="K192" s="252">
        <f>IF(K$48=0,0,K$48/NMM_fec!K$48)</f>
        <v>0.42334342983196799</v>
      </c>
      <c r="L192" s="252">
        <f>IF(L$48=0,0,L$48/NMM_fec!L$48)</f>
        <v>0.42334342983196804</v>
      </c>
      <c r="M192" s="252">
        <f>IF(M$48=0,0,M$48/NMM_fec!M$48)</f>
        <v>0.42334342983196799</v>
      </c>
      <c r="N192" s="252">
        <f>IF(N$48=0,0,N$48/NMM_fec!N$48)</f>
        <v>0.42334342983196804</v>
      </c>
      <c r="O192" s="252">
        <f>IF(O$48=0,0,O$48/NMM_fec!O$48)</f>
        <v>0.42334342983196804</v>
      </c>
      <c r="P192" s="252">
        <f>IF(P$48=0,0,P$48/NMM_fec!P$48)</f>
        <v>0.42334342983196799</v>
      </c>
      <c r="Q192" s="252">
        <f>IF(Q$48=0,0,Q$48/NMM_fec!Q$48)</f>
        <v>0.51099600850832061</v>
      </c>
    </row>
    <row r="193" spans="1:17" x14ac:dyDescent="0.25">
      <c r="A193" s="76" t="s">
        <v>82</v>
      </c>
      <c r="B193" s="251">
        <f>IF(B$49=0,0,B$49/NMM_fec!B$49)</f>
        <v>0.10621944961175854</v>
      </c>
      <c r="C193" s="251">
        <f>IF(C$49=0,0,C$49/NMM_fec!C$49)</f>
        <v>0.10720493483816786</v>
      </c>
      <c r="D193" s="251">
        <f>IF(D$49=0,0,D$49/NMM_fec!D$49)</f>
        <v>0.10720493483816783</v>
      </c>
      <c r="E193" s="251">
        <f>IF(E$49=0,0,E$49/NMM_fec!E$49)</f>
        <v>0.10720493483816786</v>
      </c>
      <c r="F193" s="251">
        <f>IF(F$49=0,0,F$49/NMM_fec!F$49)</f>
        <v>0.10720493483816786</v>
      </c>
      <c r="G193" s="251">
        <f>IF(G$49=0,0,G$49/NMM_fec!G$49)</f>
        <v>0.1100626848317026</v>
      </c>
      <c r="H193" s="251">
        <f>IF(H$49=0,0,H$49/NMM_fec!H$49)</f>
        <v>0.11043903441724336</v>
      </c>
      <c r="I193" s="251">
        <f>IF(I$49=0,0,I$49/NMM_fec!I$49)</f>
        <v>0.11043903441724336</v>
      </c>
      <c r="J193" s="251">
        <f>IF(J$49=0,0,J$49/NMM_fec!J$49)</f>
        <v>0.11043903441724336</v>
      </c>
      <c r="K193" s="251">
        <f>IF(K$49=0,0,K$49/NMM_fec!K$49)</f>
        <v>0.11043903441724336</v>
      </c>
      <c r="L193" s="251">
        <f>IF(L$49=0,0,L$49/NMM_fec!L$49)</f>
        <v>0.11043903441724334</v>
      </c>
      <c r="M193" s="251">
        <f>IF(M$49=0,0,M$49/NMM_fec!M$49)</f>
        <v>0.11043903441724336</v>
      </c>
      <c r="N193" s="251">
        <f>IF(N$49=0,0,N$49/NMM_fec!N$49)</f>
        <v>0.11043903441724334</v>
      </c>
      <c r="O193" s="251">
        <f>IF(O$49=0,0,O$49/NMM_fec!O$49)</f>
        <v>0.11043903441724336</v>
      </c>
      <c r="P193" s="251">
        <f>IF(P$49=0,0,P$49/NMM_fec!P$49)</f>
        <v>0.11043903441724336</v>
      </c>
      <c r="Q193" s="251">
        <f>IF(Q$49=0,0,Q$49/NMM_fec!Q$49)</f>
        <v>0.13330525949847374</v>
      </c>
    </row>
    <row r="194" spans="1:17" x14ac:dyDescent="0.25">
      <c r="A194" s="76" t="s">
        <v>81</v>
      </c>
      <c r="B194" s="251">
        <f>IF(B$50=0,0,B$50/NMM_fec!B$50)</f>
        <v>0.58092232586749581</v>
      </c>
      <c r="C194" s="251">
        <f>IF(C$50=0,0,C$50/NMM_fec!C$50)</f>
        <v>0.58631202024010143</v>
      </c>
      <c r="D194" s="251">
        <f>IF(D$50=0,0,D$50/NMM_fec!D$50)</f>
        <v>0.58631202024010143</v>
      </c>
      <c r="E194" s="251">
        <f>IF(E$50=0,0,E$50/NMM_fec!E$50)</f>
        <v>0.58631202024010143</v>
      </c>
      <c r="F194" s="251">
        <f>IF(F$50=0,0,F$50/NMM_fec!F$50)</f>
        <v>0.58631202024010143</v>
      </c>
      <c r="G194" s="251">
        <f>IF(G$50=0,0,G$50/NMM_fec!G$50)</f>
        <v>0.60194127438385725</v>
      </c>
      <c r="H194" s="251">
        <f>IF(H$50=0,0,H$50/NMM_fec!H$50)</f>
        <v>0.60399955916475856</v>
      </c>
      <c r="I194" s="251">
        <f>IF(I$50=0,0,I$50/NMM_fec!I$50)</f>
        <v>0.60399955916475856</v>
      </c>
      <c r="J194" s="251">
        <f>IF(J$50=0,0,J$50/NMM_fec!J$50)</f>
        <v>0.60399955916475856</v>
      </c>
      <c r="K194" s="251">
        <f>IF(K$50=0,0,K$50/NMM_fec!K$50)</f>
        <v>0.60399955916475856</v>
      </c>
      <c r="L194" s="251">
        <f>IF(L$50=0,0,L$50/NMM_fec!L$50)</f>
        <v>0.60399955916475856</v>
      </c>
      <c r="M194" s="251">
        <f>IF(M$50=0,0,M$50/NMM_fec!M$50)</f>
        <v>0.60399955916475856</v>
      </c>
      <c r="N194" s="251">
        <f>IF(N$50=0,0,N$50/NMM_fec!N$50)</f>
        <v>0.60399955916475856</v>
      </c>
      <c r="O194" s="251">
        <f>IF(O$50=0,0,O$50/NMM_fec!O$50)</f>
        <v>0.60399955916475856</v>
      </c>
      <c r="P194" s="251">
        <f>IF(P$50=0,0,P$50/NMM_fec!P$50)</f>
        <v>0.60399955916475856</v>
      </c>
      <c r="Q194" s="251">
        <f>IF(Q$50=0,0,Q$50/NMM_fec!Q$50)</f>
        <v>0.72905669989134303</v>
      </c>
    </row>
    <row r="195" spans="1:17" x14ac:dyDescent="0.25">
      <c r="A195" s="76" t="s">
        <v>80</v>
      </c>
      <c r="B195" s="251">
        <f>IF(B$51=0,0,B$51/NMM_fec!B$51)</f>
        <v>0.40526021362616527</v>
      </c>
      <c r="C195" s="251">
        <f>IF(C$51=0,0,C$51/NMM_fec!C$51)</f>
        <v>0.40902014605699438</v>
      </c>
      <c r="D195" s="251">
        <f>IF(D$51=0,0,D$51/NMM_fec!D$51)</f>
        <v>0.40902014605699438</v>
      </c>
      <c r="E195" s="251">
        <f>IF(E$51=0,0,E$51/NMM_fec!E$51)</f>
        <v>0.40902014605699438</v>
      </c>
      <c r="F195" s="251">
        <f>IF(F$51=0,0,F$51/NMM_fec!F$51)</f>
        <v>0.40902014605699433</v>
      </c>
      <c r="G195" s="251">
        <f>IF(G$51=0,0,G$51/NMM_fec!G$51)</f>
        <v>0.41992335048050755</v>
      </c>
      <c r="H195" s="251">
        <f>IF(H$51=0,0,H$51/NMM_fec!H$51)</f>
        <v>0.42135924112004519</v>
      </c>
      <c r="I195" s="251">
        <f>IF(I$51=0,0,I$51/NMM_fec!I$51)</f>
        <v>0.42135924112004525</v>
      </c>
      <c r="J195" s="251">
        <f>IF(J$51=0,0,J$51/NMM_fec!J$51)</f>
        <v>0.42135924112004525</v>
      </c>
      <c r="K195" s="251">
        <f>IF(K$51=0,0,K$51/NMM_fec!K$51)</f>
        <v>0.42135924112004525</v>
      </c>
      <c r="L195" s="251">
        <f>IF(L$51=0,0,L$51/NMM_fec!L$51)</f>
        <v>0.42135924112004525</v>
      </c>
      <c r="M195" s="251">
        <f>IF(M$51=0,0,M$51/NMM_fec!M$51)</f>
        <v>0.42135924112004525</v>
      </c>
      <c r="N195" s="251">
        <f>IF(N$51=0,0,N$51/NMM_fec!N$51)</f>
        <v>0.42135924112004519</v>
      </c>
      <c r="O195" s="251">
        <f>IF(O$51=0,0,O$51/NMM_fec!O$51)</f>
        <v>0.42135924112004525</v>
      </c>
      <c r="P195" s="251">
        <f>IF(P$51=0,0,P$51/NMM_fec!P$51)</f>
        <v>0.42135924112004525</v>
      </c>
      <c r="Q195" s="251">
        <f>IF(Q$51=0,0,Q$51/NMM_fec!Q$51)</f>
        <v>0.50860099670354963</v>
      </c>
    </row>
    <row r="196" spans="1:17" x14ac:dyDescent="0.25">
      <c r="A196" s="129" t="s">
        <v>79</v>
      </c>
      <c r="B196" s="250">
        <f>IF(B$52=0,0,B$52/NMM_fec!B$52)</f>
        <v>0.56757581760908937</v>
      </c>
      <c r="C196" s="250">
        <f>IF(C$52=0,0,C$52/NMM_fec!C$52)</f>
        <v>0.57284168544370329</v>
      </c>
      <c r="D196" s="250">
        <f>IF(D$52=0,0,D$52/NMM_fec!D$52)</f>
        <v>0.57284168544370317</v>
      </c>
      <c r="E196" s="250">
        <f>IF(E$52=0,0,E$52/NMM_fec!E$52)</f>
        <v>0.57284168544370329</v>
      </c>
      <c r="F196" s="250">
        <f>IF(F$52=0,0,F$52/NMM_fec!F$52)</f>
        <v>0.57284168544370329</v>
      </c>
      <c r="G196" s="250">
        <f>IF(G$52=0,0,G$52/NMM_fec!G$52)</f>
        <v>0.58811186237487134</v>
      </c>
      <c r="H196" s="250">
        <f>IF(H$52=0,0,H$52/NMM_fec!H$52)</f>
        <v>0.60199742326624806</v>
      </c>
      <c r="I196" s="250">
        <f>IF(I$52=0,0,I$52/NMM_fec!I$52)</f>
        <v>0.60199742326624806</v>
      </c>
      <c r="J196" s="250">
        <f>IF(J$52=0,0,J$52/NMM_fec!J$52)</f>
        <v>0.60199742326624806</v>
      </c>
      <c r="K196" s="250">
        <f>IF(K$52=0,0,K$52/NMM_fec!K$52)</f>
        <v>0.60199742326624806</v>
      </c>
      <c r="L196" s="250">
        <f>IF(L$52=0,0,L$52/NMM_fec!L$52)</f>
        <v>0.60199742326624806</v>
      </c>
      <c r="M196" s="250">
        <f>IF(M$52=0,0,M$52/NMM_fec!M$52)</f>
        <v>0.60199742326624806</v>
      </c>
      <c r="N196" s="250">
        <f>IF(N$52=0,0,N$52/NMM_fec!N$52)</f>
        <v>0.60199742326624806</v>
      </c>
      <c r="O196" s="250">
        <f>IF(O$52=0,0,O$52/NMM_fec!O$52)</f>
        <v>0.59012285870841374</v>
      </c>
      <c r="P196" s="250">
        <f>IF(P$52=0,0,P$52/NMM_fec!P$52)</f>
        <v>0.59012285870841386</v>
      </c>
      <c r="Q196" s="250">
        <f>IF(Q$52=0,0,Q$52/NMM_fec!Q$52)</f>
        <v>0.71230685084497347</v>
      </c>
    </row>
    <row r="197" spans="1:17" x14ac:dyDescent="0.25">
      <c r="A197" s="127" t="s">
        <v>210</v>
      </c>
      <c r="B197" s="249">
        <f>IF(B$57=0,0,B$57/NMM_fec!B$57)</f>
        <v>0.49190009832198656</v>
      </c>
      <c r="C197" s="249">
        <f>IF(C$57=0,0,C$57/NMM_fec!C$57)</f>
        <v>0.49646386024635591</v>
      </c>
      <c r="D197" s="249">
        <f>IF(D$57=0,0,D$57/NMM_fec!D$57)</f>
        <v>0.49646386024635586</v>
      </c>
      <c r="E197" s="249">
        <f>IF(E$57=0,0,E$57/NMM_fec!E$57)</f>
        <v>0.49646386024635586</v>
      </c>
      <c r="F197" s="249">
        <f>IF(F$57=0,0,F$57/NMM_fec!F$57)</f>
        <v>0.49646386024635597</v>
      </c>
      <c r="G197" s="249">
        <f>IF(G$57=0,0,G$57/NMM_fec!G$57)</f>
        <v>0.50969804200814672</v>
      </c>
      <c r="H197" s="249">
        <f>IF(H$57=0,0,H$57/NMM_fec!H$57)</f>
        <v>0.51144090924016117</v>
      </c>
      <c r="I197" s="249">
        <f>IF(I$57=0,0,I$57/NMM_fec!I$57)</f>
        <v>0.51144090924016117</v>
      </c>
      <c r="J197" s="249">
        <f>IF(J$57=0,0,J$57/NMM_fec!J$57)</f>
        <v>0.51144090924016117</v>
      </c>
      <c r="K197" s="249">
        <f>IF(K$57=0,0,K$57/NMM_fec!K$57)</f>
        <v>0.51144090924016117</v>
      </c>
      <c r="L197" s="249">
        <f>IF(L$57=0,0,L$57/NMM_fec!L$57)</f>
        <v>0.51144090924016117</v>
      </c>
      <c r="M197" s="249">
        <f>IF(M$57=0,0,M$57/NMM_fec!M$57)</f>
        <v>0.51144090924016117</v>
      </c>
      <c r="N197" s="249">
        <f>IF(N$57=0,0,N$57/NMM_fec!N$57)</f>
        <v>0.51144090924016117</v>
      </c>
      <c r="O197" s="249">
        <f>IF(O$57=0,0,O$57/NMM_fec!O$57)</f>
        <v>0.51144090924016117</v>
      </c>
      <c r="P197" s="249">
        <f>IF(P$57=0,0,P$57/NMM_fec!P$57)</f>
        <v>0.51144090924016117</v>
      </c>
      <c r="Q197" s="249">
        <f>IF(Q$57=0,0,Q$57/NMM_fec!Q$57)</f>
        <v>0.61733392983876112</v>
      </c>
    </row>
    <row r="198" spans="1:17" x14ac:dyDescent="0.25">
      <c r="A198" s="127" t="s">
        <v>209</v>
      </c>
      <c r="B198" s="249">
        <f>IF(B$58=0,0,B$58/NMM_fec!B$58)</f>
        <v>0.30713874478936504</v>
      </c>
      <c r="C198" s="249">
        <f>IF(C$58=0,0,C$58/NMM_fec!C$58)</f>
        <v>0.3098691847843868</v>
      </c>
      <c r="D198" s="249">
        <f>IF(D$58=0,0,D$58/NMM_fec!D$58)</f>
        <v>0.31057179240191729</v>
      </c>
      <c r="E198" s="249">
        <f>IF(E$58=0,0,E$58/NMM_fec!E$58)</f>
        <v>0.30997109230040648</v>
      </c>
      <c r="F198" s="249">
        <f>IF(F$58=0,0,F$58/NMM_fec!F$58)</f>
        <v>0.30946681407185544</v>
      </c>
      <c r="G198" s="249">
        <f>IF(G$58=0,0,G$58/NMM_fec!G$58)</f>
        <v>0.31758545713838615</v>
      </c>
      <c r="H198" s="249">
        <f>IF(H$58=0,0,H$58/NMM_fec!H$58)</f>
        <v>0.31840239243053597</v>
      </c>
      <c r="I198" s="249">
        <f>IF(I$58=0,0,I$58/NMM_fec!I$58)</f>
        <v>0.31842029929070198</v>
      </c>
      <c r="J198" s="249">
        <f>IF(J$58=0,0,J$58/NMM_fec!J$58)</f>
        <v>0.31836760446696805</v>
      </c>
      <c r="K198" s="249">
        <f>IF(K$58=0,0,K$58/NMM_fec!K$58)</f>
        <v>0.31835972235539872</v>
      </c>
      <c r="L198" s="249">
        <f>IF(L$58=0,0,L$58/NMM_fec!L$58)</f>
        <v>0.31831085388023422</v>
      </c>
      <c r="M198" s="249">
        <f>IF(M$58=0,0,M$58/NMM_fec!M$58)</f>
        <v>0.31936578858352088</v>
      </c>
      <c r="N198" s="249">
        <f>IF(N$58=0,0,N$58/NMM_fec!N$58)</f>
        <v>0.319211390219725</v>
      </c>
      <c r="O198" s="249">
        <f>IF(O$58=0,0,O$58/NMM_fec!O$58)</f>
        <v>0.32243597455094247</v>
      </c>
      <c r="P198" s="249">
        <f>IF(P$58=0,0,P$58/NMM_fec!P$58)</f>
        <v>0.31925295656626984</v>
      </c>
      <c r="Q198" s="249">
        <f>IF(Q$58=0,0,Q$58/NMM_fec!Q$58)</f>
        <v>0.45823108726820222</v>
      </c>
    </row>
    <row r="199" spans="1:17" x14ac:dyDescent="0.25">
      <c r="A199" s="127" t="s">
        <v>208</v>
      </c>
      <c r="B199" s="249">
        <f>IF(B$77=0,0,B$77/NMM_fec!B$77)</f>
        <v>0.51286043386132318</v>
      </c>
      <c r="C199" s="249">
        <f>IF(C$77=0,0,C$77/NMM_fec!C$77)</f>
        <v>0.51761431966693416</v>
      </c>
      <c r="D199" s="249">
        <f>IF(D$77=0,0,D$77/NMM_fec!D$77)</f>
        <v>0.5176380908424687</v>
      </c>
      <c r="E199" s="249">
        <f>IF(E$77=0,0,E$77/NMM_fec!E$77)</f>
        <v>0.5176180425120811</v>
      </c>
      <c r="F199" s="249">
        <f>IF(F$77=0,0,F$77/NMM_fec!F$77)</f>
        <v>0.51759856543664728</v>
      </c>
      <c r="G199" s="249">
        <f>IF(G$77=0,0,G$77/NMM_fec!G$77)</f>
        <v>0.5313906190114478</v>
      </c>
      <c r="H199" s="249">
        <f>IF(H$77=0,0,H$77/NMM_fec!H$77)</f>
        <v>0.53319565629751864</v>
      </c>
      <c r="I199" s="249">
        <f>IF(I$77=0,0,I$77/NMM_fec!I$77)</f>
        <v>0.53319648471333858</v>
      </c>
      <c r="J199" s="249">
        <f>IF(J$77=0,0,J$77/NMM_fec!J$77)</f>
        <v>0.53319403445420743</v>
      </c>
      <c r="K199" s="249">
        <f>IF(K$77=0,0,K$77/NMM_fec!K$77)</f>
        <v>0.53319366467622364</v>
      </c>
      <c r="L199" s="249">
        <f>IF(L$77=0,0,L$77/NMM_fec!L$77)</f>
        <v>0.53319135279630792</v>
      </c>
      <c r="M199" s="249">
        <f>IF(M$77=0,0,M$77/NMM_fec!M$77)</f>
        <v>0.53323482378745091</v>
      </c>
      <c r="N199" s="249">
        <f>IF(N$77=0,0,N$77/NMM_fec!N$77)</f>
        <v>0.53322921070970208</v>
      </c>
      <c r="O199" s="249">
        <f>IF(O$77=0,0,O$77/NMM_fec!O$77)</f>
        <v>0.533236642240143</v>
      </c>
      <c r="P199" s="249">
        <f>IF(P$77=0,0,P$77/NMM_fec!P$77)</f>
        <v>0.53323074401057036</v>
      </c>
      <c r="Q199" s="249">
        <f>IF(Q$77=0,0,Q$77/NMM_fec!Q$77)</f>
        <v>0.64360098562249357</v>
      </c>
    </row>
    <row r="200" spans="1:17" x14ac:dyDescent="0.25">
      <c r="A200" s="72" t="s">
        <v>207</v>
      </c>
      <c r="B200" s="265">
        <f>IF(B$87=0,0,B$87/NMM_fec!B$87)</f>
        <v>0.37216413463911896</v>
      </c>
      <c r="C200" s="265">
        <f>IF(C$87=0,0,C$87/NMM_fec!C$87)</f>
        <v>0.37299901126326029</v>
      </c>
      <c r="D200" s="265">
        <f>IF(D$87=0,0,D$87/NMM_fec!D$87)</f>
        <v>0.38685312929574872</v>
      </c>
      <c r="E200" s="265">
        <f>IF(E$87=0,0,E$87/NMM_fec!E$87)</f>
        <v>0.37524595351213408</v>
      </c>
      <c r="F200" s="265">
        <f>IF(F$87=0,0,F$87/NMM_fec!F$87)</f>
        <v>0.3631499033646296</v>
      </c>
      <c r="G200" s="265">
        <f>IF(G$87=0,0,G$87/NMM_fec!G$87)</f>
        <v>0.36924812018366143</v>
      </c>
      <c r="H200" s="265">
        <f>IF(H$87=0,0,H$87/NMM_fec!H$87)</f>
        <v>0.36245847992350178</v>
      </c>
      <c r="I200" s="265">
        <f>IF(I$87=0,0,I$87/NMM_fec!I$87)</f>
        <v>0.36302552285965067</v>
      </c>
      <c r="J200" s="265">
        <f>IF(J$87=0,0,J$87/NMM_fec!J$87)</f>
        <v>0.36134331573817163</v>
      </c>
      <c r="K200" s="265">
        <f>IF(K$87=0,0,K$87/NMM_fec!K$87)</f>
        <v>0.36108812331376849</v>
      </c>
      <c r="L200" s="265">
        <f>IF(L$87=0,0,L$87/NMM_fec!L$87)</f>
        <v>0.35948469373170883</v>
      </c>
      <c r="M200" s="265">
        <f>IF(M$87=0,0,M$87/NMM_fec!M$87)</f>
        <v>0.38750168554732833</v>
      </c>
      <c r="N200" s="265">
        <f>IF(N$87=0,0,N$87/NMM_fec!N$87)</f>
        <v>0.38412174213659211</v>
      </c>
      <c r="O200" s="265">
        <f>IF(O$87=0,0,O$87/NMM_fec!O$87)</f>
        <v>0.41264191408907164</v>
      </c>
      <c r="P200" s="265">
        <f>IF(P$87=0,0,P$87/NMM_fec!P$87)</f>
        <v>0.38505154675316083</v>
      </c>
      <c r="Q200" s="265">
        <f>IF(Q$87=0,0,Q$87/NMM_fec!Q$87)</f>
        <v>0.50724072740301207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0.43959856876656994</v>
      </c>
      <c r="C202" s="253">
        <f>IF(C$97=0,0,C$97/NMM_fec!C$97)</f>
        <v>0.4372464798415242</v>
      </c>
      <c r="D202" s="253">
        <f>IF(D$97=0,0,D$97/NMM_fec!D$97)</f>
        <v>0.45601045708807375</v>
      </c>
      <c r="E202" s="253">
        <f>IF(E$97=0,0,E$97/NMM_fec!E$97)</f>
        <v>0.44565985950522263</v>
      </c>
      <c r="F202" s="253">
        <f>IF(F$97=0,0,F$97/NMM_fec!F$97)</f>
        <v>0.43695437767142964</v>
      </c>
      <c r="G202" s="253">
        <f>IF(G$97=0,0,G$97/NMM_fec!G$97)</f>
        <v>0.4365254382337006</v>
      </c>
      <c r="H202" s="253">
        <f>IF(H$97=0,0,H$97/NMM_fec!H$97)</f>
        <v>0.43174293572990285</v>
      </c>
      <c r="I202" s="253">
        <f>IF(I$97=0,0,I$97/NMM_fec!I$97)</f>
        <v>0.44521233507676966</v>
      </c>
      <c r="J202" s="253">
        <f>IF(J$97=0,0,J$97/NMM_fec!J$97)</f>
        <v>0.44211252355054687</v>
      </c>
      <c r="K202" s="253">
        <f>IF(K$97=0,0,K$97/NMM_fec!K$97)</f>
        <v>0.44344766546366887</v>
      </c>
      <c r="L202" s="253">
        <f>IF(L$97=0,0,L$97/NMM_fec!L$97)</f>
        <v>0.4421783245580107</v>
      </c>
      <c r="M202" s="253">
        <f>IF(M$97=0,0,M$97/NMM_fec!M$97)</f>
        <v>0.47088332407757644</v>
      </c>
      <c r="N202" s="253">
        <f>IF(N$97=0,0,N$97/NMM_fec!N$97)</f>
        <v>0.46697171105359947</v>
      </c>
      <c r="O202" s="253">
        <f>IF(O$97=0,0,O$97/NMM_fec!O$97)</f>
        <v>0.47190309832206395</v>
      </c>
      <c r="P202" s="253">
        <f>IF(P$97=0,0,P$97/NMM_fec!P$97)</f>
        <v>0.47649443437361083</v>
      </c>
      <c r="Q202" s="253">
        <f>IF(Q$97=0,0,Q$97/NMM_fec!Q$97)</f>
        <v>0.48445446730551556</v>
      </c>
    </row>
    <row r="203" spans="1:17" x14ac:dyDescent="0.25">
      <c r="A203" s="132" t="s">
        <v>83</v>
      </c>
      <c r="B203" s="252">
        <f>IF(B$98=0,0,B$98/NMM_fec!B$98)</f>
        <v>0.43176041653969355</v>
      </c>
      <c r="C203" s="252">
        <f>IF(C$98=0,0,C$98/NMM_fec!C$98)</f>
        <v>0.43176041653969355</v>
      </c>
      <c r="D203" s="252">
        <f>IF(D$98=0,0,D$98/NMM_fec!D$98)</f>
        <v>0.43176041653969355</v>
      </c>
      <c r="E203" s="252">
        <f>IF(E$98=0,0,E$98/NMM_fec!E$98)</f>
        <v>0.43176041653969355</v>
      </c>
      <c r="F203" s="252">
        <f>IF(F$98=0,0,F$98/NMM_fec!F$98)</f>
        <v>0.43367060847876743</v>
      </c>
      <c r="G203" s="252">
        <f>IF(G$98=0,0,G$98/NMM_fec!G$98)</f>
        <v>0.43511703227119425</v>
      </c>
      <c r="H203" s="252">
        <f>IF(H$98=0,0,H$98/NMM_fec!H$98)</f>
        <v>0.43704314250683118</v>
      </c>
      <c r="I203" s="252">
        <f>IF(I$98=0,0,I$98/NMM_fec!I$98)</f>
        <v>0.44043581658121128</v>
      </c>
      <c r="J203" s="252">
        <f>IF(J$98=0,0,J$98/NMM_fec!J$98)</f>
        <v>0.4423013021382855</v>
      </c>
      <c r="K203" s="252">
        <f>IF(K$98=0,0,K$98/NMM_fec!K$98)</f>
        <v>0.44425957186930115</v>
      </c>
      <c r="L203" s="252">
        <f>IF(L$98=0,0,L$98/NMM_fec!L$98)</f>
        <v>0.44541238387510973</v>
      </c>
      <c r="M203" s="252">
        <f>IF(M$98=0,0,M$98/NMM_fec!M$98)</f>
        <v>0.44979639368808333</v>
      </c>
      <c r="N203" s="252">
        <f>IF(N$98=0,0,N$98/NMM_fec!N$98)</f>
        <v>0.44979639368808327</v>
      </c>
      <c r="O203" s="252">
        <f>IF(O$98=0,0,O$98/NMM_fec!O$98)</f>
        <v>0.44979639368808333</v>
      </c>
      <c r="P203" s="252">
        <f>IF(P$98=0,0,P$98/NMM_fec!P$98)</f>
        <v>0.46123701607852641</v>
      </c>
      <c r="Q203" s="252">
        <f>IF(Q$98=0,0,Q$98/NMM_fec!Q$98)</f>
        <v>0.46123701607852646</v>
      </c>
    </row>
    <row r="204" spans="1:17" x14ac:dyDescent="0.25">
      <c r="A204" s="76" t="s">
        <v>82</v>
      </c>
      <c r="B204" s="251">
        <f>IF(B$99=0,0,B$99/NMM_fec!B$99)</f>
        <v>0.11272629515982753</v>
      </c>
      <c r="C204" s="251">
        <f>IF(C$99=0,0,C$99/NMM_fec!C$99)</f>
        <v>0.11272629515982752</v>
      </c>
      <c r="D204" s="251">
        <f>IF(D$99=0,0,D$99/NMM_fec!D$99)</f>
        <v>0.11272629515982753</v>
      </c>
      <c r="E204" s="251">
        <f>IF(E$99=0,0,E$99/NMM_fec!E$99)</f>
        <v>0.11272629515982753</v>
      </c>
      <c r="F204" s="251">
        <f>IF(F$99=0,0,F$99/NMM_fec!F$99)</f>
        <v>0.11322501818326194</v>
      </c>
      <c r="G204" s="251">
        <f>IF(G$99=0,0,G$99/NMM_fec!G$99)</f>
        <v>0.11360265816392077</v>
      </c>
      <c r="H204" s="251">
        <f>IF(H$99=0,0,H$99/NMM_fec!H$99)</f>
        <v>0.1141055372204885</v>
      </c>
      <c r="I204" s="251">
        <f>IF(I$99=0,0,I$99/NMM_fec!I$99)</f>
        <v>0.11499131452762268</v>
      </c>
      <c r="J204" s="251">
        <f>IF(J$99=0,0,J$99/NMM_fec!J$99)</f>
        <v>0.11547836537218248</v>
      </c>
      <c r="K204" s="251">
        <f>IF(K$99=0,0,K$99/NMM_fec!K$99)</f>
        <v>0.11598964080004635</v>
      </c>
      <c r="L204" s="251">
        <f>IF(L$99=0,0,L$99/NMM_fec!L$99)</f>
        <v>0.11629062306116253</v>
      </c>
      <c r="M204" s="251">
        <f>IF(M$99=0,0,M$99/NMM_fec!M$99)</f>
        <v>0.11743522355076161</v>
      </c>
      <c r="N204" s="251">
        <f>IF(N$99=0,0,N$99/NMM_fec!N$99)</f>
        <v>0.11743522355076161</v>
      </c>
      <c r="O204" s="251">
        <f>IF(O$99=0,0,O$99/NMM_fec!O$99)</f>
        <v>0.11743522355076159</v>
      </c>
      <c r="P204" s="251">
        <f>IF(P$99=0,0,P$99/NMM_fec!P$99)</f>
        <v>0.12042220180766873</v>
      </c>
      <c r="Q204" s="251">
        <f>IF(Q$99=0,0,Q$99/NMM_fec!Q$99)</f>
        <v>0.12042220180766873</v>
      </c>
    </row>
    <row r="205" spans="1:17" x14ac:dyDescent="0.25">
      <c r="A205" s="76" t="s">
        <v>81</v>
      </c>
      <c r="B205" s="251">
        <f>IF(B$100=0,0,B$100/NMM_fec!B$100)</f>
        <v>0.61713834247772803</v>
      </c>
      <c r="C205" s="251">
        <f>IF(C$100=0,0,C$100/NMM_fec!C$100)</f>
        <v>0.61713834247772803</v>
      </c>
      <c r="D205" s="251">
        <f>IF(D$100=0,0,D$100/NMM_fec!D$100)</f>
        <v>0.61713834247772803</v>
      </c>
      <c r="E205" s="251">
        <f>IF(E$100=0,0,E$100/NMM_fec!E$100)</f>
        <v>0.61713834247772803</v>
      </c>
      <c r="F205" s="251">
        <f>IF(F$100=0,0,F$100/NMM_fec!F$100)</f>
        <v>0.61986868236516424</v>
      </c>
      <c r="G205" s="251">
        <f>IF(G$100=0,0,G$100/NMM_fec!G$100)</f>
        <v>0.62193613354314081</v>
      </c>
      <c r="H205" s="251">
        <f>IF(H$100=0,0,H$100/NMM_fec!H$100)</f>
        <v>0.62468922630643031</v>
      </c>
      <c r="I205" s="251">
        <f>IF(I$100=0,0,I$100/NMM_fec!I$100)</f>
        <v>0.62953855749711762</v>
      </c>
      <c r="J205" s="251">
        <f>IF(J$100=0,0,J$100/NMM_fec!J$100)</f>
        <v>0.63220499615269365</v>
      </c>
      <c r="K205" s="251">
        <f>IF(K$100=0,0,K$100/NMM_fec!K$100)</f>
        <v>0.63500405620921485</v>
      </c>
      <c r="L205" s="251">
        <f>IF(L$100=0,0,L$100/NMM_fec!L$100)</f>
        <v>0.63665183229798883</v>
      </c>
      <c r="M205" s="251">
        <f>IF(M$100=0,0,M$100/NMM_fec!M$100)</f>
        <v>0.64291813287984367</v>
      </c>
      <c r="N205" s="251">
        <f>IF(N$100=0,0,N$100/NMM_fec!N$100)</f>
        <v>0.64291813287984356</v>
      </c>
      <c r="O205" s="251">
        <f>IF(O$100=0,0,O$100/NMM_fec!O$100)</f>
        <v>0.64291813287984378</v>
      </c>
      <c r="P205" s="251">
        <f>IF(P$100=0,0,P$100/NMM_fec!P$100)</f>
        <v>0.65927082865389586</v>
      </c>
      <c r="Q205" s="251">
        <f>IF(Q$100=0,0,Q$100/NMM_fec!Q$100)</f>
        <v>0.65927082865389586</v>
      </c>
    </row>
    <row r="206" spans="1:17" x14ac:dyDescent="0.25">
      <c r="A206" s="76" t="s">
        <v>80</v>
      </c>
      <c r="B206" s="251">
        <f>IF(B$101=0,0,B$101/NMM_fec!B$101)</f>
        <v>0.43022229509451015</v>
      </c>
      <c r="C206" s="251">
        <f>IF(C$101=0,0,C$101/NMM_fec!C$101)</f>
        <v>0.4302222950945101</v>
      </c>
      <c r="D206" s="251">
        <f>IF(D$101=0,0,D$101/NMM_fec!D$101)</f>
        <v>0.4302222950945101</v>
      </c>
      <c r="E206" s="251">
        <f>IF(E$101=0,0,E$101/NMM_fec!E$101)</f>
        <v>0.4302222950945101</v>
      </c>
      <c r="F206" s="251">
        <f>IF(F$101=0,0,F$101/NMM_fec!F$101)</f>
        <v>0.43212568208557728</v>
      </c>
      <c r="G206" s="251">
        <f>IF(G$101=0,0,G$101/NMM_fec!G$101)</f>
        <v>0.43356695307712489</v>
      </c>
      <c r="H206" s="251">
        <f>IF(H$101=0,0,H$101/NMM_fec!H$101)</f>
        <v>0.43548620165674679</v>
      </c>
      <c r="I206" s="251">
        <f>IF(I$101=0,0,I$101/NMM_fec!I$101)</f>
        <v>0.43886678952648556</v>
      </c>
      <c r="J206" s="251">
        <f>IF(J$101=0,0,J$101/NMM_fec!J$101)</f>
        <v>0.44072562939944632</v>
      </c>
      <c r="K206" s="251">
        <f>IF(K$101=0,0,K$101/NMM_fec!K$101)</f>
        <v>0.44267692290810956</v>
      </c>
      <c r="L206" s="251">
        <f>IF(L$101=0,0,L$101/NMM_fec!L$101)</f>
        <v>0.44382562808800163</v>
      </c>
      <c r="M206" s="251">
        <f>IF(M$101=0,0,M$101/NMM_fec!M$101)</f>
        <v>0.44819402012025489</v>
      </c>
      <c r="N206" s="251">
        <f>IF(N$101=0,0,N$101/NMM_fec!N$101)</f>
        <v>0.44819402012025483</v>
      </c>
      <c r="O206" s="251">
        <f>IF(O$101=0,0,O$101/NMM_fec!O$101)</f>
        <v>0.44819402012025483</v>
      </c>
      <c r="P206" s="251">
        <f>IF(P$101=0,0,P$101/NMM_fec!P$101)</f>
        <v>0.45959388595689904</v>
      </c>
      <c r="Q206" s="251">
        <f>IF(Q$101=0,0,Q$101/NMM_fec!Q$101)</f>
        <v>0.45959388595689898</v>
      </c>
    </row>
    <row r="207" spans="1:17" x14ac:dyDescent="0.25">
      <c r="A207" s="129" t="s">
        <v>79</v>
      </c>
      <c r="B207" s="250">
        <f>IF(B$102=0,0,B$102/NMM_fec!B$102)</f>
        <v>0.60211652129789595</v>
      </c>
      <c r="C207" s="250">
        <f>IF(C$102=0,0,C$102/NMM_fec!C$102)</f>
        <v>0.60211652129789606</v>
      </c>
      <c r="D207" s="250">
        <f>IF(D$102=0,0,D$102/NMM_fec!D$102)</f>
        <v>0.60211652129789617</v>
      </c>
      <c r="E207" s="250">
        <f>IF(E$102=0,0,E$102/NMM_fec!E$102)</f>
        <v>0.60211652129789606</v>
      </c>
      <c r="F207" s="250">
        <f>IF(F$102=0,0,F$102/NMM_fec!F$102)</f>
        <v>0.60478040173090186</v>
      </c>
      <c r="G207" s="250">
        <f>IF(G$102=0,0,G$102/NMM_fec!G$102)</f>
        <v>0.60679752888951999</v>
      </c>
      <c r="H207" s="250">
        <f>IF(H$102=0,0,H$102/NMM_fec!H$102)</f>
        <v>0.62174775361848134</v>
      </c>
      <c r="I207" s="250">
        <f>IF(I$102=0,0,I$102/NMM_fec!I$102)</f>
        <v>0.62657425077481754</v>
      </c>
      <c r="J207" s="250">
        <f>IF(J$102=0,0,J$102/NMM_fec!J$102)</f>
        <v>0.62922813397697874</v>
      </c>
      <c r="K207" s="250">
        <f>IF(K$102=0,0,K$102/NMM_fec!K$102)</f>
        <v>0.63201401410600755</v>
      </c>
      <c r="L207" s="250">
        <f>IF(L$102=0,0,L$102/NMM_fec!L$102)</f>
        <v>0.63365403131539488</v>
      </c>
      <c r="M207" s="250">
        <f>IF(M$102=0,0,M$102/NMM_fec!M$102)</f>
        <v>0.63989082578246526</v>
      </c>
      <c r="N207" s="250">
        <f>IF(N$102=0,0,N$102/NMM_fec!N$102)</f>
        <v>0.63989082578246526</v>
      </c>
      <c r="O207" s="250">
        <f>IF(O$102=0,0,O$102/NMM_fec!O$102)</f>
        <v>0.62726880344972324</v>
      </c>
      <c r="P207" s="250">
        <f>IF(P$102=0,0,P$102/NMM_fec!P$102)</f>
        <v>0.64322345675125658</v>
      </c>
      <c r="Q207" s="250">
        <f>IF(Q$102=0,0,Q$102/NMM_fec!Q$102)</f>
        <v>0.64322345675125658</v>
      </c>
    </row>
    <row r="208" spans="1:17" x14ac:dyDescent="0.25">
      <c r="A208" s="127" t="s">
        <v>206</v>
      </c>
      <c r="B208" s="249">
        <f>IF(B$107=0,0,B$107/NMM_fec!B$107)</f>
        <v>0.41734495433793678</v>
      </c>
      <c r="C208" s="249">
        <f>IF(C$107=0,0,C$107/NMM_fec!C$107)</f>
        <v>0.41620073813547059</v>
      </c>
      <c r="D208" s="249">
        <f>IF(D$107=0,0,D$107/NMM_fec!D$107)</f>
        <v>0.43149192450933549</v>
      </c>
      <c r="E208" s="249">
        <f>IF(E$107=0,0,E$107/NMM_fec!E$107)</f>
        <v>0.42578471533850532</v>
      </c>
      <c r="F208" s="249">
        <f>IF(F$107=0,0,F$107/NMM_fec!F$107)</f>
        <v>0.42211797913207261</v>
      </c>
      <c r="G208" s="249">
        <f>IF(G$107=0,0,G$107/NMM_fec!G$107)</f>
        <v>0.42343226671976608</v>
      </c>
      <c r="H208" s="249">
        <f>IF(H$107=0,0,H$107/NMM_fec!H$107)</f>
        <v>0.42190949117736515</v>
      </c>
      <c r="I208" s="249">
        <f>IF(I$107=0,0,I$107/NMM_fec!I$107)</f>
        <v>0.43688046620430865</v>
      </c>
      <c r="J208" s="249">
        <f>IF(J$107=0,0,J$107/NMM_fec!J$107)</f>
        <v>0.43374568566535049</v>
      </c>
      <c r="K208" s="249">
        <f>IF(K$107=0,0,K$107/NMM_fec!K$107)</f>
        <v>0.43507429970716632</v>
      </c>
      <c r="L208" s="249">
        <f>IF(L$107=0,0,L$107/NMM_fec!L$107)</f>
        <v>0.43425718081405806</v>
      </c>
      <c r="M208" s="249">
        <f>IF(M$107=0,0,M$107/NMM_fec!M$107)</f>
        <v>0.45169073069359167</v>
      </c>
      <c r="N208" s="249">
        <f>IF(N$107=0,0,N$107/NMM_fec!N$107)</f>
        <v>0.44875170148416804</v>
      </c>
      <c r="O208" s="249">
        <f>IF(O$107=0,0,O$107/NMM_fec!O$107)</f>
        <v>0.45246520680017499</v>
      </c>
      <c r="P208" s="249">
        <f>IF(P$107=0,0,P$107/NMM_fec!P$107)</f>
        <v>0.45651144042806913</v>
      </c>
      <c r="Q208" s="249">
        <f>IF(Q$107=0,0,Q$107/NMM_fec!Q$107)</f>
        <v>0.46403840875286162</v>
      </c>
    </row>
    <row r="209" spans="1:17" x14ac:dyDescent="0.25">
      <c r="A209" s="127" t="s">
        <v>205</v>
      </c>
      <c r="B209" s="249">
        <f>IF(B$115=0,0,B$115/NMM_fec!B$115)</f>
        <v>0.52801383974579685</v>
      </c>
      <c r="C209" s="249">
        <f>IF(C$115=0,0,C$115/NMM_fec!C$115)</f>
        <v>0.52801383974579674</v>
      </c>
      <c r="D209" s="249">
        <f>IF(D$115=0,0,D$115/NMM_fec!D$115)</f>
        <v>0.52801383974579674</v>
      </c>
      <c r="E209" s="249">
        <f>IF(E$115=0,0,E$115/NMM_fec!E$115)</f>
        <v>0.52801383974579685</v>
      </c>
      <c r="F209" s="249">
        <f>IF(F$115=0,0,F$115/NMM_fec!F$115)</f>
        <v>0.53034987552342849</v>
      </c>
      <c r="G209" s="249">
        <f>IF(G$115=0,0,G$115/NMM_fec!G$115)</f>
        <v>0.53211875416834886</v>
      </c>
      <c r="H209" s="249">
        <f>IF(H$115=0,0,H$115/NMM_fec!H$115)</f>
        <v>0.53447425694797612</v>
      </c>
      <c r="I209" s="249">
        <f>IF(I$115=0,0,I$115/NMM_fec!I$115)</f>
        <v>0.53862326828944251</v>
      </c>
      <c r="J209" s="249">
        <f>IF(J$115=0,0,J$115/NMM_fec!J$115)</f>
        <v>0.54090463118017562</v>
      </c>
      <c r="K209" s="249">
        <f>IF(K$115=0,0,K$115/NMM_fec!K$115)</f>
        <v>0.54329946285144914</v>
      </c>
      <c r="L209" s="249">
        <f>IF(L$115=0,0,L$115/NMM_fec!L$115)</f>
        <v>0.54470927410411207</v>
      </c>
      <c r="M209" s="249">
        <f>IF(M$115=0,0,M$115/NMM_fec!M$115)</f>
        <v>0.55007062212527458</v>
      </c>
      <c r="N209" s="249">
        <f>IF(N$115=0,0,N$115/NMM_fec!N$115)</f>
        <v>0.55007062212527458</v>
      </c>
      <c r="O209" s="249">
        <f>IF(O$115=0,0,O$115/NMM_fec!O$115)</f>
        <v>0.55007062212527469</v>
      </c>
      <c r="P209" s="249">
        <f>IF(P$115=0,0,P$115/NMM_fec!P$115)</f>
        <v>0.56406173091165457</v>
      </c>
      <c r="Q209" s="249">
        <f>IF(Q$115=0,0,Q$115/NMM_fec!Q$115)</f>
        <v>0.56406173091165457</v>
      </c>
    </row>
    <row r="210" spans="1:17" x14ac:dyDescent="0.25">
      <c r="A210" s="127" t="s">
        <v>204</v>
      </c>
      <c r="B210" s="249">
        <f>IF(B$116=0,0,B$116/NMM_fec!B$116)</f>
        <v>0.44771593590668224</v>
      </c>
      <c r="C210" s="249">
        <f>IF(C$116=0,0,C$116/NMM_fec!C$116)</f>
        <v>0.447420789738462</v>
      </c>
      <c r="D210" s="249">
        <f>IF(D$116=0,0,D$116/NMM_fec!D$116)</f>
        <v>0.44915216447849377</v>
      </c>
      <c r="E210" s="249">
        <f>IF(E$116=0,0,E$116/NMM_fec!E$116)</f>
        <v>0.44767328793152411</v>
      </c>
      <c r="F210" s="249">
        <f>IF(F$116=0,0,F$116/NMM_fec!F$116)</f>
        <v>0.44839426512070668</v>
      </c>
      <c r="G210" s="249">
        <f>IF(G$116=0,0,G$116/NMM_fec!G$116)</f>
        <v>0.4495686984434783</v>
      </c>
      <c r="H210" s="249">
        <f>IF(H$116=0,0,H$116/NMM_fec!H$116)</f>
        <v>0.45089523844581841</v>
      </c>
      <c r="I210" s="249">
        <f>IF(I$116=0,0,I$116/NMM_fec!I$116)</f>
        <v>0.45444005368082835</v>
      </c>
      <c r="J210" s="249">
        <f>IF(J$116=0,0,J$116/NMM_fec!J$116)</f>
        <v>0.45623298247253202</v>
      </c>
      <c r="K210" s="249">
        <f>IF(K$116=0,0,K$116/NMM_fec!K$116)</f>
        <v>0.45823311054159505</v>
      </c>
      <c r="L210" s="249">
        <f>IF(L$116=0,0,L$116/NMM_fec!L$116)</f>
        <v>0.45929889657090572</v>
      </c>
      <c r="M210" s="249">
        <f>IF(M$116=0,0,M$116/NMM_fec!M$116)</f>
        <v>0.46648324386846129</v>
      </c>
      <c r="N210" s="249">
        <f>IF(N$116=0,0,N$116/NMM_fec!N$116)</f>
        <v>0.46609650810109227</v>
      </c>
      <c r="O210" s="249">
        <f>IF(O$116=0,0,O$116/NMM_fec!O$116)</f>
        <v>0.46661167057862413</v>
      </c>
      <c r="P210" s="249">
        <f>IF(P$116=0,0,P$116/NMM_fec!P$116)</f>
        <v>0.47805859573924181</v>
      </c>
      <c r="Q210" s="249">
        <f>IF(Q$116=0,0,Q$116/NMM_fec!Q$116)</f>
        <v>0.4785993297683992</v>
      </c>
    </row>
    <row r="211" spans="1:17" x14ac:dyDescent="0.25">
      <c r="A211" s="72" t="s">
        <v>203</v>
      </c>
      <c r="B211" s="247">
        <f>IF(B$124=0,0,B$124/NMM_fec!B$124)</f>
        <v>0.54268089084984672</v>
      </c>
      <c r="C211" s="247">
        <f>IF(C$124=0,0,C$124/NMM_fec!C$124)</f>
        <v>0.54268089084984661</v>
      </c>
      <c r="D211" s="247">
        <f>IF(D$124=0,0,D$124/NMM_fec!D$124)</f>
        <v>0.54268089084984661</v>
      </c>
      <c r="E211" s="247">
        <f>IF(E$124=0,0,E$124/NMM_fec!E$124)</f>
        <v>0.54268089084984672</v>
      </c>
      <c r="F211" s="247">
        <f>IF(F$124=0,0,F$124/NMM_fec!F$124)</f>
        <v>0.54508181651019039</v>
      </c>
      <c r="G211" s="247">
        <f>IF(G$124=0,0,G$124/NMM_fec!G$124)</f>
        <v>0.54689983067302517</v>
      </c>
      <c r="H211" s="247">
        <f>IF(H$124=0,0,H$124/NMM_fec!H$124)</f>
        <v>0.54932076408541997</v>
      </c>
      <c r="I211" s="247">
        <f>IF(I$124=0,0,I$124/NMM_fec!I$124)</f>
        <v>0.55358502574192703</v>
      </c>
      <c r="J211" s="247">
        <f>IF(J$124=0,0,J$124/NMM_fec!J$124)</f>
        <v>0.55592975982406945</v>
      </c>
      <c r="K211" s="247">
        <f>IF(K$124=0,0,K$124/NMM_fec!K$124)</f>
        <v>0.55839111459732271</v>
      </c>
      <c r="L211" s="247">
        <f>IF(L$124=0,0,L$124/NMM_fec!L$124)</f>
        <v>0.55984008727367074</v>
      </c>
      <c r="M211" s="247">
        <f>IF(M$124=0,0,M$124/NMM_fec!M$124)</f>
        <v>0.56535036162875441</v>
      </c>
      <c r="N211" s="247">
        <f>IF(N$124=0,0,N$124/NMM_fec!N$124)</f>
        <v>0.56535036162875441</v>
      </c>
      <c r="O211" s="247">
        <f>IF(O$124=0,0,O$124/NMM_fec!O$124)</f>
        <v>0.56535036162875452</v>
      </c>
      <c r="P211" s="247">
        <f>IF(P$124=0,0,P$124/NMM_fec!P$124)</f>
        <v>0.57973011232586735</v>
      </c>
      <c r="Q211" s="247">
        <f>IF(Q$124=0,0,Q$124/NMM_fec!Q$124)</f>
        <v>0.57973011232586724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724.64205705813094</v>
      </c>
      <c r="C5" s="96">
        <v>669.39605754977993</v>
      </c>
      <c r="D5" s="96">
        <v>667.26889074347719</v>
      </c>
      <c r="E5" s="96">
        <v>574.0294324416235</v>
      </c>
      <c r="F5" s="96">
        <v>642.65111190247444</v>
      </c>
      <c r="G5" s="96">
        <v>630.98790719060753</v>
      </c>
      <c r="H5" s="96">
        <v>650.89290698320792</v>
      </c>
      <c r="I5" s="96">
        <v>615.04928465054059</v>
      </c>
      <c r="J5" s="96">
        <v>606.17759646714774</v>
      </c>
      <c r="K5" s="96">
        <v>556.85064878411686</v>
      </c>
      <c r="L5" s="96">
        <v>587.63034276046017</v>
      </c>
      <c r="M5" s="96">
        <v>649.34287542680818</v>
      </c>
      <c r="N5" s="96">
        <v>595.54440453715563</v>
      </c>
      <c r="O5" s="96">
        <v>572.81724155707275</v>
      </c>
      <c r="P5" s="96">
        <v>567.41159212565356</v>
      </c>
      <c r="Q5" s="96">
        <v>499.94874743635296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0.52197917865313836</v>
      </c>
      <c r="C10" s="158">
        <v>0.51146601639496103</v>
      </c>
      <c r="D10" s="158">
        <v>0.45310096092078178</v>
      </c>
      <c r="E10" s="158">
        <v>0.37026320490903075</v>
      </c>
      <c r="F10" s="158">
        <v>0.45263144841206371</v>
      </c>
      <c r="G10" s="158">
        <v>0.42799804142906783</v>
      </c>
      <c r="H10" s="158">
        <v>0.4676307470573971</v>
      </c>
      <c r="I10" s="158">
        <v>0.46802810793998162</v>
      </c>
      <c r="J10" s="158">
        <v>0.50082898897460459</v>
      </c>
      <c r="K10" s="158">
        <v>0.46232304343100006</v>
      </c>
      <c r="L10" s="158">
        <v>0.50027262443301745</v>
      </c>
      <c r="M10" s="158">
        <v>0.60270501596806803</v>
      </c>
      <c r="N10" s="158">
        <v>0.55319869208066885</v>
      </c>
      <c r="O10" s="158">
        <v>0.54652182374971681</v>
      </c>
      <c r="P10" s="158">
        <v>0.54233039196406907</v>
      </c>
      <c r="Q10" s="158">
        <v>0.4434950603951936</v>
      </c>
    </row>
    <row r="11" spans="1:17" x14ac:dyDescent="0.25">
      <c r="A11" s="92" t="s">
        <v>125</v>
      </c>
      <c r="B11" s="91">
        <v>0.1295767408314826</v>
      </c>
      <c r="C11" s="91">
        <v>0.12696694075332196</v>
      </c>
      <c r="D11" s="91">
        <v>0.11247832899239509</v>
      </c>
      <c r="E11" s="91">
        <v>9.1914584535206637E-2</v>
      </c>
      <c r="F11" s="91">
        <v>0.11236177664098465</v>
      </c>
      <c r="G11" s="91">
        <v>0.10624674998289424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0.13566923664942721</v>
      </c>
      <c r="P11" s="91">
        <v>0.13462875056796489</v>
      </c>
      <c r="Q11" s="91">
        <v>0.1100937486609174</v>
      </c>
    </row>
    <row r="12" spans="1:17" x14ac:dyDescent="0.25">
      <c r="A12" s="92" t="s">
        <v>26</v>
      </c>
      <c r="B12" s="91">
        <v>0.39240243782165579</v>
      </c>
      <c r="C12" s="91">
        <v>0.38449907564163904</v>
      </c>
      <c r="D12" s="91">
        <v>0.34062263192838671</v>
      </c>
      <c r="E12" s="91">
        <v>0.27834862037382413</v>
      </c>
      <c r="F12" s="91">
        <v>0.34026967177107903</v>
      </c>
      <c r="G12" s="91">
        <v>0.32175129144617359</v>
      </c>
      <c r="H12" s="91">
        <v>0.4676307470573971</v>
      </c>
      <c r="I12" s="91">
        <v>0.46802810793998162</v>
      </c>
      <c r="J12" s="91">
        <v>0.50082898897460459</v>
      </c>
      <c r="K12" s="91">
        <v>0.46232304343100006</v>
      </c>
      <c r="L12" s="91">
        <v>0.50027262443301745</v>
      </c>
      <c r="M12" s="91">
        <v>0.60270501596806803</v>
      </c>
      <c r="N12" s="91">
        <v>0.55319869208066885</v>
      </c>
      <c r="O12" s="91">
        <v>0.4108525871002896</v>
      </c>
      <c r="P12" s="91">
        <v>0.40770164139610421</v>
      </c>
      <c r="Q12" s="91">
        <v>0.33340131173427617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86.029570791895694</v>
      </c>
      <c r="C16" s="204">
        <v>99.75485592631567</v>
      </c>
      <c r="D16" s="204">
        <v>92.21360766708969</v>
      </c>
      <c r="E16" s="204">
        <v>72.084547011601643</v>
      </c>
      <c r="F16" s="204">
        <v>83.375191614431969</v>
      </c>
      <c r="G16" s="204">
        <v>82.927604350764028</v>
      </c>
      <c r="H16" s="204">
        <v>93.236547748457326</v>
      </c>
      <c r="I16" s="204">
        <v>68.282164035594974</v>
      </c>
      <c r="J16" s="204">
        <v>79.351348191735269</v>
      </c>
      <c r="K16" s="204">
        <v>66.346567600771749</v>
      </c>
      <c r="L16" s="204">
        <v>74.470430386415188</v>
      </c>
      <c r="M16" s="204">
        <v>91.633890428027755</v>
      </c>
      <c r="N16" s="204">
        <v>85.895900001889842</v>
      </c>
      <c r="O16" s="204">
        <v>81.472208367043635</v>
      </c>
      <c r="P16" s="204">
        <v>82.69472303103862</v>
      </c>
      <c r="Q16" s="204">
        <v>67.559338181951986</v>
      </c>
    </row>
    <row r="17" spans="1:17" x14ac:dyDescent="0.25">
      <c r="A17" s="152" t="s">
        <v>227</v>
      </c>
      <c r="B17" s="151">
        <v>81.443875851673226</v>
      </c>
      <c r="C17" s="151">
        <v>95.261521288849835</v>
      </c>
      <c r="D17" s="151">
        <v>88.233022101846132</v>
      </c>
      <c r="E17" s="151">
        <v>68.831708249559412</v>
      </c>
      <c r="F17" s="151">
        <v>79.398730813592152</v>
      </c>
      <c r="G17" s="151">
        <v>79.167553120232824</v>
      </c>
      <c r="H17" s="151">
        <v>88.864685101369119</v>
      </c>
      <c r="I17" s="151">
        <v>63.90658647623696</v>
      </c>
      <c r="J17" s="151">
        <v>74.669116402540553</v>
      </c>
      <c r="K17" s="151">
        <v>62.024326479582086</v>
      </c>
      <c r="L17" s="151">
        <v>69.793400028847529</v>
      </c>
      <c r="M17" s="151">
        <v>85.99922341114727</v>
      </c>
      <c r="N17" s="151">
        <v>80.724065785375686</v>
      </c>
      <c r="O17" s="151">
        <v>76.670901218438729</v>
      </c>
      <c r="P17" s="151">
        <v>77.930238476739731</v>
      </c>
      <c r="Q17" s="151">
        <v>63.663142437678182</v>
      </c>
    </row>
    <row r="18" spans="1:17" x14ac:dyDescent="0.25">
      <c r="A18" s="154" t="s">
        <v>33</v>
      </c>
      <c r="B18" s="83">
        <v>43.120133585573235</v>
      </c>
      <c r="C18" s="83">
        <v>12.038282452969828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2.7517988795820765</v>
      </c>
      <c r="L18" s="83">
        <v>0</v>
      </c>
      <c r="M18" s="83">
        <v>3.6312234111470669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38.323742266099991</v>
      </c>
      <c r="C24" s="208">
        <v>83.223238835880011</v>
      </c>
      <c r="D24" s="208">
        <v>88.233022101846132</v>
      </c>
      <c r="E24" s="208">
        <v>68.831708249559412</v>
      </c>
      <c r="F24" s="208">
        <v>79.398730813592152</v>
      </c>
      <c r="G24" s="208">
        <v>79.167553120232824</v>
      </c>
      <c r="H24" s="208">
        <v>88.864685101369119</v>
      </c>
      <c r="I24" s="208">
        <v>63.90658647623696</v>
      </c>
      <c r="J24" s="208">
        <v>74.669116402540553</v>
      </c>
      <c r="K24" s="208">
        <v>59.272527600000011</v>
      </c>
      <c r="L24" s="208">
        <v>69.793400028847529</v>
      </c>
      <c r="M24" s="208">
        <v>82.368000000000208</v>
      </c>
      <c r="N24" s="208">
        <v>80.724065785375686</v>
      </c>
      <c r="O24" s="208">
        <v>76.670901218438729</v>
      </c>
      <c r="P24" s="208">
        <v>77.930238476739731</v>
      </c>
      <c r="Q24" s="208">
        <v>63.663142437678182</v>
      </c>
    </row>
    <row r="25" spans="1:17" x14ac:dyDescent="0.25">
      <c r="A25" s="152" t="s">
        <v>226</v>
      </c>
      <c r="B25" s="264">
        <v>4.585694940222468</v>
      </c>
      <c r="C25" s="264">
        <v>4.4933346374658365</v>
      </c>
      <c r="D25" s="264">
        <v>3.9805855652435516</v>
      </c>
      <c r="E25" s="264">
        <v>3.2528387620422348</v>
      </c>
      <c r="F25" s="264">
        <v>3.9764608008398157</v>
      </c>
      <c r="G25" s="264">
        <v>3.760051230531209</v>
      </c>
      <c r="H25" s="264">
        <v>4.3718626470882</v>
      </c>
      <c r="I25" s="264">
        <v>4.3755775593580131</v>
      </c>
      <c r="J25" s="264">
        <v>4.6822317891947236</v>
      </c>
      <c r="K25" s="264">
        <v>4.3222411211896645</v>
      </c>
      <c r="L25" s="264">
        <v>4.6770303575676664</v>
      </c>
      <c r="M25" s="264">
        <v>5.6346670168804796</v>
      </c>
      <c r="N25" s="264">
        <v>5.1718342165141555</v>
      </c>
      <c r="O25" s="264">
        <v>4.8013071486049084</v>
      </c>
      <c r="P25" s="264">
        <v>4.7644845542988907</v>
      </c>
      <c r="Q25" s="264">
        <v>3.8961957442738107</v>
      </c>
    </row>
    <row r="26" spans="1:17" x14ac:dyDescent="0.25">
      <c r="A26" s="150" t="s">
        <v>33</v>
      </c>
      <c r="B26" s="87">
        <v>4.585694940222468</v>
      </c>
      <c r="C26" s="87">
        <v>4.4933346374658365</v>
      </c>
      <c r="D26" s="87">
        <v>3.9805855652435516</v>
      </c>
      <c r="E26" s="87">
        <v>3.2528387620422348</v>
      </c>
      <c r="F26" s="87">
        <v>3.9764608008398157</v>
      </c>
      <c r="G26" s="87">
        <v>3.760051230531209</v>
      </c>
      <c r="H26" s="87">
        <v>4.3718626470882</v>
      </c>
      <c r="I26" s="87">
        <v>4.3755775593580131</v>
      </c>
      <c r="J26" s="87">
        <v>4.6822317891947236</v>
      </c>
      <c r="K26" s="87">
        <v>4.3222411211896645</v>
      </c>
      <c r="L26" s="87">
        <v>4.6770303575676664</v>
      </c>
      <c r="M26" s="87">
        <v>5.6346670168804796</v>
      </c>
      <c r="N26" s="87">
        <v>5.1718342165141555</v>
      </c>
      <c r="O26" s="87">
        <v>4.8013071486049084</v>
      </c>
      <c r="P26" s="87">
        <v>4.7644845542988907</v>
      </c>
      <c r="Q26" s="87">
        <v>3.8961957442738107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118.81118708758213</v>
      </c>
      <c r="C36" s="204">
        <v>116.41821560706938</v>
      </c>
      <c r="D36" s="204">
        <v>106.38252211546676</v>
      </c>
      <c r="E36" s="204">
        <v>90.451552225112806</v>
      </c>
      <c r="F36" s="204">
        <v>107.31205883963035</v>
      </c>
      <c r="G36" s="204">
        <v>104.4218947984144</v>
      </c>
      <c r="H36" s="204">
        <v>118.44756848769325</v>
      </c>
      <c r="I36" s="204">
        <v>112.96224250700558</v>
      </c>
      <c r="J36" s="204">
        <v>122.46695928643783</v>
      </c>
      <c r="K36" s="204">
        <v>111.98533813991403</v>
      </c>
      <c r="L36" s="204">
        <v>121.16796974961197</v>
      </c>
      <c r="M36" s="204">
        <v>145.98909998281241</v>
      </c>
      <c r="N36" s="204">
        <v>134.23612584318508</v>
      </c>
      <c r="O36" s="204">
        <v>125.37102136627941</v>
      </c>
      <c r="P36" s="204">
        <v>124.62714870265087</v>
      </c>
      <c r="Q36" s="204">
        <v>102.47247419400581</v>
      </c>
    </row>
    <row r="37" spans="1:17" x14ac:dyDescent="0.25">
      <c r="A37" s="84" t="s">
        <v>33</v>
      </c>
      <c r="B37" s="83">
        <v>118.81118708758213</v>
      </c>
      <c r="C37" s="83">
        <v>116.41821560706938</v>
      </c>
      <c r="D37" s="83">
        <v>96.426710617312892</v>
      </c>
      <c r="E37" s="83">
        <v>69.478675581792203</v>
      </c>
      <c r="F37" s="83">
        <v>90.318093253222486</v>
      </c>
      <c r="G37" s="83">
        <v>80.343447918647257</v>
      </c>
      <c r="H37" s="83">
        <v>98.942854468222365</v>
      </c>
      <c r="I37" s="83">
        <v>94.847146062922519</v>
      </c>
      <c r="J37" s="83">
        <v>104.33565368897838</v>
      </c>
      <c r="K37" s="83">
        <v>111.98533813991403</v>
      </c>
      <c r="L37" s="83">
        <v>105.58989395398365</v>
      </c>
      <c r="M37" s="83">
        <v>145.98909998281241</v>
      </c>
      <c r="N37" s="83">
        <v>128.73168928252488</v>
      </c>
      <c r="O37" s="83">
        <v>110.37892258471807</v>
      </c>
      <c r="P37" s="83">
        <v>111.03738717939083</v>
      </c>
      <c r="Q37" s="83">
        <v>84.768126719892138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9.9558114981538584</v>
      </c>
      <c r="E43" s="208">
        <v>20.97287664332061</v>
      </c>
      <c r="F43" s="208">
        <v>16.993965586407871</v>
      </c>
      <c r="G43" s="208">
        <v>24.078446879767142</v>
      </c>
      <c r="H43" s="208">
        <v>19.504714019470885</v>
      </c>
      <c r="I43" s="208">
        <v>18.115096444083058</v>
      </c>
      <c r="J43" s="208">
        <v>18.131305597459448</v>
      </c>
      <c r="K43" s="208">
        <v>0</v>
      </c>
      <c r="L43" s="208">
        <v>15.578075795628319</v>
      </c>
      <c r="M43" s="208">
        <v>0</v>
      </c>
      <c r="N43" s="208">
        <v>5.5044365606602046</v>
      </c>
      <c r="O43" s="208">
        <v>14.992098781561333</v>
      </c>
      <c r="P43" s="208">
        <v>13.589761523260037</v>
      </c>
      <c r="Q43" s="208">
        <v>17.704347474113678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519.27931999999998</v>
      </c>
      <c r="C45" s="176">
        <v>452.71151999999995</v>
      </c>
      <c r="D45" s="176">
        <v>468.21966000000003</v>
      </c>
      <c r="E45" s="176">
        <v>411.12306999999998</v>
      </c>
      <c r="F45" s="176">
        <v>451.51123000000001</v>
      </c>
      <c r="G45" s="176">
        <v>443.21041000000002</v>
      </c>
      <c r="H45" s="176">
        <v>438.74115999999998</v>
      </c>
      <c r="I45" s="176">
        <v>433.33685000000003</v>
      </c>
      <c r="J45" s="176">
        <v>403.85845999999998</v>
      </c>
      <c r="K45" s="176">
        <v>378.05642</v>
      </c>
      <c r="L45" s="176">
        <v>391.49167</v>
      </c>
      <c r="M45" s="176">
        <v>411.11718000000002</v>
      </c>
      <c r="N45" s="176">
        <v>374.85918000000004</v>
      </c>
      <c r="O45" s="176">
        <v>365.42748999999998</v>
      </c>
      <c r="P45" s="176">
        <v>359.54739000000001</v>
      </c>
      <c r="Q45" s="176">
        <v>329.47343999999998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36.511865226698312</v>
      </c>
      <c r="C47" s="96">
        <v>63.160576281501079</v>
      </c>
      <c r="D47" s="96">
        <v>28.377422408982856</v>
      </c>
      <c r="E47" s="96">
        <v>5.3634393052802265</v>
      </c>
      <c r="F47" s="96">
        <v>38.87484848700673</v>
      </c>
      <c r="G47" s="96">
        <v>60.984815412399719</v>
      </c>
      <c r="H47" s="96">
        <v>61.035171187432141</v>
      </c>
      <c r="I47" s="96">
        <v>37.557621482948477</v>
      </c>
      <c r="J47" s="96">
        <v>13.663710153956581</v>
      </c>
      <c r="K47" s="96">
        <v>12.514950429903596</v>
      </c>
      <c r="L47" s="96">
        <v>10.677518305108526</v>
      </c>
      <c r="M47" s="96">
        <v>10.628787465606024</v>
      </c>
      <c r="N47" s="96">
        <v>14.428649948611003</v>
      </c>
      <c r="O47" s="96">
        <v>33.122124617845394</v>
      </c>
      <c r="P47" s="96">
        <v>30.177640322879949</v>
      </c>
      <c r="Q47" s="96">
        <v>67.730648496458016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0.12785764232982877</v>
      </c>
      <c r="C52" s="158">
        <v>0.2200689444017454</v>
      </c>
      <c r="D52" s="158">
        <v>0.10166379607896983</v>
      </c>
      <c r="E52" s="158">
        <v>1.8768272028701762E-2</v>
      </c>
      <c r="F52" s="158">
        <v>0.13303623526303263</v>
      </c>
      <c r="G52" s="158">
        <v>0.20744088616541986</v>
      </c>
      <c r="H52" s="158">
        <v>0.19261209327133624</v>
      </c>
      <c r="I52" s="158">
        <v>0.11862837177663321</v>
      </c>
      <c r="J52" s="158">
        <v>4.3044259689541328E-2</v>
      </c>
      <c r="K52" s="158">
        <v>3.9409723688623839E-2</v>
      </c>
      <c r="L52" s="158">
        <v>3.3540438355880886E-2</v>
      </c>
      <c r="M52" s="158">
        <v>3.5019474083834087E-2</v>
      </c>
      <c r="N52" s="158">
        <v>4.7240495377169164E-2</v>
      </c>
      <c r="O52" s="158">
        <v>0.11911052226570662</v>
      </c>
      <c r="P52" s="158">
        <v>0.10530280826833921</v>
      </c>
      <c r="Q52" s="158">
        <v>0.26887031225032926</v>
      </c>
    </row>
    <row r="53" spans="1:17" x14ac:dyDescent="0.25">
      <c r="A53" s="92" t="s">
        <v>125</v>
      </c>
      <c r="B53" s="91">
        <v>3.1739535332128352E-2</v>
      </c>
      <c r="C53" s="91">
        <v>5.4630180168071467E-2</v>
      </c>
      <c r="D53" s="91">
        <v>2.5237143348246782E-2</v>
      </c>
      <c r="E53" s="91">
        <v>4.6590584835068697E-3</v>
      </c>
      <c r="F53" s="91">
        <v>3.3025075487406096E-2</v>
      </c>
      <c r="G53" s="91">
        <v>5.1495375761667045E-2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2.9568139698120145E-2</v>
      </c>
      <c r="P53" s="91">
        <v>2.6140496122894256E-2</v>
      </c>
      <c r="Q53" s="91">
        <v>6.6744690578724966E-2</v>
      </c>
    </row>
    <row r="54" spans="1:17" x14ac:dyDescent="0.25">
      <c r="A54" s="92" t="s">
        <v>26</v>
      </c>
      <c r="B54" s="91">
        <v>9.6118106997700431E-2</v>
      </c>
      <c r="C54" s="91">
        <v>0.16543876423367393</v>
      </c>
      <c r="D54" s="91">
        <v>7.6426652730723049E-2</v>
      </c>
      <c r="E54" s="91">
        <v>1.4109213545194893E-2</v>
      </c>
      <c r="F54" s="91">
        <v>0.10001115977562654</v>
      </c>
      <c r="G54" s="91">
        <v>0.15594551040375282</v>
      </c>
      <c r="H54" s="91">
        <v>0.19261209327133624</v>
      </c>
      <c r="I54" s="91">
        <v>0.11862837177663321</v>
      </c>
      <c r="J54" s="91">
        <v>4.3044259689541328E-2</v>
      </c>
      <c r="K54" s="91">
        <v>3.9409723688623839E-2</v>
      </c>
      <c r="L54" s="91">
        <v>3.3540438355880886E-2</v>
      </c>
      <c r="M54" s="91">
        <v>3.5019474083834087E-2</v>
      </c>
      <c r="N54" s="91">
        <v>4.7240495377169164E-2</v>
      </c>
      <c r="O54" s="91">
        <v>8.9542382567586482E-2</v>
      </c>
      <c r="P54" s="91">
        <v>7.916231214544496E-2</v>
      </c>
      <c r="Q54" s="91">
        <v>0.20212562167160431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8.1882859846463596</v>
      </c>
      <c r="C58" s="204">
        <v>14.316947809084123</v>
      </c>
      <c r="D58" s="204">
        <v>6.0488498989960853</v>
      </c>
      <c r="E58" s="204">
        <v>1.2046784974117757</v>
      </c>
      <c r="F58" s="204">
        <v>9.1440750939348838</v>
      </c>
      <c r="G58" s="204">
        <v>14.517961883166913</v>
      </c>
      <c r="H58" s="204">
        <v>14.90178675249286</v>
      </c>
      <c r="I58" s="204">
        <v>9.1542584402861742</v>
      </c>
      <c r="J58" s="204">
        <v>3.3469910359654143</v>
      </c>
      <c r="K58" s="204">
        <v>3.0678857682381211</v>
      </c>
      <c r="L58" s="204">
        <v>2.6296348833066676</v>
      </c>
      <c r="M58" s="204">
        <v>2.3788127245059174</v>
      </c>
      <c r="N58" s="204">
        <v>3.2729581302268036</v>
      </c>
      <c r="O58" s="204">
        <v>7.4090323761173869</v>
      </c>
      <c r="P58" s="204">
        <v>6.8191330543477751</v>
      </c>
      <c r="Q58" s="204">
        <v>11.652997881733619</v>
      </c>
    </row>
    <row r="59" spans="1:17" x14ac:dyDescent="0.25">
      <c r="A59" s="152" t="s">
        <v>225</v>
      </c>
      <c r="B59" s="151">
        <v>7.3644241122049028</v>
      </c>
      <c r="C59" s="151">
        <v>12.898914367380822</v>
      </c>
      <c r="D59" s="151">
        <v>5.393770359979853</v>
      </c>
      <c r="E59" s="151">
        <v>1.083743499281832</v>
      </c>
      <c r="F59" s="151">
        <v>8.2868445061564469</v>
      </c>
      <c r="G59" s="151">
        <v>13.181298436360285</v>
      </c>
      <c r="H59" s="151">
        <v>13.581030322521238</v>
      </c>
      <c r="I59" s="151">
        <v>8.3408142679084012</v>
      </c>
      <c r="J59" s="151">
        <v>3.0518331266526122</v>
      </c>
      <c r="K59" s="151">
        <v>2.7976501611112616</v>
      </c>
      <c r="L59" s="151">
        <v>2.3996454321241187</v>
      </c>
      <c r="M59" s="151">
        <v>2.1386814078014562</v>
      </c>
      <c r="N59" s="151">
        <v>2.9490262993393919</v>
      </c>
      <c r="O59" s="151">
        <v>6.6415333348933849</v>
      </c>
      <c r="P59" s="151">
        <v>6.1406052228279373</v>
      </c>
      <c r="Q59" s="151">
        <v>9.9205085689473655</v>
      </c>
    </row>
    <row r="60" spans="1:17" x14ac:dyDescent="0.25">
      <c r="A60" s="154" t="s">
        <v>33</v>
      </c>
      <c r="B60" s="83">
        <v>7.3644241122049028</v>
      </c>
      <c r="C60" s="83">
        <v>12.898914367380822</v>
      </c>
      <c r="D60" s="83">
        <v>5.393770359979853</v>
      </c>
      <c r="E60" s="83">
        <v>1.083743499281832</v>
      </c>
      <c r="F60" s="83">
        <v>8.2868445061564469</v>
      </c>
      <c r="G60" s="83">
        <v>13.181298436360285</v>
      </c>
      <c r="H60" s="83">
        <v>13.581030322521238</v>
      </c>
      <c r="I60" s="83">
        <v>8.3408142679084012</v>
      </c>
      <c r="J60" s="83">
        <v>3.0518331266526122</v>
      </c>
      <c r="K60" s="83">
        <v>2.7976501611112616</v>
      </c>
      <c r="L60" s="83">
        <v>2.3996454321241187</v>
      </c>
      <c r="M60" s="83">
        <v>2.1386814078014562</v>
      </c>
      <c r="N60" s="83">
        <v>2.9490262993393919</v>
      </c>
      <c r="O60" s="83">
        <v>6.1177454808441292</v>
      </c>
      <c r="P60" s="83">
        <v>6.1406052228279373</v>
      </c>
      <c r="Q60" s="83">
        <v>0.6850685295021044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0</v>
      </c>
      <c r="I62" s="208">
        <v>0</v>
      </c>
      <c r="J62" s="208">
        <v>0</v>
      </c>
      <c r="K62" s="208">
        <v>0</v>
      </c>
      <c r="L62" s="208">
        <v>0</v>
      </c>
      <c r="M62" s="208">
        <v>0</v>
      </c>
      <c r="N62" s="208">
        <v>0</v>
      </c>
      <c r="O62" s="208">
        <v>0.52378785404925599</v>
      </c>
      <c r="P62" s="208">
        <v>0</v>
      </c>
      <c r="Q62" s="208">
        <v>2.5359140007703145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6.6995260386749473</v>
      </c>
    </row>
    <row r="65" spans="1:17" x14ac:dyDescent="0.25">
      <c r="A65" s="152" t="s">
        <v>224</v>
      </c>
      <c r="B65" s="151">
        <v>0.82386187244145703</v>
      </c>
      <c r="C65" s="151">
        <v>1.4180334417033014</v>
      </c>
      <c r="D65" s="151">
        <v>0.65507953901623195</v>
      </c>
      <c r="E65" s="151">
        <v>0.12093499812994372</v>
      </c>
      <c r="F65" s="151">
        <v>0.85723058777843653</v>
      </c>
      <c r="G65" s="151">
        <v>1.3366634468066281</v>
      </c>
      <c r="H65" s="151">
        <v>1.320756429971623</v>
      </c>
      <c r="I65" s="151">
        <v>0.81344417237777322</v>
      </c>
      <c r="J65" s="151">
        <v>0.29515790931280211</v>
      </c>
      <c r="K65" s="151">
        <v>0.27023560712685957</v>
      </c>
      <c r="L65" s="151">
        <v>0.22998945118254879</v>
      </c>
      <c r="M65" s="151">
        <v>0.24013131670446133</v>
      </c>
      <c r="N65" s="151">
        <v>0.32393183088741168</v>
      </c>
      <c r="O65" s="151">
        <v>0.76749904122400181</v>
      </c>
      <c r="P65" s="151">
        <v>0.67852783151983742</v>
      </c>
      <c r="Q65" s="151">
        <v>1.7324893127862524</v>
      </c>
    </row>
    <row r="66" spans="1:17" x14ac:dyDescent="0.25">
      <c r="A66" s="263" t="s">
        <v>33</v>
      </c>
      <c r="B66" s="87">
        <v>0.82386187244145703</v>
      </c>
      <c r="C66" s="87">
        <v>1.4180334417033014</v>
      </c>
      <c r="D66" s="87">
        <v>0.65507953901623195</v>
      </c>
      <c r="E66" s="87">
        <v>0.12093499812994372</v>
      </c>
      <c r="F66" s="87">
        <v>0.85723058777843653</v>
      </c>
      <c r="G66" s="87">
        <v>1.3366634468066281</v>
      </c>
      <c r="H66" s="87">
        <v>1.320756429971623</v>
      </c>
      <c r="I66" s="87">
        <v>0.81344417237777322</v>
      </c>
      <c r="J66" s="87">
        <v>0.29515790931280211</v>
      </c>
      <c r="K66" s="87">
        <v>0.27023560712685957</v>
      </c>
      <c r="L66" s="87">
        <v>0.22998945118254879</v>
      </c>
      <c r="M66" s="87">
        <v>0.24013131670446133</v>
      </c>
      <c r="N66" s="87">
        <v>0.32393183088741168</v>
      </c>
      <c r="O66" s="87">
        <v>0.76749904122400181</v>
      </c>
      <c r="P66" s="87">
        <v>0.67852783151983742</v>
      </c>
      <c r="Q66" s="87">
        <v>1.7324893127862524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25.127787109464435</v>
      </c>
      <c r="C77" s="204">
        <v>43.250019971950699</v>
      </c>
      <c r="D77" s="204">
        <v>19.979925939995088</v>
      </c>
      <c r="E77" s="204">
        <v>3.6885174429632825</v>
      </c>
      <c r="F77" s="204">
        <v>26.1455329272423</v>
      </c>
      <c r="G77" s="204">
        <v>40.768235127602161</v>
      </c>
      <c r="H77" s="204">
        <v>40.283071114134508</v>
      </c>
      <c r="I77" s="204">
        <v>24.810047257522086</v>
      </c>
      <c r="J77" s="204">
        <v>9.0023162340404674</v>
      </c>
      <c r="K77" s="204">
        <v>8.2421860173692245</v>
      </c>
      <c r="L77" s="204">
        <v>7.0146782610677416</v>
      </c>
      <c r="M77" s="204">
        <v>7.3240051594860711</v>
      </c>
      <c r="N77" s="204">
        <v>9.8799208420660669</v>
      </c>
      <c r="O77" s="204">
        <v>23.408720757332055</v>
      </c>
      <c r="P77" s="204">
        <v>20.695098861355032</v>
      </c>
      <c r="Q77" s="204">
        <v>52.048781479980704</v>
      </c>
    </row>
    <row r="78" spans="1:17" x14ac:dyDescent="0.25">
      <c r="A78" s="152" t="s">
        <v>222</v>
      </c>
      <c r="B78" s="261">
        <v>25.127787109464435</v>
      </c>
      <c r="C78" s="261">
        <v>43.250019971950699</v>
      </c>
      <c r="D78" s="261">
        <v>19.979925939995088</v>
      </c>
      <c r="E78" s="261">
        <v>3.6885174429632825</v>
      </c>
      <c r="F78" s="261">
        <v>26.1455329272423</v>
      </c>
      <c r="G78" s="261">
        <v>40.768235127602161</v>
      </c>
      <c r="H78" s="261">
        <v>40.283071114134508</v>
      </c>
      <c r="I78" s="261">
        <v>24.810047257522086</v>
      </c>
      <c r="J78" s="261">
        <v>9.0023162340404674</v>
      </c>
      <c r="K78" s="261">
        <v>8.2421860173692245</v>
      </c>
      <c r="L78" s="261">
        <v>7.0146782610677416</v>
      </c>
      <c r="M78" s="261">
        <v>7.3240051594860711</v>
      </c>
      <c r="N78" s="261">
        <v>9.8799208420660669</v>
      </c>
      <c r="O78" s="261">
        <v>23.408720757332055</v>
      </c>
      <c r="P78" s="261">
        <v>20.695098861355032</v>
      </c>
      <c r="Q78" s="261">
        <v>52.048781479980704</v>
      </c>
    </row>
    <row r="79" spans="1:17" x14ac:dyDescent="0.25">
      <c r="A79" s="154" t="s">
        <v>33</v>
      </c>
      <c r="B79" s="83">
        <v>25.127787109464432</v>
      </c>
      <c r="C79" s="83">
        <v>43.250019971950692</v>
      </c>
      <c r="D79" s="83">
        <v>19.979925939995088</v>
      </c>
      <c r="E79" s="83">
        <v>3.6885174429632825</v>
      </c>
      <c r="F79" s="83">
        <v>26.1455329272423</v>
      </c>
      <c r="G79" s="83">
        <v>40.768235127602161</v>
      </c>
      <c r="H79" s="83">
        <v>40.283071114134501</v>
      </c>
      <c r="I79" s="83">
        <v>24.810047257522086</v>
      </c>
      <c r="J79" s="83">
        <v>9.0023162340404674</v>
      </c>
      <c r="K79" s="83">
        <v>8.2421860173692245</v>
      </c>
      <c r="L79" s="83">
        <v>7.0146782610677416</v>
      </c>
      <c r="M79" s="83">
        <v>7.3240051594860711</v>
      </c>
      <c r="N79" s="83">
        <v>9.8799208420660669</v>
      </c>
      <c r="O79" s="83">
        <v>23.408720757332055</v>
      </c>
      <c r="P79" s="83">
        <v>20.695098861355032</v>
      </c>
      <c r="Q79" s="83">
        <v>52.048781479980697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2.086148853663872E-15</v>
      </c>
      <c r="C84" s="208">
        <v>4.1722977073277439E-15</v>
      </c>
      <c r="D84" s="208">
        <v>0</v>
      </c>
      <c r="E84" s="208">
        <v>0</v>
      </c>
      <c r="F84" s="208">
        <v>0</v>
      </c>
      <c r="G84" s="208">
        <v>0</v>
      </c>
      <c r="H84" s="208">
        <v>8.3445954146554879E-15</v>
      </c>
      <c r="I84" s="208">
        <v>0</v>
      </c>
      <c r="J84" s="208">
        <v>0</v>
      </c>
      <c r="K84" s="208">
        <v>0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4.1722977073277439E-15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3.0679344902576924</v>
      </c>
      <c r="C87" s="204">
        <v>5.3735395560644843</v>
      </c>
      <c r="D87" s="204">
        <v>2.2469827739127126</v>
      </c>
      <c r="E87" s="204">
        <v>0.45147509287645243</v>
      </c>
      <c r="F87" s="204">
        <v>3.4522042305665175</v>
      </c>
      <c r="G87" s="204">
        <v>5.4911775154652238</v>
      </c>
      <c r="H87" s="204">
        <v>5.6577012275334289</v>
      </c>
      <c r="I87" s="204">
        <v>3.4746874133635819</v>
      </c>
      <c r="J87" s="204">
        <v>1.2713586242611574</v>
      </c>
      <c r="K87" s="204">
        <v>1.165468920607627</v>
      </c>
      <c r="L87" s="204">
        <v>0.99966472237823689</v>
      </c>
      <c r="M87" s="204">
        <v>0.89095010753020132</v>
      </c>
      <c r="N87" s="204">
        <v>1.228530480940965</v>
      </c>
      <c r="O87" s="204">
        <v>2.185260962130239</v>
      </c>
      <c r="P87" s="204">
        <v>2.5581055989088024</v>
      </c>
      <c r="Q87" s="204">
        <v>3.759998822493348</v>
      </c>
    </row>
    <row r="88" spans="1:17" x14ac:dyDescent="0.25">
      <c r="A88" s="152" t="s">
        <v>220</v>
      </c>
      <c r="B88" s="261">
        <v>3.0679344902576924</v>
      </c>
      <c r="C88" s="261">
        <v>5.3735395560644843</v>
      </c>
      <c r="D88" s="261">
        <v>2.2469827739127126</v>
      </c>
      <c r="E88" s="261">
        <v>0.45147509287645243</v>
      </c>
      <c r="F88" s="261">
        <v>3.4522042305665175</v>
      </c>
      <c r="G88" s="261">
        <v>5.4911775154652238</v>
      </c>
      <c r="H88" s="261">
        <v>5.6577012275334289</v>
      </c>
      <c r="I88" s="261">
        <v>3.4746874133635819</v>
      </c>
      <c r="J88" s="261">
        <v>1.2713586242611574</v>
      </c>
      <c r="K88" s="261">
        <v>1.165468920607627</v>
      </c>
      <c r="L88" s="261">
        <v>0.99966472237823689</v>
      </c>
      <c r="M88" s="261">
        <v>0.89095010753020132</v>
      </c>
      <c r="N88" s="261">
        <v>1.228530480940965</v>
      </c>
      <c r="O88" s="261">
        <v>2.185260962130239</v>
      </c>
      <c r="P88" s="261">
        <v>2.5581055989088024</v>
      </c>
      <c r="Q88" s="261">
        <v>3.759998822493348</v>
      </c>
    </row>
    <row r="89" spans="1:17" x14ac:dyDescent="0.25">
      <c r="A89" s="154" t="s">
        <v>33</v>
      </c>
      <c r="B89" s="83">
        <v>3.0679344902576924</v>
      </c>
      <c r="C89" s="83">
        <v>5.3735395560644843</v>
      </c>
      <c r="D89" s="83">
        <v>2.2469827739127126</v>
      </c>
      <c r="E89" s="83">
        <v>0.45147509287645243</v>
      </c>
      <c r="F89" s="83">
        <v>3.4522042305665175</v>
      </c>
      <c r="G89" s="83">
        <v>5.4911775154652238</v>
      </c>
      <c r="H89" s="83">
        <v>5.6577012275334289</v>
      </c>
      <c r="I89" s="83">
        <v>3.4746874133635819</v>
      </c>
      <c r="J89" s="83">
        <v>1.2713586242611574</v>
      </c>
      <c r="K89" s="83">
        <v>1.165468920607627</v>
      </c>
      <c r="L89" s="83">
        <v>0.99966472237823689</v>
      </c>
      <c r="M89" s="83">
        <v>0.89095010753020132</v>
      </c>
      <c r="N89" s="83">
        <v>1.228530480940965</v>
      </c>
      <c r="O89" s="83">
        <v>0</v>
      </c>
      <c r="P89" s="83">
        <v>2.5581055989088024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2.0941207195579699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9.1140242572269145E-2</v>
      </c>
      <c r="P93" s="208">
        <v>0</v>
      </c>
      <c r="Q93" s="208">
        <v>3.759998822493348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0</v>
      </c>
      <c r="C95" s="176">
        <v>2.1316282072803006E-14</v>
      </c>
      <c r="D95" s="176">
        <v>0</v>
      </c>
      <c r="E95" s="176">
        <v>1.4210854715202004E-14</v>
      </c>
      <c r="F95" s="176">
        <v>0</v>
      </c>
      <c r="G95" s="176">
        <v>0</v>
      </c>
      <c r="H95" s="176">
        <v>7.1054273576010019E-15</v>
      </c>
      <c r="I95" s="176">
        <v>0</v>
      </c>
      <c r="J95" s="176">
        <v>0</v>
      </c>
      <c r="K95" s="176">
        <v>0</v>
      </c>
      <c r="L95" s="176">
        <v>0</v>
      </c>
      <c r="M95" s="176">
        <v>0</v>
      </c>
      <c r="N95" s="176">
        <v>0</v>
      </c>
      <c r="O95" s="176">
        <v>7.1054273576010019E-15</v>
      </c>
      <c r="P95" s="176">
        <v>0</v>
      </c>
      <c r="Q95" s="176">
        <v>1.4210854715202004E-14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354.92964353398071</v>
      </c>
      <c r="C97" s="96">
        <v>361.48705418393496</v>
      </c>
      <c r="D97" s="96">
        <v>272.77833165961999</v>
      </c>
      <c r="E97" s="96">
        <v>262.06457195122431</v>
      </c>
      <c r="F97" s="96">
        <v>313.45860454049892</v>
      </c>
      <c r="G97" s="96">
        <v>313.04383928682324</v>
      </c>
      <c r="H97" s="96">
        <v>324.56318635229184</v>
      </c>
      <c r="I97" s="96">
        <v>271.717422923291</v>
      </c>
      <c r="J97" s="96">
        <v>292.78257301573575</v>
      </c>
      <c r="K97" s="96">
        <v>290.74814930191167</v>
      </c>
      <c r="L97" s="96">
        <v>296.85342076293517</v>
      </c>
      <c r="M97" s="96">
        <v>245.67058174982327</v>
      </c>
      <c r="N97" s="96">
        <v>250.60211892692024</v>
      </c>
      <c r="O97" s="96">
        <v>175.67507467661687</v>
      </c>
      <c r="P97" s="96">
        <v>254.04757591125667</v>
      </c>
      <c r="Q97" s="96">
        <v>220.51840746820397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2.6758986625031591</v>
      </c>
      <c r="C102" s="158">
        <v>2.6693681920181165</v>
      </c>
      <c r="D102" s="158">
        <v>2.3359767646413347</v>
      </c>
      <c r="E102" s="158">
        <v>1.9539673413237795</v>
      </c>
      <c r="F102" s="158">
        <v>2.1776125893144798</v>
      </c>
      <c r="G102" s="158">
        <v>2.1439247270979047</v>
      </c>
      <c r="H102" s="158">
        <v>1.9780157085470784</v>
      </c>
      <c r="I102" s="158">
        <v>1.7206076320089423</v>
      </c>
      <c r="J102" s="158">
        <v>1.8092450155869237</v>
      </c>
      <c r="K102" s="158">
        <v>1.8073280281149726</v>
      </c>
      <c r="L102" s="158">
        <v>1.7909700578091963</v>
      </c>
      <c r="M102" s="158">
        <v>1.810952905272043</v>
      </c>
      <c r="N102" s="158">
        <v>1.8006088962848827</v>
      </c>
      <c r="O102" s="158">
        <v>1.3927880450634862</v>
      </c>
      <c r="P102" s="158">
        <v>1.8552902102206206</v>
      </c>
      <c r="Q102" s="158">
        <v>1.6516677081035576</v>
      </c>
    </row>
    <row r="103" spans="1:17" x14ac:dyDescent="0.25">
      <c r="A103" s="92" t="s">
        <v>125</v>
      </c>
      <c r="B103" s="91">
        <v>0.66426831119425145</v>
      </c>
      <c r="C103" s="91">
        <v>0.6626471793251002</v>
      </c>
      <c r="D103" s="91">
        <v>0.57988568931297457</v>
      </c>
      <c r="E103" s="91">
        <v>0.48505520935374224</v>
      </c>
      <c r="F103" s="91">
        <v>0.54057317543786576</v>
      </c>
      <c r="G103" s="91">
        <v>0.5322104598926457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0.3457473840509358</v>
      </c>
      <c r="P103" s="91">
        <v>0.46055947932109875</v>
      </c>
      <c r="Q103" s="91">
        <v>0.41001198382068221</v>
      </c>
    </row>
    <row r="104" spans="1:17" x14ac:dyDescent="0.25">
      <c r="A104" s="92" t="s">
        <v>26</v>
      </c>
      <c r="B104" s="91">
        <v>2.0116303513089075</v>
      </c>
      <c r="C104" s="91">
        <v>2.0067210126930162</v>
      </c>
      <c r="D104" s="91">
        <v>1.7560910753283603</v>
      </c>
      <c r="E104" s="91">
        <v>1.4689121319700373</v>
      </c>
      <c r="F104" s="91">
        <v>1.6370394138766138</v>
      </c>
      <c r="G104" s="91">
        <v>1.6117142672052591</v>
      </c>
      <c r="H104" s="91">
        <v>1.9780157085470784</v>
      </c>
      <c r="I104" s="91">
        <v>1.7206076320089423</v>
      </c>
      <c r="J104" s="91">
        <v>1.8092450155869237</v>
      </c>
      <c r="K104" s="91">
        <v>1.8073280281149726</v>
      </c>
      <c r="L104" s="91">
        <v>1.7909700578091963</v>
      </c>
      <c r="M104" s="91">
        <v>1.810952905272043</v>
      </c>
      <c r="N104" s="91">
        <v>1.8006088962848827</v>
      </c>
      <c r="O104" s="91">
        <v>1.0470406610125504</v>
      </c>
      <c r="P104" s="91">
        <v>1.3947307308995218</v>
      </c>
      <c r="Q104" s="91">
        <v>1.2416557242828754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273.72150355088934</v>
      </c>
      <c r="C107" s="204">
        <v>280.06310380971229</v>
      </c>
      <c r="D107" s="204">
        <v>195.80758932748842</v>
      </c>
      <c r="E107" s="204">
        <v>186.34399177295134</v>
      </c>
      <c r="F107" s="204">
        <v>233.51867514654685</v>
      </c>
      <c r="G107" s="204">
        <v>234.33129466581977</v>
      </c>
      <c r="H107" s="204">
        <v>245.89135879601716</v>
      </c>
      <c r="I107" s="204">
        <v>193.18248173273139</v>
      </c>
      <c r="J107" s="204">
        <v>213.76791388945071</v>
      </c>
      <c r="K107" s="204">
        <v>214.85980457443171</v>
      </c>
      <c r="L107" s="204">
        <v>217.96078481970909</v>
      </c>
      <c r="M107" s="204">
        <v>170.07002142124628</v>
      </c>
      <c r="N107" s="204">
        <v>177.16957698011453</v>
      </c>
      <c r="O107" s="204">
        <v>121.23897269825727</v>
      </c>
      <c r="P107" s="204">
        <v>176.06177942825255</v>
      </c>
      <c r="Q107" s="204">
        <v>142.84130012303271</v>
      </c>
    </row>
    <row r="108" spans="1:17" x14ac:dyDescent="0.25">
      <c r="A108" s="152" t="s">
        <v>218</v>
      </c>
      <c r="B108" s="151">
        <v>273.72150355088934</v>
      </c>
      <c r="C108" s="151">
        <v>280.06310380971229</v>
      </c>
      <c r="D108" s="151">
        <v>195.80758932748842</v>
      </c>
      <c r="E108" s="151">
        <v>186.34399177295134</v>
      </c>
      <c r="F108" s="151">
        <v>233.51867514654685</v>
      </c>
      <c r="G108" s="151">
        <v>234.33129466581977</v>
      </c>
      <c r="H108" s="151">
        <v>245.89135879601716</v>
      </c>
      <c r="I108" s="151">
        <v>193.18248173273139</v>
      </c>
      <c r="J108" s="151">
        <v>213.76791388945071</v>
      </c>
      <c r="K108" s="151">
        <v>214.85980457443171</v>
      </c>
      <c r="L108" s="151">
        <v>217.96078481970909</v>
      </c>
      <c r="M108" s="151">
        <v>170.07002142124628</v>
      </c>
      <c r="N108" s="151">
        <v>177.16957698011453</v>
      </c>
      <c r="O108" s="151">
        <v>121.23897269825727</v>
      </c>
      <c r="P108" s="151">
        <v>176.06177942825255</v>
      </c>
      <c r="Q108" s="151">
        <v>142.84130012303271</v>
      </c>
    </row>
    <row r="109" spans="1:17" x14ac:dyDescent="0.25">
      <c r="A109" s="154" t="s">
        <v>33</v>
      </c>
      <c r="B109" s="83">
        <v>92.603349258997142</v>
      </c>
      <c r="C109" s="83">
        <v>99.445240002651644</v>
      </c>
      <c r="D109" s="83">
        <v>14.43338112686768</v>
      </c>
      <c r="E109" s="83">
        <v>32.800048353242047</v>
      </c>
      <c r="F109" s="83">
        <v>63.133461108370007</v>
      </c>
      <c r="G109" s="83">
        <v>62.924883705685517</v>
      </c>
      <c r="H109" s="83">
        <v>80.620399042704634</v>
      </c>
      <c r="I109" s="83">
        <v>20.528953695163608</v>
      </c>
      <c r="J109" s="83">
        <v>43.711386227559835</v>
      </c>
      <c r="K109" s="83">
        <v>46.301085873099247</v>
      </c>
      <c r="L109" s="83">
        <v>54.541655979367931</v>
      </c>
      <c r="M109" s="83">
        <v>2.7035777731345543</v>
      </c>
      <c r="N109" s="83">
        <v>13.363195659954817</v>
      </c>
      <c r="O109" s="83">
        <v>0</v>
      </c>
      <c r="P109" s="83">
        <v>24.973390751698819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2.2966240354989269</v>
      </c>
      <c r="C111" s="208">
        <v>2.2746173193935069</v>
      </c>
      <c r="D111" s="208">
        <v>2.4119017544703834</v>
      </c>
      <c r="E111" s="208">
        <v>2.5357125820555444</v>
      </c>
      <c r="F111" s="208">
        <v>2.4241217468697434</v>
      </c>
      <c r="G111" s="208">
        <v>2.4306189901974542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2.5009395966744461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178.82153025639329</v>
      </c>
      <c r="C113" s="208">
        <v>178.3432464876671</v>
      </c>
      <c r="D113" s="208">
        <v>178.96230644615034</v>
      </c>
      <c r="E113" s="208">
        <v>151.00823083765374</v>
      </c>
      <c r="F113" s="208">
        <v>167.96109229130712</v>
      </c>
      <c r="G113" s="208">
        <v>168.97579196993678</v>
      </c>
      <c r="H113" s="208">
        <v>165.27095975331252</v>
      </c>
      <c r="I113" s="208">
        <v>172.65352803756778</v>
      </c>
      <c r="J113" s="208">
        <v>170.05652766189087</v>
      </c>
      <c r="K113" s="208">
        <v>168.55871870133245</v>
      </c>
      <c r="L113" s="208">
        <v>163.41912884034116</v>
      </c>
      <c r="M113" s="208">
        <v>167.36644364811173</v>
      </c>
      <c r="N113" s="208">
        <v>163.80638132015972</v>
      </c>
      <c r="O113" s="208">
        <v>121.23897269825727</v>
      </c>
      <c r="P113" s="208">
        <v>148.58744907987929</v>
      </c>
      <c r="Q113" s="208">
        <v>142.84130012303271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18.075601320588191</v>
      </c>
      <c r="C116" s="204">
        <v>18.349062182204584</v>
      </c>
      <c r="D116" s="204">
        <v>14.534685567490236</v>
      </c>
      <c r="E116" s="204">
        <v>13.232152836949224</v>
      </c>
      <c r="F116" s="204">
        <v>15.907826804637569</v>
      </c>
      <c r="G116" s="204">
        <v>15.976599893905595</v>
      </c>
      <c r="H116" s="204">
        <v>16.356481847727608</v>
      </c>
      <c r="I116" s="204">
        <v>14.187723558550676</v>
      </c>
      <c r="J116" s="204">
        <v>15.043674110698108</v>
      </c>
      <c r="K116" s="204">
        <v>15.046586699364974</v>
      </c>
      <c r="L116" s="204">
        <v>15.027185885416857</v>
      </c>
      <c r="M116" s="204">
        <v>12.970437423304931</v>
      </c>
      <c r="N116" s="204">
        <v>13.182403050520826</v>
      </c>
      <c r="O116" s="204">
        <v>9.3065339332961052</v>
      </c>
      <c r="P116" s="204">
        <v>12.688026272783492</v>
      </c>
      <c r="Q116" s="204">
        <v>10.964769637067715</v>
      </c>
    </row>
    <row r="117" spans="1:17" x14ac:dyDescent="0.25">
      <c r="A117" s="152" t="s">
        <v>216</v>
      </c>
      <c r="B117" s="151">
        <v>18.075601320588191</v>
      </c>
      <c r="C117" s="151">
        <v>18.349062182204584</v>
      </c>
      <c r="D117" s="151">
        <v>14.534685567490236</v>
      </c>
      <c r="E117" s="151">
        <v>13.232152836949224</v>
      </c>
      <c r="F117" s="151">
        <v>15.907826804637569</v>
      </c>
      <c r="G117" s="151">
        <v>15.976599893905595</v>
      </c>
      <c r="H117" s="151">
        <v>16.356481847727608</v>
      </c>
      <c r="I117" s="151">
        <v>14.187723558550676</v>
      </c>
      <c r="J117" s="151">
        <v>15.043674110698108</v>
      </c>
      <c r="K117" s="151">
        <v>15.046586699364974</v>
      </c>
      <c r="L117" s="151">
        <v>15.027185885416857</v>
      </c>
      <c r="M117" s="151">
        <v>12.970437423304931</v>
      </c>
      <c r="N117" s="151">
        <v>13.182403050520826</v>
      </c>
      <c r="O117" s="151">
        <v>9.3065339332961052</v>
      </c>
      <c r="P117" s="151">
        <v>12.688026272783492</v>
      </c>
      <c r="Q117" s="151">
        <v>10.964769637067715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18.075601320588191</v>
      </c>
      <c r="C122" s="208">
        <v>18.349062182204584</v>
      </c>
      <c r="D122" s="208">
        <v>14.534685567490236</v>
      </c>
      <c r="E122" s="208">
        <v>13.232152836949224</v>
      </c>
      <c r="F122" s="208">
        <v>15.907826804637569</v>
      </c>
      <c r="G122" s="208">
        <v>15.976599893905595</v>
      </c>
      <c r="H122" s="208">
        <v>16.356481847727608</v>
      </c>
      <c r="I122" s="208">
        <v>14.187723558550676</v>
      </c>
      <c r="J122" s="208">
        <v>15.043674110698108</v>
      </c>
      <c r="K122" s="208">
        <v>15.046586699364974</v>
      </c>
      <c r="L122" s="208">
        <v>15.027185885416857</v>
      </c>
      <c r="M122" s="208">
        <v>12.970437423304931</v>
      </c>
      <c r="N122" s="208">
        <v>13.182403050520826</v>
      </c>
      <c r="O122" s="208">
        <v>9.3065339332961052</v>
      </c>
      <c r="P122" s="208">
        <v>12.688026272783492</v>
      </c>
      <c r="Q122" s="208">
        <v>10.964769637067715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60.456640000000007</v>
      </c>
      <c r="C125" s="176">
        <v>60.405520000000003</v>
      </c>
      <c r="D125" s="176">
        <v>60.100079999999998</v>
      </c>
      <c r="E125" s="176">
        <v>60.53446000000001</v>
      </c>
      <c r="F125" s="176">
        <v>61.854489999999998</v>
      </c>
      <c r="G125" s="176">
        <v>60.592019999999998</v>
      </c>
      <c r="H125" s="176">
        <v>60.337330000000001</v>
      </c>
      <c r="I125" s="176">
        <v>62.626609999999999</v>
      </c>
      <c r="J125" s="176">
        <v>62.161740000000009</v>
      </c>
      <c r="K125" s="176">
        <v>59.03443</v>
      </c>
      <c r="L125" s="176">
        <v>62.074480000000001</v>
      </c>
      <c r="M125" s="176">
        <v>60.81917</v>
      </c>
      <c r="N125" s="176">
        <v>58.449529999999996</v>
      </c>
      <c r="O125" s="176">
        <v>43.736780000000003</v>
      </c>
      <c r="P125" s="176">
        <v>63.442479999999996</v>
      </c>
      <c r="Q125" s="176">
        <v>65.060670000000002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0.99999999999999989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7.2032691667420722E-4</v>
      </c>
      <c r="C134" s="238">
        <f t="shared" si="5"/>
        <v>7.6407085256388087E-4</v>
      </c>
      <c r="D134" s="238">
        <f t="shared" si="5"/>
        <v>6.7903804179441436E-4</v>
      </c>
      <c r="E134" s="238">
        <f t="shared" si="5"/>
        <v>6.4502477396345887E-4</v>
      </c>
      <c r="F134" s="238">
        <f t="shared" si="5"/>
        <v>7.0431909325125829E-4</v>
      </c>
      <c r="G134" s="238">
        <f t="shared" si="5"/>
        <v>6.7829832640481824E-4</v>
      </c>
      <c r="H134" s="238">
        <f t="shared" si="5"/>
        <v>7.1844498847713093E-4</v>
      </c>
      <c r="I134" s="238">
        <f t="shared" si="5"/>
        <v>7.6096033215599355E-4</v>
      </c>
      <c r="J134" s="238">
        <f t="shared" si="5"/>
        <v>8.2620834536524708E-4</v>
      </c>
      <c r="K134" s="238">
        <f t="shared" si="5"/>
        <v>8.3024603534265825E-4</v>
      </c>
      <c r="L134" s="238">
        <f t="shared" si="5"/>
        <v>8.5133899329113954E-4</v>
      </c>
      <c r="M134" s="238">
        <f t="shared" si="5"/>
        <v>9.2817683657792441E-4</v>
      </c>
      <c r="N134" s="238">
        <f t="shared" si="5"/>
        <v>9.2889579327103751E-4</v>
      </c>
      <c r="O134" s="238">
        <f t="shared" si="5"/>
        <v>9.5409457694416134E-4</v>
      </c>
      <c r="P134" s="238">
        <f t="shared" si="5"/>
        <v>9.5579716644909462E-4</v>
      </c>
      <c r="Q134" s="238">
        <f t="shared" si="5"/>
        <v>8.8708105114645509E-4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0.11872009077302891</v>
      </c>
      <c r="C136" s="237">
        <f t="shared" si="7"/>
        <v>0.14902217424382927</v>
      </c>
      <c r="D136" s="237">
        <f t="shared" si="7"/>
        <v>0.13819557444727332</v>
      </c>
      <c r="E136" s="237">
        <f t="shared" si="7"/>
        <v>0.12557639545587648</v>
      </c>
      <c r="F136" s="237">
        <f t="shared" si="7"/>
        <v>0.12973632204200491</v>
      </c>
      <c r="G136" s="237">
        <f t="shared" si="7"/>
        <v>0.13142502955403459</v>
      </c>
      <c r="H136" s="237">
        <f t="shared" si="7"/>
        <v>0.14324406787684152</v>
      </c>
      <c r="I136" s="237">
        <f t="shared" si="7"/>
        <v>0.11101901219898437</v>
      </c>
      <c r="J136" s="237">
        <f t="shared" si="7"/>
        <v>0.13090445548334576</v>
      </c>
      <c r="K136" s="237">
        <f t="shared" si="7"/>
        <v>0.11914607219303677</v>
      </c>
      <c r="L136" s="237">
        <f t="shared" si="7"/>
        <v>0.12673006304708823</v>
      </c>
      <c r="M136" s="237">
        <f t="shared" si="7"/>
        <v>0.14111788070023482</v>
      </c>
      <c r="N136" s="237">
        <f t="shared" si="7"/>
        <v>0.14423089084120655</v>
      </c>
      <c r="O136" s="237">
        <f t="shared" si="7"/>
        <v>0.14223071942733437</v>
      </c>
      <c r="P136" s="237">
        <f t="shared" si="7"/>
        <v>0.14574027774308465</v>
      </c>
      <c r="Q136" s="237">
        <f t="shared" si="7"/>
        <v>0.13513252814090262</v>
      </c>
    </row>
    <row r="137" spans="1:17" x14ac:dyDescent="0.25">
      <c r="A137" s="142" t="s">
        <v>227</v>
      </c>
      <c r="B137" s="235">
        <f t="shared" ref="B137:Q137" si="8">IF(B$17=0,0,B$17/B$5)</f>
        <v>0.11239186997000339</v>
      </c>
      <c r="C137" s="235">
        <f t="shared" si="8"/>
        <v>0.14230965392527078</v>
      </c>
      <c r="D137" s="235">
        <f t="shared" si="8"/>
        <v>0.13223008494152347</v>
      </c>
      <c r="E137" s="235">
        <f t="shared" si="8"/>
        <v>0.11990971953613079</v>
      </c>
      <c r="F137" s="235">
        <f t="shared" si="8"/>
        <v>0.12354873327542194</v>
      </c>
      <c r="G137" s="235">
        <f t="shared" si="8"/>
        <v>0.12546603860082861</v>
      </c>
      <c r="H137" s="235">
        <f t="shared" si="8"/>
        <v>0.13652735211579392</v>
      </c>
      <c r="I137" s="235">
        <f t="shared" si="8"/>
        <v>0.1039048220542968</v>
      </c>
      <c r="J137" s="235">
        <f t="shared" si="8"/>
        <v>0.12318026406406014</v>
      </c>
      <c r="K137" s="235">
        <f t="shared" si="8"/>
        <v>0.11138413255872499</v>
      </c>
      <c r="L137" s="235">
        <f t="shared" si="8"/>
        <v>0.11877092612506208</v>
      </c>
      <c r="M137" s="235">
        <f t="shared" si="8"/>
        <v>0.13244038960868035</v>
      </c>
      <c r="N137" s="235">
        <f t="shared" si="8"/>
        <v>0.13554667824998323</v>
      </c>
      <c r="O137" s="235">
        <f t="shared" si="8"/>
        <v>0.13384880142578531</v>
      </c>
      <c r="P137" s="235">
        <f t="shared" si="8"/>
        <v>0.13734340214093133</v>
      </c>
      <c r="Q137" s="235">
        <f t="shared" si="8"/>
        <v>0.12733933781038817</v>
      </c>
    </row>
    <row r="138" spans="1:17" x14ac:dyDescent="0.25">
      <c r="A138" s="142" t="s">
        <v>226</v>
      </c>
      <c r="B138" s="235">
        <f t="shared" ref="B138:Q138" si="9">IF(B$25=0,0,B$25/B$5)</f>
        <v>6.3282208030255175E-3</v>
      </c>
      <c r="C138" s="235">
        <f t="shared" si="9"/>
        <v>6.7125203185584761E-3</v>
      </c>
      <c r="D138" s="235">
        <f t="shared" si="9"/>
        <v>5.9654895057498431E-3</v>
      </c>
      <c r="E138" s="235">
        <f t="shared" si="9"/>
        <v>5.6666759197456923E-3</v>
      </c>
      <c r="F138" s="235">
        <f t="shared" si="9"/>
        <v>6.1875887665829854E-3</v>
      </c>
      <c r="G138" s="235">
        <f t="shared" si="9"/>
        <v>5.9589909532059863E-3</v>
      </c>
      <c r="H138" s="235">
        <f t="shared" si="9"/>
        <v>6.7167157610475972E-3</v>
      </c>
      <c r="I138" s="235">
        <f t="shared" si="9"/>
        <v>7.114190144687566E-3</v>
      </c>
      <c r="J138" s="235">
        <f t="shared" si="9"/>
        <v>7.7241914192856202E-3</v>
      </c>
      <c r="K138" s="235">
        <f t="shared" si="9"/>
        <v>7.7619396343117783E-3</v>
      </c>
      <c r="L138" s="235">
        <f t="shared" si="9"/>
        <v>7.9591369220261606E-3</v>
      </c>
      <c r="M138" s="235">
        <f t="shared" si="9"/>
        <v>8.6774910915544505E-3</v>
      </c>
      <c r="N138" s="235">
        <f t="shared" si="9"/>
        <v>8.6842125912233101E-3</v>
      </c>
      <c r="O138" s="235">
        <f t="shared" si="9"/>
        <v>8.3819180015490668E-3</v>
      </c>
      <c r="P138" s="235">
        <f t="shared" si="9"/>
        <v>8.3968756021533548E-3</v>
      </c>
      <c r="Q138" s="235">
        <f t="shared" si="9"/>
        <v>7.793190330514478E-3</v>
      </c>
    </row>
    <row r="139" spans="1:17" x14ac:dyDescent="0.25">
      <c r="A139" s="127" t="s">
        <v>212</v>
      </c>
      <c r="B139" s="237">
        <f t="shared" ref="B139:Q139" si="10">IF(B$36=0,0,B$36/B$5)</f>
        <v>0.16395844807838841</v>
      </c>
      <c r="C139" s="237">
        <f t="shared" si="10"/>
        <v>0.17391529916265139</v>
      </c>
      <c r="D139" s="237">
        <f t="shared" si="10"/>
        <v>0.15942976450907873</v>
      </c>
      <c r="E139" s="237">
        <f t="shared" si="10"/>
        <v>0.15757302171837917</v>
      </c>
      <c r="F139" s="237">
        <f t="shared" si="10"/>
        <v>0.1669833862450634</v>
      </c>
      <c r="G139" s="237">
        <f t="shared" si="10"/>
        <v>0.16548953412330744</v>
      </c>
      <c r="H139" s="237">
        <f t="shared" si="10"/>
        <v>0.18197704601926015</v>
      </c>
      <c r="I139" s="237">
        <f t="shared" si="10"/>
        <v>0.18366372472278966</v>
      </c>
      <c r="J139" s="237">
        <f t="shared" si="10"/>
        <v>0.20203148384266462</v>
      </c>
      <c r="K139" s="237">
        <f t="shared" si="10"/>
        <v>0.20110479961625971</v>
      </c>
      <c r="L139" s="237">
        <f t="shared" si="10"/>
        <v>0.20619760576081161</v>
      </c>
      <c r="M139" s="237">
        <f t="shared" si="10"/>
        <v>0.22482590555391074</v>
      </c>
      <c r="N139" s="237">
        <f t="shared" si="10"/>
        <v>0.22540070030128237</v>
      </c>
      <c r="O139" s="237">
        <f t="shared" si="10"/>
        <v>0.21886740180076797</v>
      </c>
      <c r="P139" s="237">
        <f t="shared" si="10"/>
        <v>0.21964152730078898</v>
      </c>
      <c r="Q139" s="237">
        <f t="shared" si="10"/>
        <v>0.20496595844967347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0.71660113423190852</v>
      </c>
      <c r="C141" s="209">
        <f t="shared" si="12"/>
        <v>0.67629845574095548</v>
      </c>
      <c r="D141" s="209">
        <f t="shared" si="12"/>
        <v>0.70169562300185362</v>
      </c>
      <c r="E141" s="209">
        <f t="shared" si="12"/>
        <v>0.71620555805178088</v>
      </c>
      <c r="F141" s="209">
        <f t="shared" si="12"/>
        <v>0.7025759726196803</v>
      </c>
      <c r="G141" s="209">
        <f t="shared" si="12"/>
        <v>0.70240713799625309</v>
      </c>
      <c r="H141" s="209">
        <f t="shared" si="12"/>
        <v>0.67406044111542129</v>
      </c>
      <c r="I141" s="209">
        <f t="shared" si="12"/>
        <v>0.70455630274606995</v>
      </c>
      <c r="J141" s="209">
        <f t="shared" si="12"/>
        <v>0.66623785232862431</v>
      </c>
      <c r="K141" s="209">
        <f t="shared" si="12"/>
        <v>0.67891888215536078</v>
      </c>
      <c r="L141" s="209">
        <f t="shared" si="12"/>
        <v>0.66622099219880904</v>
      </c>
      <c r="M141" s="209">
        <f t="shared" si="12"/>
        <v>0.63312803690927666</v>
      </c>
      <c r="N141" s="209">
        <f t="shared" si="12"/>
        <v>0.62943951306424006</v>
      </c>
      <c r="O141" s="209">
        <f t="shared" si="12"/>
        <v>0.63794778419495346</v>
      </c>
      <c r="P141" s="209">
        <f t="shared" si="12"/>
        <v>0.63366239778967726</v>
      </c>
      <c r="Q141" s="209">
        <f t="shared" si="12"/>
        <v>0.6590144323582775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0.99999999999999989</v>
      </c>
      <c r="E143" s="77">
        <f t="shared" si="13"/>
        <v>1</v>
      </c>
      <c r="F143" s="77">
        <f t="shared" si="13"/>
        <v>1</v>
      </c>
      <c r="G143" s="77">
        <f t="shared" si="13"/>
        <v>0.99999999999999989</v>
      </c>
      <c r="H143" s="77">
        <f t="shared" si="13"/>
        <v>0.99999999999999989</v>
      </c>
      <c r="I143" s="77">
        <f t="shared" si="13"/>
        <v>0.99999999999999989</v>
      </c>
      <c r="J143" s="77">
        <f t="shared" si="13"/>
        <v>1</v>
      </c>
      <c r="K143" s="77">
        <f t="shared" si="13"/>
        <v>1.0000000000000002</v>
      </c>
      <c r="L143" s="77">
        <f t="shared" si="13"/>
        <v>1</v>
      </c>
      <c r="M143" s="77">
        <f t="shared" si="13"/>
        <v>1</v>
      </c>
      <c r="N143" s="77">
        <f t="shared" si="13"/>
        <v>1</v>
      </c>
      <c r="O143" s="77">
        <f t="shared" si="13"/>
        <v>1</v>
      </c>
      <c r="P143" s="77">
        <f t="shared" si="13"/>
        <v>0.99999999999999989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3.5018107548320026E-3</v>
      </c>
      <c r="C148" s="238">
        <f t="shared" si="18"/>
        <v>3.4842770183241786E-3</v>
      </c>
      <c r="D148" s="238">
        <f t="shared" si="18"/>
        <v>3.5825592125234115E-3</v>
      </c>
      <c r="E148" s="238">
        <f t="shared" si="18"/>
        <v>3.4992979244166476E-3</v>
      </c>
      <c r="F148" s="238">
        <f t="shared" si="18"/>
        <v>3.422167299442923E-3</v>
      </c>
      <c r="G148" s="238">
        <f t="shared" si="18"/>
        <v>3.4015169966922949E-3</v>
      </c>
      <c r="H148" s="238">
        <f t="shared" si="18"/>
        <v>3.1557557638340391E-3</v>
      </c>
      <c r="I148" s="238">
        <f t="shared" si="18"/>
        <v>3.1585698745723724E-3</v>
      </c>
      <c r="J148" s="238">
        <f t="shared" si="18"/>
        <v>3.1502614739728698E-3</v>
      </c>
      <c r="K148" s="238">
        <f t="shared" si="18"/>
        <v>3.1490115689517292E-3</v>
      </c>
      <c r="L148" s="238">
        <f t="shared" si="18"/>
        <v>3.1412204032311404E-3</v>
      </c>
      <c r="M148" s="238">
        <f t="shared" si="18"/>
        <v>3.2947760219267284E-3</v>
      </c>
      <c r="N148" s="238">
        <f t="shared" si="18"/>
        <v>3.2740759215464121E-3</v>
      </c>
      <c r="O148" s="238">
        <f t="shared" si="18"/>
        <v>3.596101507375308E-3</v>
      </c>
      <c r="P148" s="238">
        <f t="shared" si="18"/>
        <v>3.4894314844259441E-3</v>
      </c>
      <c r="Q148" s="238">
        <f t="shared" si="18"/>
        <v>3.9696993638616918E-3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0.22426369986321315</v>
      </c>
      <c r="C150" s="237">
        <f t="shared" si="20"/>
        <v>0.22667538284126412</v>
      </c>
      <c r="D150" s="237">
        <f t="shared" si="20"/>
        <v>0.21315712934805967</v>
      </c>
      <c r="E150" s="237">
        <f t="shared" si="20"/>
        <v>0.22460932786650303</v>
      </c>
      <c r="F150" s="237">
        <f t="shared" si="20"/>
        <v>0.23521828250960614</v>
      </c>
      <c r="G150" s="237">
        <f t="shared" si="20"/>
        <v>0.23805863451404419</v>
      </c>
      <c r="H150" s="237">
        <f t="shared" si="20"/>
        <v>0.24415081440062075</v>
      </c>
      <c r="I150" s="237">
        <f t="shared" si="20"/>
        <v>0.24373903561604124</v>
      </c>
      <c r="J150" s="237">
        <f t="shared" si="20"/>
        <v>0.24495477423430495</v>
      </c>
      <c r="K150" s="237">
        <f t="shared" si="20"/>
        <v>0.2451376683768258</v>
      </c>
      <c r="L150" s="237">
        <f t="shared" si="20"/>
        <v>0.24627772186057048</v>
      </c>
      <c r="M150" s="237">
        <f t="shared" si="20"/>
        <v>0.22380847600947718</v>
      </c>
      <c r="N150" s="237">
        <f t="shared" si="20"/>
        <v>0.22683744784742527</v>
      </c>
      <c r="O150" s="237">
        <f t="shared" si="20"/>
        <v>0.22368831895903141</v>
      </c>
      <c r="P150" s="237">
        <f t="shared" si="20"/>
        <v>0.22596641027554679</v>
      </c>
      <c r="Q150" s="237">
        <f t="shared" si="20"/>
        <v>0.17204911130214579</v>
      </c>
    </row>
    <row r="151" spans="1:17" x14ac:dyDescent="0.25">
      <c r="A151" s="142" t="s">
        <v>225</v>
      </c>
      <c r="B151" s="235">
        <f t="shared" ref="B151:Q151" si="21">IF(B$59=0,0,B$59/B$47)</f>
        <v>0.20169947677227587</v>
      </c>
      <c r="C151" s="235">
        <f t="shared" si="21"/>
        <v>0.20422413991112917</v>
      </c>
      <c r="D151" s="235">
        <f t="shared" si="21"/>
        <v>0.19007259652562589</v>
      </c>
      <c r="E151" s="235">
        <f t="shared" si="21"/>
        <v>0.20206129641756226</v>
      </c>
      <c r="F151" s="235">
        <f t="shared" si="21"/>
        <v>0.21316724897143166</v>
      </c>
      <c r="G151" s="235">
        <f t="shared" si="21"/>
        <v>0.21614066300314161</v>
      </c>
      <c r="H151" s="235">
        <f t="shared" si="21"/>
        <v>0.22251154634784956</v>
      </c>
      <c r="I151" s="235">
        <f t="shared" si="21"/>
        <v>0.22208047098230679</v>
      </c>
      <c r="J151" s="235">
        <f t="shared" si="21"/>
        <v>0.22335318096372947</v>
      </c>
      <c r="K151" s="235">
        <f t="shared" si="21"/>
        <v>0.22354464580430722</v>
      </c>
      <c r="L151" s="235">
        <f t="shared" si="21"/>
        <v>0.22473812393054277</v>
      </c>
      <c r="M151" s="235">
        <f t="shared" si="21"/>
        <v>0.20121593499936585</v>
      </c>
      <c r="N151" s="235">
        <f t="shared" si="21"/>
        <v>0.20438684907060792</v>
      </c>
      <c r="O151" s="235">
        <f t="shared" si="21"/>
        <v>0.20051652517831203</v>
      </c>
      <c r="P151" s="235">
        <f t="shared" si="21"/>
        <v>0.20348195409341799</v>
      </c>
      <c r="Q151" s="235">
        <f t="shared" si="21"/>
        <v>0.14647000714109742</v>
      </c>
    </row>
    <row r="152" spans="1:17" x14ac:dyDescent="0.25">
      <c r="A152" s="142" t="s">
        <v>224</v>
      </c>
      <c r="B152" s="235">
        <f t="shared" ref="B152:Q152" si="22">IF(B$65=0,0,B$65/B$47)</f>
        <v>2.2564223090937308E-2</v>
      </c>
      <c r="C152" s="235">
        <f t="shared" si="22"/>
        <v>2.2451242930134965E-2</v>
      </c>
      <c r="D152" s="235">
        <f t="shared" si="22"/>
        <v>2.3084532822433758E-2</v>
      </c>
      <c r="E152" s="235">
        <f t="shared" si="22"/>
        <v>2.2548031448940797E-2</v>
      </c>
      <c r="F152" s="235">
        <f t="shared" si="22"/>
        <v>2.2051033538174471E-2</v>
      </c>
      <c r="G152" s="235">
        <f t="shared" si="22"/>
        <v>2.1917971510902554E-2</v>
      </c>
      <c r="H152" s="235">
        <f t="shared" si="22"/>
        <v>2.1639268052771225E-2</v>
      </c>
      <c r="I152" s="235">
        <f t="shared" si="22"/>
        <v>2.1658564633734452E-2</v>
      </c>
      <c r="J152" s="235">
        <f t="shared" si="22"/>
        <v>2.1601593270575464E-2</v>
      </c>
      <c r="K152" s="235">
        <f t="shared" si="22"/>
        <v>2.1593022572518588E-2</v>
      </c>
      <c r="L152" s="235">
        <f t="shared" si="22"/>
        <v>2.1539597930027729E-2</v>
      </c>
      <c r="M152" s="235">
        <f t="shared" si="22"/>
        <v>2.2592541010111326E-2</v>
      </c>
      <c r="N152" s="235">
        <f t="shared" si="22"/>
        <v>2.2450598776817335E-2</v>
      </c>
      <c r="O152" s="235">
        <f t="shared" si="22"/>
        <v>2.3171793780719371E-2</v>
      </c>
      <c r="P152" s="235">
        <f t="shared" si="22"/>
        <v>2.2484456182128802E-2</v>
      </c>
      <c r="Q152" s="235">
        <f t="shared" si="22"/>
        <v>2.557910416104835E-2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0.68820880427358777</v>
      </c>
      <c r="C154" s="237">
        <f t="shared" si="24"/>
        <v>0.68476290936911666</v>
      </c>
      <c r="D154" s="237">
        <f t="shared" si="24"/>
        <v>0.70407825108423006</v>
      </c>
      <c r="E154" s="237">
        <f t="shared" si="24"/>
        <v>0.6877149591926941</v>
      </c>
      <c r="F154" s="237">
        <f t="shared" si="24"/>
        <v>0.672556522914321</v>
      </c>
      <c r="G154" s="237">
        <f t="shared" si="24"/>
        <v>0.66849813108252798</v>
      </c>
      <c r="H154" s="237">
        <f t="shared" si="24"/>
        <v>0.65999767560952238</v>
      </c>
      <c r="I154" s="237">
        <f t="shared" si="24"/>
        <v>0.66058622132890088</v>
      </c>
      <c r="J154" s="237">
        <f t="shared" si="24"/>
        <v>0.65884859475255186</v>
      </c>
      <c r="K154" s="237">
        <f t="shared" si="24"/>
        <v>0.65858718846181763</v>
      </c>
      <c r="L154" s="237">
        <f t="shared" si="24"/>
        <v>0.65695773686584602</v>
      </c>
      <c r="M154" s="237">
        <f t="shared" si="24"/>
        <v>0.68907250080839555</v>
      </c>
      <c r="N154" s="237">
        <f t="shared" si="24"/>
        <v>0.6847432626929294</v>
      </c>
      <c r="O154" s="237">
        <f t="shared" si="24"/>
        <v>0.70673971031194072</v>
      </c>
      <c r="P154" s="237">
        <f t="shared" si="24"/>
        <v>0.68577591355492806</v>
      </c>
      <c r="Q154" s="237">
        <f t="shared" si="24"/>
        <v>0.76846719521226203</v>
      </c>
    </row>
    <row r="155" spans="1:17" x14ac:dyDescent="0.25">
      <c r="A155" s="142" t="s">
        <v>222</v>
      </c>
      <c r="B155" s="259">
        <f t="shared" ref="B155:Q155" si="25">IF(B$78=0,0,B$78/B$47)</f>
        <v>0.68820880427358777</v>
      </c>
      <c r="C155" s="259">
        <f t="shared" si="25"/>
        <v>0.68476290936911666</v>
      </c>
      <c r="D155" s="259">
        <f t="shared" si="25"/>
        <v>0.70407825108423006</v>
      </c>
      <c r="E155" s="259">
        <f t="shared" si="25"/>
        <v>0.6877149591926941</v>
      </c>
      <c r="F155" s="259">
        <f t="shared" si="25"/>
        <v>0.672556522914321</v>
      </c>
      <c r="G155" s="259">
        <f t="shared" si="25"/>
        <v>0.66849813108252798</v>
      </c>
      <c r="H155" s="259">
        <f t="shared" si="25"/>
        <v>0.65999767560952238</v>
      </c>
      <c r="I155" s="259">
        <f t="shared" si="25"/>
        <v>0.66058622132890088</v>
      </c>
      <c r="J155" s="259">
        <f t="shared" si="25"/>
        <v>0.65884859475255186</v>
      </c>
      <c r="K155" s="259">
        <f t="shared" si="25"/>
        <v>0.65858718846181763</v>
      </c>
      <c r="L155" s="259">
        <f t="shared" si="25"/>
        <v>0.65695773686584602</v>
      </c>
      <c r="M155" s="259">
        <f t="shared" si="25"/>
        <v>0.68907250080839555</v>
      </c>
      <c r="N155" s="259">
        <f t="shared" si="25"/>
        <v>0.6847432626929294</v>
      </c>
      <c r="O155" s="259">
        <f t="shared" si="25"/>
        <v>0.70673971031194072</v>
      </c>
      <c r="P155" s="259">
        <f t="shared" si="25"/>
        <v>0.68577591355492806</v>
      </c>
      <c r="Q155" s="259">
        <f t="shared" si="25"/>
        <v>0.76846719521226203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8.4025685108367137E-2</v>
      </c>
      <c r="C157" s="237">
        <f t="shared" si="27"/>
        <v>8.5077430771294676E-2</v>
      </c>
      <c r="D157" s="237">
        <f t="shared" si="27"/>
        <v>7.9182060355186865E-2</v>
      </c>
      <c r="E157" s="237">
        <f t="shared" si="27"/>
        <v>8.4176415016383593E-2</v>
      </c>
      <c r="F157" s="237">
        <f t="shared" si="27"/>
        <v>8.8803027276630003E-2</v>
      </c>
      <c r="G157" s="237">
        <f t="shared" si="27"/>
        <v>9.0041717406735514E-2</v>
      </c>
      <c r="H157" s="237">
        <f t="shared" si="27"/>
        <v>9.269575422602265E-2</v>
      </c>
      <c r="I157" s="237">
        <f t="shared" si="27"/>
        <v>9.2516173180485439E-2</v>
      </c>
      <c r="J157" s="237">
        <f t="shared" si="27"/>
        <v>9.3046369539170296E-2</v>
      </c>
      <c r="K157" s="237">
        <f t="shared" si="27"/>
        <v>9.3126131592404932E-2</v>
      </c>
      <c r="L157" s="237">
        <f t="shared" si="27"/>
        <v>9.3623320870352397E-2</v>
      </c>
      <c r="M157" s="237">
        <f t="shared" si="27"/>
        <v>8.382424716020058E-2</v>
      </c>
      <c r="N157" s="237">
        <f t="shared" si="27"/>
        <v>8.5145213538098993E-2</v>
      </c>
      <c r="O157" s="237">
        <f t="shared" si="27"/>
        <v>6.5975869221652328E-2</v>
      </c>
      <c r="P157" s="237">
        <f t="shared" si="27"/>
        <v>8.4768244685099164E-2</v>
      </c>
      <c r="Q157" s="237">
        <f t="shared" si="27"/>
        <v>5.5513994121730248E-2</v>
      </c>
    </row>
    <row r="158" spans="1:17" x14ac:dyDescent="0.25">
      <c r="A158" s="142" t="s">
        <v>220</v>
      </c>
      <c r="B158" s="259">
        <f t="shared" ref="B158:Q158" si="28">IF(B$88=0,0,B$88/B$47)</f>
        <v>8.4025685108367137E-2</v>
      </c>
      <c r="C158" s="259">
        <f t="shared" si="28"/>
        <v>8.5077430771294676E-2</v>
      </c>
      <c r="D158" s="259">
        <f t="shared" si="28"/>
        <v>7.9182060355186865E-2</v>
      </c>
      <c r="E158" s="259">
        <f t="shared" si="28"/>
        <v>8.4176415016383593E-2</v>
      </c>
      <c r="F158" s="259">
        <f t="shared" si="28"/>
        <v>8.8803027276630003E-2</v>
      </c>
      <c r="G158" s="259">
        <f t="shared" si="28"/>
        <v>9.0041717406735514E-2</v>
      </c>
      <c r="H158" s="259">
        <f t="shared" si="28"/>
        <v>9.269575422602265E-2</v>
      </c>
      <c r="I158" s="259">
        <f t="shared" si="28"/>
        <v>9.2516173180485439E-2</v>
      </c>
      <c r="J158" s="259">
        <f t="shared" si="28"/>
        <v>9.3046369539170296E-2</v>
      </c>
      <c r="K158" s="259">
        <f t="shared" si="28"/>
        <v>9.3126131592404932E-2</v>
      </c>
      <c r="L158" s="259">
        <f t="shared" si="28"/>
        <v>9.3623320870352397E-2</v>
      </c>
      <c r="M158" s="259">
        <f t="shared" si="28"/>
        <v>8.382424716020058E-2</v>
      </c>
      <c r="N158" s="259">
        <f t="shared" si="28"/>
        <v>8.5145213538098993E-2</v>
      </c>
      <c r="O158" s="259">
        <f t="shared" si="28"/>
        <v>6.5975869221652328E-2</v>
      </c>
      <c r="P158" s="259">
        <f t="shared" si="28"/>
        <v>8.4768244685099164E-2</v>
      </c>
      <c r="Q158" s="259">
        <f t="shared" si="28"/>
        <v>5.5513994121730248E-2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</v>
      </c>
      <c r="C160" s="209">
        <f t="shared" si="30"/>
        <v>3.3749347025901459E-16</v>
      </c>
      <c r="D160" s="209">
        <f t="shared" si="30"/>
        <v>0</v>
      </c>
      <c r="E160" s="209">
        <f t="shared" si="30"/>
        <v>2.6495787322906085E-15</v>
      </c>
      <c r="F160" s="209">
        <f t="shared" si="30"/>
        <v>0</v>
      </c>
      <c r="G160" s="209">
        <f t="shared" si="30"/>
        <v>0</v>
      </c>
      <c r="H160" s="209">
        <f t="shared" si="30"/>
        <v>1.1641529333605102E-16</v>
      </c>
      <c r="I160" s="209">
        <f t="shared" si="30"/>
        <v>0</v>
      </c>
      <c r="J160" s="209">
        <f t="shared" si="30"/>
        <v>0</v>
      </c>
      <c r="K160" s="209">
        <f t="shared" si="30"/>
        <v>0</v>
      </c>
      <c r="L160" s="209">
        <f t="shared" si="30"/>
        <v>0</v>
      </c>
      <c r="M160" s="209">
        <f t="shared" si="30"/>
        <v>0</v>
      </c>
      <c r="N160" s="209">
        <f t="shared" si="30"/>
        <v>0</v>
      </c>
      <c r="O160" s="209">
        <f t="shared" si="30"/>
        <v>2.1452208877243252E-16</v>
      </c>
      <c r="P160" s="209">
        <f t="shared" si="30"/>
        <v>0</v>
      </c>
      <c r="Q160" s="209">
        <f t="shared" si="30"/>
        <v>2.0981424260163642E-16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1.0000000000000002</v>
      </c>
      <c r="D162" s="77">
        <f t="shared" si="31"/>
        <v>1</v>
      </c>
      <c r="E162" s="77">
        <f t="shared" si="31"/>
        <v>1.0000000000000002</v>
      </c>
      <c r="F162" s="77">
        <f t="shared" si="31"/>
        <v>0.99999999999999989</v>
      </c>
      <c r="G162" s="77">
        <f t="shared" si="31"/>
        <v>1</v>
      </c>
      <c r="H162" s="77">
        <f t="shared" si="31"/>
        <v>1</v>
      </c>
      <c r="I162" s="77">
        <f t="shared" si="31"/>
        <v>1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0.99999999999999989</v>
      </c>
      <c r="N162" s="77">
        <f t="shared" si="31"/>
        <v>1</v>
      </c>
      <c r="O162" s="77">
        <f t="shared" si="31"/>
        <v>1</v>
      </c>
      <c r="P162" s="77">
        <f t="shared" si="31"/>
        <v>0.99999999999999989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7.5392368917389973E-3</v>
      </c>
      <c r="C167" s="238">
        <f t="shared" si="36"/>
        <v>7.3844088221755944E-3</v>
      </c>
      <c r="D167" s="238">
        <f t="shared" si="36"/>
        <v>8.5636448849471976E-3</v>
      </c>
      <c r="E167" s="238">
        <f t="shared" si="36"/>
        <v>7.4560530131003496E-3</v>
      </c>
      <c r="F167" s="238">
        <f t="shared" si="36"/>
        <v>6.9470499701440851E-3</v>
      </c>
      <c r="G167" s="238">
        <f t="shared" si="36"/>
        <v>6.8486405354029516E-3</v>
      </c>
      <c r="H167" s="238">
        <f t="shared" si="36"/>
        <v>6.0943933006624889E-3</v>
      </c>
      <c r="I167" s="238">
        <f t="shared" si="36"/>
        <v>6.3323419363310023E-3</v>
      </c>
      <c r="J167" s="238">
        <f t="shared" si="36"/>
        <v>6.1794832832816346E-3</v>
      </c>
      <c r="K167" s="238">
        <f t="shared" si="36"/>
        <v>6.2161290878527684E-3</v>
      </c>
      <c r="L167" s="238">
        <f t="shared" si="36"/>
        <v>6.0331797868667684E-3</v>
      </c>
      <c r="M167" s="238">
        <f t="shared" si="36"/>
        <v>7.3714682986187286E-3</v>
      </c>
      <c r="N167" s="238">
        <f t="shared" si="36"/>
        <v>7.1851303731792085E-3</v>
      </c>
      <c r="O167" s="238">
        <f t="shared" si="36"/>
        <v>7.9282052256265372E-3</v>
      </c>
      <c r="P167" s="238">
        <f t="shared" si="36"/>
        <v>7.3029242793039139E-3</v>
      </c>
      <c r="Q167" s="238">
        <f t="shared" si="36"/>
        <v>7.4899312355214956E-3</v>
      </c>
    </row>
    <row r="168" spans="1:17" x14ac:dyDescent="0.25">
      <c r="A168" s="127" t="s">
        <v>206</v>
      </c>
      <c r="B168" s="237">
        <f t="shared" ref="B168:Q168" si="37">IF(B$107=0,0,B$107/B$97)</f>
        <v>0.77119933073351044</v>
      </c>
      <c r="C168" s="237">
        <f t="shared" si="37"/>
        <v>0.77475279008804609</v>
      </c>
      <c r="D168" s="237">
        <f t="shared" si="37"/>
        <v>0.71782677214927137</v>
      </c>
      <c r="E168" s="237">
        <f t="shared" si="37"/>
        <v>0.71106136318049828</v>
      </c>
      <c r="F168" s="237">
        <f t="shared" si="37"/>
        <v>0.74497452538865039</v>
      </c>
      <c r="G168" s="237">
        <f t="shared" si="37"/>
        <v>0.74855743911036088</v>
      </c>
      <c r="H168" s="237">
        <f t="shared" si="37"/>
        <v>0.75760705198746225</v>
      </c>
      <c r="I168" s="237">
        <f t="shared" si="37"/>
        <v>0.71096832751600569</v>
      </c>
      <c r="J168" s="237">
        <f t="shared" si="37"/>
        <v>0.73012512899106752</v>
      </c>
      <c r="K168" s="237">
        <f t="shared" si="37"/>
        <v>0.73898941434472276</v>
      </c>
      <c r="L168" s="237">
        <f t="shared" si="37"/>
        <v>0.7342370664267025</v>
      </c>
      <c r="M168" s="237">
        <f t="shared" si="37"/>
        <v>0.69226856634562683</v>
      </c>
      <c r="N168" s="237">
        <f t="shared" si="37"/>
        <v>0.7069755744235352</v>
      </c>
      <c r="O168" s="237">
        <f t="shared" si="37"/>
        <v>0.69013189788838447</v>
      </c>
      <c r="P168" s="237">
        <f t="shared" si="37"/>
        <v>0.69302680333290823</v>
      </c>
      <c r="Q168" s="237">
        <f t="shared" si="37"/>
        <v>0.64775227502778265</v>
      </c>
    </row>
    <row r="169" spans="1:17" x14ac:dyDescent="0.25">
      <c r="A169" s="142" t="s">
        <v>218</v>
      </c>
      <c r="B169" s="235">
        <f t="shared" ref="B169:Q169" si="38">IF(B$108=0,0,B$108/B$97)</f>
        <v>0.77119933073351044</v>
      </c>
      <c r="C169" s="235">
        <f t="shared" si="38"/>
        <v>0.77475279008804609</v>
      </c>
      <c r="D169" s="235">
        <f t="shared" si="38"/>
        <v>0.71782677214927137</v>
      </c>
      <c r="E169" s="235">
        <f t="shared" si="38"/>
        <v>0.71106136318049828</v>
      </c>
      <c r="F169" s="235">
        <f t="shared" si="38"/>
        <v>0.74497452538865039</v>
      </c>
      <c r="G169" s="235">
        <f t="shared" si="38"/>
        <v>0.74855743911036088</v>
      </c>
      <c r="H169" s="235">
        <f t="shared" si="38"/>
        <v>0.75760705198746225</v>
      </c>
      <c r="I169" s="235">
        <f t="shared" si="38"/>
        <v>0.71096832751600569</v>
      </c>
      <c r="J169" s="235">
        <f t="shared" si="38"/>
        <v>0.73012512899106752</v>
      </c>
      <c r="K169" s="235">
        <f t="shared" si="38"/>
        <v>0.73898941434472276</v>
      </c>
      <c r="L169" s="235">
        <f t="shared" si="38"/>
        <v>0.7342370664267025</v>
      </c>
      <c r="M169" s="235">
        <f t="shared" si="38"/>
        <v>0.69226856634562683</v>
      </c>
      <c r="N169" s="235">
        <f t="shared" si="38"/>
        <v>0.7069755744235352</v>
      </c>
      <c r="O169" s="235">
        <f t="shared" si="38"/>
        <v>0.69013189788838447</v>
      </c>
      <c r="P169" s="235">
        <f t="shared" si="38"/>
        <v>0.69302680333290823</v>
      </c>
      <c r="Q169" s="235">
        <f t="shared" si="38"/>
        <v>0.64775227502778265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5.0927279955013526E-2</v>
      </c>
      <c r="C172" s="237">
        <f t="shared" si="41"/>
        <v>5.0759942769259048E-2</v>
      </c>
      <c r="D172" s="237">
        <f t="shared" si="41"/>
        <v>5.3283871482970285E-2</v>
      </c>
      <c r="E172" s="237">
        <f t="shared" si="41"/>
        <v>5.0491956003164001E-2</v>
      </c>
      <c r="F172" s="237">
        <f t="shared" si="41"/>
        <v>5.0749370329000731E-2</v>
      </c>
      <c r="G172" s="237">
        <f t="shared" si="41"/>
        <v>5.1036301913187303E-2</v>
      </c>
      <c r="H172" s="237">
        <f t="shared" si="41"/>
        <v>5.0395369948006766E-2</v>
      </c>
      <c r="I172" s="237">
        <f t="shared" si="41"/>
        <v>5.2214993819354884E-2</v>
      </c>
      <c r="J172" s="237">
        <f t="shared" si="41"/>
        <v>5.1381726568437452E-2</v>
      </c>
      <c r="K172" s="237">
        <f t="shared" si="41"/>
        <v>5.1751272486142849E-2</v>
      </c>
      <c r="L172" s="237">
        <f t="shared" si="41"/>
        <v>5.0621568876639121E-2</v>
      </c>
      <c r="M172" s="237">
        <f t="shared" si="41"/>
        <v>5.2796054500791938E-2</v>
      </c>
      <c r="N172" s="237">
        <f t="shared" si="41"/>
        <v>5.260291934867891E-2</v>
      </c>
      <c r="O172" s="237">
        <f t="shared" si="41"/>
        <v>5.2975835931349947E-2</v>
      </c>
      <c r="P172" s="237">
        <f t="shared" si="41"/>
        <v>4.9943504586777265E-2</v>
      </c>
      <c r="Q172" s="237">
        <f t="shared" si="41"/>
        <v>4.9722695547076715E-2</v>
      </c>
    </row>
    <row r="173" spans="1:17" x14ac:dyDescent="0.25">
      <c r="A173" s="142" t="s">
        <v>216</v>
      </c>
      <c r="B173" s="235">
        <f t="shared" ref="B173:Q173" si="42">IF(B$117=0,0,B$117/B$97)</f>
        <v>5.0927279955013526E-2</v>
      </c>
      <c r="C173" s="235">
        <f t="shared" si="42"/>
        <v>5.0759942769259048E-2</v>
      </c>
      <c r="D173" s="235">
        <f t="shared" si="42"/>
        <v>5.3283871482970285E-2</v>
      </c>
      <c r="E173" s="235">
        <f t="shared" si="42"/>
        <v>5.0491956003164001E-2</v>
      </c>
      <c r="F173" s="235">
        <f t="shared" si="42"/>
        <v>5.0749370329000731E-2</v>
      </c>
      <c r="G173" s="235">
        <f t="shared" si="42"/>
        <v>5.1036301913187303E-2</v>
      </c>
      <c r="H173" s="235">
        <f t="shared" si="42"/>
        <v>5.0395369948006766E-2</v>
      </c>
      <c r="I173" s="235">
        <f t="shared" si="42"/>
        <v>5.2214993819354884E-2</v>
      </c>
      <c r="J173" s="235">
        <f t="shared" si="42"/>
        <v>5.1381726568437452E-2</v>
      </c>
      <c r="K173" s="235">
        <f t="shared" si="42"/>
        <v>5.1751272486142849E-2</v>
      </c>
      <c r="L173" s="235">
        <f t="shared" si="42"/>
        <v>5.0621568876639121E-2</v>
      </c>
      <c r="M173" s="235">
        <f t="shared" si="42"/>
        <v>5.2796054500791938E-2</v>
      </c>
      <c r="N173" s="235">
        <f t="shared" si="42"/>
        <v>5.260291934867891E-2</v>
      </c>
      <c r="O173" s="235">
        <f t="shared" si="42"/>
        <v>5.2975835931349947E-2</v>
      </c>
      <c r="P173" s="235">
        <f t="shared" si="42"/>
        <v>4.9943504586777265E-2</v>
      </c>
      <c r="Q173" s="235">
        <f t="shared" si="42"/>
        <v>4.9722695547076715E-2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0.17033415241973704</v>
      </c>
      <c r="C176" s="209">
        <f t="shared" si="45"/>
        <v>0.16710285832051941</v>
      </c>
      <c r="D176" s="209">
        <f t="shared" si="45"/>
        <v>0.22032571148281113</v>
      </c>
      <c r="E176" s="209">
        <f t="shared" si="45"/>
        <v>0.23099062780323751</v>
      </c>
      <c r="F176" s="209">
        <f t="shared" si="45"/>
        <v>0.19732905431220468</v>
      </c>
      <c r="G176" s="209">
        <f t="shared" si="45"/>
        <v>0.19355761844104899</v>
      </c>
      <c r="H176" s="209">
        <f t="shared" si="45"/>
        <v>0.18590318476386852</v>
      </c>
      <c r="I176" s="209">
        <f t="shared" si="45"/>
        <v>0.23048433672830845</v>
      </c>
      <c r="J176" s="209">
        <f t="shared" si="45"/>
        <v>0.2123136611572134</v>
      </c>
      <c r="K176" s="209">
        <f t="shared" si="45"/>
        <v>0.20304318408128161</v>
      </c>
      <c r="L176" s="209">
        <f t="shared" si="45"/>
        <v>0.20910818490979155</v>
      </c>
      <c r="M176" s="209">
        <f t="shared" si="45"/>
        <v>0.2475639108549624</v>
      </c>
      <c r="N176" s="209">
        <f t="shared" si="45"/>
        <v>0.2332363758546066</v>
      </c>
      <c r="O176" s="209">
        <f t="shared" si="45"/>
        <v>0.24896406095463902</v>
      </c>
      <c r="P176" s="209">
        <f t="shared" si="45"/>
        <v>0.24972676780101055</v>
      </c>
      <c r="Q176" s="209">
        <f t="shared" si="45"/>
        <v>0.29503509818961915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3.9564582899013194</v>
      </c>
      <c r="C180" s="230">
        <f>IF(C$5=0,0,(C$5-C$45)/NMM_fec!C$5)</f>
        <v>4.2603891099068205</v>
      </c>
      <c r="D180" s="230">
        <f>IF(D$5=0,0,(D$5-D$45)/NMM_fec!D$5)</f>
        <v>4.417775553979185</v>
      </c>
      <c r="E180" s="230">
        <f>IF(E$5=0,0,(E$5-E$45)/NMM_fec!E$5)</f>
        <v>4.424514449674616</v>
      </c>
      <c r="F180" s="230">
        <f>IF(F$5=0,0,(F$5-F$45)/NMM_fec!F$5)</f>
        <v>4.2466328571280778</v>
      </c>
      <c r="G180" s="230">
        <f>IF(G$5=0,0,(G$5-G$45)/NMM_fec!G$5)</f>
        <v>4.4120445798885894</v>
      </c>
      <c r="H180" s="230">
        <f>IF(H$5=0,0,(H$5-H$45)/NMM_fec!H$5)</f>
        <v>4.2871651256875571</v>
      </c>
      <c r="I180" s="230">
        <f>IF(I$5=0,0,(I$5-I$45)/NMM_fec!I$5)</f>
        <v>3.6689295183864634</v>
      </c>
      <c r="J180" s="230">
        <f>IF(J$5=0,0,(J$5-J$45)/NMM_fec!J$5)</f>
        <v>3.8174570667032115</v>
      </c>
      <c r="K180" s="230">
        <f>IF(K$5=0,0,(K$5-K$45)/NMM_fec!K$5)</f>
        <v>3.6545559350860346</v>
      </c>
      <c r="L180" s="230">
        <f>IF(L$5=0,0,(L$5-L$45)/NMM_fec!L$5)</f>
        <v>3.7049568242225441</v>
      </c>
      <c r="M180" s="230">
        <f>IF(M$5=0,0,(M$5-M$45)/NMM_fec!M$5)</f>
        <v>3.7351707073904601</v>
      </c>
      <c r="N180" s="230">
        <f>IF(N$5=0,0,(N$5-N$45)/NMM_fec!N$5)</f>
        <v>3.769803990444927</v>
      </c>
      <c r="O180" s="230">
        <f>IF(O$5=0,0,(O$5-O$45)/NMM_fec!O$5)</f>
        <v>3.8160838587391188</v>
      </c>
      <c r="P180" s="230">
        <f>IF(P$5=0,0,(P$5-P$45)/NMM_fec!P$5)</f>
        <v>3.8543743025656809</v>
      </c>
      <c r="Q180" s="230">
        <f>IF(Q$5=0,0,(Q$5-Q$45)/NMM_fec!Q$5)</f>
        <v>3.8655457942559326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2.4995196000000002</v>
      </c>
      <c r="C185" s="227">
        <f>IF(C$10=0,0,C$10/NMM_fec!C$10)</f>
        <v>2.4995196000000002</v>
      </c>
      <c r="D185" s="227">
        <f>IF(D$10=0,0,D$10/NMM_fec!D$10)</f>
        <v>2.4995196000000002</v>
      </c>
      <c r="E185" s="227">
        <f>IF(E$10=0,0,E$10/NMM_fec!E$10)</f>
        <v>2.4995196000000002</v>
      </c>
      <c r="F185" s="227">
        <f>IF(F$10=0,0,F$10/NMM_fec!F$10)</f>
        <v>2.4995196000000002</v>
      </c>
      <c r="G185" s="227">
        <f>IF(G$10=0,0,G$10/NMM_fec!G$10)</f>
        <v>2.4995196000000002</v>
      </c>
      <c r="H185" s="227">
        <f>IF(H$10=0,0,H$10/NMM_fec!H$10)</f>
        <v>2.3487948000000003</v>
      </c>
      <c r="I185" s="227">
        <f>IF(I$10=0,0,I$10/NMM_fec!I$10)</f>
        <v>2.3487948000000003</v>
      </c>
      <c r="J185" s="227">
        <f>IF(J$10=0,0,J$10/NMM_fec!J$10)</f>
        <v>2.3487948000000003</v>
      </c>
      <c r="K185" s="227">
        <f>IF(K$10=0,0,K$10/NMM_fec!K$10)</f>
        <v>2.3487948000000003</v>
      </c>
      <c r="L185" s="227">
        <f>IF(L$10=0,0,L$10/NMM_fec!L$10)</f>
        <v>2.3487948000000003</v>
      </c>
      <c r="M185" s="227">
        <f>IF(M$10=0,0,M$10/NMM_fec!M$10)</f>
        <v>2.3487948000000003</v>
      </c>
      <c r="N185" s="227">
        <f>IF(N$10=0,0,N$10/NMM_fec!N$10)</f>
        <v>2.3487948000000003</v>
      </c>
      <c r="O185" s="227">
        <f>IF(O$10=0,0,O$10/NMM_fec!O$10)</f>
        <v>2.4995196000000002</v>
      </c>
      <c r="P185" s="227">
        <f>IF(P$10=0,0,P$10/NMM_fec!P$10)</f>
        <v>2.4995196000000002</v>
      </c>
      <c r="Q185" s="227">
        <f>IF(Q$10=0,0,Q$10/NMM_fec!Q$10)</f>
        <v>2.4995196000000002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4.6639147803776337</v>
      </c>
      <c r="C187" s="226">
        <f>IF(C$16=0,0,C$16/NMM_fec!C$16)</f>
        <v>5.5191639166904931</v>
      </c>
      <c r="D187" s="226">
        <f>IF(D$16=0,0,D$16/NMM_fec!D$16)</f>
        <v>5.7591190988499106</v>
      </c>
      <c r="E187" s="226">
        <f>IF(E$16=0,0,E$16/NMM_fec!E$16)</f>
        <v>5.509188693544532</v>
      </c>
      <c r="F187" s="226">
        <f>IF(F$16=0,0,F$16/NMM_fec!F$16)</f>
        <v>5.212524986814012</v>
      </c>
      <c r="G187" s="226">
        <f>IF(G$16=0,0,G$16/NMM_fec!G$16)</f>
        <v>5.4829384126516887</v>
      </c>
      <c r="H187" s="226">
        <f>IF(H$16=0,0,H$16/NMM_fec!H$16)</f>
        <v>5.3018530454722583</v>
      </c>
      <c r="I187" s="226">
        <f>IF(I$16=0,0,I$16/NMM_fec!I$16)</f>
        <v>3.8795370218962302</v>
      </c>
      <c r="J187" s="226">
        <f>IF(J$16=0,0,J$16/NMM_fec!J$16)</f>
        <v>4.2131741518927859</v>
      </c>
      <c r="K187" s="226">
        <f>IF(K$16=0,0,K$16/NMM_fec!K$16)</f>
        <v>3.8160800769351337</v>
      </c>
      <c r="L187" s="226">
        <f>IF(L$16=0,0,L$16/NMM_fec!L$16)</f>
        <v>3.9584182966565722</v>
      </c>
      <c r="M187" s="226">
        <f>IF(M$16=0,0,M$16/NMM_fec!M$16)</f>
        <v>4.0429268126040352</v>
      </c>
      <c r="N187" s="226">
        <f>IF(N$16=0,0,N$16/NMM_fec!N$16)</f>
        <v>4.1289141203564377</v>
      </c>
      <c r="O187" s="226">
        <f>IF(O$16=0,0,O$16/NMM_fec!O$16)</f>
        <v>4.2184995710749247</v>
      </c>
      <c r="P187" s="226">
        <f>IF(P$16=0,0,P$16/NMM_fec!P$16)</f>
        <v>4.31489154326544</v>
      </c>
      <c r="Q187" s="226">
        <f>IF(Q$16=0,0,Q$16/NMM_fec!Q$16)</f>
        <v>4.3107479396904482</v>
      </c>
    </row>
    <row r="188" spans="1:17" x14ac:dyDescent="0.25">
      <c r="A188" s="127" t="s">
        <v>212</v>
      </c>
      <c r="B188" s="226">
        <f>IF(B$36=0,0,B$36/NMM_fec!B$36)</f>
        <v>3.9607128</v>
      </c>
      <c r="C188" s="226">
        <f>IF(C$36=0,0,C$36/NMM_fec!C$36)</f>
        <v>3.9607128</v>
      </c>
      <c r="D188" s="226">
        <f>IF(D$36=0,0,D$36/NMM_fec!D$36)</f>
        <v>4.0854932340822998</v>
      </c>
      <c r="E188" s="226">
        <f>IF(E$36=0,0,E$36/NMM_fec!E$36)</f>
        <v>4.2508390802455445</v>
      </c>
      <c r="F188" s="226">
        <f>IF(F$36=0,0,F$36/NMM_fec!F$36)</f>
        <v>4.1254658700236959</v>
      </c>
      <c r="G188" s="226">
        <f>IF(G$36=0,0,G$36/NMM_fec!G$36)</f>
        <v>4.2454036046485042</v>
      </c>
      <c r="H188" s="226">
        <f>IF(H$36=0,0,H$36/NMM_fec!H$36)</f>
        <v>4.1417207886557357</v>
      </c>
      <c r="I188" s="226">
        <f>IF(I$36=0,0,I$36/NMM_fec!I$36)</f>
        <v>3.9465635097106047</v>
      </c>
      <c r="J188" s="226">
        <f>IF(J$36=0,0,J$36/NMM_fec!J$36)</f>
        <v>3.9984088752588818</v>
      </c>
      <c r="K188" s="226">
        <f>IF(K$36=0,0,K$36/NMM_fec!K$36)</f>
        <v>3.9607128</v>
      </c>
      <c r="L188" s="226">
        <f>IF(L$36=0,0,L$36/NMM_fec!L$36)</f>
        <v>3.9603978792200945</v>
      </c>
      <c r="M188" s="226">
        <f>IF(M$36=0,0,M$36/NMM_fec!M$36)</f>
        <v>3.9607128000000005</v>
      </c>
      <c r="N188" s="226">
        <f>IF(N$36=0,0,N$36/NMM_fec!N$36)</f>
        <v>3.9677654512768474</v>
      </c>
      <c r="O188" s="226">
        <f>IF(O$36=0,0,O$36/NMM_fec!O$36)</f>
        <v>3.9917088005784693</v>
      </c>
      <c r="P188" s="226">
        <f>IF(P$36=0,0,P$36/NMM_fec!P$36)</f>
        <v>3.9986916219737512</v>
      </c>
      <c r="Q188" s="226">
        <f>IF(Q$36=0,0,Q$36/NMM_fec!Q$36)</f>
        <v>4.0205700367910762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3.5539829041446542</v>
      </c>
      <c r="C191" s="230">
        <f>IF(C$47=0,0,(C$47-C$95)/NMM_fec!C$47)</f>
        <v>3.5718674177659495</v>
      </c>
      <c r="D191" s="230">
        <f>IF(D$47=0,0,(D$47-D$95)/NMM_fec!D$47)</f>
        <v>3.4738785370854481</v>
      </c>
      <c r="E191" s="230">
        <f>IF(E$47=0,0,(E$47-E$95)/NMM_fec!E$47)</f>
        <v>3.5565350036029035</v>
      </c>
      <c r="F191" s="230">
        <f>IF(F$47=0,0,(F$47-F$95)/NMM_fec!F$47)</f>
        <v>3.63669407928968</v>
      </c>
      <c r="G191" s="230">
        <f>IF(G$47=0,0,(G$47-G$95)/NMM_fec!G$47)</f>
        <v>3.6587721208875226</v>
      </c>
      <c r="H191" s="230">
        <f>IF(H$47=0,0,(H$47-H$95)/NMM_fec!H$47)</f>
        <v>3.7058953618455384</v>
      </c>
      <c r="I191" s="230">
        <f>IF(I$47=0,0,(I$47-I$95)/NMM_fec!I$47)</f>
        <v>3.7025936144259655</v>
      </c>
      <c r="J191" s="230">
        <f>IF(J$47=0,0,(J$47-J$95)/NMM_fec!J$47)</f>
        <v>3.712358718453034</v>
      </c>
      <c r="K191" s="230">
        <f>IF(K$47=0,0,(K$47-K$95)/NMM_fec!K$47)</f>
        <v>3.7138322271083299</v>
      </c>
      <c r="L191" s="230">
        <f>IF(L$47=0,0,(L$47-L$95)/NMM_fec!L$47)</f>
        <v>3.72304364134405</v>
      </c>
      <c r="M191" s="230">
        <f>IF(M$47=0,0,(M$47-M$95)/NMM_fec!M$47)</f>
        <v>3.549528274602082</v>
      </c>
      <c r="N191" s="230">
        <f>IF(N$47=0,0,(N$47-N$95)/NMM_fec!N$47)</f>
        <v>3.5719699019032372</v>
      </c>
      <c r="O191" s="230">
        <f>IF(O$47=0,0,(O$47-O$95)/NMM_fec!O$47)</f>
        <v>3.4607965127509281</v>
      </c>
      <c r="P191" s="230">
        <f>IF(P$47=0,0,(P$47-P$95)/NMM_fec!P$47)</f>
        <v>3.5665911801876948</v>
      </c>
      <c r="Q191" s="230">
        <f>IF(Q$47=0,0,(Q$47-Q$95)/NMM_fec!Q$47)</f>
        <v>3.1350927149596681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2.4995196000000002</v>
      </c>
      <c r="C196" s="227">
        <f>IF(C$52=0,0,C$52/NMM_fec!C$52)</f>
        <v>2.4995196000000006</v>
      </c>
      <c r="D196" s="227">
        <f>IF(D$52=0,0,D$52/NMM_fec!D$52)</f>
        <v>2.4995196000000002</v>
      </c>
      <c r="E196" s="227">
        <f>IF(E$52=0,0,E$52/NMM_fec!E$52)</f>
        <v>2.4995196000000002</v>
      </c>
      <c r="F196" s="227">
        <f>IF(F$52=0,0,F$52/NMM_fec!F$52)</f>
        <v>2.4995196000000002</v>
      </c>
      <c r="G196" s="227">
        <f>IF(G$52=0,0,G$52/NMM_fec!G$52)</f>
        <v>2.4995196000000002</v>
      </c>
      <c r="H196" s="227">
        <f>IF(H$52=0,0,H$52/NMM_fec!H$52)</f>
        <v>2.3487948000000003</v>
      </c>
      <c r="I196" s="227">
        <f>IF(I$52=0,0,I$52/NMM_fec!I$52)</f>
        <v>2.3487948000000003</v>
      </c>
      <c r="J196" s="227">
        <f>IF(J$52=0,0,J$52/NMM_fec!J$52)</f>
        <v>2.3487948000000003</v>
      </c>
      <c r="K196" s="227">
        <f>IF(K$52=0,0,K$52/NMM_fec!K$52)</f>
        <v>2.3487948000000003</v>
      </c>
      <c r="L196" s="227">
        <f>IF(L$52=0,0,L$52/NMM_fec!L$52)</f>
        <v>2.3487948000000003</v>
      </c>
      <c r="M196" s="227">
        <f>IF(M$52=0,0,M$52/NMM_fec!M$52)</f>
        <v>2.3487948000000003</v>
      </c>
      <c r="N196" s="227">
        <f>IF(N$52=0,0,N$52/NMM_fec!N$52)</f>
        <v>2.3487948000000003</v>
      </c>
      <c r="O196" s="227">
        <f>IF(O$52=0,0,O$52/NMM_fec!O$52)</f>
        <v>2.4995196000000002</v>
      </c>
      <c r="P196" s="227">
        <f>IF(P$52=0,0,P$52/NMM_fec!P$52)</f>
        <v>2.4995196000000002</v>
      </c>
      <c r="Q196" s="227">
        <f>IF(Q$52=0,0,Q$52/NMM_fec!Q$52)</f>
        <v>2.4995196000000002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3.9607127999999996</v>
      </c>
      <c r="C198" s="226">
        <f>IF(C$58=0,0,C$58/NMM_fec!C$58)</f>
        <v>3.9607127999999996</v>
      </c>
      <c r="D198" s="226">
        <f>IF(D$58=0,0,D$58/NMM_fec!D$58)</f>
        <v>3.9607128</v>
      </c>
      <c r="E198" s="226">
        <f>IF(E$58=0,0,E$58/NMM_fec!E$58)</f>
        <v>3.9607128</v>
      </c>
      <c r="F198" s="226">
        <f>IF(F$58=0,0,F$58/NMM_fec!F$58)</f>
        <v>3.9607128000000009</v>
      </c>
      <c r="G198" s="226">
        <f>IF(G$58=0,0,G$58/NMM_fec!G$58)</f>
        <v>3.9607128</v>
      </c>
      <c r="H198" s="226">
        <f>IF(H$58=0,0,H$58/NMM_fec!H$58)</f>
        <v>3.9607128</v>
      </c>
      <c r="I198" s="226">
        <f>IF(I$58=0,0,I$58/NMM_fec!I$58)</f>
        <v>3.9607128</v>
      </c>
      <c r="J198" s="226">
        <f>IF(J$58=0,0,J$58/NMM_fec!J$58)</f>
        <v>3.9607128</v>
      </c>
      <c r="K198" s="226">
        <f>IF(K$58=0,0,K$58/NMM_fec!K$58)</f>
        <v>3.9607128</v>
      </c>
      <c r="L198" s="226">
        <f>IF(L$58=0,0,L$58/NMM_fec!L$58)</f>
        <v>3.9607128000000005</v>
      </c>
      <c r="M198" s="226">
        <f>IF(M$58=0,0,M$58/NMM_fec!M$58)</f>
        <v>3.9607127999999996</v>
      </c>
      <c r="N198" s="226">
        <f>IF(N$58=0,0,N$58/NMM_fec!N$58)</f>
        <v>3.9607128</v>
      </c>
      <c r="O198" s="226">
        <f>IF(O$58=0,0,O$58/NMM_fec!O$58)</f>
        <v>3.8847342675874383</v>
      </c>
      <c r="P198" s="226">
        <f>IF(P$58=0,0,P$58/NMM_fec!P$58)</f>
        <v>3.9607128000000009</v>
      </c>
      <c r="Q198" s="226">
        <f>IF(Q$58=0,0,Q$58/NMM_fec!Q$58)</f>
        <v>2.2069618274838865</v>
      </c>
    </row>
    <row r="199" spans="1:17" x14ac:dyDescent="0.25">
      <c r="A199" s="127" t="s">
        <v>208</v>
      </c>
      <c r="B199" s="226">
        <f>IF(B$77=0,0,B$77/NMM_fec!B$77)</f>
        <v>3.9466188287811703</v>
      </c>
      <c r="C199" s="226">
        <f>IF(C$77=0,0,C$77/NMM_fec!C$77)</f>
        <v>3.9473872605142981</v>
      </c>
      <c r="D199" s="226">
        <f>IF(D$77=0,0,D$77/NMM_fec!D$77)</f>
        <v>3.9431807066837452</v>
      </c>
      <c r="E199" s="226">
        <f>IF(E$77=0,0,E$77/NMM_fec!E$77)</f>
        <v>3.9467284648021943</v>
      </c>
      <c r="F199" s="226">
        <f>IF(F$77=0,0,F$77/NMM_fec!F$77)</f>
        <v>3.9501751334852337</v>
      </c>
      <c r="G199" s="226">
        <f>IF(G$77=0,0,G$77/NMM_fec!G$77)</f>
        <v>3.951125499639319</v>
      </c>
      <c r="H199" s="226">
        <f>IF(H$77=0,0,H$77/NMM_fec!H$77)</f>
        <v>3.9531878319736053</v>
      </c>
      <c r="I199" s="226">
        <f>IF(I$77=0,0,I$77/NMM_fec!I$77)</f>
        <v>3.9530455282212564</v>
      </c>
      <c r="J199" s="226">
        <f>IF(J$77=0,0,J$77/NMM_fec!J$77)</f>
        <v>3.9534664292473169</v>
      </c>
      <c r="K199" s="226">
        <f>IF(K$77=0,0,K$77/NMM_fec!K$77)</f>
        <v>3.9535299490321512</v>
      </c>
      <c r="L199" s="226">
        <f>IF(L$77=0,0,L$77/NMM_fec!L$77)</f>
        <v>3.953927079529969</v>
      </c>
      <c r="M199" s="226">
        <f>IF(M$77=0,0,M$77/NMM_fec!M$77)</f>
        <v>3.9464597122858831</v>
      </c>
      <c r="N199" s="226">
        <f>IF(N$77=0,0,N$77/NMM_fec!N$77)</f>
        <v>3.9474239165015645</v>
      </c>
      <c r="O199" s="226">
        <f>IF(O$77=0,0,O$77/NMM_fec!O$77)</f>
        <v>3.9461473418128379</v>
      </c>
      <c r="P199" s="226">
        <f>IF(P$77=0,0,P$77/NMM_fec!P$77)</f>
        <v>3.9471605288865774</v>
      </c>
      <c r="Q199" s="226">
        <f>IF(Q$77=0,0,Q$77/NMM_fec!Q$77)</f>
        <v>3.9520460278030702</v>
      </c>
    </row>
    <row r="200" spans="1:17" x14ac:dyDescent="0.25">
      <c r="A200" s="72" t="s">
        <v>207</v>
      </c>
      <c r="B200" s="258">
        <f>IF(B$87=0,0,B$87/NMM_fec!B$87)</f>
        <v>2.5638049168873973</v>
      </c>
      <c r="C200" s="258">
        <f>IF(C$87=0,0,C$87/NMM_fec!C$87)</f>
        <v>2.6297176315738264</v>
      </c>
      <c r="D200" s="258">
        <f>IF(D$87=0,0,D$87/NMM_fec!D$87)</f>
        <v>2.2809155550240217</v>
      </c>
      <c r="E200" s="258">
        <f>IF(E$87=0,0,E$87/NMM_fec!E$87)</f>
        <v>2.5731468617524111</v>
      </c>
      <c r="F200" s="258">
        <f>IF(F$87=0,0,F$87/NMM_fec!F$87)</f>
        <v>2.8776864506028983</v>
      </c>
      <c r="G200" s="258">
        <f>IF(G$87=0,0,G$87/NMM_fec!G$87)</f>
        <v>2.9655337223781459</v>
      </c>
      <c r="H200" s="258">
        <f>IF(H$87=0,0,H$87/NMM_fec!H$87)</f>
        <v>3.1623267388744383</v>
      </c>
      <c r="I200" s="258">
        <f>IF(I$87=0,0,I$87/NMM_fec!I$87)</f>
        <v>3.1484684918191372</v>
      </c>
      <c r="J200" s="258">
        <f>IF(J$87=0,0,J$87/NMM_fec!J$87)</f>
        <v>3.1895807963757812</v>
      </c>
      <c r="K200" s="258">
        <f>IF(K$87=0,0,K$87/NMM_fec!K$87)</f>
        <v>3.1958175721798119</v>
      </c>
      <c r="L200" s="258">
        <f>IF(L$87=0,0,L$87/NMM_fec!L$87)</f>
        <v>3.2350045928926994</v>
      </c>
      <c r="M200" s="258">
        <f>IF(M$87=0,0,M$87/NMM_fec!M$87)</f>
        <v>2.5502832612697603</v>
      </c>
      <c r="N200" s="258">
        <f>IF(N$87=0,0,N$87/NMM_fec!N$87)</f>
        <v>2.6328873955122964</v>
      </c>
      <c r="O200" s="258">
        <f>IF(O$87=0,0,O$87/NMM_fec!O$87)</f>
        <v>1.9508313142214269</v>
      </c>
      <c r="P200" s="258">
        <f>IF(P$87=0,0,P$87/NMM_fec!P$87)</f>
        <v>2.6101634335896211</v>
      </c>
      <c r="Q200" s="258">
        <f>IF(Q$87=0,0,Q$87/NMM_fec!Q$87)</f>
        <v>1.7589376497656186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2.1431726441207317</v>
      </c>
      <c r="C202" s="230">
        <f>IF(C$97=0,0,(C$97-C$125)/NMM_fec!C$97)</f>
        <v>2.1966303149642719</v>
      </c>
      <c r="D202" s="230">
        <f>IF(D$97=0,0,(D$97-D$125)/NMM_fec!D$97)</f>
        <v>1.7731108874239434</v>
      </c>
      <c r="E202" s="230">
        <f>IF(E$97=0,0,(E$97-E$125)/NMM_fec!E$97)</f>
        <v>2.008648659062243</v>
      </c>
      <c r="F202" s="230">
        <f>IF(F$97=0,0,(F$97-F$125)/NMM_fec!F$97)</f>
        <v>2.2501861848175877</v>
      </c>
      <c r="G202" s="230">
        <f>IF(G$97=0,0,(G$97-G$125)/NMM_fec!G$97)</f>
        <v>2.2932442073005106</v>
      </c>
      <c r="H202" s="230">
        <f>IF(H$97=0,0,(H$97-H$125)/NMM_fec!H$97)</f>
        <v>2.4446429726362089</v>
      </c>
      <c r="I202" s="230">
        <f>IF(I$97=0,0,(I$97-I$125)/NMM_fec!I$97)</f>
        <v>2.2239395072497334</v>
      </c>
      <c r="J202" s="230">
        <f>IF(J$97=0,0,(J$97-J$125)/NMM_fec!J$97)</f>
        <v>2.3327651330468946</v>
      </c>
      <c r="K202" s="230">
        <f>IF(K$97=0,0,(K$97-K$125)/NMM_fec!K$97)</f>
        <v>2.3463058764975955</v>
      </c>
      <c r="L202" s="230">
        <f>IF(L$97=0,0,(L$97-L$125)/NMM_fec!L$97)</f>
        <v>2.3990576124035421</v>
      </c>
      <c r="M202" s="230">
        <f>IF(M$97=0,0,(M$97-M$125)/NMM_fec!M$97)</f>
        <v>1.8680370218705913</v>
      </c>
      <c r="N202" s="230">
        <f>IF(N$97=0,0,(N$97-N$125)/NMM_fec!N$97)</f>
        <v>1.9529751283063348</v>
      </c>
      <c r="O202" s="230">
        <f>IF(O$97=0,0,(O$97-O$125)/NMM_fec!O$97)</f>
        <v>1.8448759514664546</v>
      </c>
      <c r="P202" s="230">
        <f>IF(P$97=0,0,(P$97-P$125)/NMM_fec!P$97)</f>
        <v>2.0008014258554776</v>
      </c>
      <c r="Q202" s="230">
        <f>IF(Q$97=0,0,(Q$97-Q$125)/NMM_fec!Q$97)</f>
        <v>1.8330360169470046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2.4995196000000006</v>
      </c>
      <c r="C207" s="227">
        <f>IF(C$102=0,0,C$102/NMM_fec!C$102)</f>
        <v>2.4995196000000006</v>
      </c>
      <c r="D207" s="227">
        <f>IF(D$102=0,0,D$102/NMM_fec!D$102)</f>
        <v>2.4995196000000002</v>
      </c>
      <c r="E207" s="227">
        <f>IF(E$102=0,0,E$102/NMM_fec!E$102)</f>
        <v>2.4995195999999997</v>
      </c>
      <c r="F207" s="227">
        <f>IF(F$102=0,0,F$102/NMM_fec!F$102)</f>
        <v>2.4995196000000006</v>
      </c>
      <c r="G207" s="227">
        <f>IF(G$102=0,0,G$102/NMM_fec!G$102)</f>
        <v>2.4995196000000002</v>
      </c>
      <c r="H207" s="227">
        <f>IF(H$102=0,0,H$102/NMM_fec!H$102)</f>
        <v>2.3487948000000003</v>
      </c>
      <c r="I207" s="227">
        <f>IF(I$102=0,0,I$102/NMM_fec!I$102)</f>
        <v>2.3487948000000003</v>
      </c>
      <c r="J207" s="227">
        <f>IF(J$102=0,0,J$102/NMM_fec!J$102)</f>
        <v>2.3487948000000003</v>
      </c>
      <c r="K207" s="227">
        <f>IF(K$102=0,0,K$102/NMM_fec!K$102)</f>
        <v>2.3487948000000003</v>
      </c>
      <c r="L207" s="227">
        <f>IF(L$102=0,0,L$102/NMM_fec!L$102)</f>
        <v>2.3487948000000003</v>
      </c>
      <c r="M207" s="227">
        <f>IF(M$102=0,0,M$102/NMM_fec!M$102)</f>
        <v>2.3487948000000003</v>
      </c>
      <c r="N207" s="227">
        <f>IF(N$102=0,0,N$102/NMM_fec!N$102)</f>
        <v>2.3487948000000003</v>
      </c>
      <c r="O207" s="227">
        <f>IF(O$102=0,0,O$102/NMM_fec!O$102)</f>
        <v>2.4995196000000002</v>
      </c>
      <c r="P207" s="227">
        <f>IF(P$102=0,0,P$102/NMM_fec!P$102)</f>
        <v>2.4995196000000002</v>
      </c>
      <c r="Q207" s="227">
        <f>IF(Q$102=0,0,Q$102/NMM_fec!Q$102)</f>
        <v>2.4995196000000002</v>
      </c>
    </row>
    <row r="208" spans="1:17" x14ac:dyDescent="0.25">
      <c r="A208" s="127" t="s">
        <v>206</v>
      </c>
      <c r="B208" s="226">
        <f>IF(B$107=0,0,B$107/NMM_fec!B$107)</f>
        <v>2.6860026785503752</v>
      </c>
      <c r="C208" s="226">
        <f>IF(C$107=0,0,C$107/NMM_fec!C$107)</f>
        <v>2.7114779705612984</v>
      </c>
      <c r="D208" s="226">
        <f>IF(D$107=0,0,D$107/NMM_fec!D$107)</f>
        <v>2.3713489825791281</v>
      </c>
      <c r="E208" s="226">
        <f>IF(E$107=0,0,E$107/NMM_fec!E$107)</f>
        <v>2.4984616917404892</v>
      </c>
      <c r="F208" s="226">
        <f>IF(F$107=0,0,F$107/NMM_fec!F$107)</f>
        <v>2.6214452574829537</v>
      </c>
      <c r="G208" s="226">
        <f>IF(G$107=0,0,G$107/NMM_fec!G$107)</f>
        <v>2.6235555573770237</v>
      </c>
      <c r="H208" s="226">
        <f>IF(H$107=0,0,H$107/NMM_fec!H$107)</f>
        <v>2.6980965412863931</v>
      </c>
      <c r="I208" s="226">
        <f>IF(I$107=0,0,I$107/NMM_fec!I$107)</f>
        <v>2.4432176652661393</v>
      </c>
      <c r="J208" s="226">
        <f>IF(J$107=0,0,J$107/NMM_fec!J$107)</f>
        <v>2.551414618185333</v>
      </c>
      <c r="K208" s="226">
        <f>IF(K$107=0,0,K$107/NMM_fec!K$107)</f>
        <v>2.5642022495695542</v>
      </c>
      <c r="L208" s="226">
        <f>IF(L$107=0,0,L$107/NMM_fec!L$107)</f>
        <v>2.6061543836822558</v>
      </c>
      <c r="M208" s="226">
        <f>IF(M$107=0,0,M$107/NMM_fec!M$107)</f>
        <v>2.3249896761597348</v>
      </c>
      <c r="N208" s="226">
        <f>IF(N$107=0,0,N$107/NMM_fec!N$107)</f>
        <v>2.3877573743702931</v>
      </c>
      <c r="O208" s="226">
        <f>IF(O$107=0,0,O$107/NMM_fec!O$107)</f>
        <v>2.308445773798828</v>
      </c>
      <c r="P208" s="226">
        <f>IF(P$107=0,0,P$107/NMM_fec!P$107)</f>
        <v>2.4639882187965214</v>
      </c>
      <c r="Q208" s="226">
        <f>IF(Q$107=0,0,Q$107/NMM_fec!Q$107)</f>
        <v>2.3070832640935803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2.2793502639973671</v>
      </c>
      <c r="C210" s="226">
        <f>IF(C$116=0,0,C$116/NMM_fec!C$116)</f>
        <v>2.2858107921283959</v>
      </c>
      <c r="D210" s="226">
        <f>IF(D$116=0,0,D$116/NMM_fec!D$116)</f>
        <v>2.2479122983726421</v>
      </c>
      <c r="E210" s="226">
        <f>IF(E$116=0,0,E$116/NMM_fec!E$116)</f>
        <v>2.2802837961685696</v>
      </c>
      <c r="F210" s="226">
        <f>IF(F$116=0,0,F$116/NMM_fec!F$116)</f>
        <v>2.3077344066970902</v>
      </c>
      <c r="G210" s="226">
        <f>IF(G$116=0,0,G$116/NMM_fec!G$116)</f>
        <v>2.3147087881370871</v>
      </c>
      <c r="H210" s="226">
        <f>IF(H$116=0,0,H$116/NMM_fec!H$116)</f>
        <v>2.3290576762899837</v>
      </c>
      <c r="I210" s="226">
        <f>IF(I$116=0,0,I$116/NMM_fec!I$116)</f>
        <v>2.3281004255028308</v>
      </c>
      <c r="J210" s="226">
        <f>IF(J$116=0,0,J$116/NMM_fec!J$116)</f>
        <v>2.3309182191133915</v>
      </c>
      <c r="K210" s="226">
        <f>IF(K$116=0,0,K$116/NMM_fec!K$116)</f>
        <v>2.3313399338275684</v>
      </c>
      <c r="L210" s="226">
        <f>IF(L$116=0,0,L$116/NMM_fec!L$116)</f>
        <v>2.3339558581515454</v>
      </c>
      <c r="M210" s="226">
        <f>IF(M$116=0,0,M$116/NMM_fec!M$116)</f>
        <v>2.2779883157510903</v>
      </c>
      <c r="N210" s="226">
        <f>IF(N$116=0,0,N$116/NMM_fec!N$116)</f>
        <v>2.2861142268623231</v>
      </c>
      <c r="O210" s="226">
        <f>IF(O$116=0,0,O$116/NMM_fec!O$116)</f>
        <v>2.2752898737678446</v>
      </c>
      <c r="P210" s="226">
        <f>IF(P$116=0,0,P$116/NMM_fec!P$116)</f>
        <v>2.2839244226242217</v>
      </c>
      <c r="Q210" s="226">
        <f>IF(Q$116=0,0,Q$116/NMM_fec!Q$116)</f>
        <v>2.2728445888745101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134.92930028172049</v>
      </c>
      <c r="C3" s="46">
        <f t="shared" ref="C3:Q3" si="0">SUM(C4,C7)</f>
        <v>136.14658225131447</v>
      </c>
      <c r="D3" s="46">
        <f t="shared" si="0"/>
        <v>153.77722726613871</v>
      </c>
      <c r="E3" s="46">
        <f t="shared" si="0"/>
        <v>165.45792952955523</v>
      </c>
      <c r="F3" s="46">
        <f t="shared" si="0"/>
        <v>151.65711002011267</v>
      </c>
      <c r="G3" s="46">
        <f t="shared" si="0"/>
        <v>137.26992029488497</v>
      </c>
      <c r="H3" s="46">
        <f t="shared" si="0"/>
        <v>118.57487680893425</v>
      </c>
      <c r="I3" s="46">
        <f t="shared" si="0"/>
        <v>106.74825020909449</v>
      </c>
      <c r="J3" s="46">
        <f t="shared" si="0"/>
        <v>94.573365525530619</v>
      </c>
      <c r="K3" s="46">
        <f t="shared" si="0"/>
        <v>91.987914905987537</v>
      </c>
      <c r="L3" s="46">
        <f t="shared" si="0"/>
        <v>81.2</v>
      </c>
      <c r="M3" s="46">
        <f t="shared" si="0"/>
        <v>71.710495030671936</v>
      </c>
      <c r="N3" s="46">
        <f t="shared" si="0"/>
        <v>67.246688680295321</v>
      </c>
      <c r="O3" s="46">
        <f t="shared" si="0"/>
        <v>59.353944621219718</v>
      </c>
      <c r="P3" s="46">
        <f t="shared" si="0"/>
        <v>65.794191466475439</v>
      </c>
      <c r="Q3" s="46">
        <f t="shared" si="0"/>
        <v>60.59179438893829</v>
      </c>
    </row>
    <row r="4" spans="1:17" x14ac:dyDescent="0.25">
      <c r="A4" s="269" t="s">
        <v>234</v>
      </c>
      <c r="B4" s="214">
        <f>SUM(B5:B6)</f>
        <v>0</v>
      </c>
      <c r="C4" s="214">
        <f t="shared" ref="C4:Q4" si="1">SUM(C5:C6)</f>
        <v>0</v>
      </c>
      <c r="D4" s="214">
        <f t="shared" si="1"/>
        <v>0</v>
      </c>
      <c r="E4" s="214">
        <f t="shared" si="1"/>
        <v>0</v>
      </c>
      <c r="F4" s="214">
        <f t="shared" si="1"/>
        <v>0</v>
      </c>
      <c r="G4" s="214">
        <f t="shared" si="1"/>
        <v>0</v>
      </c>
      <c r="H4" s="214">
        <f t="shared" si="1"/>
        <v>0</v>
      </c>
      <c r="I4" s="214">
        <f t="shared" si="1"/>
        <v>0</v>
      </c>
      <c r="J4" s="214">
        <f t="shared" si="1"/>
        <v>0</v>
      </c>
      <c r="K4" s="214">
        <f t="shared" si="1"/>
        <v>0</v>
      </c>
      <c r="L4" s="214">
        <f t="shared" si="1"/>
        <v>0</v>
      </c>
      <c r="M4" s="214">
        <f t="shared" si="1"/>
        <v>0</v>
      </c>
      <c r="N4" s="214">
        <f t="shared" si="1"/>
        <v>0</v>
      </c>
      <c r="O4" s="214">
        <f t="shared" si="1"/>
        <v>0</v>
      </c>
      <c r="P4" s="214">
        <f t="shared" si="1"/>
        <v>0</v>
      </c>
      <c r="Q4" s="214">
        <f t="shared" si="1"/>
        <v>0</v>
      </c>
    </row>
    <row r="5" spans="1:17" x14ac:dyDescent="0.25">
      <c r="A5" s="268" t="s">
        <v>35</v>
      </c>
      <c r="B5" s="214">
        <v>0</v>
      </c>
      <c r="C5" s="214">
        <v>0</v>
      </c>
      <c r="D5" s="214">
        <v>0</v>
      </c>
      <c r="E5" s="214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x14ac:dyDescent="0.25">
      <c r="A6" s="268" t="s">
        <v>56</v>
      </c>
      <c r="B6" s="214">
        <v>0</v>
      </c>
      <c r="C6" s="214">
        <v>0</v>
      </c>
      <c r="D6" s="214">
        <v>0</v>
      </c>
      <c r="E6" s="214">
        <v>0</v>
      </c>
      <c r="F6" s="214">
        <v>0</v>
      </c>
      <c r="G6" s="214">
        <v>0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4">
        <v>0</v>
      </c>
      <c r="N6" s="214">
        <v>0</v>
      </c>
      <c r="O6" s="214">
        <v>0</v>
      </c>
      <c r="P6" s="214">
        <v>0</v>
      </c>
      <c r="Q6" s="214">
        <v>0</v>
      </c>
    </row>
    <row r="7" spans="1:17" x14ac:dyDescent="0.25">
      <c r="A7" s="223" t="s">
        <v>55</v>
      </c>
      <c r="B7" s="213">
        <v>134.92930028172049</v>
      </c>
      <c r="C7" s="213">
        <v>136.14658225131447</v>
      </c>
      <c r="D7" s="213">
        <v>153.77722726613871</v>
      </c>
      <c r="E7" s="213">
        <v>165.45792952955523</v>
      </c>
      <c r="F7" s="213">
        <v>151.65711002011267</v>
      </c>
      <c r="G7" s="213">
        <v>137.26992029488497</v>
      </c>
      <c r="H7" s="213">
        <v>118.57487680893425</v>
      </c>
      <c r="I7" s="213">
        <v>106.74825020909449</v>
      </c>
      <c r="J7" s="213">
        <v>94.573365525530619</v>
      </c>
      <c r="K7" s="213">
        <v>91.987914905987537</v>
      </c>
      <c r="L7" s="213">
        <v>81.2</v>
      </c>
      <c r="M7" s="213">
        <v>71.710495030671936</v>
      </c>
      <c r="N7" s="213">
        <v>67.246688680295321</v>
      </c>
      <c r="O7" s="213">
        <v>59.353944621219718</v>
      </c>
      <c r="P7" s="213">
        <v>65.794191466475439</v>
      </c>
      <c r="Q7" s="213">
        <v>60.59179438893829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232</v>
      </c>
      <c r="B11" s="214">
        <v>0</v>
      </c>
      <c r="C11" s="214">
        <v>0</v>
      </c>
      <c r="D11" s="214">
        <v>0</v>
      </c>
      <c r="E11" s="214">
        <v>0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0</v>
      </c>
      <c r="M11" s="214">
        <v>0</v>
      </c>
      <c r="N11" s="214">
        <v>0</v>
      </c>
      <c r="O11" s="214">
        <v>0</v>
      </c>
      <c r="P11" s="214">
        <v>0</v>
      </c>
      <c r="Q11" s="214">
        <v>0</v>
      </c>
    </row>
    <row r="12" spans="1:17" x14ac:dyDescent="0.25">
      <c r="A12" s="221" t="s">
        <v>231</v>
      </c>
      <c r="B12" s="213">
        <v>40.167838825433748</v>
      </c>
      <c r="C12" s="213">
        <v>47.081388934224691</v>
      </c>
      <c r="D12" s="213">
        <v>56.016686002743462</v>
      </c>
      <c r="E12" s="213">
        <v>60.004608391165462</v>
      </c>
      <c r="F12" s="213">
        <v>52.649139632804172</v>
      </c>
      <c r="G12" s="213">
        <v>52.673199306752736</v>
      </c>
      <c r="H12" s="213">
        <v>43.394779635691286</v>
      </c>
      <c r="I12" s="213">
        <v>38.231242697012192</v>
      </c>
      <c r="J12" s="213">
        <v>38.244529357868203</v>
      </c>
      <c r="K12" s="213">
        <v>38.713422531379088</v>
      </c>
      <c r="L12" s="213">
        <v>29.570284049526588</v>
      </c>
      <c r="M12" s="213">
        <v>26.009890215909962</v>
      </c>
      <c r="N12" s="213">
        <v>24.426429696112841</v>
      </c>
      <c r="O12" s="213">
        <v>26.066749280564707</v>
      </c>
      <c r="P12" s="213">
        <v>19.817296157391709</v>
      </c>
      <c r="Q12" s="213">
        <v>20.977143792685435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232</v>
      </c>
      <c r="B16" s="189">
        <v>0</v>
      </c>
      <c r="C16" s="189">
        <v>0</v>
      </c>
      <c r="D16" s="189">
        <v>0</v>
      </c>
      <c r="E16" s="189">
        <v>0</v>
      </c>
      <c r="F16" s="189">
        <v>0</v>
      </c>
      <c r="G16" s="189">
        <v>0</v>
      </c>
      <c r="H16" s="189">
        <v>0</v>
      </c>
      <c r="I16" s="189">
        <v>0</v>
      </c>
      <c r="J16" s="189">
        <v>0</v>
      </c>
      <c r="K16" s="189">
        <v>0</v>
      </c>
      <c r="L16" s="189">
        <v>0</v>
      </c>
      <c r="M16" s="189">
        <v>0</v>
      </c>
      <c r="N16" s="189">
        <v>0</v>
      </c>
      <c r="O16" s="189">
        <v>0</v>
      </c>
      <c r="P16" s="189">
        <v>0</v>
      </c>
      <c r="Q16" s="189">
        <v>0</v>
      </c>
    </row>
    <row r="17" spans="1:17" x14ac:dyDescent="0.25">
      <c r="A17" s="108" t="s">
        <v>231</v>
      </c>
      <c r="B17" s="118">
        <v>44.630932028259721</v>
      </c>
      <c r="C17" s="118">
        <v>52.121065867426971</v>
      </c>
      <c r="D17" s="118">
        <v>59.611199706594206</v>
      </c>
      <c r="E17" s="118">
        <v>63.356266626177828</v>
      </c>
      <c r="F17" s="118">
        <v>63.356266626177828</v>
      </c>
      <c r="G17" s="118">
        <v>59.611199706594206</v>
      </c>
      <c r="H17" s="118">
        <v>59.611199706594199</v>
      </c>
      <c r="I17" s="118">
        <v>55.866132787010585</v>
      </c>
      <c r="J17" s="118">
        <v>52.121065867426964</v>
      </c>
      <c r="K17" s="118">
        <v>52.121065867426964</v>
      </c>
      <c r="L17" s="118">
        <v>48.375998947843343</v>
      </c>
      <c r="M17" s="118">
        <v>48.375998947843335</v>
      </c>
      <c r="N17" s="118">
        <v>44.630932028259721</v>
      </c>
      <c r="O17" s="118">
        <v>40.8858651086761</v>
      </c>
      <c r="P17" s="118">
        <v>40.8858651086761</v>
      </c>
      <c r="Q17" s="118">
        <v>37.140798189092479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231</v>
      </c>
      <c r="B21" s="118"/>
      <c r="C21" s="118">
        <v>7.4901338391672496</v>
      </c>
      <c r="D21" s="118">
        <v>11.235200758750864</v>
      </c>
      <c r="E21" s="118">
        <v>7.4901338391672425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0</v>
      </c>
      <c r="E24" s="189">
        <f t="shared" si="3"/>
        <v>0</v>
      </c>
      <c r="F24" s="189">
        <f t="shared" si="3"/>
        <v>0</v>
      </c>
      <c r="G24" s="189">
        <f t="shared" si="3"/>
        <v>0</v>
      </c>
      <c r="H24" s="189">
        <f t="shared" si="3"/>
        <v>0</v>
      </c>
      <c r="I24" s="189">
        <f t="shared" si="3"/>
        <v>0</v>
      </c>
      <c r="J24" s="189">
        <f t="shared" si="3"/>
        <v>0</v>
      </c>
      <c r="K24" s="189">
        <f t="shared" si="3"/>
        <v>0</v>
      </c>
      <c r="L24" s="189">
        <f t="shared" si="3"/>
        <v>0</v>
      </c>
      <c r="M24" s="189">
        <f t="shared" si="3"/>
        <v>0</v>
      </c>
      <c r="N24" s="189">
        <f t="shared" si="3"/>
        <v>0</v>
      </c>
      <c r="O24" s="189">
        <f t="shared" si="3"/>
        <v>0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0</v>
      </c>
      <c r="D25" s="118">
        <f t="shared" si="4"/>
        <v>3.7450669195836284</v>
      </c>
      <c r="E25" s="118">
        <f t="shared" si="4"/>
        <v>3.7450669195836213</v>
      </c>
      <c r="F25" s="118">
        <f t="shared" si="4"/>
        <v>0</v>
      </c>
      <c r="G25" s="118">
        <f t="shared" si="4"/>
        <v>3.7450669195836213</v>
      </c>
      <c r="H25" s="118">
        <f t="shared" si="4"/>
        <v>0</v>
      </c>
      <c r="I25" s="118">
        <f t="shared" si="4"/>
        <v>3.7450669195836142</v>
      </c>
      <c r="J25" s="118">
        <f t="shared" si="4"/>
        <v>3.7450669195836213</v>
      </c>
      <c r="K25" s="118">
        <f t="shared" si="4"/>
        <v>0</v>
      </c>
      <c r="L25" s="118">
        <f t="shared" si="4"/>
        <v>3.7450669195836213</v>
      </c>
      <c r="M25" s="118">
        <f t="shared" si="4"/>
        <v>0</v>
      </c>
      <c r="N25" s="118">
        <f t="shared" si="4"/>
        <v>3.7450669195836142</v>
      </c>
      <c r="O25" s="118">
        <f t="shared" si="4"/>
        <v>3.7450669195836213</v>
      </c>
      <c r="P25" s="118">
        <f t="shared" si="4"/>
        <v>0</v>
      </c>
      <c r="Q25" s="118">
        <f t="shared" si="4"/>
        <v>3.7450669195836213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232</v>
      </c>
      <c r="B28" s="189">
        <f t="shared" ref="B28:Q28" si="6">B16-B11</f>
        <v>0</v>
      </c>
      <c r="C28" s="189">
        <f t="shared" si="6"/>
        <v>0</v>
      </c>
      <c r="D28" s="189">
        <f t="shared" si="6"/>
        <v>0</v>
      </c>
      <c r="E28" s="189">
        <f t="shared" si="6"/>
        <v>0</v>
      </c>
      <c r="F28" s="189">
        <f t="shared" si="6"/>
        <v>0</v>
      </c>
      <c r="G28" s="189">
        <f t="shared" si="6"/>
        <v>0</v>
      </c>
      <c r="H28" s="189">
        <f t="shared" si="6"/>
        <v>0</v>
      </c>
      <c r="I28" s="189">
        <f t="shared" si="6"/>
        <v>0</v>
      </c>
      <c r="J28" s="189">
        <f t="shared" si="6"/>
        <v>0</v>
      </c>
      <c r="K28" s="189">
        <f t="shared" si="6"/>
        <v>0</v>
      </c>
      <c r="L28" s="189">
        <f t="shared" si="6"/>
        <v>0</v>
      </c>
      <c r="M28" s="189">
        <f t="shared" si="6"/>
        <v>0</v>
      </c>
      <c r="N28" s="189">
        <f t="shared" si="6"/>
        <v>0</v>
      </c>
      <c r="O28" s="189">
        <f t="shared" si="6"/>
        <v>0</v>
      </c>
      <c r="P28" s="189">
        <f t="shared" si="6"/>
        <v>0</v>
      </c>
      <c r="Q28" s="189">
        <f t="shared" si="6"/>
        <v>0</v>
      </c>
    </row>
    <row r="29" spans="1:17" x14ac:dyDescent="0.25">
      <c r="A29" s="108" t="s">
        <v>231</v>
      </c>
      <c r="B29" s="118">
        <f t="shared" ref="B29:Q29" si="7">B17-B12</f>
        <v>4.4630932028259735</v>
      </c>
      <c r="C29" s="118">
        <f t="shared" si="7"/>
        <v>5.0396769332022799</v>
      </c>
      <c r="D29" s="118">
        <f t="shared" si="7"/>
        <v>3.594513703850744</v>
      </c>
      <c r="E29" s="118">
        <f t="shared" si="7"/>
        <v>3.3516582350123656</v>
      </c>
      <c r="F29" s="118">
        <f t="shared" si="7"/>
        <v>10.707126993373656</v>
      </c>
      <c r="G29" s="118">
        <f t="shared" si="7"/>
        <v>6.9380003998414708</v>
      </c>
      <c r="H29" s="118">
        <f t="shared" si="7"/>
        <v>16.216420070902913</v>
      </c>
      <c r="I29" s="118">
        <f t="shared" si="7"/>
        <v>17.634890089998393</v>
      </c>
      <c r="J29" s="118">
        <f t="shared" si="7"/>
        <v>13.876536509558761</v>
      </c>
      <c r="K29" s="118">
        <f t="shared" si="7"/>
        <v>13.407643336047876</v>
      </c>
      <c r="L29" s="118">
        <f t="shared" si="7"/>
        <v>18.805714898316754</v>
      </c>
      <c r="M29" s="118">
        <f t="shared" si="7"/>
        <v>22.366108731933373</v>
      </c>
      <c r="N29" s="118">
        <f t="shared" si="7"/>
        <v>20.20450233214688</v>
      </c>
      <c r="O29" s="118">
        <f t="shared" si="7"/>
        <v>14.819115828111393</v>
      </c>
      <c r="P29" s="118">
        <f t="shared" si="7"/>
        <v>21.068568951284391</v>
      </c>
      <c r="Q29" s="118">
        <f t="shared" si="7"/>
        <v>16.163654396407043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13.51638976470726</v>
      </c>
      <c r="C32" s="38">
        <v>16.901069999999997</v>
      </c>
      <c r="D32" s="38">
        <v>21.30509</v>
      </c>
      <c r="E32" s="38">
        <v>24.003909999999998</v>
      </c>
      <c r="F32" s="38">
        <v>20.904980000000002</v>
      </c>
      <c r="G32" s="38">
        <v>19.895019326850999</v>
      </c>
      <c r="H32" s="38">
        <v>14.295919999999999</v>
      </c>
      <c r="I32" s="38">
        <v>10.70105</v>
      </c>
      <c r="J32" s="38">
        <v>12.696110000000001</v>
      </c>
      <c r="K32" s="38">
        <v>10.900270000000001</v>
      </c>
      <c r="L32" s="38">
        <v>7.8568414971131855</v>
      </c>
      <c r="M32" s="38">
        <v>6.9021595052193554</v>
      </c>
      <c r="N32" s="38">
        <v>7.9532414193319081</v>
      </c>
      <c r="O32" s="38">
        <v>8.9080847479924969</v>
      </c>
      <c r="P32" s="38">
        <v>6.329052503240117</v>
      </c>
      <c r="Q32" s="38">
        <v>6.495677077195019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0</v>
      </c>
      <c r="C34" s="51">
        <v>1.00481</v>
      </c>
      <c r="D34" s="51">
        <v>1.0081500000000001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0</v>
      </c>
      <c r="C37" s="51">
        <v>1.00481</v>
      </c>
      <c r="D37" s="51">
        <v>1.0081500000000001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29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4.8245423975885853</v>
      </c>
      <c r="C40" s="51">
        <v>5.6992599999999998</v>
      </c>
      <c r="D40" s="51">
        <v>7.1964100000000002</v>
      </c>
      <c r="E40" s="51">
        <v>8.6031999999999993</v>
      </c>
      <c r="F40" s="51">
        <v>7.4018100000000002</v>
      </c>
      <c r="G40" s="51">
        <v>7.3478058944650524</v>
      </c>
      <c r="H40" s="51">
        <v>4.59978</v>
      </c>
      <c r="I40" s="51">
        <v>3.0011199999999998</v>
      </c>
      <c r="J40" s="51">
        <v>4.1004300000000002</v>
      </c>
      <c r="K40" s="51">
        <v>3.2021500000000001</v>
      </c>
      <c r="L40" s="51">
        <v>2.1020403816628148</v>
      </c>
      <c r="M40" s="51">
        <v>3.6306911885549402</v>
      </c>
      <c r="N40" s="51">
        <v>4.5137353540502865</v>
      </c>
      <c r="O40" s="51">
        <v>5.6363012736457829</v>
      </c>
      <c r="P40" s="51">
        <v>2.9023334395143512</v>
      </c>
      <c r="Q40" s="51">
        <v>2.8898052212164425</v>
      </c>
    </row>
    <row r="41" spans="1:17" x14ac:dyDescent="0.25">
      <c r="A41" s="53" t="s">
        <v>66</v>
      </c>
      <c r="B41" s="51">
        <v>4.8245423975885853</v>
      </c>
      <c r="C41" s="51">
        <v>5.6992599999999998</v>
      </c>
      <c r="D41" s="51">
        <v>7.1964100000000002</v>
      </c>
      <c r="E41" s="51">
        <v>8.6031999999999993</v>
      </c>
      <c r="F41" s="51">
        <v>7.4018100000000002</v>
      </c>
      <c r="G41" s="51">
        <v>7.3478058944650524</v>
      </c>
      <c r="H41" s="51">
        <v>4.59978</v>
      </c>
      <c r="I41" s="51">
        <v>3.0011199999999998</v>
      </c>
      <c r="J41" s="51">
        <v>4.1004300000000002</v>
      </c>
      <c r="K41" s="51">
        <v>3.2021500000000001</v>
      </c>
      <c r="L41" s="51">
        <v>2.1020403816628148</v>
      </c>
      <c r="M41" s="51">
        <v>3.6306911885549402</v>
      </c>
      <c r="N41" s="51">
        <v>4.5137353540502865</v>
      </c>
      <c r="O41" s="51">
        <v>5.6363012736457829</v>
      </c>
      <c r="P41" s="51">
        <v>2.9023334395143512</v>
      </c>
      <c r="Q41" s="51">
        <v>2.8898052212164425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8.6918473671186742</v>
      </c>
      <c r="C50" s="62">
        <v>10.196999999999999</v>
      </c>
      <c r="D50" s="62">
        <v>13.100529999999999</v>
      </c>
      <c r="E50" s="62">
        <v>15.40071</v>
      </c>
      <c r="F50" s="62">
        <v>13.503170000000001</v>
      </c>
      <c r="G50" s="62">
        <v>12.547213432385945</v>
      </c>
      <c r="H50" s="62">
        <v>9.6961399999999998</v>
      </c>
      <c r="I50" s="62">
        <v>7.6999300000000002</v>
      </c>
      <c r="J50" s="62">
        <v>8.5956799999999998</v>
      </c>
      <c r="K50" s="62">
        <v>7.6981200000000003</v>
      </c>
      <c r="L50" s="62">
        <v>5.7548011154503707</v>
      </c>
      <c r="M50" s="62">
        <v>3.2714683166644147</v>
      </c>
      <c r="N50" s="62">
        <v>3.4395060652816212</v>
      </c>
      <c r="O50" s="62">
        <v>3.2717834743467149</v>
      </c>
      <c r="P50" s="62">
        <v>3.4267190637257654</v>
      </c>
      <c r="Q50" s="62">
        <v>3.6058718559785761</v>
      </c>
    </row>
    <row r="51" spans="1:17" x14ac:dyDescent="0.25">
      <c r="A51" s="191" t="s">
        <v>105</v>
      </c>
      <c r="B51" s="190">
        <f t="shared" ref="B51:Q51" si="8">SUM(B52:B54)</f>
        <v>13.516389764707258</v>
      </c>
      <c r="C51" s="190">
        <f t="shared" si="8"/>
        <v>16.901069999999997</v>
      </c>
      <c r="D51" s="190">
        <f t="shared" si="8"/>
        <v>21.30509</v>
      </c>
      <c r="E51" s="190">
        <f t="shared" si="8"/>
        <v>24.003909999999998</v>
      </c>
      <c r="F51" s="190">
        <f t="shared" si="8"/>
        <v>20.904980000000002</v>
      </c>
      <c r="G51" s="190">
        <f t="shared" si="8"/>
        <v>19.895019326850999</v>
      </c>
      <c r="H51" s="190">
        <f t="shared" si="8"/>
        <v>14.295919999999999</v>
      </c>
      <c r="I51" s="190">
        <f t="shared" si="8"/>
        <v>10.701050000000002</v>
      </c>
      <c r="J51" s="190">
        <f t="shared" si="8"/>
        <v>12.696110000000001</v>
      </c>
      <c r="K51" s="190">
        <f t="shared" si="8"/>
        <v>10.900270000000001</v>
      </c>
      <c r="L51" s="190">
        <f t="shared" si="8"/>
        <v>7.8568414971131855</v>
      </c>
      <c r="M51" s="190">
        <f t="shared" si="8"/>
        <v>6.9021595052193554</v>
      </c>
      <c r="N51" s="190">
        <f t="shared" si="8"/>
        <v>7.9532414193319081</v>
      </c>
      <c r="O51" s="190">
        <f t="shared" si="8"/>
        <v>8.9080847479924969</v>
      </c>
      <c r="P51" s="190">
        <f t="shared" si="8"/>
        <v>6.329052503240117</v>
      </c>
      <c r="Q51" s="190">
        <f t="shared" si="8"/>
        <v>6.4956770771950181</v>
      </c>
    </row>
    <row r="52" spans="1:17" x14ac:dyDescent="0.25">
      <c r="A52" s="216" t="s">
        <v>35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0</v>
      </c>
    </row>
    <row r="53" spans="1:17" x14ac:dyDescent="0.25">
      <c r="A53" s="179" t="s">
        <v>56</v>
      </c>
      <c r="B53" s="214">
        <v>0</v>
      </c>
      <c r="C53" s="214">
        <v>0</v>
      </c>
      <c r="D53" s="214">
        <v>0</v>
      </c>
      <c r="E53" s="214">
        <v>0</v>
      </c>
      <c r="F53" s="214">
        <v>0</v>
      </c>
      <c r="G53" s="214">
        <v>0</v>
      </c>
      <c r="H53" s="214">
        <v>0</v>
      </c>
      <c r="I53" s="214">
        <v>0</v>
      </c>
      <c r="J53" s="214">
        <v>0</v>
      </c>
      <c r="K53" s="214">
        <v>0</v>
      </c>
      <c r="L53" s="214">
        <v>0</v>
      </c>
      <c r="M53" s="214">
        <v>0</v>
      </c>
      <c r="N53" s="214">
        <v>0</v>
      </c>
      <c r="O53" s="214">
        <v>0</v>
      </c>
      <c r="P53" s="214">
        <v>0</v>
      </c>
      <c r="Q53" s="214">
        <v>0</v>
      </c>
    </row>
    <row r="54" spans="1:17" x14ac:dyDescent="0.25">
      <c r="A54" s="119" t="s">
        <v>55</v>
      </c>
      <c r="B54" s="213">
        <v>13.516389764707258</v>
      </c>
      <c r="C54" s="213">
        <v>16.901069999999997</v>
      </c>
      <c r="D54" s="213">
        <v>21.30509</v>
      </c>
      <c r="E54" s="213">
        <v>24.003909999999998</v>
      </c>
      <c r="F54" s="213">
        <v>20.904980000000002</v>
      </c>
      <c r="G54" s="213">
        <v>19.895019326850999</v>
      </c>
      <c r="H54" s="213">
        <v>14.295919999999999</v>
      </c>
      <c r="I54" s="213">
        <v>10.701050000000002</v>
      </c>
      <c r="J54" s="213">
        <v>12.696110000000001</v>
      </c>
      <c r="K54" s="213">
        <v>10.900270000000001</v>
      </c>
      <c r="L54" s="213">
        <v>7.8568414971131855</v>
      </c>
      <c r="M54" s="213">
        <v>6.9021595052193554</v>
      </c>
      <c r="N54" s="213">
        <v>7.9532414193319081</v>
      </c>
      <c r="O54" s="213">
        <v>8.9080847479924969</v>
      </c>
      <c r="P54" s="213">
        <v>6.329052503240117</v>
      </c>
      <c r="Q54" s="213">
        <v>6.4956770771950181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11.331860095835603</v>
      </c>
      <c r="C56" s="70">
        <f t="shared" ref="C56:Q56" si="9">SUM(C57:C59)</f>
        <v>16.503733686276</v>
      </c>
      <c r="D56" s="70">
        <f t="shared" si="9"/>
        <v>20.030593899888004</v>
      </c>
      <c r="E56" s="70">
        <f t="shared" si="9"/>
        <v>20.207151423359999</v>
      </c>
      <c r="F56" s="70">
        <f t="shared" si="9"/>
        <v>17.385332838588003</v>
      </c>
      <c r="G56" s="70">
        <f t="shared" si="9"/>
        <v>17.258488276328865</v>
      </c>
      <c r="H56" s="70">
        <f t="shared" si="9"/>
        <v>10.803939345144002</v>
      </c>
      <c r="I56" s="70">
        <f t="shared" si="9"/>
        <v>7.0490150501760018</v>
      </c>
      <c r="J56" s="70">
        <f t="shared" si="9"/>
        <v>9.6310686617640009</v>
      </c>
      <c r="K56" s="70">
        <f t="shared" si="9"/>
        <v>7.5211932688200012</v>
      </c>
      <c r="L56" s="70">
        <f t="shared" si="9"/>
        <v>4.9372615178396355</v>
      </c>
      <c r="M56" s="70">
        <f t="shared" si="9"/>
        <v>8.5277485840836658</v>
      </c>
      <c r="N56" s="70">
        <f t="shared" si="9"/>
        <v>10.601838128169474</v>
      </c>
      <c r="O56" s="70">
        <f t="shared" si="9"/>
        <v>13.238515122772593</v>
      </c>
      <c r="P56" s="70">
        <f t="shared" si="9"/>
        <v>6.8169856905974235</v>
      </c>
      <c r="Q56" s="70">
        <f t="shared" si="9"/>
        <v>6.787559476606031</v>
      </c>
    </row>
    <row r="57" spans="1:17" x14ac:dyDescent="0.25">
      <c r="A57" s="121" t="s">
        <v>35</v>
      </c>
      <c r="B57" s="120">
        <f>PPA_emi!B5</f>
        <v>0</v>
      </c>
      <c r="C57" s="120">
        <f>PPA_emi!C5</f>
        <v>0</v>
      </c>
      <c r="D57" s="120">
        <f>PPA_emi!D5</f>
        <v>0</v>
      </c>
      <c r="E57" s="120">
        <f>PPA_emi!E5</f>
        <v>0</v>
      </c>
      <c r="F57" s="120">
        <f>PPA_emi!F5</f>
        <v>0</v>
      </c>
      <c r="G57" s="120">
        <f>PPA_emi!G5</f>
        <v>0</v>
      </c>
      <c r="H57" s="120">
        <f>PPA_emi!H5</f>
        <v>0</v>
      </c>
      <c r="I57" s="120">
        <f>PPA_emi!I5</f>
        <v>0</v>
      </c>
      <c r="J57" s="120">
        <f>PPA_emi!J5</f>
        <v>0</v>
      </c>
      <c r="K57" s="120">
        <f>PPA_emi!K5</f>
        <v>0</v>
      </c>
      <c r="L57" s="120">
        <f>PPA_emi!L5</f>
        <v>0</v>
      </c>
      <c r="M57" s="120">
        <f>PPA_emi!M5</f>
        <v>0</v>
      </c>
      <c r="N57" s="120">
        <f>PPA_emi!N5</f>
        <v>0</v>
      </c>
      <c r="O57" s="120">
        <f>PPA_emi!O5</f>
        <v>0</v>
      </c>
      <c r="P57" s="120">
        <f>PPA_emi!P5</f>
        <v>0</v>
      </c>
      <c r="Q57" s="120">
        <f>PPA_emi!Q5</f>
        <v>0</v>
      </c>
    </row>
    <row r="58" spans="1:17" x14ac:dyDescent="0.25">
      <c r="A58" s="179" t="s">
        <v>56</v>
      </c>
      <c r="B58" s="189">
        <f>PPA_emi!B31</f>
        <v>0</v>
      </c>
      <c r="C58" s="189">
        <f>PPA_emi!C31</f>
        <v>0</v>
      </c>
      <c r="D58" s="189">
        <f>PPA_emi!D31</f>
        <v>0</v>
      </c>
      <c r="E58" s="189">
        <f>PPA_emi!E31</f>
        <v>0</v>
      </c>
      <c r="F58" s="189">
        <f>PPA_emi!F31</f>
        <v>0</v>
      </c>
      <c r="G58" s="189">
        <f>PPA_emi!G31</f>
        <v>0</v>
      </c>
      <c r="H58" s="189">
        <f>PPA_emi!H31</f>
        <v>0</v>
      </c>
      <c r="I58" s="189">
        <f>PPA_emi!I31</f>
        <v>0</v>
      </c>
      <c r="J58" s="189">
        <f>PPA_emi!J31</f>
        <v>0</v>
      </c>
      <c r="K58" s="189">
        <f>PPA_emi!K31</f>
        <v>0</v>
      </c>
      <c r="L58" s="189">
        <f>PPA_emi!L31</f>
        <v>0</v>
      </c>
      <c r="M58" s="189">
        <f>PPA_emi!M31</f>
        <v>0</v>
      </c>
      <c r="N58" s="189">
        <f>PPA_emi!N31</f>
        <v>0</v>
      </c>
      <c r="O58" s="189">
        <f>PPA_emi!O31</f>
        <v>0</v>
      </c>
      <c r="P58" s="189">
        <f>PPA_emi!P31</f>
        <v>0</v>
      </c>
      <c r="Q58" s="189">
        <f>PPA_emi!Q31</f>
        <v>0</v>
      </c>
    </row>
    <row r="59" spans="1:17" x14ac:dyDescent="0.25">
      <c r="A59" s="119" t="s">
        <v>55</v>
      </c>
      <c r="B59" s="118">
        <f>PPA_emi!B81</f>
        <v>11.331860095835603</v>
      </c>
      <c r="C59" s="118">
        <f>PPA_emi!C81</f>
        <v>16.503733686276</v>
      </c>
      <c r="D59" s="118">
        <f>PPA_emi!D81</f>
        <v>20.030593899888004</v>
      </c>
      <c r="E59" s="118">
        <f>PPA_emi!E81</f>
        <v>20.207151423359999</v>
      </c>
      <c r="F59" s="118">
        <f>PPA_emi!F81</f>
        <v>17.385332838588003</v>
      </c>
      <c r="G59" s="118">
        <f>PPA_emi!G81</f>
        <v>17.258488276328865</v>
      </c>
      <c r="H59" s="118">
        <f>PPA_emi!H81</f>
        <v>10.803939345144002</v>
      </c>
      <c r="I59" s="118">
        <f>PPA_emi!I81</f>
        <v>7.0490150501760018</v>
      </c>
      <c r="J59" s="118">
        <f>PPA_emi!J81</f>
        <v>9.6310686617640009</v>
      </c>
      <c r="K59" s="118">
        <f>PPA_emi!K81</f>
        <v>7.5211932688200012</v>
      </c>
      <c r="L59" s="118">
        <f>PPA_emi!L81</f>
        <v>4.9372615178396355</v>
      </c>
      <c r="M59" s="118">
        <f>PPA_emi!M81</f>
        <v>8.5277485840836658</v>
      </c>
      <c r="N59" s="118">
        <f>PPA_emi!N81</f>
        <v>10.601838128169474</v>
      </c>
      <c r="O59" s="118">
        <f>PPA_emi!O81</f>
        <v>13.238515122772593</v>
      </c>
      <c r="P59" s="118">
        <f>PPA_emi!P81</f>
        <v>6.8169856905974235</v>
      </c>
      <c r="Q59" s="118">
        <f>PPA_emi!Q81</f>
        <v>6.787559476606031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 t="str">
        <f t="shared" ref="B62:Q62" si="10">IF(B$10=0,"",B$5/B$10*1000)</f>
        <v/>
      </c>
      <c r="C62" s="187" t="str">
        <f t="shared" si="10"/>
        <v/>
      </c>
      <c r="D62" s="187" t="str">
        <f t="shared" si="10"/>
        <v/>
      </c>
      <c r="E62" s="187" t="str">
        <f t="shared" si="10"/>
        <v/>
      </c>
      <c r="F62" s="187" t="str">
        <f t="shared" si="10"/>
        <v/>
      </c>
      <c r="G62" s="187" t="str">
        <f t="shared" si="10"/>
        <v/>
      </c>
      <c r="H62" s="187" t="str">
        <f t="shared" si="10"/>
        <v/>
      </c>
      <c r="I62" s="187" t="str">
        <f t="shared" si="10"/>
        <v/>
      </c>
      <c r="J62" s="187" t="str">
        <f t="shared" si="10"/>
        <v/>
      </c>
      <c r="K62" s="187" t="str">
        <f t="shared" si="10"/>
        <v/>
      </c>
      <c r="L62" s="187" t="str">
        <f t="shared" si="10"/>
        <v/>
      </c>
      <c r="M62" s="187" t="str">
        <f t="shared" si="10"/>
        <v/>
      </c>
      <c r="N62" s="187" t="str">
        <f t="shared" si="10"/>
        <v/>
      </c>
      <c r="O62" s="187" t="str">
        <f t="shared" si="10"/>
        <v/>
      </c>
      <c r="P62" s="187" t="str">
        <f t="shared" si="10"/>
        <v/>
      </c>
      <c r="Q62" s="187" t="str">
        <f t="shared" si="10"/>
        <v/>
      </c>
    </row>
    <row r="63" spans="1:17" x14ac:dyDescent="0.25">
      <c r="A63" s="180" t="s">
        <v>56</v>
      </c>
      <c r="B63" s="186" t="str">
        <f t="shared" ref="B63:Q63" si="11">IF(B$11=0,"",B$6/B$11*1000)</f>
        <v/>
      </c>
      <c r="C63" s="186" t="str">
        <f t="shared" si="11"/>
        <v/>
      </c>
      <c r="D63" s="186" t="str">
        <f t="shared" si="11"/>
        <v/>
      </c>
      <c r="E63" s="186" t="str">
        <f t="shared" si="11"/>
        <v/>
      </c>
      <c r="F63" s="186" t="str">
        <f t="shared" si="11"/>
        <v/>
      </c>
      <c r="G63" s="186" t="str">
        <f t="shared" si="11"/>
        <v/>
      </c>
      <c r="H63" s="186" t="str">
        <f t="shared" si="11"/>
        <v/>
      </c>
      <c r="I63" s="186" t="str">
        <f t="shared" si="11"/>
        <v/>
      </c>
      <c r="J63" s="186" t="str">
        <f t="shared" si="11"/>
        <v/>
      </c>
      <c r="K63" s="186" t="str">
        <f t="shared" si="11"/>
        <v/>
      </c>
      <c r="L63" s="186" t="str">
        <f t="shared" si="11"/>
        <v/>
      </c>
      <c r="M63" s="186" t="str">
        <f t="shared" si="11"/>
        <v/>
      </c>
      <c r="N63" s="186" t="str">
        <f t="shared" si="11"/>
        <v/>
      </c>
      <c r="O63" s="186" t="str">
        <f t="shared" si="11"/>
        <v/>
      </c>
      <c r="P63" s="186" t="str">
        <f t="shared" si="11"/>
        <v/>
      </c>
      <c r="Q63" s="186" t="str">
        <f t="shared" si="11"/>
        <v/>
      </c>
    </row>
    <row r="64" spans="1:17" x14ac:dyDescent="0.25">
      <c r="A64" s="108" t="s">
        <v>55</v>
      </c>
      <c r="B64" s="185">
        <f t="shared" ref="B64:Q64" si="12">IF(B$12=0,"",B$7/B$12*1000)</f>
        <v>3359.1376640429312</v>
      </c>
      <c r="C64" s="185">
        <f t="shared" si="12"/>
        <v>2891.7282461976383</v>
      </c>
      <c r="D64" s="185">
        <f t="shared" si="12"/>
        <v>2745.2039426003771</v>
      </c>
      <c r="E64" s="185">
        <f t="shared" si="12"/>
        <v>2757.4203709646372</v>
      </c>
      <c r="F64" s="185">
        <f t="shared" si="12"/>
        <v>2880.5239948426329</v>
      </c>
      <c r="G64" s="185">
        <f t="shared" si="12"/>
        <v>2606.067641638143</v>
      </c>
      <c r="H64" s="185">
        <f t="shared" si="12"/>
        <v>2732.4686933404523</v>
      </c>
      <c r="I64" s="185">
        <f t="shared" si="12"/>
        <v>2792.1731724780416</v>
      </c>
      <c r="J64" s="185">
        <f t="shared" si="12"/>
        <v>2472.8599649004091</v>
      </c>
      <c r="K64" s="185">
        <f t="shared" si="12"/>
        <v>2376.1245813755399</v>
      </c>
      <c r="L64" s="185">
        <f t="shared" si="12"/>
        <v>2745.9999999999995</v>
      </c>
      <c r="M64" s="185">
        <f t="shared" si="12"/>
        <v>2757.047201483666</v>
      </c>
      <c r="N64" s="185">
        <f t="shared" si="12"/>
        <v>2753.0297926019366</v>
      </c>
      <c r="O64" s="185">
        <f t="shared" si="12"/>
        <v>2276.9983315669456</v>
      </c>
      <c r="P64" s="185">
        <f t="shared" si="12"/>
        <v>3320.0387653254443</v>
      </c>
      <c r="Q64" s="185">
        <f t="shared" si="12"/>
        <v>2888.4673236623457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 t="str">
        <f t="shared" ref="B66:Q66" si="13">IF(B$52=0,"",B$52/B$10)</f>
        <v/>
      </c>
      <c r="C66" s="113" t="str">
        <f t="shared" si="13"/>
        <v/>
      </c>
      <c r="D66" s="113" t="str">
        <f t="shared" si="13"/>
        <v/>
      </c>
      <c r="E66" s="113" t="str">
        <f t="shared" si="13"/>
        <v/>
      </c>
      <c r="F66" s="113" t="str">
        <f t="shared" si="13"/>
        <v/>
      </c>
      <c r="G66" s="113" t="str">
        <f t="shared" si="13"/>
        <v/>
      </c>
      <c r="H66" s="113" t="str">
        <f t="shared" si="13"/>
        <v/>
      </c>
      <c r="I66" s="113" t="str">
        <f t="shared" si="13"/>
        <v/>
      </c>
      <c r="J66" s="113" t="str">
        <f t="shared" si="13"/>
        <v/>
      </c>
      <c r="K66" s="113" t="str">
        <f t="shared" si="13"/>
        <v/>
      </c>
      <c r="L66" s="113" t="str">
        <f t="shared" si="13"/>
        <v/>
      </c>
      <c r="M66" s="113" t="str">
        <f t="shared" si="13"/>
        <v/>
      </c>
      <c r="N66" s="113" t="str">
        <f t="shared" si="13"/>
        <v/>
      </c>
      <c r="O66" s="113" t="str">
        <f t="shared" si="13"/>
        <v/>
      </c>
      <c r="P66" s="113" t="str">
        <f t="shared" si="13"/>
        <v/>
      </c>
      <c r="Q66" s="113" t="str">
        <f t="shared" si="13"/>
        <v/>
      </c>
    </row>
    <row r="67" spans="1:17" x14ac:dyDescent="0.25">
      <c r="A67" s="180" t="s">
        <v>56</v>
      </c>
      <c r="B67" s="182" t="str">
        <f t="shared" ref="B67:Q67" si="14">IF(B$53=0,"",B$53/B$11)</f>
        <v/>
      </c>
      <c r="C67" s="182" t="str">
        <f t="shared" si="14"/>
        <v/>
      </c>
      <c r="D67" s="182" t="str">
        <f t="shared" si="14"/>
        <v/>
      </c>
      <c r="E67" s="182" t="str">
        <f t="shared" si="14"/>
        <v/>
      </c>
      <c r="F67" s="182" t="str">
        <f t="shared" si="14"/>
        <v/>
      </c>
      <c r="G67" s="182" t="str">
        <f t="shared" si="14"/>
        <v/>
      </c>
      <c r="H67" s="182" t="str">
        <f t="shared" si="14"/>
        <v/>
      </c>
      <c r="I67" s="182" t="str">
        <f t="shared" si="14"/>
        <v/>
      </c>
      <c r="J67" s="182" t="str">
        <f t="shared" si="14"/>
        <v/>
      </c>
      <c r="K67" s="182" t="str">
        <f t="shared" si="14"/>
        <v/>
      </c>
      <c r="L67" s="182" t="str">
        <f t="shared" si="14"/>
        <v/>
      </c>
      <c r="M67" s="182" t="str">
        <f t="shared" si="14"/>
        <v/>
      </c>
      <c r="N67" s="182" t="str">
        <f t="shared" si="14"/>
        <v/>
      </c>
      <c r="O67" s="182" t="str">
        <f t="shared" si="14"/>
        <v/>
      </c>
      <c r="P67" s="182" t="str">
        <f t="shared" si="14"/>
        <v/>
      </c>
      <c r="Q67" s="182" t="str">
        <f t="shared" si="14"/>
        <v/>
      </c>
    </row>
    <row r="68" spans="1:17" x14ac:dyDescent="0.25">
      <c r="A68" s="108" t="s">
        <v>55</v>
      </c>
      <c r="B68" s="112">
        <f t="shared" ref="B68:Q68" si="15">IF(B$54=0,"",B$54/B$12)</f>
        <v>0.33649780919128908</v>
      </c>
      <c r="C68" s="112">
        <f t="shared" si="15"/>
        <v>0.35897560336658141</v>
      </c>
      <c r="D68" s="112">
        <f t="shared" si="15"/>
        <v>0.38033470953559384</v>
      </c>
      <c r="E68" s="112">
        <f t="shared" si="15"/>
        <v>0.40003444141357181</v>
      </c>
      <c r="F68" s="112">
        <f t="shared" si="15"/>
        <v>0.39706213901688731</v>
      </c>
      <c r="G68" s="112">
        <f t="shared" si="15"/>
        <v>0.37770668174128635</v>
      </c>
      <c r="H68" s="112">
        <f t="shared" si="15"/>
        <v>0.32943870484001508</v>
      </c>
      <c r="I68" s="112">
        <f t="shared" si="15"/>
        <v>0.27990327400046294</v>
      </c>
      <c r="J68" s="112">
        <f t="shared" si="15"/>
        <v>0.33197192417241705</v>
      </c>
      <c r="K68" s="112">
        <f t="shared" si="15"/>
        <v>0.28156306746490339</v>
      </c>
      <c r="L68" s="112">
        <f t="shared" si="15"/>
        <v>0.26570057575212813</v>
      </c>
      <c r="M68" s="112">
        <f t="shared" si="15"/>
        <v>0.26536672965260655</v>
      </c>
      <c r="N68" s="112">
        <f t="shared" si="15"/>
        <v>0.32559983256978264</v>
      </c>
      <c r="O68" s="112">
        <f t="shared" si="15"/>
        <v>0.34174129854520596</v>
      </c>
      <c r="P68" s="112">
        <f t="shared" si="15"/>
        <v>0.31937013268479747</v>
      </c>
      <c r="Q68" s="112">
        <f t="shared" si="15"/>
        <v>0.30965498169774713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 t="str">
        <f>IF(PPA_ued!B$5=0,"",PPA_ued!B$5/B$10)</f>
        <v/>
      </c>
      <c r="C70" s="113" t="str">
        <f>IF(PPA_ued!C$5=0,"",PPA_ued!C$5/C$10)</f>
        <v/>
      </c>
      <c r="D70" s="113" t="str">
        <f>IF(PPA_ued!D$5=0,"",PPA_ued!D$5/D$10)</f>
        <v/>
      </c>
      <c r="E70" s="113" t="str">
        <f>IF(PPA_ued!E$5=0,"",PPA_ued!E$5/E$10)</f>
        <v/>
      </c>
      <c r="F70" s="113" t="str">
        <f>IF(PPA_ued!F$5=0,"",PPA_ued!F$5/F$10)</f>
        <v/>
      </c>
      <c r="G70" s="113" t="str">
        <f>IF(PPA_ued!G$5=0,"",PPA_ued!G$5/G$10)</f>
        <v/>
      </c>
      <c r="H70" s="113" t="str">
        <f>IF(PPA_ued!H$5=0,"",PPA_ued!H$5/H$10)</f>
        <v/>
      </c>
      <c r="I70" s="113" t="str">
        <f>IF(PPA_ued!I$5=0,"",PPA_ued!I$5/I$10)</f>
        <v/>
      </c>
      <c r="J70" s="113" t="str">
        <f>IF(PPA_ued!J$5=0,"",PPA_ued!J$5/J$10)</f>
        <v/>
      </c>
      <c r="K70" s="113" t="str">
        <f>IF(PPA_ued!K$5=0,"",PPA_ued!K$5/K$10)</f>
        <v/>
      </c>
      <c r="L70" s="113" t="str">
        <f>IF(PPA_ued!L$5=0,"",PPA_ued!L$5/L$10)</f>
        <v/>
      </c>
      <c r="M70" s="113" t="str">
        <f>IF(PPA_ued!M$5=0,"",PPA_ued!M$5/M$10)</f>
        <v/>
      </c>
      <c r="N70" s="113" t="str">
        <f>IF(PPA_ued!N$5=0,"",PPA_ued!N$5/N$10)</f>
        <v/>
      </c>
      <c r="O70" s="113" t="str">
        <f>IF(PPA_ued!O$5=0,"",PPA_ued!O$5/O$10)</f>
        <v/>
      </c>
      <c r="P70" s="113" t="str">
        <f>IF(PPA_ued!P$5=0,"",PPA_ued!P$5/P$10)</f>
        <v/>
      </c>
      <c r="Q70" s="113" t="str">
        <f>IF(PPA_ued!Q$5=0,"",PPA_ued!Q$5/Q$10)</f>
        <v/>
      </c>
    </row>
    <row r="71" spans="1:17" x14ac:dyDescent="0.25">
      <c r="A71" s="180" t="s">
        <v>56</v>
      </c>
      <c r="B71" s="182" t="str">
        <f>IF(PPA_ued!B$31=0,"",PPA_ued!B$31/B$11)</f>
        <v/>
      </c>
      <c r="C71" s="182" t="str">
        <f>IF(PPA_ued!C$31=0,"",PPA_ued!C$31/C$11)</f>
        <v/>
      </c>
      <c r="D71" s="182" t="str">
        <f>IF(PPA_ued!D$31=0,"",PPA_ued!D$31/D$11)</f>
        <v/>
      </c>
      <c r="E71" s="182" t="str">
        <f>IF(PPA_ued!E$31=0,"",PPA_ued!E$31/E$11)</f>
        <v/>
      </c>
      <c r="F71" s="182" t="str">
        <f>IF(PPA_ued!F$31=0,"",PPA_ued!F$31/F$11)</f>
        <v/>
      </c>
      <c r="G71" s="182" t="str">
        <f>IF(PPA_ued!G$31=0,"",PPA_ued!G$31/G$11)</f>
        <v/>
      </c>
      <c r="H71" s="182" t="str">
        <f>IF(PPA_ued!H$31=0,"",PPA_ued!H$31/H$11)</f>
        <v/>
      </c>
      <c r="I71" s="182" t="str">
        <f>IF(PPA_ued!I$31=0,"",PPA_ued!I$31/I$11)</f>
        <v/>
      </c>
      <c r="J71" s="182" t="str">
        <f>IF(PPA_ued!J$31=0,"",PPA_ued!J$31/J$11)</f>
        <v/>
      </c>
      <c r="K71" s="182" t="str">
        <f>IF(PPA_ued!K$31=0,"",PPA_ued!K$31/K$11)</f>
        <v/>
      </c>
      <c r="L71" s="182" t="str">
        <f>IF(PPA_ued!L$31=0,"",PPA_ued!L$31/L$11)</f>
        <v/>
      </c>
      <c r="M71" s="182" t="str">
        <f>IF(PPA_ued!M$31=0,"",PPA_ued!M$31/M$11)</f>
        <v/>
      </c>
      <c r="N71" s="182" t="str">
        <f>IF(PPA_ued!N$31=0,"",PPA_ued!N$31/N$11)</f>
        <v/>
      </c>
      <c r="O71" s="182" t="str">
        <f>IF(PPA_ued!O$31=0,"",PPA_ued!O$31/O$11)</f>
        <v/>
      </c>
      <c r="P71" s="182" t="str">
        <f>IF(PPA_ued!P$31=0,"",PPA_ued!P$31/P$11)</f>
        <v/>
      </c>
      <c r="Q71" s="182" t="str">
        <f>IF(PPA_ued!Q$31=0,"",PPA_ued!Q$31/Q$11)</f>
        <v/>
      </c>
    </row>
    <row r="72" spans="1:17" x14ac:dyDescent="0.25">
      <c r="A72" s="108" t="s">
        <v>55</v>
      </c>
      <c r="B72" s="112">
        <f>IF(PPA_ued!B$81=0,"",PPA_ued!B$81/B$12)</f>
        <v>0.10332541603556522</v>
      </c>
      <c r="C72" s="112">
        <f>IF(PPA_ued!C$81=0,"",PPA_ued!C$81/C$12)</f>
        <v>0.10881091501422746</v>
      </c>
      <c r="D72" s="112">
        <f>IF(PPA_ued!D$81=0,"",PPA_ued!D$81/D$12)</f>
        <v>0.11635958170783961</v>
      </c>
      <c r="E72" s="112">
        <f>IF(PPA_ued!E$81=0,"",PPA_ued!E$81/E$12)</f>
        <v>0.12428439300552811</v>
      </c>
      <c r="F72" s="112">
        <f>IF(PPA_ued!F$81=0,"",PPA_ued!F$81/F$12)</f>
        <v>0.12348736952988162</v>
      </c>
      <c r="G72" s="112">
        <f>IF(PPA_ued!G$81=0,"",PPA_ued!G$81/G$12)</f>
        <v>0.11704483364328036</v>
      </c>
      <c r="H72" s="112">
        <f>IF(PPA_ued!H$81=0,"",PPA_ued!H$81/H$12)</f>
        <v>0.10323747776990214</v>
      </c>
      <c r="I72" s="112">
        <f>IF(PPA_ued!I$81=0,"",PPA_ued!I$81/I$12)</f>
        <v>8.8562715704390838E-2</v>
      </c>
      <c r="J72" s="112">
        <f>IF(PPA_ued!J$81=0,"",PPA_ued!J$81/J$12)</f>
        <v>0.10400178134560464</v>
      </c>
      <c r="K72" s="112">
        <f>IF(PPA_ued!K$81=0,"",PPA_ued!K$81/K$12)</f>
        <v>8.8812740063614559E-2</v>
      </c>
      <c r="L72" s="112">
        <f>IF(PPA_ued!L$81=0,"",PPA_ued!L$81/L$12)</f>
        <v>8.4320588742734751E-2</v>
      </c>
      <c r="M72" s="112">
        <f>IF(PPA_ued!M$81=0,"",PPA_ued!M$81/M$12)</f>
        <v>7.9181384739129237E-2</v>
      </c>
      <c r="N72" s="112">
        <f>IF(PPA_ued!N$81=0,"",PPA_ued!N$81/N$12)</f>
        <v>9.6162212331881505E-2</v>
      </c>
      <c r="O72" s="112">
        <f>IF(PPA_ued!O$81=0,"",PPA_ued!O$81/O$12)</f>
        <v>9.9294813190520678E-2</v>
      </c>
      <c r="P72" s="112">
        <f>IF(PPA_ued!P$81=0,"",PPA_ued!P$81/P$12)</f>
        <v>9.6875871880693895E-2</v>
      </c>
      <c r="Q72" s="112">
        <f>IF(PPA_ued!Q$81=0,"",PPA_ued!Q$81/Q$12)</f>
        <v>9.4240046067191441E-2</v>
      </c>
    </row>
    <row r="73" spans="1:17" x14ac:dyDescent="0.25">
      <c r="A73" s="39" t="s">
        <v>60</v>
      </c>
      <c r="B73" s="111">
        <f t="shared" ref="B73:Q73" si="16">IF(B$51=0,"",B$56/B$51)</f>
        <v>0.8383792042919852</v>
      </c>
      <c r="C73" s="111">
        <f t="shared" si="16"/>
        <v>0.97649046399287165</v>
      </c>
      <c r="D73" s="111">
        <f t="shared" si="16"/>
        <v>0.94017879764356804</v>
      </c>
      <c r="E73" s="111">
        <f t="shared" si="16"/>
        <v>0.84182749491062081</v>
      </c>
      <c r="F73" s="111">
        <f t="shared" si="16"/>
        <v>0.83163594696517296</v>
      </c>
      <c r="G73" s="111">
        <f t="shared" si="16"/>
        <v>0.86747783416506763</v>
      </c>
      <c r="H73" s="111">
        <f t="shared" si="16"/>
        <v>0.75573585646422214</v>
      </c>
      <c r="I73" s="111">
        <f t="shared" si="16"/>
        <v>0.65872181236196448</v>
      </c>
      <c r="J73" s="111">
        <f t="shared" si="16"/>
        <v>0.75858421687934341</v>
      </c>
      <c r="K73" s="111">
        <f t="shared" si="16"/>
        <v>0.69000063932544797</v>
      </c>
      <c r="L73" s="111">
        <f t="shared" si="16"/>
        <v>0.62840284097034638</v>
      </c>
      <c r="M73" s="111">
        <f t="shared" si="16"/>
        <v>1.2355189093551162</v>
      </c>
      <c r="N73" s="111">
        <f t="shared" si="16"/>
        <v>1.3330210374853746</v>
      </c>
      <c r="O73" s="111">
        <f t="shared" si="16"/>
        <v>1.4861236166119762</v>
      </c>
      <c r="P73" s="111">
        <f t="shared" si="16"/>
        <v>1.077094191762118</v>
      </c>
      <c r="Q73" s="111">
        <f t="shared" si="16"/>
        <v>1.0449348691356213</v>
      </c>
    </row>
    <row r="74" spans="1:17" x14ac:dyDescent="0.25">
      <c r="A74" s="110" t="s">
        <v>35</v>
      </c>
      <c r="B74" s="109" t="str">
        <f t="shared" ref="B74:Q74" si="17">IF(B$52=0,"",B$57/B$52)</f>
        <v/>
      </c>
      <c r="C74" s="109" t="str">
        <f t="shared" si="17"/>
        <v/>
      </c>
      <c r="D74" s="109" t="str">
        <f t="shared" si="17"/>
        <v/>
      </c>
      <c r="E74" s="109" t="str">
        <f t="shared" si="17"/>
        <v/>
      </c>
      <c r="F74" s="109" t="str">
        <f t="shared" si="17"/>
        <v/>
      </c>
      <c r="G74" s="109" t="str">
        <f t="shared" si="17"/>
        <v/>
      </c>
      <c r="H74" s="109" t="str">
        <f t="shared" si="17"/>
        <v/>
      </c>
      <c r="I74" s="109" t="str">
        <f t="shared" si="17"/>
        <v/>
      </c>
      <c r="J74" s="109" t="str">
        <f t="shared" si="17"/>
        <v/>
      </c>
      <c r="K74" s="109" t="str">
        <f t="shared" si="17"/>
        <v/>
      </c>
      <c r="L74" s="109" t="str">
        <f t="shared" si="17"/>
        <v/>
      </c>
      <c r="M74" s="109" t="str">
        <f t="shared" si="17"/>
        <v/>
      </c>
      <c r="N74" s="109" t="str">
        <f t="shared" si="17"/>
        <v/>
      </c>
      <c r="O74" s="109" t="str">
        <f t="shared" si="17"/>
        <v/>
      </c>
      <c r="P74" s="109" t="str">
        <f t="shared" si="17"/>
        <v/>
      </c>
      <c r="Q74" s="109" t="str">
        <f t="shared" si="17"/>
        <v/>
      </c>
    </row>
    <row r="75" spans="1:17" x14ac:dyDescent="0.25">
      <c r="A75" s="180" t="s">
        <v>56</v>
      </c>
      <c r="B75" s="178" t="str">
        <f t="shared" ref="B75:Q75" si="18">IF(B$53=0,"",B$58/B$53)</f>
        <v/>
      </c>
      <c r="C75" s="178" t="str">
        <f t="shared" si="18"/>
        <v/>
      </c>
      <c r="D75" s="178" t="str">
        <f t="shared" si="18"/>
        <v/>
      </c>
      <c r="E75" s="178" t="str">
        <f t="shared" si="18"/>
        <v/>
      </c>
      <c r="F75" s="178" t="str">
        <f t="shared" si="18"/>
        <v/>
      </c>
      <c r="G75" s="178" t="str">
        <f t="shared" si="18"/>
        <v/>
      </c>
      <c r="H75" s="178" t="str">
        <f t="shared" si="18"/>
        <v/>
      </c>
      <c r="I75" s="178" t="str">
        <f t="shared" si="18"/>
        <v/>
      </c>
      <c r="J75" s="178" t="str">
        <f t="shared" si="18"/>
        <v/>
      </c>
      <c r="K75" s="178" t="str">
        <f t="shared" si="18"/>
        <v/>
      </c>
      <c r="L75" s="178" t="str">
        <f t="shared" si="18"/>
        <v/>
      </c>
      <c r="M75" s="178" t="str">
        <f t="shared" si="18"/>
        <v/>
      </c>
      <c r="N75" s="178" t="str">
        <f t="shared" si="18"/>
        <v/>
      </c>
      <c r="O75" s="178" t="str">
        <f t="shared" si="18"/>
        <v/>
      </c>
      <c r="P75" s="178" t="str">
        <f t="shared" si="18"/>
        <v/>
      </c>
      <c r="Q75" s="178" t="str">
        <f t="shared" si="18"/>
        <v/>
      </c>
    </row>
    <row r="76" spans="1:17" x14ac:dyDescent="0.25">
      <c r="A76" s="108" t="s">
        <v>55</v>
      </c>
      <c r="B76" s="107">
        <f t="shared" ref="B76:Q76" si="19">IF(B$54=0,"",B$59/B$54)</f>
        <v>0.8383792042919852</v>
      </c>
      <c r="C76" s="107">
        <f t="shared" si="19"/>
        <v>0.97649046399287165</v>
      </c>
      <c r="D76" s="107">
        <f t="shared" si="19"/>
        <v>0.94017879764356804</v>
      </c>
      <c r="E76" s="107">
        <f t="shared" si="19"/>
        <v>0.84182749491062081</v>
      </c>
      <c r="F76" s="107">
        <f t="shared" si="19"/>
        <v>0.83163594696517296</v>
      </c>
      <c r="G76" s="107">
        <f t="shared" si="19"/>
        <v>0.86747783416506763</v>
      </c>
      <c r="H76" s="107">
        <f t="shared" si="19"/>
        <v>0.75573585646422214</v>
      </c>
      <c r="I76" s="107">
        <f t="shared" si="19"/>
        <v>0.65872181236196448</v>
      </c>
      <c r="J76" s="107">
        <f t="shared" si="19"/>
        <v>0.75858421687934341</v>
      </c>
      <c r="K76" s="107">
        <f t="shared" si="19"/>
        <v>0.69000063932544797</v>
      </c>
      <c r="L76" s="107">
        <f t="shared" si="19"/>
        <v>0.62840284097034638</v>
      </c>
      <c r="M76" s="107">
        <f t="shared" si="19"/>
        <v>1.2355189093551162</v>
      </c>
      <c r="N76" s="107">
        <f t="shared" si="19"/>
        <v>1.3330210374853746</v>
      </c>
      <c r="O76" s="107">
        <f t="shared" si="19"/>
        <v>1.4861236166119762</v>
      </c>
      <c r="P76" s="107">
        <f t="shared" si="19"/>
        <v>1.077094191762118</v>
      </c>
      <c r="Q76" s="107">
        <f t="shared" si="19"/>
        <v>1.0449348691356213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0</v>
      </c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</row>
    <row r="42" spans="1:17" x14ac:dyDescent="0.25">
      <c r="A42" s="152" t="s">
        <v>247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</row>
    <row r="55" spans="1:17" x14ac:dyDescent="0.25">
      <c r="A55" s="152" t="s">
        <v>245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152" t="s">
        <v>243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13.51638976470726</v>
      </c>
      <c r="C81" s="96">
        <v>16.901069999999997</v>
      </c>
      <c r="D81" s="96">
        <v>21.30509</v>
      </c>
      <c r="E81" s="96">
        <v>24.003910000000005</v>
      </c>
      <c r="F81" s="96">
        <v>20.904979999999998</v>
      </c>
      <c r="G81" s="96">
        <v>19.895019326850999</v>
      </c>
      <c r="H81" s="96">
        <v>14.295919999999999</v>
      </c>
      <c r="I81" s="96">
        <v>10.701050000000002</v>
      </c>
      <c r="J81" s="96">
        <v>12.696109999999997</v>
      </c>
      <c r="K81" s="96">
        <v>10.900270000000001</v>
      </c>
      <c r="L81" s="96">
        <v>7.8568414971131864</v>
      </c>
      <c r="M81" s="96">
        <v>6.9021595052193554</v>
      </c>
      <c r="N81" s="96">
        <v>7.9532414193319081</v>
      </c>
      <c r="O81" s="96">
        <v>8.9080847479924969</v>
      </c>
      <c r="P81" s="96">
        <v>6.329052503240117</v>
      </c>
      <c r="Q81" s="96">
        <v>6.495677077195019</v>
      </c>
    </row>
    <row r="82" spans="1:17" x14ac:dyDescent="0.25">
      <c r="A82" s="132" t="s">
        <v>83</v>
      </c>
      <c r="B82" s="160">
        <v>0.19757562740163104</v>
      </c>
      <c r="C82" s="160">
        <v>0.24705114066242717</v>
      </c>
      <c r="D82" s="160">
        <v>0.31142683785202185</v>
      </c>
      <c r="E82" s="160">
        <v>0.35087679927118476</v>
      </c>
      <c r="F82" s="160">
        <v>0.30557823584691546</v>
      </c>
      <c r="G82" s="160">
        <v>0.29081515065019992</v>
      </c>
      <c r="H82" s="160">
        <v>0.20897039908235432</v>
      </c>
      <c r="I82" s="160">
        <v>0.15642244004584721</v>
      </c>
      <c r="J82" s="160">
        <v>0.18558520007760745</v>
      </c>
      <c r="K82" s="160">
        <v>0.15933453544825479</v>
      </c>
      <c r="L82" s="160">
        <v>0.11484726433685588</v>
      </c>
      <c r="M82" s="160">
        <v>0.10089221444550291</v>
      </c>
      <c r="N82" s="160">
        <v>0.11625638877358709</v>
      </c>
      <c r="O82" s="160">
        <v>0.13021379700274105</v>
      </c>
      <c r="P82" s="160">
        <v>9.2514831323570704E-2</v>
      </c>
      <c r="Q82" s="160">
        <v>9.4950463568035076E-2</v>
      </c>
    </row>
    <row r="83" spans="1:17" x14ac:dyDescent="0.25">
      <c r="A83" s="76" t="s">
        <v>82</v>
      </c>
      <c r="B83" s="159">
        <v>8.7118416593410686E-2</v>
      </c>
      <c r="C83" s="159">
        <v>0.10893400403256903</v>
      </c>
      <c r="D83" s="159">
        <v>0.13731963479082959</v>
      </c>
      <c r="E83" s="159">
        <v>0.15471458485985942</v>
      </c>
      <c r="F83" s="159">
        <v>0.13474076940813662</v>
      </c>
      <c r="G83" s="159">
        <v>0.12823117800111034</v>
      </c>
      <c r="H83" s="159">
        <v>9.2142793736093895E-2</v>
      </c>
      <c r="I83" s="159">
        <v>6.897245108461908E-2</v>
      </c>
      <c r="J83" s="159">
        <v>8.183139280163565E-2</v>
      </c>
      <c r="K83" s="159">
        <v>7.0256501874502122E-2</v>
      </c>
      <c r="L83" s="159">
        <v>5.0640415271328003E-2</v>
      </c>
      <c r="M83" s="159">
        <v>4.4487116577530302E-2</v>
      </c>
      <c r="N83" s="159">
        <v>5.1261750459911548E-2</v>
      </c>
      <c r="O83" s="159">
        <v>5.7416089032249526E-2</v>
      </c>
      <c r="P83" s="159">
        <v>4.0793217879714135E-2</v>
      </c>
      <c r="Q83" s="159">
        <v>4.1867178404765407E-2</v>
      </c>
    </row>
    <row r="84" spans="1:17" x14ac:dyDescent="0.25">
      <c r="A84" s="76" t="s">
        <v>81</v>
      </c>
      <c r="B84" s="159">
        <v>0.67574619020230764</v>
      </c>
      <c r="C84" s="159">
        <v>0.84496184718374523</v>
      </c>
      <c r="D84" s="159">
        <v>1.0651389646227098</v>
      </c>
      <c r="E84" s="159">
        <v>1.2000653291911325</v>
      </c>
      <c r="F84" s="159">
        <v>1.0451356343793177</v>
      </c>
      <c r="G84" s="159">
        <v>0.99464307763782622</v>
      </c>
      <c r="H84" s="159">
        <v>0.71471847465225857</v>
      </c>
      <c r="I84" s="159">
        <v>0.53499446927357963</v>
      </c>
      <c r="J84" s="159">
        <v>0.63473665026226278</v>
      </c>
      <c r="K84" s="159">
        <v>0.54495438892339743</v>
      </c>
      <c r="L84" s="159">
        <v>0.39279946798816057</v>
      </c>
      <c r="M84" s="159">
        <v>0.34507054553865479</v>
      </c>
      <c r="N84" s="159">
        <v>0.39761894133193709</v>
      </c>
      <c r="O84" s="159">
        <v>0.4453559297448676</v>
      </c>
      <c r="P84" s="159">
        <v>0.31641830334178112</v>
      </c>
      <c r="Q84" s="159">
        <v>0.32474862845108715</v>
      </c>
    </row>
    <row r="85" spans="1:17" x14ac:dyDescent="0.25">
      <c r="A85" s="76" t="s">
        <v>80</v>
      </c>
      <c r="B85" s="159">
        <v>0.29837976652470855</v>
      </c>
      <c r="C85" s="159">
        <v>0.37309795059220657</v>
      </c>
      <c r="D85" s="159">
        <v>0.47031847191819898</v>
      </c>
      <c r="E85" s="159">
        <v>0.52989601411033582</v>
      </c>
      <c r="F85" s="159">
        <v>0.46148588196907464</v>
      </c>
      <c r="G85" s="159">
        <v>0.4391905919471637</v>
      </c>
      <c r="H85" s="159">
        <v>0.31558821150555189</v>
      </c>
      <c r="I85" s="159">
        <v>0.23623000343674883</v>
      </c>
      <c r="J85" s="159">
        <v>0.28027175921366049</v>
      </c>
      <c r="K85" s="159">
        <v>0.24062786544885692</v>
      </c>
      <c r="L85" s="159">
        <v>0.17344295128655959</v>
      </c>
      <c r="M85" s="159">
        <v>0.15236796049349896</v>
      </c>
      <c r="N85" s="159">
        <v>0.17557101852828177</v>
      </c>
      <c r="O85" s="159">
        <v>0.19664957089567073</v>
      </c>
      <c r="P85" s="159">
        <v>0.13971639181124998</v>
      </c>
      <c r="Q85" s="159">
        <v>0.14339469662040547</v>
      </c>
    </row>
    <row r="86" spans="1:17" x14ac:dyDescent="0.25">
      <c r="A86" s="129" t="s">
        <v>79</v>
      </c>
      <c r="B86" s="158">
        <v>9.0969430112577712</v>
      </c>
      <c r="C86" s="158">
        <v>11.374936154973202</v>
      </c>
      <c r="D86" s="158">
        <v>14.33897608411527</v>
      </c>
      <c r="E86" s="158">
        <v>16.155364347921335</v>
      </c>
      <c r="F86" s="158">
        <v>14.069689837447674</v>
      </c>
      <c r="G86" s="158">
        <v>13.389955467014106</v>
      </c>
      <c r="H86" s="158">
        <v>9.6215906612187592</v>
      </c>
      <c r="I86" s="158">
        <v>7.2021333880740119</v>
      </c>
      <c r="J86" s="158">
        <v>8.5448696837843325</v>
      </c>
      <c r="K86" s="158">
        <v>7.3362145309125264</v>
      </c>
      <c r="L86" s="158">
        <v>5.2878942226383643</v>
      </c>
      <c r="M86" s="158">
        <v>4.645364092528558</v>
      </c>
      <c r="N86" s="158">
        <v>5.3527743136966439</v>
      </c>
      <c r="O86" s="158">
        <v>5.9954130283766194</v>
      </c>
      <c r="P86" s="158">
        <v>4.2596455813643557</v>
      </c>
      <c r="Q86" s="158">
        <v>4.3717890072295003</v>
      </c>
    </row>
    <row r="87" spans="1:17" x14ac:dyDescent="0.25">
      <c r="A87" s="92" t="s">
        <v>125</v>
      </c>
      <c r="B87" s="91">
        <v>0</v>
      </c>
      <c r="C87" s="91">
        <v>1.00481</v>
      </c>
      <c r="D87" s="91">
        <v>1.0081500000000001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4.8245423975885853</v>
      </c>
      <c r="C88" s="91">
        <v>5.6992599999999998</v>
      </c>
      <c r="D88" s="91">
        <v>7.1964100000000002</v>
      </c>
      <c r="E88" s="91">
        <v>8.6031999999999993</v>
      </c>
      <c r="F88" s="91">
        <v>7.4018100000000002</v>
      </c>
      <c r="G88" s="91">
        <v>7.3478058944650524</v>
      </c>
      <c r="H88" s="91">
        <v>4.59978</v>
      </c>
      <c r="I88" s="91">
        <v>3.0011200000000002</v>
      </c>
      <c r="J88" s="91">
        <v>4.1004300000000002</v>
      </c>
      <c r="K88" s="91">
        <v>3.2021500000000001</v>
      </c>
      <c r="L88" s="91">
        <v>2.1020403816628148</v>
      </c>
      <c r="M88" s="91">
        <v>3.6306911885549407</v>
      </c>
      <c r="N88" s="91">
        <v>4.5137353540502865</v>
      </c>
      <c r="O88" s="91">
        <v>5.6363012736457829</v>
      </c>
      <c r="P88" s="91">
        <v>2.9023334395143512</v>
      </c>
      <c r="Q88" s="91">
        <v>2.8898052212164425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4.2724006136691859</v>
      </c>
      <c r="C90" s="157">
        <v>4.6708661549732033</v>
      </c>
      <c r="D90" s="157">
        <v>6.1344160841152693</v>
      </c>
      <c r="E90" s="157">
        <v>7.5521643479213356</v>
      </c>
      <c r="F90" s="157">
        <v>6.667879837447674</v>
      </c>
      <c r="G90" s="157">
        <v>6.0421495725490537</v>
      </c>
      <c r="H90" s="157">
        <v>5.0218106612187592</v>
      </c>
      <c r="I90" s="157">
        <v>4.2010133880740117</v>
      </c>
      <c r="J90" s="157">
        <v>4.4444396837843323</v>
      </c>
      <c r="K90" s="157">
        <v>4.1340645309125268</v>
      </c>
      <c r="L90" s="157">
        <v>3.185853840975549</v>
      </c>
      <c r="M90" s="157">
        <v>1.0146729039736169</v>
      </c>
      <c r="N90" s="157">
        <v>0.83903895964635744</v>
      </c>
      <c r="O90" s="157">
        <v>0.35911175473083645</v>
      </c>
      <c r="P90" s="157">
        <v>1.3573121418500045</v>
      </c>
      <c r="Q90" s="157">
        <v>1.4819837860130578</v>
      </c>
    </row>
    <row r="91" spans="1:17" x14ac:dyDescent="0.25">
      <c r="A91" s="243" t="s">
        <v>235</v>
      </c>
      <c r="B91" s="242">
        <v>3.1606267527274303</v>
      </c>
      <c r="C91" s="242">
        <v>3.9520889025558477</v>
      </c>
      <c r="D91" s="242">
        <v>4.9819100067009696</v>
      </c>
      <c r="E91" s="242">
        <v>5.6129929246461554</v>
      </c>
      <c r="F91" s="242">
        <v>4.8883496409488822</v>
      </c>
      <c r="G91" s="242">
        <v>4.6521838616005908</v>
      </c>
      <c r="H91" s="242">
        <v>3.3429094598049813</v>
      </c>
      <c r="I91" s="242">
        <v>2.5022972480851946</v>
      </c>
      <c r="J91" s="242">
        <v>2.9688153138605005</v>
      </c>
      <c r="K91" s="242">
        <v>2.5488821773924624</v>
      </c>
      <c r="L91" s="242">
        <v>1.8372171755919178</v>
      </c>
      <c r="M91" s="242">
        <v>1.6139775756356105</v>
      </c>
      <c r="N91" s="242">
        <v>1.8597590065415464</v>
      </c>
      <c r="O91" s="242">
        <v>2.0830363329403498</v>
      </c>
      <c r="P91" s="242">
        <v>1.4799641775194448</v>
      </c>
      <c r="Q91" s="242">
        <v>1.518927102921225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</v>
      </c>
      <c r="C107" s="77">
        <f t="shared" si="11"/>
        <v>0</v>
      </c>
      <c r="D107" s="77">
        <f t="shared" si="11"/>
        <v>0</v>
      </c>
      <c r="E107" s="77">
        <f t="shared" si="11"/>
        <v>0</v>
      </c>
      <c r="F107" s="77">
        <f t="shared" si="11"/>
        <v>0</v>
      </c>
      <c r="G107" s="77">
        <f t="shared" si="11"/>
        <v>0</v>
      </c>
      <c r="H107" s="77">
        <f t="shared" si="11"/>
        <v>0</v>
      </c>
      <c r="I107" s="77">
        <f t="shared" si="11"/>
        <v>0</v>
      </c>
      <c r="J107" s="77">
        <f t="shared" si="11"/>
        <v>0</v>
      </c>
      <c r="K107" s="77">
        <f t="shared" si="11"/>
        <v>0</v>
      </c>
      <c r="L107" s="77">
        <f t="shared" si="11"/>
        <v>0</v>
      </c>
      <c r="M107" s="77">
        <f t="shared" si="11"/>
        <v>0</v>
      </c>
      <c r="N107" s="77">
        <f t="shared" si="11"/>
        <v>0</v>
      </c>
      <c r="O107" s="77">
        <f t="shared" si="11"/>
        <v>0</v>
      </c>
      <c r="P107" s="77">
        <f t="shared" si="11"/>
        <v>0</v>
      </c>
      <c r="Q107" s="77">
        <f t="shared" si="11"/>
        <v>0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0</v>
      </c>
      <c r="C112" s="201">
        <f t="shared" si="16"/>
        <v>0</v>
      </c>
      <c r="D112" s="201">
        <f t="shared" si="16"/>
        <v>0</v>
      </c>
      <c r="E112" s="201">
        <f t="shared" si="16"/>
        <v>0</v>
      </c>
      <c r="F112" s="201">
        <f t="shared" si="16"/>
        <v>0</v>
      </c>
      <c r="G112" s="201">
        <f t="shared" si="16"/>
        <v>0</v>
      </c>
      <c r="H112" s="201">
        <f t="shared" si="16"/>
        <v>0</v>
      </c>
      <c r="I112" s="201">
        <f t="shared" si="16"/>
        <v>0</v>
      </c>
      <c r="J112" s="201">
        <f t="shared" si="16"/>
        <v>0</v>
      </c>
      <c r="K112" s="201">
        <f t="shared" si="16"/>
        <v>0</v>
      </c>
      <c r="L112" s="201">
        <f t="shared" si="16"/>
        <v>0</v>
      </c>
      <c r="M112" s="201">
        <f t="shared" si="16"/>
        <v>0</v>
      </c>
      <c r="N112" s="201">
        <f t="shared" si="16"/>
        <v>0</v>
      </c>
      <c r="O112" s="201">
        <f t="shared" si="16"/>
        <v>0</v>
      </c>
      <c r="P112" s="201">
        <f t="shared" si="16"/>
        <v>0</v>
      </c>
      <c r="Q112" s="201">
        <f t="shared" si="16"/>
        <v>0</v>
      </c>
    </row>
    <row r="113" spans="1:17" x14ac:dyDescent="0.25">
      <c r="A113" s="127" t="s">
        <v>238</v>
      </c>
      <c r="B113" s="200">
        <f t="shared" ref="B113:Q113" si="17">IF(B$41=0,0,B$41/B$31)</f>
        <v>0</v>
      </c>
      <c r="C113" s="200">
        <f t="shared" si="17"/>
        <v>0</v>
      </c>
      <c r="D113" s="200">
        <f t="shared" si="17"/>
        <v>0</v>
      </c>
      <c r="E113" s="200">
        <f t="shared" si="17"/>
        <v>0</v>
      </c>
      <c r="F113" s="200">
        <f t="shared" si="17"/>
        <v>0</v>
      </c>
      <c r="G113" s="200">
        <f t="shared" si="17"/>
        <v>0</v>
      </c>
      <c r="H113" s="200">
        <f t="shared" si="17"/>
        <v>0</v>
      </c>
      <c r="I113" s="200">
        <f t="shared" si="17"/>
        <v>0</v>
      </c>
      <c r="J113" s="200">
        <f t="shared" si="17"/>
        <v>0</v>
      </c>
      <c r="K113" s="200">
        <f t="shared" si="17"/>
        <v>0</v>
      </c>
      <c r="L113" s="200">
        <f t="shared" si="17"/>
        <v>0</v>
      </c>
      <c r="M113" s="200">
        <f t="shared" si="17"/>
        <v>0</v>
      </c>
      <c r="N113" s="200">
        <f t="shared" si="17"/>
        <v>0</v>
      </c>
      <c r="O113" s="200">
        <f t="shared" si="17"/>
        <v>0</v>
      </c>
      <c r="P113" s="200">
        <f t="shared" si="17"/>
        <v>0</v>
      </c>
      <c r="Q113" s="200">
        <f t="shared" si="17"/>
        <v>0</v>
      </c>
    </row>
    <row r="114" spans="1:17" x14ac:dyDescent="0.25">
      <c r="A114" s="142" t="s">
        <v>247</v>
      </c>
      <c r="B114" s="199">
        <f t="shared" ref="B114:Q114" si="18">IF(B$42=0,0,B$42/B$31)</f>
        <v>0</v>
      </c>
      <c r="C114" s="199">
        <f t="shared" si="18"/>
        <v>0</v>
      </c>
      <c r="D114" s="199">
        <f t="shared" si="18"/>
        <v>0</v>
      </c>
      <c r="E114" s="199">
        <f t="shared" si="18"/>
        <v>0</v>
      </c>
      <c r="F114" s="199">
        <f t="shared" si="18"/>
        <v>0</v>
      </c>
      <c r="G114" s="199">
        <f t="shared" si="18"/>
        <v>0</v>
      </c>
      <c r="H114" s="199">
        <f t="shared" si="18"/>
        <v>0</v>
      </c>
      <c r="I114" s="199">
        <f t="shared" si="18"/>
        <v>0</v>
      </c>
      <c r="J114" s="199">
        <f t="shared" si="18"/>
        <v>0</v>
      </c>
      <c r="K114" s="199">
        <f t="shared" si="18"/>
        <v>0</v>
      </c>
      <c r="L114" s="199">
        <f t="shared" si="18"/>
        <v>0</v>
      </c>
      <c r="M114" s="199">
        <f t="shared" si="18"/>
        <v>0</v>
      </c>
      <c r="N114" s="199">
        <f t="shared" si="18"/>
        <v>0</v>
      </c>
      <c r="O114" s="199">
        <f t="shared" si="18"/>
        <v>0</v>
      </c>
      <c r="P114" s="199">
        <f t="shared" si="18"/>
        <v>0</v>
      </c>
      <c r="Q114" s="199">
        <f t="shared" si="18"/>
        <v>0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</v>
      </c>
      <c r="C116" s="200">
        <f t="shared" si="20"/>
        <v>0</v>
      </c>
      <c r="D116" s="200">
        <f t="shared" si="20"/>
        <v>0</v>
      </c>
      <c r="E116" s="200">
        <f t="shared" si="20"/>
        <v>0</v>
      </c>
      <c r="F116" s="200">
        <f t="shared" si="20"/>
        <v>0</v>
      </c>
      <c r="G116" s="200">
        <f t="shared" si="20"/>
        <v>0</v>
      </c>
      <c r="H116" s="200">
        <f t="shared" si="20"/>
        <v>0</v>
      </c>
      <c r="I116" s="200">
        <f t="shared" si="20"/>
        <v>0</v>
      </c>
      <c r="J116" s="200">
        <f t="shared" si="20"/>
        <v>0</v>
      </c>
      <c r="K116" s="200">
        <f t="shared" si="20"/>
        <v>0</v>
      </c>
      <c r="L116" s="200">
        <f t="shared" si="20"/>
        <v>0</v>
      </c>
      <c r="M116" s="200">
        <f t="shared" si="20"/>
        <v>0</v>
      </c>
      <c r="N116" s="200">
        <f t="shared" si="20"/>
        <v>0</v>
      </c>
      <c r="O116" s="200">
        <f t="shared" si="20"/>
        <v>0</v>
      </c>
      <c r="P116" s="200">
        <f t="shared" si="20"/>
        <v>0</v>
      </c>
      <c r="Q116" s="200">
        <f t="shared" si="20"/>
        <v>0</v>
      </c>
    </row>
    <row r="117" spans="1:17" x14ac:dyDescent="0.25">
      <c r="A117" s="142" t="s">
        <v>245</v>
      </c>
      <c r="B117" s="199">
        <f t="shared" ref="B117:Q117" si="21">IF(B$55=0,0,B$55/B$31)</f>
        <v>0</v>
      </c>
      <c r="C117" s="199">
        <f t="shared" si="21"/>
        <v>0</v>
      </c>
      <c r="D117" s="199">
        <f t="shared" si="21"/>
        <v>0</v>
      </c>
      <c r="E117" s="199">
        <f t="shared" si="21"/>
        <v>0</v>
      </c>
      <c r="F117" s="199">
        <f t="shared" si="21"/>
        <v>0</v>
      </c>
      <c r="G117" s="199">
        <f t="shared" si="21"/>
        <v>0</v>
      </c>
      <c r="H117" s="199">
        <f t="shared" si="21"/>
        <v>0</v>
      </c>
      <c r="I117" s="199">
        <f t="shared" si="21"/>
        <v>0</v>
      </c>
      <c r="J117" s="199">
        <f t="shared" si="21"/>
        <v>0</v>
      </c>
      <c r="K117" s="199">
        <f t="shared" si="21"/>
        <v>0</v>
      </c>
      <c r="L117" s="199">
        <f t="shared" si="21"/>
        <v>0</v>
      </c>
      <c r="M117" s="199">
        <f t="shared" si="21"/>
        <v>0</v>
      </c>
      <c r="N117" s="199">
        <f t="shared" si="21"/>
        <v>0</v>
      </c>
      <c r="O117" s="199">
        <f t="shared" si="21"/>
        <v>0</v>
      </c>
      <c r="P117" s="199">
        <f t="shared" si="21"/>
        <v>0</v>
      </c>
      <c r="Q117" s="199">
        <f t="shared" si="21"/>
        <v>0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</v>
      </c>
      <c r="C119" s="200">
        <f t="shared" si="23"/>
        <v>0</v>
      </c>
      <c r="D119" s="200">
        <f t="shared" si="23"/>
        <v>0</v>
      </c>
      <c r="E119" s="200">
        <f t="shared" si="23"/>
        <v>0</v>
      </c>
      <c r="F119" s="200">
        <f t="shared" si="23"/>
        <v>0</v>
      </c>
      <c r="G119" s="200">
        <f t="shared" si="23"/>
        <v>0</v>
      </c>
      <c r="H119" s="200">
        <f t="shared" si="23"/>
        <v>0</v>
      </c>
      <c r="I119" s="200">
        <f t="shared" si="23"/>
        <v>0</v>
      </c>
      <c r="J119" s="200">
        <f t="shared" si="23"/>
        <v>0</v>
      </c>
      <c r="K119" s="200">
        <f t="shared" si="23"/>
        <v>0</v>
      </c>
      <c r="L119" s="200">
        <f t="shared" si="23"/>
        <v>0</v>
      </c>
      <c r="M119" s="200">
        <f t="shared" si="23"/>
        <v>0</v>
      </c>
      <c r="N119" s="200">
        <f t="shared" si="23"/>
        <v>0</v>
      </c>
      <c r="O119" s="200">
        <f t="shared" si="23"/>
        <v>0</v>
      </c>
      <c r="P119" s="200">
        <f t="shared" si="23"/>
        <v>0</v>
      </c>
      <c r="Q119" s="200">
        <f t="shared" si="23"/>
        <v>0</v>
      </c>
    </row>
    <row r="120" spans="1:17" x14ac:dyDescent="0.25">
      <c r="A120" s="142" t="s">
        <v>243</v>
      </c>
      <c r="B120" s="199">
        <f t="shared" ref="B120:Q120" si="24">IF(B$68=0,0,B$68/B$31)</f>
        <v>0</v>
      </c>
      <c r="C120" s="199">
        <f t="shared" si="24"/>
        <v>0</v>
      </c>
      <c r="D120" s="199">
        <f t="shared" si="24"/>
        <v>0</v>
      </c>
      <c r="E120" s="199">
        <f t="shared" si="24"/>
        <v>0</v>
      </c>
      <c r="F120" s="199">
        <f t="shared" si="24"/>
        <v>0</v>
      </c>
      <c r="G120" s="199">
        <f t="shared" si="24"/>
        <v>0</v>
      </c>
      <c r="H120" s="199">
        <f t="shared" si="24"/>
        <v>0</v>
      </c>
      <c r="I120" s="199">
        <f t="shared" si="24"/>
        <v>0</v>
      </c>
      <c r="J120" s="199">
        <f t="shared" si="24"/>
        <v>0</v>
      </c>
      <c r="K120" s="199">
        <f t="shared" si="24"/>
        <v>0</v>
      </c>
      <c r="L120" s="199">
        <f t="shared" si="24"/>
        <v>0</v>
      </c>
      <c r="M120" s="199">
        <f t="shared" si="24"/>
        <v>0</v>
      </c>
      <c r="N120" s="199">
        <f t="shared" si="24"/>
        <v>0</v>
      </c>
      <c r="O120" s="199">
        <f t="shared" si="24"/>
        <v>0</v>
      </c>
      <c r="P120" s="199">
        <f t="shared" si="24"/>
        <v>0</v>
      </c>
      <c r="Q120" s="199">
        <f t="shared" si="24"/>
        <v>0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0.99999999999999989</v>
      </c>
      <c r="C123" s="77">
        <f t="shared" si="26"/>
        <v>1</v>
      </c>
      <c r="D123" s="77">
        <f t="shared" si="26"/>
        <v>1</v>
      </c>
      <c r="E123" s="77">
        <f t="shared" si="26"/>
        <v>0.99999999999999989</v>
      </c>
      <c r="F123" s="77">
        <f t="shared" si="26"/>
        <v>1.0000000000000002</v>
      </c>
      <c r="G123" s="77">
        <f t="shared" si="26"/>
        <v>1</v>
      </c>
      <c r="H123" s="77">
        <f t="shared" si="26"/>
        <v>1</v>
      </c>
      <c r="I123" s="77">
        <f t="shared" si="26"/>
        <v>0.99999999999999989</v>
      </c>
      <c r="J123" s="77">
        <f t="shared" si="26"/>
        <v>1.0000000000000002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0.99999999999999978</v>
      </c>
      <c r="O123" s="77">
        <f t="shared" si="26"/>
        <v>1</v>
      </c>
      <c r="P123" s="77">
        <f t="shared" si="26"/>
        <v>0.99999999999999989</v>
      </c>
      <c r="Q123" s="77">
        <f t="shared" si="26"/>
        <v>0.99999999999999989</v>
      </c>
    </row>
    <row r="124" spans="1:17" x14ac:dyDescent="0.25">
      <c r="A124" s="132" t="s">
        <v>83</v>
      </c>
      <c r="B124" s="203">
        <f t="shared" ref="B124:Q124" si="27">IF(B$82=0,0,B$82/B$81)</f>
        <v>1.4617485204334825E-2</v>
      </c>
      <c r="C124" s="203">
        <f t="shared" si="27"/>
        <v>1.4617485204334826E-2</v>
      </c>
      <c r="D124" s="203">
        <f t="shared" si="27"/>
        <v>1.4617485204334826E-2</v>
      </c>
      <c r="E124" s="203">
        <f t="shared" si="27"/>
        <v>1.4617485204334823E-2</v>
      </c>
      <c r="F124" s="203">
        <f t="shared" si="27"/>
        <v>1.4617485204334828E-2</v>
      </c>
      <c r="G124" s="203">
        <f t="shared" si="27"/>
        <v>1.4617485204334828E-2</v>
      </c>
      <c r="H124" s="203">
        <f t="shared" si="27"/>
        <v>1.4617485204334826E-2</v>
      </c>
      <c r="I124" s="203">
        <f t="shared" si="27"/>
        <v>1.4617485204334825E-2</v>
      </c>
      <c r="J124" s="203">
        <f t="shared" si="27"/>
        <v>1.4617485204334832E-2</v>
      </c>
      <c r="K124" s="203">
        <f t="shared" si="27"/>
        <v>1.4617485204334826E-2</v>
      </c>
      <c r="L124" s="203">
        <f t="shared" si="27"/>
        <v>1.4617485204334826E-2</v>
      </c>
      <c r="M124" s="203">
        <f t="shared" si="27"/>
        <v>1.4617485204334825E-2</v>
      </c>
      <c r="N124" s="203">
        <f t="shared" si="27"/>
        <v>1.4617485204334826E-2</v>
      </c>
      <c r="O124" s="203">
        <f t="shared" si="27"/>
        <v>1.4617485204334826E-2</v>
      </c>
      <c r="P124" s="203">
        <f t="shared" si="27"/>
        <v>1.4617485204334826E-2</v>
      </c>
      <c r="Q124" s="203">
        <f t="shared" si="27"/>
        <v>1.4617485204334826E-2</v>
      </c>
    </row>
    <row r="125" spans="1:17" x14ac:dyDescent="0.25">
      <c r="A125" s="76" t="s">
        <v>82</v>
      </c>
      <c r="B125" s="202">
        <f t="shared" ref="B125:Q125" si="28">IF(B$83=0,0,B$83/B$81)</f>
        <v>6.445390974214594E-3</v>
      </c>
      <c r="C125" s="202">
        <f t="shared" si="28"/>
        <v>6.445390974214594E-3</v>
      </c>
      <c r="D125" s="202">
        <f t="shared" si="28"/>
        <v>6.4453909742145932E-3</v>
      </c>
      <c r="E125" s="202">
        <f t="shared" si="28"/>
        <v>6.4453909742145923E-3</v>
      </c>
      <c r="F125" s="202">
        <f t="shared" si="28"/>
        <v>6.4453909742145949E-3</v>
      </c>
      <c r="G125" s="202">
        <f t="shared" si="28"/>
        <v>6.445390974214594E-3</v>
      </c>
      <c r="H125" s="202">
        <f t="shared" si="28"/>
        <v>6.445390974214594E-3</v>
      </c>
      <c r="I125" s="202">
        <f t="shared" si="28"/>
        <v>6.4453909742145923E-3</v>
      </c>
      <c r="J125" s="202">
        <f t="shared" si="28"/>
        <v>6.4453909742145958E-3</v>
      </c>
      <c r="K125" s="202">
        <f t="shared" si="28"/>
        <v>6.445390974214594E-3</v>
      </c>
      <c r="L125" s="202">
        <f t="shared" si="28"/>
        <v>6.4453909742145932E-3</v>
      </c>
      <c r="M125" s="202">
        <f t="shared" si="28"/>
        <v>6.445390974214594E-3</v>
      </c>
      <c r="N125" s="202">
        <f t="shared" si="28"/>
        <v>6.445390974214594E-3</v>
      </c>
      <c r="O125" s="202">
        <f t="shared" si="28"/>
        <v>6.445390974214594E-3</v>
      </c>
      <c r="P125" s="202">
        <f t="shared" si="28"/>
        <v>6.445390974214594E-3</v>
      </c>
      <c r="Q125" s="202">
        <f t="shared" si="28"/>
        <v>6.4453909742145932E-3</v>
      </c>
    </row>
    <row r="126" spans="1:17" x14ac:dyDescent="0.25">
      <c r="A126" s="76" t="s">
        <v>81</v>
      </c>
      <c r="B126" s="202">
        <f t="shared" ref="B126:Q126" si="29">IF(B$84=0,0,B$84/B$81)</f>
        <v>4.9994577099778024E-2</v>
      </c>
      <c r="C126" s="202">
        <f t="shared" si="29"/>
        <v>4.9994577099778024E-2</v>
      </c>
      <c r="D126" s="202">
        <f t="shared" si="29"/>
        <v>4.9994577099778024E-2</v>
      </c>
      <c r="E126" s="202">
        <f t="shared" si="29"/>
        <v>4.9994577099778004E-2</v>
      </c>
      <c r="F126" s="202">
        <f t="shared" si="29"/>
        <v>4.9994577099778031E-2</v>
      </c>
      <c r="G126" s="202">
        <f t="shared" si="29"/>
        <v>4.9994577099778024E-2</v>
      </c>
      <c r="H126" s="202">
        <f t="shared" si="29"/>
        <v>4.9994577099778024E-2</v>
      </c>
      <c r="I126" s="202">
        <f t="shared" si="29"/>
        <v>4.9994577099778018E-2</v>
      </c>
      <c r="J126" s="202">
        <f t="shared" si="29"/>
        <v>4.9994577099778038E-2</v>
      </c>
      <c r="K126" s="202">
        <f t="shared" si="29"/>
        <v>4.9994577099778024E-2</v>
      </c>
      <c r="L126" s="202">
        <f t="shared" si="29"/>
        <v>4.9994577099778018E-2</v>
      </c>
      <c r="M126" s="202">
        <f t="shared" si="29"/>
        <v>4.9994577099778024E-2</v>
      </c>
      <c r="N126" s="202">
        <f t="shared" si="29"/>
        <v>4.9994577099778024E-2</v>
      </c>
      <c r="O126" s="202">
        <f t="shared" si="29"/>
        <v>4.9994577099778024E-2</v>
      </c>
      <c r="P126" s="202">
        <f t="shared" si="29"/>
        <v>4.9994577099778024E-2</v>
      </c>
      <c r="Q126" s="202">
        <f t="shared" si="29"/>
        <v>4.9994577099778024E-2</v>
      </c>
    </row>
    <row r="127" spans="1:17" x14ac:dyDescent="0.25">
      <c r="A127" s="76" t="s">
        <v>80</v>
      </c>
      <c r="B127" s="202">
        <f t="shared" ref="B127:Q127" si="30">IF(B$85=0,0,B$85/B$81)</f>
        <v>2.2075404136673395E-2</v>
      </c>
      <c r="C127" s="202">
        <f t="shared" si="30"/>
        <v>2.2075404136673395E-2</v>
      </c>
      <c r="D127" s="202">
        <f t="shared" si="30"/>
        <v>2.2075404136673395E-2</v>
      </c>
      <c r="E127" s="202">
        <f t="shared" si="30"/>
        <v>2.2075404136673388E-2</v>
      </c>
      <c r="F127" s="202">
        <f t="shared" si="30"/>
        <v>2.2075404136673398E-2</v>
      </c>
      <c r="G127" s="202">
        <f t="shared" si="30"/>
        <v>2.2075404136673395E-2</v>
      </c>
      <c r="H127" s="202">
        <f t="shared" si="30"/>
        <v>2.2075404136673395E-2</v>
      </c>
      <c r="I127" s="202">
        <f t="shared" si="30"/>
        <v>2.2075404136673391E-2</v>
      </c>
      <c r="J127" s="202">
        <f t="shared" si="30"/>
        <v>2.2075404136673402E-2</v>
      </c>
      <c r="K127" s="202">
        <f t="shared" si="30"/>
        <v>2.2075404136673395E-2</v>
      </c>
      <c r="L127" s="202">
        <f t="shared" si="30"/>
        <v>2.2075404136673391E-2</v>
      </c>
      <c r="M127" s="202">
        <f t="shared" si="30"/>
        <v>2.2075404136673395E-2</v>
      </c>
      <c r="N127" s="202">
        <f t="shared" si="30"/>
        <v>2.2075404136673395E-2</v>
      </c>
      <c r="O127" s="202">
        <f t="shared" si="30"/>
        <v>2.2075404136673395E-2</v>
      </c>
      <c r="P127" s="202">
        <f t="shared" si="30"/>
        <v>2.2075404136673395E-2</v>
      </c>
      <c r="Q127" s="202">
        <f t="shared" si="30"/>
        <v>2.2075404136673395E-2</v>
      </c>
    </row>
    <row r="128" spans="1:17" x14ac:dyDescent="0.25">
      <c r="A128" s="129" t="s">
        <v>79</v>
      </c>
      <c r="B128" s="201">
        <f t="shared" ref="B128:Q128" si="31">IF(B$86=0,0,B$86/B$81)</f>
        <v>0.67303053327234341</v>
      </c>
      <c r="C128" s="201">
        <f t="shared" si="31"/>
        <v>0.6730305332723433</v>
      </c>
      <c r="D128" s="201">
        <f t="shared" si="31"/>
        <v>0.67303053327234341</v>
      </c>
      <c r="E128" s="201">
        <f t="shared" si="31"/>
        <v>0.67303053327234319</v>
      </c>
      <c r="F128" s="201">
        <f t="shared" si="31"/>
        <v>0.67303053327234352</v>
      </c>
      <c r="G128" s="201">
        <f t="shared" si="31"/>
        <v>0.67303053327234341</v>
      </c>
      <c r="H128" s="201">
        <f t="shared" si="31"/>
        <v>0.67303053327234341</v>
      </c>
      <c r="I128" s="201">
        <f t="shared" si="31"/>
        <v>0.67303053327234341</v>
      </c>
      <c r="J128" s="201">
        <f t="shared" si="31"/>
        <v>0.67303053327234363</v>
      </c>
      <c r="K128" s="201">
        <f t="shared" si="31"/>
        <v>0.6730305332723433</v>
      </c>
      <c r="L128" s="201">
        <f t="shared" si="31"/>
        <v>0.6730305332723433</v>
      </c>
      <c r="M128" s="201">
        <f t="shared" si="31"/>
        <v>0.67303053327234363</v>
      </c>
      <c r="N128" s="201">
        <f t="shared" si="31"/>
        <v>0.67303053327234341</v>
      </c>
      <c r="O128" s="201">
        <f t="shared" si="31"/>
        <v>0.67303053327234341</v>
      </c>
      <c r="P128" s="201">
        <f t="shared" si="31"/>
        <v>0.67303053327234341</v>
      </c>
      <c r="Q128" s="201">
        <f t="shared" si="31"/>
        <v>0.6730305332723433</v>
      </c>
    </row>
    <row r="129" spans="1:17" x14ac:dyDescent="0.25">
      <c r="A129" s="72" t="s">
        <v>235</v>
      </c>
      <c r="B129" s="276">
        <f t="shared" ref="B129:Q129" si="32">IF(B$91=0,0,B$91/B$81)</f>
        <v>0.23383660931265574</v>
      </c>
      <c r="C129" s="276">
        <f t="shared" si="32"/>
        <v>0.23383660931265585</v>
      </c>
      <c r="D129" s="276">
        <f t="shared" si="32"/>
        <v>0.23383660931265579</v>
      </c>
      <c r="E129" s="276">
        <f t="shared" si="32"/>
        <v>0.2338366093126559</v>
      </c>
      <c r="F129" s="276">
        <f t="shared" si="32"/>
        <v>0.23383660931265576</v>
      </c>
      <c r="G129" s="276">
        <f t="shared" si="32"/>
        <v>0.23383660931265568</v>
      </c>
      <c r="H129" s="276">
        <f t="shared" si="32"/>
        <v>0.23383660931265576</v>
      </c>
      <c r="I129" s="276">
        <f t="shared" si="32"/>
        <v>0.23383660931265568</v>
      </c>
      <c r="J129" s="276">
        <f t="shared" si="32"/>
        <v>0.23383660931265571</v>
      </c>
      <c r="K129" s="276">
        <f t="shared" si="32"/>
        <v>0.23383660931265576</v>
      </c>
      <c r="L129" s="276">
        <f t="shared" si="32"/>
        <v>0.23383660931265579</v>
      </c>
      <c r="M129" s="276">
        <f t="shared" si="32"/>
        <v>0.23383660931265557</v>
      </c>
      <c r="N129" s="276">
        <f t="shared" si="32"/>
        <v>0.23383660931265565</v>
      </c>
      <c r="O129" s="276">
        <f t="shared" si="32"/>
        <v>0.23383660931265585</v>
      </c>
      <c r="P129" s="276">
        <f t="shared" si="32"/>
        <v>0.23383660931265568</v>
      </c>
      <c r="Q129" s="276">
        <f t="shared" si="32"/>
        <v>0.23383660931265571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0</v>
      </c>
      <c r="C133" s="230">
        <f t="shared" si="33"/>
        <v>0</v>
      </c>
      <c r="D133" s="230">
        <f t="shared" si="33"/>
        <v>0</v>
      </c>
      <c r="E133" s="230">
        <f t="shared" si="33"/>
        <v>0</v>
      </c>
      <c r="F133" s="230">
        <f t="shared" si="33"/>
        <v>0</v>
      </c>
      <c r="G133" s="230">
        <f t="shared" si="33"/>
        <v>0</v>
      </c>
      <c r="H133" s="230">
        <f t="shared" si="33"/>
        <v>0</v>
      </c>
      <c r="I133" s="230">
        <f t="shared" si="33"/>
        <v>0</v>
      </c>
      <c r="J133" s="230">
        <f t="shared" si="33"/>
        <v>0</v>
      </c>
      <c r="K133" s="230">
        <f t="shared" si="33"/>
        <v>0</v>
      </c>
      <c r="L133" s="230">
        <f t="shared" si="33"/>
        <v>0</v>
      </c>
      <c r="M133" s="230">
        <f t="shared" si="33"/>
        <v>0</v>
      </c>
      <c r="N133" s="230">
        <f t="shared" si="33"/>
        <v>0</v>
      </c>
      <c r="O133" s="230">
        <f t="shared" si="33"/>
        <v>0</v>
      </c>
      <c r="P133" s="230">
        <f t="shared" si="33"/>
        <v>0</v>
      </c>
      <c r="Q133" s="230">
        <f t="shared" si="33"/>
        <v>0</v>
      </c>
    </row>
    <row r="134" spans="1:17" x14ac:dyDescent="0.25">
      <c r="A134" s="132" t="s">
        <v>83</v>
      </c>
      <c r="B134" s="229">
        <f>IF(B$6=0,0,B$6/PPA!B$10*1000)</f>
        <v>0</v>
      </c>
      <c r="C134" s="229">
        <f>IF(C$6=0,0,C$6/PPA!C$10*1000)</f>
        <v>0</v>
      </c>
      <c r="D134" s="229">
        <f>IF(D$6=0,0,D$6/PPA!D$10*1000)</f>
        <v>0</v>
      </c>
      <c r="E134" s="229">
        <f>IF(E$6=0,0,E$6/PPA!E$10*1000)</f>
        <v>0</v>
      </c>
      <c r="F134" s="229">
        <f>IF(F$6=0,0,F$6/PPA!F$10*1000)</f>
        <v>0</v>
      </c>
      <c r="G134" s="229">
        <f>IF(G$6=0,0,G$6/PPA!G$10*1000)</f>
        <v>0</v>
      </c>
      <c r="H134" s="229">
        <f>IF(H$6=0,0,H$6/PPA!H$10*1000)</f>
        <v>0</v>
      </c>
      <c r="I134" s="229">
        <f>IF(I$6=0,0,I$6/PPA!I$10*1000)</f>
        <v>0</v>
      </c>
      <c r="J134" s="229">
        <f>IF(J$6=0,0,J$6/PPA!J$10*1000)</f>
        <v>0</v>
      </c>
      <c r="K134" s="229">
        <f>IF(K$6=0,0,K$6/PPA!K$10*1000)</f>
        <v>0</v>
      </c>
      <c r="L134" s="229">
        <f>IF(L$6=0,0,L$6/PPA!L$10*1000)</f>
        <v>0</v>
      </c>
      <c r="M134" s="229">
        <f>IF(M$6=0,0,M$6/PPA!M$10*1000)</f>
        <v>0</v>
      </c>
      <c r="N134" s="229">
        <f>IF(N$6=0,0,N$6/PPA!N$10*1000)</f>
        <v>0</v>
      </c>
      <c r="O134" s="229">
        <f>IF(O$6=0,0,O$6/PPA!O$10*1000)</f>
        <v>0</v>
      </c>
      <c r="P134" s="229">
        <f>IF(P$6=0,0,P$6/PPA!P$10*1000)</f>
        <v>0</v>
      </c>
      <c r="Q134" s="229">
        <f>IF(Q$6=0,0,Q$6/PPA!Q$10*1000)</f>
        <v>0</v>
      </c>
    </row>
    <row r="135" spans="1:17" x14ac:dyDescent="0.25">
      <c r="A135" s="76" t="s">
        <v>82</v>
      </c>
      <c r="B135" s="228">
        <f>IF(B$7=0,0,B$7/PPA!B$10*1000)</f>
        <v>0</v>
      </c>
      <c r="C135" s="228">
        <f>IF(C$7=0,0,C$7/PPA!C$10*1000)</f>
        <v>0</v>
      </c>
      <c r="D135" s="228">
        <f>IF(D$7=0,0,D$7/PPA!D$10*1000)</f>
        <v>0</v>
      </c>
      <c r="E135" s="228">
        <f>IF(E$7=0,0,E$7/PPA!E$10*1000)</f>
        <v>0</v>
      </c>
      <c r="F135" s="228">
        <f>IF(F$7=0,0,F$7/PPA!F$10*1000)</f>
        <v>0</v>
      </c>
      <c r="G135" s="228">
        <f>IF(G$7=0,0,G$7/PPA!G$10*1000)</f>
        <v>0</v>
      </c>
      <c r="H135" s="228">
        <f>IF(H$7=0,0,H$7/PPA!H$10*1000)</f>
        <v>0</v>
      </c>
      <c r="I135" s="228">
        <f>IF(I$7=0,0,I$7/PPA!I$10*1000)</f>
        <v>0</v>
      </c>
      <c r="J135" s="228">
        <f>IF(J$7=0,0,J$7/PPA!J$10*1000)</f>
        <v>0</v>
      </c>
      <c r="K135" s="228">
        <f>IF(K$7=0,0,K$7/PPA!K$10*1000)</f>
        <v>0</v>
      </c>
      <c r="L135" s="228">
        <f>IF(L$7=0,0,L$7/PPA!L$10*1000)</f>
        <v>0</v>
      </c>
      <c r="M135" s="228">
        <f>IF(M$7=0,0,M$7/PPA!M$10*1000)</f>
        <v>0</v>
      </c>
      <c r="N135" s="228">
        <f>IF(N$7=0,0,N$7/PPA!N$10*1000)</f>
        <v>0</v>
      </c>
      <c r="O135" s="228">
        <f>IF(O$7=0,0,O$7/PPA!O$10*1000)</f>
        <v>0</v>
      </c>
      <c r="P135" s="228">
        <f>IF(P$7=0,0,P$7/PPA!P$10*1000)</f>
        <v>0</v>
      </c>
      <c r="Q135" s="228">
        <f>IF(Q$7=0,0,Q$7/PPA!Q$10*1000)</f>
        <v>0</v>
      </c>
    </row>
    <row r="136" spans="1:17" x14ac:dyDescent="0.25">
      <c r="A136" s="76" t="s">
        <v>81</v>
      </c>
      <c r="B136" s="228">
        <f>IF(B$8=0,0,B$8/PPA!B$10*1000)</f>
        <v>0</v>
      </c>
      <c r="C136" s="228">
        <f>IF(C$8=0,0,C$8/PPA!C$10*1000)</f>
        <v>0</v>
      </c>
      <c r="D136" s="228">
        <f>IF(D$8=0,0,D$8/PPA!D$10*1000)</f>
        <v>0</v>
      </c>
      <c r="E136" s="228">
        <f>IF(E$8=0,0,E$8/PPA!E$10*1000)</f>
        <v>0</v>
      </c>
      <c r="F136" s="228">
        <f>IF(F$8=0,0,F$8/PPA!F$10*1000)</f>
        <v>0</v>
      </c>
      <c r="G136" s="228">
        <f>IF(G$8=0,0,G$8/PPA!G$10*1000)</f>
        <v>0</v>
      </c>
      <c r="H136" s="228">
        <f>IF(H$8=0,0,H$8/PPA!H$10*1000)</f>
        <v>0</v>
      </c>
      <c r="I136" s="228">
        <f>IF(I$8=0,0,I$8/PPA!I$10*1000)</f>
        <v>0</v>
      </c>
      <c r="J136" s="228">
        <f>IF(J$8=0,0,J$8/PPA!J$10*1000)</f>
        <v>0</v>
      </c>
      <c r="K136" s="228">
        <f>IF(K$8=0,0,K$8/PPA!K$10*1000)</f>
        <v>0</v>
      </c>
      <c r="L136" s="228">
        <f>IF(L$8=0,0,L$8/PPA!L$10*1000)</f>
        <v>0</v>
      </c>
      <c r="M136" s="228">
        <f>IF(M$8=0,0,M$8/PPA!M$10*1000)</f>
        <v>0</v>
      </c>
      <c r="N136" s="228">
        <f>IF(N$8=0,0,N$8/PPA!N$10*1000)</f>
        <v>0</v>
      </c>
      <c r="O136" s="228">
        <f>IF(O$8=0,0,O$8/PPA!O$10*1000)</f>
        <v>0</v>
      </c>
      <c r="P136" s="228">
        <f>IF(P$8=0,0,P$8/PPA!P$10*1000)</f>
        <v>0</v>
      </c>
      <c r="Q136" s="228">
        <f>IF(Q$8=0,0,Q$8/PPA!Q$10*1000)</f>
        <v>0</v>
      </c>
    </row>
    <row r="137" spans="1:17" x14ac:dyDescent="0.25">
      <c r="A137" s="76" t="s">
        <v>80</v>
      </c>
      <c r="B137" s="228">
        <f>IF(B$9=0,0,B$9/PPA!B$10*1000)</f>
        <v>0</v>
      </c>
      <c r="C137" s="228">
        <f>IF(C$9=0,0,C$9/PPA!C$10*1000)</f>
        <v>0</v>
      </c>
      <c r="D137" s="228">
        <f>IF(D$9=0,0,D$9/PPA!D$10*1000)</f>
        <v>0</v>
      </c>
      <c r="E137" s="228">
        <f>IF(E$9=0,0,E$9/PPA!E$10*1000)</f>
        <v>0</v>
      </c>
      <c r="F137" s="228">
        <f>IF(F$9=0,0,F$9/PPA!F$10*1000)</f>
        <v>0</v>
      </c>
      <c r="G137" s="228">
        <f>IF(G$9=0,0,G$9/PPA!G$10*1000)</f>
        <v>0</v>
      </c>
      <c r="H137" s="228">
        <f>IF(H$9=0,0,H$9/PPA!H$10*1000)</f>
        <v>0</v>
      </c>
      <c r="I137" s="228">
        <f>IF(I$9=0,0,I$9/PPA!I$10*1000)</f>
        <v>0</v>
      </c>
      <c r="J137" s="228">
        <f>IF(J$9=0,0,J$9/PPA!J$10*1000)</f>
        <v>0</v>
      </c>
      <c r="K137" s="228">
        <f>IF(K$9=0,0,K$9/PPA!K$10*1000)</f>
        <v>0</v>
      </c>
      <c r="L137" s="228">
        <f>IF(L$9=0,0,L$9/PPA!L$10*1000)</f>
        <v>0</v>
      </c>
      <c r="M137" s="228">
        <f>IF(M$9=0,0,M$9/PPA!M$10*1000)</f>
        <v>0</v>
      </c>
      <c r="N137" s="228">
        <f>IF(N$9=0,0,N$9/PPA!N$10*1000)</f>
        <v>0</v>
      </c>
      <c r="O137" s="228">
        <f>IF(O$9=0,0,O$9/PPA!O$10*1000)</f>
        <v>0</v>
      </c>
      <c r="P137" s="228">
        <f>IF(P$9=0,0,P$9/PPA!P$10*1000)</f>
        <v>0</v>
      </c>
      <c r="Q137" s="228">
        <f>IF(Q$9=0,0,Q$9/PPA!Q$10*1000)</f>
        <v>0</v>
      </c>
    </row>
    <row r="138" spans="1:17" x14ac:dyDescent="0.25">
      <c r="A138" s="129" t="s">
        <v>79</v>
      </c>
      <c r="B138" s="227">
        <f>IF(B$10=0,0,B$10/PPA!B$10*1000)</f>
        <v>0</v>
      </c>
      <c r="C138" s="227">
        <f>IF(C$10=0,0,C$10/PPA!C$10*1000)</f>
        <v>0</v>
      </c>
      <c r="D138" s="227">
        <f>IF(D$10=0,0,D$10/PPA!D$10*1000)</f>
        <v>0</v>
      </c>
      <c r="E138" s="227">
        <f>IF(E$10=0,0,E$10/PPA!E$10*1000)</f>
        <v>0</v>
      </c>
      <c r="F138" s="227">
        <f>IF(F$10=0,0,F$10/PPA!F$10*1000)</f>
        <v>0</v>
      </c>
      <c r="G138" s="227">
        <f>IF(G$10=0,0,G$10/PPA!G$10*1000)</f>
        <v>0</v>
      </c>
      <c r="H138" s="227">
        <f>IF(H$10=0,0,H$10/PPA!H$10*1000)</f>
        <v>0</v>
      </c>
      <c r="I138" s="227">
        <f>IF(I$10=0,0,I$10/PPA!I$10*1000)</f>
        <v>0</v>
      </c>
      <c r="J138" s="227">
        <f>IF(J$10=0,0,J$10/PPA!J$10*1000)</f>
        <v>0</v>
      </c>
      <c r="K138" s="227">
        <f>IF(K$10=0,0,K$10/PPA!K$10*1000)</f>
        <v>0</v>
      </c>
      <c r="L138" s="227">
        <f>IF(L$10=0,0,L$10/PPA!L$10*1000)</f>
        <v>0</v>
      </c>
      <c r="M138" s="227">
        <f>IF(M$10=0,0,M$10/PPA!M$10*1000)</f>
        <v>0</v>
      </c>
      <c r="N138" s="227">
        <f>IF(N$10=0,0,N$10/PPA!N$10*1000)</f>
        <v>0</v>
      </c>
      <c r="O138" s="227">
        <f>IF(O$10=0,0,O$10/PPA!O$10*1000)</f>
        <v>0</v>
      </c>
      <c r="P138" s="227">
        <f>IF(P$10=0,0,P$10/PPA!P$10*1000)</f>
        <v>0</v>
      </c>
      <c r="Q138" s="227">
        <f>IF(Q$10=0,0,Q$10/PPA!Q$10*1000)</f>
        <v>0</v>
      </c>
    </row>
    <row r="139" spans="1:17" x14ac:dyDescent="0.25">
      <c r="A139" s="127" t="s">
        <v>241</v>
      </c>
      <c r="B139" s="225">
        <f>IF(B$15=0,0,B$15/PPA!B$10*1000)</f>
        <v>0</v>
      </c>
      <c r="C139" s="225">
        <f>IF(C$15=0,0,C$15/PPA!C$10*1000)</f>
        <v>0</v>
      </c>
      <c r="D139" s="225">
        <f>IF(D$15=0,0,D$15/PPA!D$10*1000)</f>
        <v>0</v>
      </c>
      <c r="E139" s="225">
        <f>IF(E$15=0,0,E$15/PPA!E$10*1000)</f>
        <v>0</v>
      </c>
      <c r="F139" s="225">
        <f>IF(F$15=0,0,F$15/PPA!F$10*1000)</f>
        <v>0</v>
      </c>
      <c r="G139" s="225">
        <f>IF(G$15=0,0,G$15/PPA!G$10*1000)</f>
        <v>0</v>
      </c>
      <c r="H139" s="225">
        <f>IF(H$15=0,0,H$15/PPA!H$10*1000)</f>
        <v>0</v>
      </c>
      <c r="I139" s="225">
        <f>IF(I$15=0,0,I$15/PPA!I$10*1000)</f>
        <v>0</v>
      </c>
      <c r="J139" s="225">
        <f>IF(J$15=0,0,J$15/PPA!J$10*1000)</f>
        <v>0</v>
      </c>
      <c r="K139" s="225">
        <f>IF(K$15=0,0,K$15/PPA!K$10*1000)</f>
        <v>0</v>
      </c>
      <c r="L139" s="225">
        <f>IF(L$15=0,0,L$15/PPA!L$10*1000)</f>
        <v>0</v>
      </c>
      <c r="M139" s="225">
        <f>IF(M$15=0,0,M$15/PPA!M$10*1000)</f>
        <v>0</v>
      </c>
      <c r="N139" s="225">
        <f>IF(N$15=0,0,N$15/PPA!N$10*1000)</f>
        <v>0</v>
      </c>
      <c r="O139" s="225">
        <f>IF(O$15=0,0,O$15/PPA!O$10*1000)</f>
        <v>0</v>
      </c>
      <c r="P139" s="225">
        <f>IF(P$15=0,0,P$15/PPA!P$10*1000)</f>
        <v>0</v>
      </c>
      <c r="Q139" s="225">
        <f>IF(Q$15=0,0,Q$15/PPA!Q$10*1000)</f>
        <v>0</v>
      </c>
    </row>
    <row r="140" spans="1:17" x14ac:dyDescent="0.25">
      <c r="A140" s="127" t="s">
        <v>240</v>
      </c>
      <c r="B140" s="226">
        <f>IF(B$16=0,0,B$16/PPA!B$10*1000)</f>
        <v>0</v>
      </c>
      <c r="C140" s="226">
        <f>IF(C$16=0,0,C$16/PPA!C$10*1000)</f>
        <v>0</v>
      </c>
      <c r="D140" s="226">
        <f>IF(D$16=0,0,D$16/PPA!D$10*1000)</f>
        <v>0</v>
      </c>
      <c r="E140" s="226">
        <f>IF(E$16=0,0,E$16/PPA!E$10*1000)</f>
        <v>0</v>
      </c>
      <c r="F140" s="226">
        <f>IF(F$16=0,0,F$16/PPA!F$10*1000)</f>
        <v>0</v>
      </c>
      <c r="G140" s="226">
        <f>IF(G$16=0,0,G$16/PPA!G$10*1000)</f>
        <v>0</v>
      </c>
      <c r="H140" s="226">
        <f>IF(H$16=0,0,H$16/PPA!H$10*1000)</f>
        <v>0</v>
      </c>
      <c r="I140" s="226">
        <f>IF(I$16=0,0,I$16/PPA!I$10*1000)</f>
        <v>0</v>
      </c>
      <c r="J140" s="226">
        <f>IF(J$16=0,0,J$16/PPA!J$10*1000)</f>
        <v>0</v>
      </c>
      <c r="K140" s="226">
        <f>IF(K$16=0,0,K$16/PPA!K$10*1000)</f>
        <v>0</v>
      </c>
      <c r="L140" s="226">
        <f>IF(L$16=0,0,L$16/PPA!L$10*1000)</f>
        <v>0</v>
      </c>
      <c r="M140" s="226">
        <f>IF(M$16=0,0,M$16/PPA!M$10*1000)</f>
        <v>0</v>
      </c>
      <c r="N140" s="226">
        <f>IF(N$16=0,0,N$16/PPA!N$10*1000)</f>
        <v>0</v>
      </c>
      <c r="O140" s="226">
        <f>IF(O$16=0,0,O$16/PPA!O$10*1000)</f>
        <v>0</v>
      </c>
      <c r="P140" s="226">
        <f>IF(P$16=0,0,P$16/PPA!P$10*1000)</f>
        <v>0</v>
      </c>
      <c r="Q140" s="226">
        <f>IF(Q$16=0,0,Q$16/PPA!Q$10*1000)</f>
        <v>0</v>
      </c>
    </row>
    <row r="141" spans="1:17" x14ac:dyDescent="0.25">
      <c r="A141" s="72" t="s">
        <v>239</v>
      </c>
      <c r="B141" s="258">
        <f>IF(B$29=0,0,B$29/PPA!B$10*1000)</f>
        <v>0</v>
      </c>
      <c r="C141" s="258">
        <f>IF(C$29=0,0,C$29/PPA!C$10*1000)</f>
        <v>0</v>
      </c>
      <c r="D141" s="258">
        <f>IF(D$29=0,0,D$29/PPA!D$10*1000)</f>
        <v>0</v>
      </c>
      <c r="E141" s="258">
        <f>IF(E$29=0,0,E$29/PPA!E$10*1000)</f>
        <v>0</v>
      </c>
      <c r="F141" s="258">
        <f>IF(F$29=0,0,F$29/PPA!F$10*1000)</f>
        <v>0</v>
      </c>
      <c r="G141" s="258">
        <f>IF(G$29=0,0,G$29/PPA!G$10*1000)</f>
        <v>0</v>
      </c>
      <c r="H141" s="258">
        <f>IF(H$29=0,0,H$29/PPA!H$10*1000)</f>
        <v>0</v>
      </c>
      <c r="I141" s="258">
        <f>IF(I$29=0,0,I$29/PPA!I$10*1000)</f>
        <v>0</v>
      </c>
      <c r="J141" s="258">
        <f>IF(J$29=0,0,J$29/PPA!J$10*1000)</f>
        <v>0</v>
      </c>
      <c r="K141" s="258">
        <f>IF(K$29=0,0,K$29/PPA!K$10*1000)</f>
        <v>0</v>
      </c>
      <c r="L141" s="258">
        <f>IF(L$29=0,0,L$29/PPA!L$10*1000)</f>
        <v>0</v>
      </c>
      <c r="M141" s="258">
        <f>IF(M$29=0,0,M$29/PPA!M$10*1000)</f>
        <v>0</v>
      </c>
      <c r="N141" s="258">
        <f>IF(N$29=0,0,N$29/PPA!N$10*1000)</f>
        <v>0</v>
      </c>
      <c r="O141" s="258">
        <f>IF(O$29=0,0,O$29/PPA!O$10*1000)</f>
        <v>0</v>
      </c>
      <c r="P141" s="258">
        <f>IF(P$29=0,0,P$29/PPA!P$10*1000)</f>
        <v>0</v>
      </c>
      <c r="Q141" s="258">
        <f>IF(Q$29=0,0,Q$29/PPA!Q$10*1000)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0</v>
      </c>
      <c r="C143" s="230">
        <f t="shared" si="34"/>
        <v>0</v>
      </c>
      <c r="D143" s="230">
        <f t="shared" si="34"/>
        <v>0</v>
      </c>
      <c r="E143" s="230">
        <f t="shared" si="34"/>
        <v>0</v>
      </c>
      <c r="F143" s="230">
        <f t="shared" si="34"/>
        <v>0</v>
      </c>
      <c r="G143" s="230">
        <f t="shared" si="34"/>
        <v>0</v>
      </c>
      <c r="H143" s="230">
        <f t="shared" si="34"/>
        <v>0</v>
      </c>
      <c r="I143" s="230">
        <f t="shared" si="34"/>
        <v>0</v>
      </c>
      <c r="J143" s="230">
        <f t="shared" si="34"/>
        <v>0</v>
      </c>
      <c r="K143" s="230">
        <f t="shared" si="34"/>
        <v>0</v>
      </c>
      <c r="L143" s="230">
        <f t="shared" si="34"/>
        <v>0</v>
      </c>
      <c r="M143" s="230">
        <f t="shared" si="34"/>
        <v>0</v>
      </c>
      <c r="N143" s="230">
        <f t="shared" si="34"/>
        <v>0</v>
      </c>
      <c r="O143" s="230">
        <f t="shared" si="34"/>
        <v>0</v>
      </c>
      <c r="P143" s="230">
        <f t="shared" si="34"/>
        <v>0</v>
      </c>
      <c r="Q143" s="230">
        <f t="shared" si="34"/>
        <v>0</v>
      </c>
    </row>
    <row r="144" spans="1:17" x14ac:dyDescent="0.25">
      <c r="A144" s="132" t="s">
        <v>83</v>
      </c>
      <c r="B144" s="229">
        <f>IF(B$32=0,0,B$32/PPA!B$11*1000)</f>
        <v>0</v>
      </c>
      <c r="C144" s="229">
        <f>IF(C$32=0,0,C$32/PPA!C$11*1000)</f>
        <v>0</v>
      </c>
      <c r="D144" s="229">
        <f>IF(D$32=0,0,D$32/PPA!D$11*1000)</f>
        <v>0</v>
      </c>
      <c r="E144" s="229">
        <f>IF(E$32=0,0,E$32/PPA!E$11*1000)</f>
        <v>0</v>
      </c>
      <c r="F144" s="229">
        <f>IF(F$32=0,0,F$32/PPA!F$11*1000)</f>
        <v>0</v>
      </c>
      <c r="G144" s="229">
        <f>IF(G$32=0,0,G$32/PPA!G$11*1000)</f>
        <v>0</v>
      </c>
      <c r="H144" s="229">
        <f>IF(H$32=0,0,H$32/PPA!H$11*1000)</f>
        <v>0</v>
      </c>
      <c r="I144" s="229">
        <f>IF(I$32=0,0,I$32/PPA!I$11*1000)</f>
        <v>0</v>
      </c>
      <c r="J144" s="229">
        <f>IF(J$32=0,0,J$32/PPA!J$11*1000)</f>
        <v>0</v>
      </c>
      <c r="K144" s="229">
        <f>IF(K$32=0,0,K$32/PPA!K$11*1000)</f>
        <v>0</v>
      </c>
      <c r="L144" s="229">
        <f>IF(L$32=0,0,L$32/PPA!L$11*1000)</f>
        <v>0</v>
      </c>
      <c r="M144" s="229">
        <f>IF(M$32=0,0,M$32/PPA!M$11*1000)</f>
        <v>0</v>
      </c>
      <c r="N144" s="229">
        <f>IF(N$32=0,0,N$32/PPA!N$11*1000)</f>
        <v>0</v>
      </c>
      <c r="O144" s="229">
        <f>IF(O$32=0,0,O$32/PPA!O$11*1000)</f>
        <v>0</v>
      </c>
      <c r="P144" s="229">
        <f>IF(P$32=0,0,P$32/PPA!P$11*1000)</f>
        <v>0</v>
      </c>
      <c r="Q144" s="229">
        <f>IF(Q$32=0,0,Q$32/PPA!Q$11*1000)</f>
        <v>0</v>
      </c>
    </row>
    <row r="145" spans="1:17" x14ac:dyDescent="0.25">
      <c r="A145" s="76" t="s">
        <v>82</v>
      </c>
      <c r="B145" s="228">
        <f>IF(B$33=0,0,B$33/PPA!B$11*1000)</f>
        <v>0</v>
      </c>
      <c r="C145" s="228">
        <f>IF(C$33=0,0,C$33/PPA!C$11*1000)</f>
        <v>0</v>
      </c>
      <c r="D145" s="228">
        <f>IF(D$33=0,0,D$33/PPA!D$11*1000)</f>
        <v>0</v>
      </c>
      <c r="E145" s="228">
        <f>IF(E$33=0,0,E$33/PPA!E$11*1000)</f>
        <v>0</v>
      </c>
      <c r="F145" s="228">
        <f>IF(F$33=0,0,F$33/PPA!F$11*1000)</f>
        <v>0</v>
      </c>
      <c r="G145" s="228">
        <f>IF(G$33=0,0,G$33/PPA!G$11*1000)</f>
        <v>0</v>
      </c>
      <c r="H145" s="228">
        <f>IF(H$33=0,0,H$33/PPA!H$11*1000)</f>
        <v>0</v>
      </c>
      <c r="I145" s="228">
        <f>IF(I$33=0,0,I$33/PPA!I$11*1000)</f>
        <v>0</v>
      </c>
      <c r="J145" s="228">
        <f>IF(J$33=0,0,J$33/PPA!J$11*1000)</f>
        <v>0</v>
      </c>
      <c r="K145" s="228">
        <f>IF(K$33=0,0,K$33/PPA!K$11*1000)</f>
        <v>0</v>
      </c>
      <c r="L145" s="228">
        <f>IF(L$33=0,0,L$33/PPA!L$11*1000)</f>
        <v>0</v>
      </c>
      <c r="M145" s="228">
        <f>IF(M$33=0,0,M$33/PPA!M$11*1000)</f>
        <v>0</v>
      </c>
      <c r="N145" s="228">
        <f>IF(N$33=0,0,N$33/PPA!N$11*1000)</f>
        <v>0</v>
      </c>
      <c r="O145" s="228">
        <f>IF(O$33=0,0,O$33/PPA!O$11*1000)</f>
        <v>0</v>
      </c>
      <c r="P145" s="228">
        <f>IF(P$33=0,0,P$33/PPA!P$11*1000)</f>
        <v>0</v>
      </c>
      <c r="Q145" s="228">
        <f>IF(Q$33=0,0,Q$33/PPA!Q$11*1000)</f>
        <v>0</v>
      </c>
    </row>
    <row r="146" spans="1:17" x14ac:dyDescent="0.25">
      <c r="A146" s="76" t="s">
        <v>81</v>
      </c>
      <c r="B146" s="228">
        <f>IF(B$34=0,0,B$34/PPA!B$11*1000)</f>
        <v>0</v>
      </c>
      <c r="C146" s="228">
        <f>IF(C$34=0,0,C$34/PPA!C$11*1000)</f>
        <v>0</v>
      </c>
      <c r="D146" s="228">
        <f>IF(D$34=0,0,D$34/PPA!D$11*1000)</f>
        <v>0</v>
      </c>
      <c r="E146" s="228">
        <f>IF(E$34=0,0,E$34/PPA!E$11*1000)</f>
        <v>0</v>
      </c>
      <c r="F146" s="228">
        <f>IF(F$34=0,0,F$34/PPA!F$11*1000)</f>
        <v>0</v>
      </c>
      <c r="G146" s="228">
        <f>IF(G$34=0,0,G$34/PPA!G$11*1000)</f>
        <v>0</v>
      </c>
      <c r="H146" s="228">
        <f>IF(H$34=0,0,H$34/PPA!H$11*1000)</f>
        <v>0</v>
      </c>
      <c r="I146" s="228">
        <f>IF(I$34=0,0,I$34/PPA!I$11*1000)</f>
        <v>0</v>
      </c>
      <c r="J146" s="228">
        <f>IF(J$34=0,0,J$34/PPA!J$11*1000)</f>
        <v>0</v>
      </c>
      <c r="K146" s="228">
        <f>IF(K$34=0,0,K$34/PPA!K$11*1000)</f>
        <v>0</v>
      </c>
      <c r="L146" s="228">
        <f>IF(L$34=0,0,L$34/PPA!L$11*1000)</f>
        <v>0</v>
      </c>
      <c r="M146" s="228">
        <f>IF(M$34=0,0,M$34/PPA!M$11*1000)</f>
        <v>0</v>
      </c>
      <c r="N146" s="228">
        <f>IF(N$34=0,0,N$34/PPA!N$11*1000)</f>
        <v>0</v>
      </c>
      <c r="O146" s="228">
        <f>IF(O$34=0,0,O$34/PPA!O$11*1000)</f>
        <v>0</v>
      </c>
      <c r="P146" s="228">
        <f>IF(P$34=0,0,P$34/PPA!P$11*1000)</f>
        <v>0</v>
      </c>
      <c r="Q146" s="228">
        <f>IF(Q$34=0,0,Q$34/PPA!Q$11*1000)</f>
        <v>0</v>
      </c>
    </row>
    <row r="147" spans="1:17" x14ac:dyDescent="0.25">
      <c r="A147" s="76" t="s">
        <v>80</v>
      </c>
      <c r="B147" s="228">
        <f>IF(B$35=0,0,B$35/PPA!B$11*1000)</f>
        <v>0</v>
      </c>
      <c r="C147" s="228">
        <f>IF(C$35=0,0,C$35/PPA!C$11*1000)</f>
        <v>0</v>
      </c>
      <c r="D147" s="228">
        <f>IF(D$35=0,0,D$35/PPA!D$11*1000)</f>
        <v>0</v>
      </c>
      <c r="E147" s="228">
        <f>IF(E$35=0,0,E$35/PPA!E$11*1000)</f>
        <v>0</v>
      </c>
      <c r="F147" s="228">
        <f>IF(F$35=0,0,F$35/PPA!F$11*1000)</f>
        <v>0</v>
      </c>
      <c r="G147" s="228">
        <f>IF(G$35=0,0,G$35/PPA!G$11*1000)</f>
        <v>0</v>
      </c>
      <c r="H147" s="228">
        <f>IF(H$35=0,0,H$35/PPA!H$11*1000)</f>
        <v>0</v>
      </c>
      <c r="I147" s="228">
        <f>IF(I$35=0,0,I$35/PPA!I$11*1000)</f>
        <v>0</v>
      </c>
      <c r="J147" s="228">
        <f>IF(J$35=0,0,J$35/PPA!J$11*1000)</f>
        <v>0</v>
      </c>
      <c r="K147" s="228">
        <f>IF(K$35=0,0,K$35/PPA!K$11*1000)</f>
        <v>0</v>
      </c>
      <c r="L147" s="228">
        <f>IF(L$35=0,0,L$35/PPA!L$11*1000)</f>
        <v>0</v>
      </c>
      <c r="M147" s="228">
        <f>IF(M$35=0,0,M$35/PPA!M$11*1000)</f>
        <v>0</v>
      </c>
      <c r="N147" s="228">
        <f>IF(N$35=0,0,N$35/PPA!N$11*1000)</f>
        <v>0</v>
      </c>
      <c r="O147" s="228">
        <f>IF(O$35=0,0,O$35/PPA!O$11*1000)</f>
        <v>0</v>
      </c>
      <c r="P147" s="228">
        <f>IF(P$35=0,0,P$35/PPA!P$11*1000)</f>
        <v>0</v>
      </c>
      <c r="Q147" s="228">
        <f>IF(Q$35=0,0,Q$35/PPA!Q$11*1000)</f>
        <v>0</v>
      </c>
    </row>
    <row r="148" spans="1:17" x14ac:dyDescent="0.25">
      <c r="A148" s="129" t="s">
        <v>79</v>
      </c>
      <c r="B148" s="227">
        <f>IF(B$36=0,0,B$36/PPA!B$11*1000)</f>
        <v>0</v>
      </c>
      <c r="C148" s="227">
        <f>IF(C$36=0,0,C$36/PPA!C$11*1000)</f>
        <v>0</v>
      </c>
      <c r="D148" s="227">
        <f>IF(D$36=0,0,D$36/PPA!D$11*1000)</f>
        <v>0</v>
      </c>
      <c r="E148" s="227">
        <f>IF(E$36=0,0,E$36/PPA!E$11*1000)</f>
        <v>0</v>
      </c>
      <c r="F148" s="227">
        <f>IF(F$36=0,0,F$36/PPA!F$11*1000)</f>
        <v>0</v>
      </c>
      <c r="G148" s="227">
        <f>IF(G$36=0,0,G$36/PPA!G$11*1000)</f>
        <v>0</v>
      </c>
      <c r="H148" s="227">
        <f>IF(H$36=0,0,H$36/PPA!H$11*1000)</f>
        <v>0</v>
      </c>
      <c r="I148" s="227">
        <f>IF(I$36=0,0,I$36/PPA!I$11*1000)</f>
        <v>0</v>
      </c>
      <c r="J148" s="227">
        <f>IF(J$36=0,0,J$36/PPA!J$11*1000)</f>
        <v>0</v>
      </c>
      <c r="K148" s="227">
        <f>IF(K$36=0,0,K$36/PPA!K$11*1000)</f>
        <v>0</v>
      </c>
      <c r="L148" s="227">
        <f>IF(L$36=0,0,L$36/PPA!L$11*1000)</f>
        <v>0</v>
      </c>
      <c r="M148" s="227">
        <f>IF(M$36=0,0,M$36/PPA!M$11*1000)</f>
        <v>0</v>
      </c>
      <c r="N148" s="227">
        <f>IF(N$36=0,0,N$36/PPA!N$11*1000)</f>
        <v>0</v>
      </c>
      <c r="O148" s="227">
        <f>IF(O$36=0,0,O$36/PPA!O$11*1000)</f>
        <v>0</v>
      </c>
      <c r="P148" s="227">
        <f>IF(P$36=0,0,P$36/PPA!P$11*1000)</f>
        <v>0</v>
      </c>
      <c r="Q148" s="227">
        <f>IF(Q$36=0,0,Q$36/PPA!Q$11*1000)</f>
        <v>0</v>
      </c>
    </row>
    <row r="149" spans="1:17" x14ac:dyDescent="0.25">
      <c r="A149" s="127" t="s">
        <v>238</v>
      </c>
      <c r="B149" s="225">
        <f>IF(B$41=0,0,B$41/PPA!B$11*1000)</f>
        <v>0</v>
      </c>
      <c r="C149" s="225">
        <f>IF(C$41=0,0,C$41/PPA!C$11*1000)</f>
        <v>0</v>
      </c>
      <c r="D149" s="225">
        <f>IF(D$41=0,0,D$41/PPA!D$11*1000)</f>
        <v>0</v>
      </c>
      <c r="E149" s="225">
        <f>IF(E$41=0,0,E$41/PPA!E$11*1000)</f>
        <v>0</v>
      </c>
      <c r="F149" s="225">
        <f>IF(F$41=0,0,F$41/PPA!F$11*1000)</f>
        <v>0</v>
      </c>
      <c r="G149" s="225">
        <f>IF(G$41=0,0,G$41/PPA!G$11*1000)</f>
        <v>0</v>
      </c>
      <c r="H149" s="225">
        <f>IF(H$41=0,0,H$41/PPA!H$11*1000)</f>
        <v>0</v>
      </c>
      <c r="I149" s="225">
        <f>IF(I$41=0,0,I$41/PPA!I$11*1000)</f>
        <v>0</v>
      </c>
      <c r="J149" s="225">
        <f>IF(J$41=0,0,J$41/PPA!J$11*1000)</f>
        <v>0</v>
      </c>
      <c r="K149" s="225">
        <f>IF(K$41=0,0,K$41/PPA!K$11*1000)</f>
        <v>0</v>
      </c>
      <c r="L149" s="225">
        <f>IF(L$41=0,0,L$41/PPA!L$11*1000)</f>
        <v>0</v>
      </c>
      <c r="M149" s="225">
        <f>IF(M$41=0,0,M$41/PPA!M$11*1000)</f>
        <v>0</v>
      </c>
      <c r="N149" s="225">
        <f>IF(N$41=0,0,N$41/PPA!N$11*1000)</f>
        <v>0</v>
      </c>
      <c r="O149" s="225">
        <f>IF(O$41=0,0,O$41/PPA!O$11*1000)</f>
        <v>0</v>
      </c>
      <c r="P149" s="225">
        <f>IF(P$41=0,0,P$41/PPA!P$11*1000)</f>
        <v>0</v>
      </c>
      <c r="Q149" s="225">
        <f>IF(Q$41=0,0,Q$41/PPA!Q$11*1000)</f>
        <v>0</v>
      </c>
    </row>
    <row r="150" spans="1:17" x14ac:dyDescent="0.25">
      <c r="A150" s="127" t="s">
        <v>237</v>
      </c>
      <c r="B150" s="226">
        <f>IF(B$54=0,0,B$54/PPA!B$11*1000)</f>
        <v>0</v>
      </c>
      <c r="C150" s="226">
        <f>IF(C$54=0,0,C$54/PPA!C$11*1000)</f>
        <v>0</v>
      </c>
      <c r="D150" s="226">
        <f>IF(D$54=0,0,D$54/PPA!D$11*1000)</f>
        <v>0</v>
      </c>
      <c r="E150" s="226">
        <f>IF(E$54=0,0,E$54/PPA!E$11*1000)</f>
        <v>0</v>
      </c>
      <c r="F150" s="226">
        <f>IF(F$54=0,0,F$54/PPA!F$11*1000)</f>
        <v>0</v>
      </c>
      <c r="G150" s="226">
        <f>IF(G$54=0,0,G$54/PPA!G$11*1000)</f>
        <v>0</v>
      </c>
      <c r="H150" s="226">
        <f>IF(H$54=0,0,H$54/PPA!H$11*1000)</f>
        <v>0</v>
      </c>
      <c r="I150" s="226">
        <f>IF(I$54=0,0,I$54/PPA!I$11*1000)</f>
        <v>0</v>
      </c>
      <c r="J150" s="226">
        <f>IF(J$54=0,0,J$54/PPA!J$11*1000)</f>
        <v>0</v>
      </c>
      <c r="K150" s="226">
        <f>IF(K$54=0,0,K$54/PPA!K$11*1000)</f>
        <v>0</v>
      </c>
      <c r="L150" s="226">
        <f>IF(L$54=0,0,L$54/PPA!L$11*1000)</f>
        <v>0</v>
      </c>
      <c r="M150" s="226">
        <f>IF(M$54=0,0,M$54/PPA!M$11*1000)</f>
        <v>0</v>
      </c>
      <c r="N150" s="226">
        <f>IF(N$54=0,0,N$54/PPA!N$11*1000)</f>
        <v>0</v>
      </c>
      <c r="O150" s="226">
        <f>IF(O$54=0,0,O$54/PPA!O$11*1000)</f>
        <v>0</v>
      </c>
      <c r="P150" s="226">
        <f>IF(P$54=0,0,P$54/PPA!P$11*1000)</f>
        <v>0</v>
      </c>
      <c r="Q150" s="226">
        <f>IF(Q$54=0,0,Q$54/PPA!Q$11*1000)</f>
        <v>0</v>
      </c>
    </row>
    <row r="151" spans="1:17" x14ac:dyDescent="0.25">
      <c r="A151" s="72" t="s">
        <v>236</v>
      </c>
      <c r="B151" s="258">
        <f>IF(B$67=0,0,B$67/PPA!B$11*1000)</f>
        <v>0</v>
      </c>
      <c r="C151" s="258">
        <f>IF(C$67=0,0,C$67/PPA!C$11*1000)</f>
        <v>0</v>
      </c>
      <c r="D151" s="258">
        <f>IF(D$67=0,0,D$67/PPA!D$11*1000)</f>
        <v>0</v>
      </c>
      <c r="E151" s="258">
        <f>IF(E$67=0,0,E$67/PPA!E$11*1000)</f>
        <v>0</v>
      </c>
      <c r="F151" s="258">
        <f>IF(F$67=0,0,F$67/PPA!F$11*1000)</f>
        <v>0</v>
      </c>
      <c r="G151" s="258">
        <f>IF(G$67=0,0,G$67/PPA!G$11*1000)</f>
        <v>0</v>
      </c>
      <c r="H151" s="258">
        <f>IF(H$67=0,0,H$67/PPA!H$11*1000)</f>
        <v>0</v>
      </c>
      <c r="I151" s="258">
        <f>IF(I$67=0,0,I$67/PPA!I$11*1000)</f>
        <v>0</v>
      </c>
      <c r="J151" s="258">
        <f>IF(J$67=0,0,J$67/PPA!J$11*1000)</f>
        <v>0</v>
      </c>
      <c r="K151" s="258">
        <f>IF(K$67=0,0,K$67/PPA!K$11*1000)</f>
        <v>0</v>
      </c>
      <c r="L151" s="258">
        <f>IF(L$67=0,0,L$67/PPA!L$11*1000)</f>
        <v>0</v>
      </c>
      <c r="M151" s="258">
        <f>IF(M$67=0,0,M$67/PPA!M$11*1000)</f>
        <v>0</v>
      </c>
      <c r="N151" s="258">
        <f>IF(N$67=0,0,N$67/PPA!N$11*1000)</f>
        <v>0</v>
      </c>
      <c r="O151" s="258">
        <f>IF(O$67=0,0,O$67/PPA!O$11*1000)</f>
        <v>0</v>
      </c>
      <c r="P151" s="258">
        <f>IF(P$67=0,0,P$67/PPA!P$11*1000)</f>
        <v>0</v>
      </c>
      <c r="Q151" s="258">
        <f>IF(Q$67=0,0,Q$67/PPA!Q$11*1000)</f>
        <v>0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336.49780919128909</v>
      </c>
      <c r="C153" s="230">
        <f t="shared" si="35"/>
        <v>358.97560336658142</v>
      </c>
      <c r="D153" s="230">
        <f t="shared" si="35"/>
        <v>380.33470953559384</v>
      </c>
      <c r="E153" s="230">
        <f t="shared" si="35"/>
        <v>400.03444141357193</v>
      </c>
      <c r="F153" s="230">
        <f t="shared" si="35"/>
        <v>397.06213901688733</v>
      </c>
      <c r="G153" s="230">
        <f t="shared" si="35"/>
        <v>377.70668174128627</v>
      </c>
      <c r="H153" s="230">
        <f t="shared" si="35"/>
        <v>329.43870484001508</v>
      </c>
      <c r="I153" s="230">
        <f t="shared" si="35"/>
        <v>279.90327400046289</v>
      </c>
      <c r="J153" s="230">
        <f t="shared" si="35"/>
        <v>331.971924172417</v>
      </c>
      <c r="K153" s="230">
        <f t="shared" si="35"/>
        <v>281.56306746490333</v>
      </c>
      <c r="L153" s="230">
        <f t="shared" si="35"/>
        <v>265.70057575212815</v>
      </c>
      <c r="M153" s="230">
        <f t="shared" si="35"/>
        <v>265.36672965260658</v>
      </c>
      <c r="N153" s="230">
        <f t="shared" si="35"/>
        <v>325.59983256978262</v>
      </c>
      <c r="O153" s="230">
        <f t="shared" si="35"/>
        <v>341.74129854520606</v>
      </c>
      <c r="P153" s="230">
        <f t="shared" si="35"/>
        <v>319.37013268479745</v>
      </c>
      <c r="Q153" s="230">
        <f t="shared" si="35"/>
        <v>309.65498169774719</v>
      </c>
    </row>
    <row r="154" spans="1:17" x14ac:dyDescent="0.25">
      <c r="A154" s="132" t="s">
        <v>83</v>
      </c>
      <c r="B154" s="275">
        <f>IF(B$82=0,0,B$82/PPA!B$12*1000)</f>
        <v>4.9187517471447517</v>
      </c>
      <c r="C154" s="275">
        <f>IF(C$82=0,0,C$82/PPA!C$12*1000)</f>
        <v>5.2473205709281707</v>
      </c>
      <c r="D154" s="275">
        <f>IF(D$82=0,0,D$82/PPA!D$12*1000)</f>
        <v>5.5595369893315265</v>
      </c>
      <c r="E154" s="275">
        <f>IF(E$82=0,0,E$82/PPA!E$12*1000)</f>
        <v>5.8474975285872324</v>
      </c>
      <c r="F154" s="275">
        <f>IF(F$82=0,0,F$82/PPA!F$12*1000)</f>
        <v>5.804049942280888</v>
      </c>
      <c r="G154" s="275">
        <f>IF(G$82=0,0,G$82/PPA!G$12*1000)</f>
        <v>5.5211218319316568</v>
      </c>
      <c r="H154" s="275">
        <f>IF(H$82=0,0,H$82/PPA!H$12*1000)</f>
        <v>4.8155653937341487</v>
      </c>
      <c r="I154" s="275">
        <f>IF(I$82=0,0,I$82/PPA!I$12*1000)</f>
        <v>4.0914819663466435</v>
      </c>
      <c r="J154" s="275">
        <f>IF(J$82=0,0,J$82/PPA!J$12*1000)</f>
        <v>4.85259468984487</v>
      </c>
      <c r="K154" s="275">
        <f>IF(K$82=0,0,K$82/PPA!K$12*1000)</f>
        <v>4.1157439727553538</v>
      </c>
      <c r="L154" s="275">
        <f>IF(L$82=0,0,L$82/PPA!L$12*1000)</f>
        <v>3.8838742348399782</v>
      </c>
      <c r="M154" s="275">
        <f>IF(M$82=0,0,M$82/PPA!M$12*1000)</f>
        <v>3.8789942444196961</v>
      </c>
      <c r="N154" s="275">
        <f>IF(N$82=0,0,N$82/PPA!N$12*1000)</f>
        <v>4.7594507351226945</v>
      </c>
      <c r="O154" s="275">
        <f>IF(O$82=0,0,O$82/PPA!O$12*1000)</f>
        <v>4.9953983751947186</v>
      </c>
      <c r="P154" s="275">
        <f>IF(P$82=0,0,P$82/PPA!P$12*1000)</f>
        <v>4.6683881892264774</v>
      </c>
      <c r="Q154" s="275">
        <f>IF(Q$82=0,0,Q$82/PPA!Q$12*1000)</f>
        <v>4.526377113415391</v>
      </c>
    </row>
    <row r="155" spans="1:17" x14ac:dyDescent="0.25">
      <c r="A155" s="76" t="s">
        <v>82</v>
      </c>
      <c r="B155" s="274">
        <f>IF(B$83=0,0,B$83/PPA!B$12*1000)</f>
        <v>2.1688599422045192</v>
      </c>
      <c r="C155" s="274">
        <f>IF(C$83=0,0,C$83/PPA!C$12*1000)</f>
        <v>2.3137381139022022</v>
      </c>
      <c r="D155" s="274">
        <f>IF(D$83=0,0,D$83/PPA!D$12*1000)</f>
        <v>2.4514059040212457</v>
      </c>
      <c r="E155" s="274">
        <f>IF(E$83=0,0,E$83/PPA!E$12*1000)</f>
        <v>2.5783783780620122</v>
      </c>
      <c r="F155" s="274">
        <f>IF(F$83=0,0,F$83/PPA!F$12*1000)</f>
        <v>2.5592207270217862</v>
      </c>
      <c r="G155" s="274">
        <f>IF(G$83=0,0,G$83/PPA!G$12*1000)</f>
        <v>2.4344672373958307</v>
      </c>
      <c r="H155" s="274">
        <f>IF(H$83=0,0,H$83/PPA!H$12*1000)</f>
        <v>2.1233612547327789</v>
      </c>
      <c r="I155" s="274">
        <f>IF(I$83=0,0,I$83/PPA!I$12*1000)</f>
        <v>1.804086035895698</v>
      </c>
      <c r="J155" s="274">
        <f>IF(J$83=0,0,J$83/PPA!J$12*1000)</f>
        <v>2.1396888437535484</v>
      </c>
      <c r="K155" s="274">
        <f>IF(K$83=0,0,K$83/PPA!K$12*1000)</f>
        <v>1.8147840537104631</v>
      </c>
      <c r="L155" s="274">
        <f>IF(L$83=0,0,L$83/PPA!L$12*1000)</f>
        <v>1.7125440927963875</v>
      </c>
      <c r="M155" s="274">
        <f>IF(M$83=0,0,M$83/PPA!M$12*1000)</f>
        <v>1.7103923241597547</v>
      </c>
      <c r="N155" s="274">
        <f>IF(N$83=0,0,N$83/PPA!N$12*1000)</f>
        <v>2.0986182220510603</v>
      </c>
      <c r="O155" s="274">
        <f>IF(O$83=0,0,O$83/PPA!O$12*1000)</f>
        <v>2.202656281159646</v>
      </c>
      <c r="P155" s="274">
        <f>IF(P$83=0,0,P$83/PPA!P$12*1000)</f>
        <v>2.0584653706403109</v>
      </c>
      <c r="Q155" s="274">
        <f>IF(Q$83=0,0,Q$83/PPA!Q$12*1000)</f>
        <v>1.9958474241552446</v>
      </c>
    </row>
    <row r="156" spans="1:17" x14ac:dyDescent="0.25">
      <c r="A156" s="76" t="s">
        <v>81</v>
      </c>
      <c r="B156" s="274">
        <f>IF(B$84=0,0,B$84/PPA!B$12*1000)</f>
        <v>16.823065665520296</v>
      </c>
      <c r="C156" s="274">
        <f>IF(C$84=0,0,C$84/PPA!C$12*1000)</f>
        <v>17.946833479449889</v>
      </c>
      <c r="D156" s="274">
        <f>IF(D$84=0,0,D$84/PPA!D$12*1000)</f>
        <v>19.014672959598929</v>
      </c>
      <c r="E156" s="274">
        <f>IF(E$84=0,0,E$84/PPA!E$12*1000)</f>
        <v>19.999552723817448</v>
      </c>
      <c r="F156" s="274">
        <f>IF(F$84=0,0,F$84/PPA!F$12*1000)</f>
        <v>19.850953722482554</v>
      </c>
      <c r="G156" s="274">
        <f>IF(G$84=0,0,G$84/PPA!G$12*1000)</f>
        <v>18.883285821416059</v>
      </c>
      <c r="H156" s="274">
        <f>IF(H$84=0,0,H$84/PPA!H$12*1000)</f>
        <v>16.470148728775147</v>
      </c>
      <c r="I156" s="274">
        <f>IF(I$84=0,0,I$84/PPA!I$12*1000)</f>
        <v>13.993645812496437</v>
      </c>
      <c r="J156" s="274">
        <f>IF(J$84=0,0,J$84/PPA!J$12*1000)</f>
        <v>16.596795957999568</v>
      </c>
      <c r="K156" s="274">
        <f>IF(K$84=0,0,K$84/PPA!K$12*1000)</f>
        <v>14.076626484824112</v>
      </c>
      <c r="L156" s="274">
        <f>IF(L$84=0,0,L$84/PPA!L$12*1000)</f>
        <v>13.283587919895183</v>
      </c>
      <c r="M156" s="274">
        <f>IF(M$84=0,0,M$84/PPA!M$12*1000)</f>
        <v>13.266897425333191</v>
      </c>
      <c r="N156" s="274">
        <f>IF(N$84=0,0,N$84/PPA!N$12*1000)</f>
        <v>16.278225933084816</v>
      </c>
      <c r="O156" s="274">
        <f>IF(O$84=0,0,O$84/PPA!O$12*1000)</f>
        <v>17.085211698296561</v>
      </c>
      <c r="P156" s="274">
        <f>IF(P$84=0,0,P$84/PPA!P$12*1000)</f>
        <v>15.966774721876444</v>
      </c>
      <c r="Q156" s="274">
        <f>IF(Q$84=0,0,Q$84/PPA!Q$12*1000)</f>
        <v>15.481069856818372</v>
      </c>
    </row>
    <row r="157" spans="1:17" x14ac:dyDescent="0.25">
      <c r="A157" s="76" t="s">
        <v>80</v>
      </c>
      <c r="B157" s="274">
        <f>IF(B$85=0,0,B$85/PPA!B$12*1000)</f>
        <v>7.4283251290029169</v>
      </c>
      <c r="C157" s="274">
        <f>IF(C$85=0,0,C$85/PPA!C$12*1000)</f>
        <v>7.9245315195234589</v>
      </c>
      <c r="D157" s="274">
        <f>IF(D$85=0,0,D$85/PPA!D$12*1000)</f>
        <v>8.396042420202523</v>
      </c>
      <c r="E157" s="274">
        <f>IF(E$85=0,0,E$85/PPA!E$12*1000)</f>
        <v>8.8309219627929938</v>
      </c>
      <c r="F157" s="274">
        <f>IF(F$85=0,0,F$85/PPA!F$12*1000)</f>
        <v>8.7653071861697818</v>
      </c>
      <c r="G157" s="274">
        <f>IF(G$85=0,0,G$85/PPA!G$12*1000)</f>
        <v>8.3380276445607748</v>
      </c>
      <c r="H157" s="274">
        <f>IF(H$85=0,0,H$85/PPA!H$12*1000)</f>
        <v>7.2724925476055944</v>
      </c>
      <c r="I157" s="274">
        <f>IF(I$85=0,0,I$85/PPA!I$12*1000)</f>
        <v>6.1789778927382457</v>
      </c>
      <c r="J157" s="274">
        <f>IF(J$85=0,0,J$85/PPA!J$12*1000)</f>
        <v>7.3284143881352017</v>
      </c>
      <c r="K157" s="274">
        <f>IF(K$85=0,0,K$85/PPA!K$12*1000)</f>
        <v>6.2156185042491776</v>
      </c>
      <c r="L157" s="274">
        <f>IF(L$85=0,0,L$85/PPA!L$12*1000)</f>
        <v>5.8654475890750319</v>
      </c>
      <c r="M157" s="274">
        <f>IF(M$85=0,0,M$85/PPA!M$12*1000)</f>
        <v>5.8580778015086414</v>
      </c>
      <c r="N157" s="274">
        <f>IF(N$85=0,0,N$85/PPA!N$12*1000)</f>
        <v>7.1877478908111438</v>
      </c>
      <c r="O157" s="274">
        <f>IF(O$85=0,0,O$85/PPA!O$12*1000)</f>
        <v>7.5440772755769778</v>
      </c>
      <c r="P157" s="274">
        <f>IF(P$85=0,0,P$85/PPA!P$12*1000)</f>
        <v>7.0502247481999083</v>
      </c>
      <c r="Q157" s="274">
        <f>IF(Q$85=0,0,Q$85/PPA!Q$12*1000)</f>
        <v>6.8357588639119724</v>
      </c>
    </row>
    <row r="158" spans="1:17" x14ac:dyDescent="0.25">
      <c r="A158" s="129" t="s">
        <v>79</v>
      </c>
      <c r="B158" s="273">
        <f>IF(B$86=0,0,B$86/PPA!B$12*1000)</f>
        <v>226.47329996498857</v>
      </c>
      <c r="C158" s="273">
        <f>IF(C$86=0,0,C$86/PPA!C$12*1000)</f>
        <v>241.60154176557151</v>
      </c>
      <c r="D158" s="273">
        <f>IF(D$86=0,0,D$86/PPA!D$12*1000)</f>
        <v>255.97687238072254</v>
      </c>
      <c r="E158" s="273">
        <f>IF(E$86=0,0,E$86/PPA!E$12*1000)</f>
        <v>269.23539343188025</v>
      </c>
      <c r="F158" s="273">
        <f>IF(F$86=0,0,F$86/PPA!F$12*1000)</f>
        <v>267.23494316479304</v>
      </c>
      <c r="G158" s="273">
        <f>IF(G$86=0,0,G$86/PPA!G$12*1000)</f>
        <v>254.20812943286523</v>
      </c>
      <c r="H158" s="273">
        <f>IF(H$86=0,0,H$86/PPA!H$12*1000)</f>
        <v>221.72230719902549</v>
      </c>
      <c r="I158" s="273">
        <f>IF(I$86=0,0,I$86/PPA!I$12*1000)</f>
        <v>188.38344976520642</v>
      </c>
      <c r="J158" s="273">
        <f>IF(J$86=0,0,J$86/PPA!J$12*1000)</f>
        <v>223.42724115720779</v>
      </c>
      <c r="K158" s="273">
        <f>IF(K$86=0,0,K$86/PPA!K$12*1000)</f>
        <v>189.50054144570069</v>
      </c>
      <c r="L158" s="273">
        <f>IF(L$86=0,0,L$86/PPA!L$12*1000)</f>
        <v>178.82460018922347</v>
      </c>
      <c r="M158" s="273">
        <f>IF(M$86=0,0,M$86/PPA!M$12*1000)</f>
        <v>178.59991157083164</v>
      </c>
      <c r="N158" s="273">
        <f>IF(N$86=0,0,N$86/PPA!N$12*1000)</f>
        <v>219.13862894782656</v>
      </c>
      <c r="O158" s="273">
        <f>IF(O$86=0,0,O$86/PPA!O$12*1000)</f>
        <v>230.0023284010631</v>
      </c>
      <c r="P158" s="273">
        <f>IF(P$86=0,0,P$86/PPA!P$12*1000)</f>
        <v>214.9458507121083</v>
      </c>
      <c r="Q158" s="273">
        <f>IF(Q$86=0,0,Q$86/PPA!Q$12*1000)</f>
        <v>208.4072574624725</v>
      </c>
    </row>
    <row r="159" spans="1:17" x14ac:dyDescent="0.25">
      <c r="A159" s="72" t="s">
        <v>235</v>
      </c>
      <c r="B159" s="272">
        <f>IF(B$91=0,0,B$91/PPA!B$12*1000)</f>
        <v>78.685506742428046</v>
      </c>
      <c r="C159" s="272">
        <f>IF(C$91=0,0,C$91/PPA!C$12*1000)</f>
        <v>83.941637917206194</v>
      </c>
      <c r="D159" s="272">
        <f>IF(D$91=0,0,D$91/PPA!D$12*1000)</f>
        <v>88.936178881717083</v>
      </c>
      <c r="E159" s="272">
        <f>IF(E$91=0,0,E$91/PPA!E$12*1000)</f>
        <v>93.542697388431947</v>
      </c>
      <c r="F159" s="272">
        <f>IF(F$91=0,0,F$91/PPA!F$12*1000)</f>
        <v>92.847664274139277</v>
      </c>
      <c r="G159" s="272">
        <f>IF(G$91=0,0,G$91/PPA!G$12*1000)</f>
        <v>88.321649773116746</v>
      </c>
      <c r="H159" s="272">
        <f>IF(H$91=0,0,H$91/PPA!H$12*1000)</f>
        <v>77.034829716141928</v>
      </c>
      <c r="I159" s="272">
        <f>IF(I$91=0,0,I$91/PPA!I$12*1000)</f>
        <v>65.451632527779466</v>
      </c>
      <c r="J159" s="272">
        <f>IF(J$91=0,0,J$91/PPA!J$12*1000)</f>
        <v>77.62718913547603</v>
      </c>
      <c r="K159" s="272">
        <f>IF(K$91=0,0,K$91/PPA!K$12*1000)</f>
        <v>65.839753003663546</v>
      </c>
      <c r="L159" s="272">
        <f>IF(L$91=0,0,L$91/PPA!L$12*1000)</f>
        <v>62.130521726298099</v>
      </c>
      <c r="M159" s="272">
        <f>IF(M$91=0,0,M$91/PPA!M$12*1000)</f>
        <v>62.052456286353653</v>
      </c>
      <c r="N159" s="272">
        <f>IF(N$91=0,0,N$91/PPA!N$12*1000)</f>
        <v>76.137160840886352</v>
      </c>
      <c r="O159" s="272">
        <f>IF(O$91=0,0,O$91/PPA!O$12*1000)</f>
        <v>79.911626513915024</v>
      </c>
      <c r="P159" s="272">
        <f>IF(P$91=0,0,P$91/PPA!P$12*1000)</f>
        <v>74.680428942746005</v>
      </c>
      <c r="Q159" s="272">
        <f>IF(Q$91=0,0,Q$91/PPA!Q$12*1000)</f>
        <v>72.408670976973667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0</v>
      </c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</row>
    <row r="42" spans="1:17" x14ac:dyDescent="0.25">
      <c r="A42" s="152" t="s">
        <v>247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</row>
    <row r="55" spans="1:17" x14ac:dyDescent="0.25">
      <c r="A55" s="152" t="s">
        <v>245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152" t="s">
        <v>243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4.1503586578874714</v>
      </c>
      <c r="C81" s="96">
        <v>5.122969010073712</v>
      </c>
      <c r="D81" s="96">
        <v>6.5180781519386235</v>
      </c>
      <c r="E81" s="96">
        <v>7.4576363314304182</v>
      </c>
      <c r="F81" s="96">
        <v>6.5015037612664246</v>
      </c>
      <c r="G81" s="96">
        <v>6.1651258503182245</v>
      </c>
      <c r="H81" s="96">
        <v>4.4799675979694813</v>
      </c>
      <c r="I81" s="96">
        <v>3.3858626780010592</v>
      </c>
      <c r="J81" s="96">
        <v>3.9774991799425665</v>
      </c>
      <c r="K81" s="96">
        <v>3.4382451322522503</v>
      </c>
      <c r="L81" s="96">
        <v>2.4933837603459805</v>
      </c>
      <c r="M81" s="96">
        <v>2.0594991242084801</v>
      </c>
      <c r="N81" s="96">
        <v>2.3488995189473787</v>
      </c>
      <c r="O81" s="96">
        <v>2.5882930002978117</v>
      </c>
      <c r="P81" s="96">
        <v>1.9198178435652467</v>
      </c>
      <c r="Q81" s="96">
        <v>1.9768869973807743</v>
      </c>
    </row>
    <row r="82" spans="1:17" x14ac:dyDescent="0.25">
      <c r="A82" s="132" t="s">
        <v>83</v>
      </c>
      <c r="B82" s="160">
        <v>3.9203540596054465E-2</v>
      </c>
      <c r="C82" s="160">
        <v>4.9127896190902361E-2</v>
      </c>
      <c r="D82" s="160">
        <v>6.226139993824082E-2</v>
      </c>
      <c r="E82" s="160">
        <v>7.0467916243831544E-2</v>
      </c>
      <c r="F82" s="160">
        <v>6.137043422171528E-2</v>
      </c>
      <c r="G82" s="160">
        <v>5.8405507919082604E-2</v>
      </c>
      <c r="H82" s="160">
        <v>4.196831654461778E-2</v>
      </c>
      <c r="I82" s="160">
        <v>3.1414910950801497E-2</v>
      </c>
      <c r="J82" s="160">
        <v>3.7271778477026125E-2</v>
      </c>
      <c r="K82" s="160">
        <v>3.199975809754118E-2</v>
      </c>
      <c r="L82" s="160">
        <v>2.3065210982695403E-2</v>
      </c>
      <c r="M82" s="160">
        <v>2.0262565470182285E-2</v>
      </c>
      <c r="N82" s="160">
        <v>2.3348210779179427E-2</v>
      </c>
      <c r="O82" s="160">
        <v>2.6151329925603307E-2</v>
      </c>
      <c r="P82" s="160">
        <v>1.8580103895621043E-2</v>
      </c>
      <c r="Q82" s="160">
        <v>1.906926114215372E-2</v>
      </c>
    </row>
    <row r="83" spans="1:17" x14ac:dyDescent="0.25">
      <c r="A83" s="76" t="s">
        <v>82</v>
      </c>
      <c r="B83" s="159">
        <v>4.5304040705366764E-3</v>
      </c>
      <c r="C83" s="159">
        <v>5.6772734680644423E-3</v>
      </c>
      <c r="D83" s="159">
        <v>7.1949955394055983E-3</v>
      </c>
      <c r="E83" s="159">
        <v>8.1433495480105148E-3</v>
      </c>
      <c r="F83" s="159">
        <v>7.0920345657923597E-3</v>
      </c>
      <c r="G83" s="159">
        <v>6.7494044363177724E-3</v>
      </c>
      <c r="H83" s="159">
        <v>4.8499046059743795E-3</v>
      </c>
      <c r="I83" s="159">
        <v>3.6303415018943963E-3</v>
      </c>
      <c r="J83" s="159">
        <v>4.3071675252070105E-3</v>
      </c>
      <c r="K83" s="159">
        <v>3.6979270784506602E-3</v>
      </c>
      <c r="L83" s="159">
        <v>2.6654410324945775E-3</v>
      </c>
      <c r="M83" s="159">
        <v>2.3415642487879897E-3</v>
      </c>
      <c r="N83" s="159">
        <v>2.6981447987988209E-3</v>
      </c>
      <c r="O83" s="159">
        <v>3.022076316158662E-3</v>
      </c>
      <c r="P83" s="159">
        <v>2.1471371473062192E-3</v>
      </c>
      <c r="Q83" s="159">
        <v>2.2036646942351608E-3</v>
      </c>
    </row>
    <row r="84" spans="1:17" x14ac:dyDescent="0.25">
      <c r="A84" s="76" t="s">
        <v>81</v>
      </c>
      <c r="B84" s="159">
        <v>0.19750949190085459</v>
      </c>
      <c r="C84" s="159">
        <v>0.24750891545238671</v>
      </c>
      <c r="D84" s="159">
        <v>0.31367619556473086</v>
      </c>
      <c r="E84" s="159">
        <v>0.35502105475728107</v>
      </c>
      <c r="F84" s="159">
        <v>0.30918746359571703</v>
      </c>
      <c r="G84" s="159">
        <v>0.29425000951241426</v>
      </c>
      <c r="H84" s="159">
        <v>0.21143857801190347</v>
      </c>
      <c r="I84" s="159">
        <v>0.15826996760154505</v>
      </c>
      <c r="J84" s="159">
        <v>0.187777173115316</v>
      </c>
      <c r="K84" s="159">
        <v>0.16121645817448696</v>
      </c>
      <c r="L84" s="159">
        <v>0.11620374161400784</v>
      </c>
      <c r="M84" s="159">
        <v>0.10208386665530612</v>
      </c>
      <c r="N84" s="159">
        <v>0.11762950941869511</v>
      </c>
      <c r="O84" s="159">
        <v>0.13175177056985904</v>
      </c>
      <c r="P84" s="159">
        <v>9.3607537076856095E-2</v>
      </c>
      <c r="Q84" s="159">
        <v>9.6071936918129958E-2</v>
      </c>
    </row>
    <row r="85" spans="1:17" x14ac:dyDescent="0.25">
      <c r="A85" s="76" t="s">
        <v>80</v>
      </c>
      <c r="B85" s="159">
        <v>6.1277457576588673E-2</v>
      </c>
      <c r="C85" s="159">
        <v>7.6789813595766102E-2</v>
      </c>
      <c r="D85" s="159">
        <v>9.7318258386043466E-2</v>
      </c>
      <c r="E85" s="159">
        <v>0.1101455297784143</v>
      </c>
      <c r="F85" s="159">
        <v>9.5925626162869135E-2</v>
      </c>
      <c r="G85" s="159">
        <v>9.1291270618319889E-2</v>
      </c>
      <c r="H85" s="159">
        <v>6.5598966254657193E-2</v>
      </c>
      <c r="I85" s="159">
        <v>4.9103367802799648E-2</v>
      </c>
      <c r="J85" s="159">
        <v>5.8257998887473912E-2</v>
      </c>
      <c r="K85" s="159">
        <v>5.0017518557508189E-2</v>
      </c>
      <c r="L85" s="159">
        <v>3.6052291859307986E-2</v>
      </c>
      <c r="M85" s="159">
        <v>3.1671590808226825E-2</v>
      </c>
      <c r="N85" s="159">
        <v>3.6494637314834988E-2</v>
      </c>
      <c r="O85" s="159">
        <v>4.0876078683791339E-2</v>
      </c>
      <c r="P85" s="159">
        <v>2.9041803646355197E-2</v>
      </c>
      <c r="Q85" s="159">
        <v>2.980638541542387E-2</v>
      </c>
    </row>
    <row r="86" spans="1:17" x14ac:dyDescent="0.25">
      <c r="A86" s="129" t="s">
        <v>79</v>
      </c>
      <c r="B86" s="158">
        <v>2.9905801387152957</v>
      </c>
      <c r="C86" s="158">
        <v>3.6695931713602179</v>
      </c>
      <c r="D86" s="158">
        <v>4.676167112168228</v>
      </c>
      <c r="E86" s="158">
        <v>5.3729476959696409</v>
      </c>
      <c r="F86" s="158">
        <v>4.6859506188602573</v>
      </c>
      <c r="G86" s="158">
        <v>4.4372856487444494</v>
      </c>
      <c r="H86" s="158">
        <v>3.2383972889049821</v>
      </c>
      <c r="I86" s="158">
        <v>2.4564991983638857</v>
      </c>
      <c r="J86" s="158">
        <v>2.8748689737986544</v>
      </c>
      <c r="K86" s="158">
        <v>2.4915798184573714</v>
      </c>
      <c r="L86" s="158">
        <v>1.8110337523827571</v>
      </c>
      <c r="M86" s="158">
        <v>1.4600612209390396</v>
      </c>
      <c r="N86" s="158">
        <v>1.6581773823472514</v>
      </c>
      <c r="O86" s="158">
        <v>1.8146447472481448</v>
      </c>
      <c r="P86" s="158">
        <v>1.3701530670042927</v>
      </c>
      <c r="Q86" s="158">
        <v>1.4127512302306924</v>
      </c>
    </row>
    <row r="87" spans="1:17" x14ac:dyDescent="0.25">
      <c r="A87" s="92" t="s">
        <v>125</v>
      </c>
      <c r="B87" s="91">
        <v>0</v>
      </c>
      <c r="C87" s="91">
        <v>0.26749332356275229</v>
      </c>
      <c r="D87" s="91">
        <v>0.26982096728374028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1.4217750773845617</v>
      </c>
      <c r="C88" s="91">
        <v>1.6832267385960207</v>
      </c>
      <c r="D88" s="91">
        <v>2.1367887674308967</v>
      </c>
      <c r="E88" s="91">
        <v>2.5661358510435357</v>
      </c>
      <c r="F88" s="91">
        <v>2.2077889626665139</v>
      </c>
      <c r="G88" s="91">
        <v>2.1916807853235758</v>
      </c>
      <c r="H88" s="91">
        <v>1.3720081324289839</v>
      </c>
      <c r="I88" s="91">
        <v>0.89516477883622103</v>
      </c>
      <c r="J88" s="91">
        <v>1.2230635609650415</v>
      </c>
      <c r="K88" s="91">
        <v>0.95512738462654112</v>
      </c>
      <c r="L88" s="91">
        <v>0.62699009481660151</v>
      </c>
      <c r="M88" s="91">
        <v>1.0829513231145038</v>
      </c>
      <c r="N88" s="91">
        <v>1.3463430019238338</v>
      </c>
      <c r="O88" s="91">
        <v>1.681178487723729</v>
      </c>
      <c r="P88" s="91">
        <v>0.86569902952625444</v>
      </c>
      <c r="Q88" s="91">
        <v>0.86196215137347831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1.5688050613307338</v>
      </c>
      <c r="C90" s="157">
        <v>1.7188731092014449</v>
      </c>
      <c r="D90" s="157">
        <v>2.2695573774535909</v>
      </c>
      <c r="E90" s="157">
        <v>2.8068118449261048</v>
      </c>
      <c r="F90" s="157">
        <v>2.4781616561937438</v>
      </c>
      <c r="G90" s="157">
        <v>2.2456048634208741</v>
      </c>
      <c r="H90" s="157">
        <v>1.8663891564759982</v>
      </c>
      <c r="I90" s="157">
        <v>1.5613344195276648</v>
      </c>
      <c r="J90" s="157">
        <v>1.651805412833613</v>
      </c>
      <c r="K90" s="157">
        <v>1.5364524338308303</v>
      </c>
      <c r="L90" s="157">
        <v>1.1840436575661557</v>
      </c>
      <c r="M90" s="157">
        <v>0.37710989782453569</v>
      </c>
      <c r="N90" s="157">
        <v>0.31183438042341749</v>
      </c>
      <c r="O90" s="157">
        <v>0.13346625952441588</v>
      </c>
      <c r="P90" s="157">
        <v>0.5044540374780383</v>
      </c>
      <c r="Q90" s="157">
        <v>0.55078907885721407</v>
      </c>
    </row>
    <row r="91" spans="1:17" x14ac:dyDescent="0.25">
      <c r="A91" s="243" t="s">
        <v>235</v>
      </c>
      <c r="B91" s="242">
        <v>0.85725762502814229</v>
      </c>
      <c r="C91" s="242">
        <v>1.0742719400063745</v>
      </c>
      <c r="D91" s="242">
        <v>1.3614601903419752</v>
      </c>
      <c r="E91" s="242">
        <v>1.54091078513324</v>
      </c>
      <c r="F91" s="242">
        <v>1.3419775838600734</v>
      </c>
      <c r="G91" s="242">
        <v>1.2771440090876411</v>
      </c>
      <c r="H91" s="242">
        <v>0.91771454364734606</v>
      </c>
      <c r="I91" s="242">
        <v>0.68694489178013263</v>
      </c>
      <c r="J91" s="242">
        <v>0.81501608813888893</v>
      </c>
      <c r="K91" s="242">
        <v>0.69973365188689218</v>
      </c>
      <c r="L91" s="242">
        <v>0.50436332247471738</v>
      </c>
      <c r="M91" s="242">
        <v>0.44307831608693726</v>
      </c>
      <c r="N91" s="242">
        <v>0.51055163428861872</v>
      </c>
      <c r="O91" s="242">
        <v>0.57184699755425483</v>
      </c>
      <c r="P91" s="242">
        <v>0.40628819479481537</v>
      </c>
      <c r="Q91" s="242">
        <v>0.41698451898013933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</v>
      </c>
      <c r="C107" s="77">
        <f t="shared" si="11"/>
        <v>0</v>
      </c>
      <c r="D107" s="77">
        <f t="shared" si="11"/>
        <v>0</v>
      </c>
      <c r="E107" s="77">
        <f t="shared" si="11"/>
        <v>0</v>
      </c>
      <c r="F107" s="77">
        <f t="shared" si="11"/>
        <v>0</v>
      </c>
      <c r="G107" s="77">
        <f t="shared" si="11"/>
        <v>0</v>
      </c>
      <c r="H107" s="77">
        <f t="shared" si="11"/>
        <v>0</v>
      </c>
      <c r="I107" s="77">
        <f t="shared" si="11"/>
        <v>0</v>
      </c>
      <c r="J107" s="77">
        <f t="shared" si="11"/>
        <v>0</v>
      </c>
      <c r="K107" s="77">
        <f t="shared" si="11"/>
        <v>0</v>
      </c>
      <c r="L107" s="77">
        <f t="shared" si="11"/>
        <v>0</v>
      </c>
      <c r="M107" s="77">
        <f t="shared" si="11"/>
        <v>0</v>
      </c>
      <c r="N107" s="77">
        <f t="shared" si="11"/>
        <v>0</v>
      </c>
      <c r="O107" s="77">
        <f t="shared" si="11"/>
        <v>0</v>
      </c>
      <c r="P107" s="77">
        <f t="shared" si="11"/>
        <v>0</v>
      </c>
      <c r="Q107" s="77">
        <f t="shared" si="11"/>
        <v>0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0</v>
      </c>
      <c r="C112" s="201">
        <f t="shared" si="16"/>
        <v>0</v>
      </c>
      <c r="D112" s="201">
        <f t="shared" si="16"/>
        <v>0</v>
      </c>
      <c r="E112" s="201">
        <f t="shared" si="16"/>
        <v>0</v>
      </c>
      <c r="F112" s="201">
        <f t="shared" si="16"/>
        <v>0</v>
      </c>
      <c r="G112" s="201">
        <f t="shared" si="16"/>
        <v>0</v>
      </c>
      <c r="H112" s="201">
        <f t="shared" si="16"/>
        <v>0</v>
      </c>
      <c r="I112" s="201">
        <f t="shared" si="16"/>
        <v>0</v>
      </c>
      <c r="J112" s="201">
        <f t="shared" si="16"/>
        <v>0</v>
      </c>
      <c r="K112" s="201">
        <f t="shared" si="16"/>
        <v>0</v>
      </c>
      <c r="L112" s="201">
        <f t="shared" si="16"/>
        <v>0</v>
      </c>
      <c r="M112" s="201">
        <f t="shared" si="16"/>
        <v>0</v>
      </c>
      <c r="N112" s="201">
        <f t="shared" si="16"/>
        <v>0</v>
      </c>
      <c r="O112" s="201">
        <f t="shared" si="16"/>
        <v>0</v>
      </c>
      <c r="P112" s="201">
        <f t="shared" si="16"/>
        <v>0</v>
      </c>
      <c r="Q112" s="201">
        <f t="shared" si="16"/>
        <v>0</v>
      </c>
    </row>
    <row r="113" spans="1:17" x14ac:dyDescent="0.25">
      <c r="A113" s="127" t="s">
        <v>238</v>
      </c>
      <c r="B113" s="200">
        <f t="shared" ref="B113:Q113" si="17">IF(B$41=0,0,B$41/B$31)</f>
        <v>0</v>
      </c>
      <c r="C113" s="200">
        <f t="shared" si="17"/>
        <v>0</v>
      </c>
      <c r="D113" s="200">
        <f t="shared" si="17"/>
        <v>0</v>
      </c>
      <c r="E113" s="200">
        <f t="shared" si="17"/>
        <v>0</v>
      </c>
      <c r="F113" s="200">
        <f t="shared" si="17"/>
        <v>0</v>
      </c>
      <c r="G113" s="200">
        <f t="shared" si="17"/>
        <v>0</v>
      </c>
      <c r="H113" s="200">
        <f t="shared" si="17"/>
        <v>0</v>
      </c>
      <c r="I113" s="200">
        <f t="shared" si="17"/>
        <v>0</v>
      </c>
      <c r="J113" s="200">
        <f t="shared" si="17"/>
        <v>0</v>
      </c>
      <c r="K113" s="200">
        <f t="shared" si="17"/>
        <v>0</v>
      </c>
      <c r="L113" s="200">
        <f t="shared" si="17"/>
        <v>0</v>
      </c>
      <c r="M113" s="200">
        <f t="shared" si="17"/>
        <v>0</v>
      </c>
      <c r="N113" s="200">
        <f t="shared" si="17"/>
        <v>0</v>
      </c>
      <c r="O113" s="200">
        <f t="shared" si="17"/>
        <v>0</v>
      </c>
      <c r="P113" s="200">
        <f t="shared" si="17"/>
        <v>0</v>
      </c>
      <c r="Q113" s="200">
        <f t="shared" si="17"/>
        <v>0</v>
      </c>
    </row>
    <row r="114" spans="1:17" x14ac:dyDescent="0.25">
      <c r="A114" s="142" t="s">
        <v>247</v>
      </c>
      <c r="B114" s="199">
        <f t="shared" ref="B114:Q114" si="18">IF(B$42=0,0,B$42/B$31)</f>
        <v>0</v>
      </c>
      <c r="C114" s="199">
        <f t="shared" si="18"/>
        <v>0</v>
      </c>
      <c r="D114" s="199">
        <f t="shared" si="18"/>
        <v>0</v>
      </c>
      <c r="E114" s="199">
        <f t="shared" si="18"/>
        <v>0</v>
      </c>
      <c r="F114" s="199">
        <f t="shared" si="18"/>
        <v>0</v>
      </c>
      <c r="G114" s="199">
        <f t="shared" si="18"/>
        <v>0</v>
      </c>
      <c r="H114" s="199">
        <f t="shared" si="18"/>
        <v>0</v>
      </c>
      <c r="I114" s="199">
        <f t="shared" si="18"/>
        <v>0</v>
      </c>
      <c r="J114" s="199">
        <f t="shared" si="18"/>
        <v>0</v>
      </c>
      <c r="K114" s="199">
        <f t="shared" si="18"/>
        <v>0</v>
      </c>
      <c r="L114" s="199">
        <f t="shared" si="18"/>
        <v>0</v>
      </c>
      <c r="M114" s="199">
        <f t="shared" si="18"/>
        <v>0</v>
      </c>
      <c r="N114" s="199">
        <f t="shared" si="18"/>
        <v>0</v>
      </c>
      <c r="O114" s="199">
        <f t="shared" si="18"/>
        <v>0</v>
      </c>
      <c r="P114" s="199">
        <f t="shared" si="18"/>
        <v>0</v>
      </c>
      <c r="Q114" s="199">
        <f t="shared" si="18"/>
        <v>0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</v>
      </c>
      <c r="C116" s="200">
        <f t="shared" si="20"/>
        <v>0</v>
      </c>
      <c r="D116" s="200">
        <f t="shared" si="20"/>
        <v>0</v>
      </c>
      <c r="E116" s="200">
        <f t="shared" si="20"/>
        <v>0</v>
      </c>
      <c r="F116" s="200">
        <f t="shared" si="20"/>
        <v>0</v>
      </c>
      <c r="G116" s="200">
        <f t="shared" si="20"/>
        <v>0</v>
      </c>
      <c r="H116" s="200">
        <f t="shared" si="20"/>
        <v>0</v>
      </c>
      <c r="I116" s="200">
        <f t="shared" si="20"/>
        <v>0</v>
      </c>
      <c r="J116" s="200">
        <f t="shared" si="20"/>
        <v>0</v>
      </c>
      <c r="K116" s="200">
        <f t="shared" si="20"/>
        <v>0</v>
      </c>
      <c r="L116" s="200">
        <f t="shared" si="20"/>
        <v>0</v>
      </c>
      <c r="M116" s="200">
        <f t="shared" si="20"/>
        <v>0</v>
      </c>
      <c r="N116" s="200">
        <f t="shared" si="20"/>
        <v>0</v>
      </c>
      <c r="O116" s="200">
        <f t="shared" si="20"/>
        <v>0</v>
      </c>
      <c r="P116" s="200">
        <f t="shared" si="20"/>
        <v>0</v>
      </c>
      <c r="Q116" s="200">
        <f t="shared" si="20"/>
        <v>0</v>
      </c>
    </row>
    <row r="117" spans="1:17" x14ac:dyDescent="0.25">
      <c r="A117" s="142" t="s">
        <v>245</v>
      </c>
      <c r="B117" s="199">
        <f t="shared" ref="B117:Q117" si="21">IF(B$55=0,0,B$55/B$31)</f>
        <v>0</v>
      </c>
      <c r="C117" s="199">
        <f t="shared" si="21"/>
        <v>0</v>
      </c>
      <c r="D117" s="199">
        <f t="shared" si="21"/>
        <v>0</v>
      </c>
      <c r="E117" s="199">
        <f t="shared" si="21"/>
        <v>0</v>
      </c>
      <c r="F117" s="199">
        <f t="shared" si="21"/>
        <v>0</v>
      </c>
      <c r="G117" s="199">
        <f t="shared" si="21"/>
        <v>0</v>
      </c>
      <c r="H117" s="199">
        <f t="shared" si="21"/>
        <v>0</v>
      </c>
      <c r="I117" s="199">
        <f t="shared" si="21"/>
        <v>0</v>
      </c>
      <c r="J117" s="199">
        <f t="shared" si="21"/>
        <v>0</v>
      </c>
      <c r="K117" s="199">
        <f t="shared" si="21"/>
        <v>0</v>
      </c>
      <c r="L117" s="199">
        <f t="shared" si="21"/>
        <v>0</v>
      </c>
      <c r="M117" s="199">
        <f t="shared" si="21"/>
        <v>0</v>
      </c>
      <c r="N117" s="199">
        <f t="shared" si="21"/>
        <v>0</v>
      </c>
      <c r="O117" s="199">
        <f t="shared" si="21"/>
        <v>0</v>
      </c>
      <c r="P117" s="199">
        <f t="shared" si="21"/>
        <v>0</v>
      </c>
      <c r="Q117" s="199">
        <f t="shared" si="21"/>
        <v>0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</v>
      </c>
      <c r="C119" s="200">
        <f t="shared" si="23"/>
        <v>0</v>
      </c>
      <c r="D119" s="200">
        <f t="shared" si="23"/>
        <v>0</v>
      </c>
      <c r="E119" s="200">
        <f t="shared" si="23"/>
        <v>0</v>
      </c>
      <c r="F119" s="200">
        <f t="shared" si="23"/>
        <v>0</v>
      </c>
      <c r="G119" s="200">
        <f t="shared" si="23"/>
        <v>0</v>
      </c>
      <c r="H119" s="200">
        <f t="shared" si="23"/>
        <v>0</v>
      </c>
      <c r="I119" s="200">
        <f t="shared" si="23"/>
        <v>0</v>
      </c>
      <c r="J119" s="200">
        <f t="shared" si="23"/>
        <v>0</v>
      </c>
      <c r="K119" s="200">
        <f t="shared" si="23"/>
        <v>0</v>
      </c>
      <c r="L119" s="200">
        <f t="shared" si="23"/>
        <v>0</v>
      </c>
      <c r="M119" s="200">
        <f t="shared" si="23"/>
        <v>0</v>
      </c>
      <c r="N119" s="200">
        <f t="shared" si="23"/>
        <v>0</v>
      </c>
      <c r="O119" s="200">
        <f t="shared" si="23"/>
        <v>0</v>
      </c>
      <c r="P119" s="200">
        <f t="shared" si="23"/>
        <v>0</v>
      </c>
      <c r="Q119" s="200">
        <f t="shared" si="23"/>
        <v>0</v>
      </c>
    </row>
    <row r="120" spans="1:17" x14ac:dyDescent="0.25">
      <c r="A120" s="142" t="s">
        <v>243</v>
      </c>
      <c r="B120" s="199">
        <f t="shared" ref="B120:Q120" si="24">IF(B$68=0,0,B$68/B$31)</f>
        <v>0</v>
      </c>
      <c r="C120" s="199">
        <f t="shared" si="24"/>
        <v>0</v>
      </c>
      <c r="D120" s="199">
        <f t="shared" si="24"/>
        <v>0</v>
      </c>
      <c r="E120" s="199">
        <f t="shared" si="24"/>
        <v>0</v>
      </c>
      <c r="F120" s="199">
        <f t="shared" si="24"/>
        <v>0</v>
      </c>
      <c r="G120" s="199">
        <f t="shared" si="24"/>
        <v>0</v>
      </c>
      <c r="H120" s="199">
        <f t="shared" si="24"/>
        <v>0</v>
      </c>
      <c r="I120" s="199">
        <f t="shared" si="24"/>
        <v>0</v>
      </c>
      <c r="J120" s="199">
        <f t="shared" si="24"/>
        <v>0</v>
      </c>
      <c r="K120" s="199">
        <f t="shared" si="24"/>
        <v>0</v>
      </c>
      <c r="L120" s="199">
        <f t="shared" si="24"/>
        <v>0</v>
      </c>
      <c r="M120" s="199">
        <f t="shared" si="24"/>
        <v>0</v>
      </c>
      <c r="N120" s="199">
        <f t="shared" si="24"/>
        <v>0</v>
      </c>
      <c r="O120" s="199">
        <f t="shared" si="24"/>
        <v>0</v>
      </c>
      <c r="P120" s="199">
        <f t="shared" si="24"/>
        <v>0</v>
      </c>
      <c r="Q120" s="199">
        <f t="shared" si="24"/>
        <v>0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1.0000000000000002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1.0000000000000002</v>
      </c>
      <c r="H123" s="77">
        <f t="shared" si="26"/>
        <v>1</v>
      </c>
      <c r="I123" s="77">
        <f t="shared" si="26"/>
        <v>0.99999999999999978</v>
      </c>
      <c r="J123" s="77">
        <f t="shared" si="26"/>
        <v>0.99999999999999989</v>
      </c>
      <c r="K123" s="77">
        <f t="shared" si="26"/>
        <v>1.0000000000000002</v>
      </c>
      <c r="L123" s="77">
        <f t="shared" si="26"/>
        <v>1</v>
      </c>
      <c r="M123" s="77">
        <f t="shared" si="26"/>
        <v>1</v>
      </c>
      <c r="N123" s="77">
        <f t="shared" si="26"/>
        <v>0.99999999999999978</v>
      </c>
      <c r="O123" s="77">
        <f t="shared" si="26"/>
        <v>1</v>
      </c>
      <c r="P123" s="77">
        <f t="shared" si="26"/>
        <v>0.99999999999999989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9.4458199465607216E-3</v>
      </c>
      <c r="C124" s="203">
        <f t="shared" si="27"/>
        <v>9.5897312855686163E-3</v>
      </c>
      <c r="D124" s="203">
        <f t="shared" si="27"/>
        <v>9.5521100678614725E-3</v>
      </c>
      <c r="E124" s="203">
        <f t="shared" si="27"/>
        <v>9.4490952779290836E-3</v>
      </c>
      <c r="F124" s="203">
        <f t="shared" si="27"/>
        <v>9.4394214746652653E-3</v>
      </c>
      <c r="G124" s="203">
        <f t="shared" si="27"/>
        <v>9.4735305226685516E-3</v>
      </c>
      <c r="H124" s="203">
        <f t="shared" si="27"/>
        <v>9.3679955550659937E-3</v>
      </c>
      <c r="I124" s="203">
        <f t="shared" si="27"/>
        <v>9.2782590253625372E-3</v>
      </c>
      <c r="J124" s="203">
        <f t="shared" si="27"/>
        <v>9.3706564830930567E-3</v>
      </c>
      <c r="K124" s="203">
        <f t="shared" si="27"/>
        <v>9.3070030979959476E-3</v>
      </c>
      <c r="L124" s="203">
        <f t="shared" si="27"/>
        <v>9.250565977655556E-3</v>
      </c>
      <c r="M124" s="203">
        <f t="shared" si="27"/>
        <v>9.838589020021906E-3</v>
      </c>
      <c r="N124" s="203">
        <f t="shared" si="27"/>
        <v>9.9400636727289843E-3</v>
      </c>
      <c r="O124" s="203">
        <f t="shared" si="27"/>
        <v>1.0103697658106833E-2</v>
      </c>
      <c r="P124" s="203">
        <f t="shared" si="27"/>
        <v>9.6780556331929838E-3</v>
      </c>
      <c r="Q124" s="203">
        <f t="shared" si="27"/>
        <v>9.6461058054502086E-3</v>
      </c>
    </row>
    <row r="125" spans="1:17" x14ac:dyDescent="0.25">
      <c r="A125" s="76" t="s">
        <v>82</v>
      </c>
      <c r="B125" s="202">
        <f t="shared" ref="B125:Q125" si="28">IF(B$83=0,0,B$83/B$81)</f>
        <v>1.0915692941203901E-3</v>
      </c>
      <c r="C125" s="202">
        <f t="shared" si="28"/>
        <v>1.1081998460074141E-3</v>
      </c>
      <c r="D125" s="202">
        <f t="shared" si="28"/>
        <v>1.1038522969022157E-3</v>
      </c>
      <c r="E125" s="202">
        <f t="shared" si="28"/>
        <v>1.0919477949990857E-3</v>
      </c>
      <c r="F125" s="202">
        <f t="shared" si="28"/>
        <v>1.0908298797032312E-3</v>
      </c>
      <c r="G125" s="202">
        <f t="shared" si="28"/>
        <v>1.0947715586323982E-3</v>
      </c>
      <c r="H125" s="202">
        <f t="shared" si="28"/>
        <v>1.0825758222386631E-3</v>
      </c>
      <c r="I125" s="202">
        <f t="shared" si="28"/>
        <v>1.0722057706243633E-3</v>
      </c>
      <c r="J125" s="202">
        <f t="shared" si="28"/>
        <v>1.0828833219946018E-3</v>
      </c>
      <c r="K125" s="202">
        <f t="shared" si="28"/>
        <v>1.0755274671263196E-3</v>
      </c>
      <c r="L125" s="202">
        <f t="shared" si="28"/>
        <v>1.0690055317135467E-3</v>
      </c>
      <c r="M125" s="202">
        <f t="shared" si="28"/>
        <v>1.1369581182453354E-3</v>
      </c>
      <c r="N125" s="202">
        <f t="shared" si="28"/>
        <v>1.1486846402045971E-3</v>
      </c>
      <c r="O125" s="202">
        <f t="shared" si="28"/>
        <v>1.1675943626980943E-3</v>
      </c>
      <c r="P125" s="202">
        <f t="shared" si="28"/>
        <v>1.1184067043146257E-3</v>
      </c>
      <c r="Q125" s="202">
        <f t="shared" si="28"/>
        <v>1.1147145472426344E-3</v>
      </c>
    </row>
    <row r="126" spans="1:17" x14ac:dyDescent="0.25">
      <c r="A126" s="76" t="s">
        <v>81</v>
      </c>
      <c r="B126" s="202">
        <f t="shared" ref="B126:Q126" si="29">IF(B$84=0,0,B$84/B$81)</f>
        <v>4.7588535878821309E-2</v>
      </c>
      <c r="C126" s="202">
        <f t="shared" si="29"/>
        <v>4.831356874610987E-2</v>
      </c>
      <c r="D126" s="202">
        <f t="shared" si="29"/>
        <v>4.812403107984161E-2</v>
      </c>
      <c r="E126" s="202">
        <f t="shared" si="29"/>
        <v>4.7605037169891867E-2</v>
      </c>
      <c r="F126" s="202">
        <f t="shared" si="29"/>
        <v>4.7556300042113725E-2</v>
      </c>
      <c r="G126" s="202">
        <f t="shared" si="29"/>
        <v>4.7728143213366193E-2</v>
      </c>
      <c r="H126" s="202">
        <f t="shared" si="29"/>
        <v>4.7196452516249612E-2</v>
      </c>
      <c r="I126" s="202">
        <f t="shared" si="29"/>
        <v>4.6744355177152148E-2</v>
      </c>
      <c r="J126" s="202">
        <f t="shared" si="29"/>
        <v>4.7209858411090211E-2</v>
      </c>
      <c r="K126" s="202">
        <f t="shared" si="29"/>
        <v>4.68891693213511E-2</v>
      </c>
      <c r="L126" s="202">
        <f t="shared" si="29"/>
        <v>4.6604836151609277E-2</v>
      </c>
      <c r="M126" s="202">
        <f t="shared" si="29"/>
        <v>4.9567327053144365E-2</v>
      </c>
      <c r="N126" s="202">
        <f t="shared" si="29"/>
        <v>5.0078561671045373E-2</v>
      </c>
      <c r="O126" s="202">
        <f t="shared" si="29"/>
        <v>5.0902958264268973E-2</v>
      </c>
      <c r="P126" s="202">
        <f t="shared" si="29"/>
        <v>4.8758551437890499E-2</v>
      </c>
      <c r="Q126" s="202">
        <f t="shared" si="29"/>
        <v>4.8597586531459819E-2</v>
      </c>
    </row>
    <row r="127" spans="1:17" x14ac:dyDescent="0.25">
      <c r="A127" s="76" t="s">
        <v>80</v>
      </c>
      <c r="B127" s="202">
        <f t="shared" ref="B127:Q127" si="30">IF(B$85=0,0,B$85/B$81)</f>
        <v>1.4764376437717034E-2</v>
      </c>
      <c r="C127" s="202">
        <f t="shared" si="30"/>
        <v>1.4989318390325615E-2</v>
      </c>
      <c r="D127" s="202">
        <f t="shared" si="30"/>
        <v>1.4930514197209928E-2</v>
      </c>
      <c r="E127" s="202">
        <f t="shared" si="30"/>
        <v>1.4769495974777272E-2</v>
      </c>
      <c r="F127" s="202">
        <f t="shared" si="30"/>
        <v>1.4754375246901931E-2</v>
      </c>
      <c r="G127" s="202">
        <f t="shared" si="30"/>
        <v>1.4807689710601401E-2</v>
      </c>
      <c r="H127" s="202">
        <f t="shared" si="30"/>
        <v>1.4642732301097342E-2</v>
      </c>
      <c r="I127" s="202">
        <f t="shared" si="30"/>
        <v>1.4502468786415527E-2</v>
      </c>
      <c r="J127" s="202">
        <f t="shared" si="30"/>
        <v>1.4646891489318957E-2</v>
      </c>
      <c r="K127" s="202">
        <f t="shared" si="30"/>
        <v>1.4547397475625541E-2</v>
      </c>
      <c r="L127" s="202">
        <f t="shared" si="30"/>
        <v>1.4459182911460604E-2</v>
      </c>
      <c r="M127" s="202">
        <f t="shared" si="30"/>
        <v>1.5378297779271478E-2</v>
      </c>
      <c r="N127" s="202">
        <f t="shared" si="30"/>
        <v>1.5536908675935815E-2</v>
      </c>
      <c r="O127" s="202">
        <f t="shared" si="30"/>
        <v>1.5792678293797532E-2</v>
      </c>
      <c r="P127" s="202">
        <f t="shared" si="30"/>
        <v>1.5127374580716666E-2</v>
      </c>
      <c r="Q127" s="202">
        <f t="shared" si="30"/>
        <v>1.5077435106263066E-2</v>
      </c>
    </row>
    <row r="128" spans="1:17" x14ac:dyDescent="0.25">
      <c r="A128" s="129" t="s">
        <v>79</v>
      </c>
      <c r="B128" s="201">
        <f t="shared" ref="B128:Q128" si="31">IF(B$86=0,0,B$86/B$81)</f>
        <v>0.72055944684007101</v>
      </c>
      <c r="C128" s="201">
        <f t="shared" si="31"/>
        <v>0.71630204362829397</v>
      </c>
      <c r="D128" s="201">
        <f t="shared" si="31"/>
        <v>0.71741501147503584</v>
      </c>
      <c r="E128" s="201">
        <f t="shared" si="31"/>
        <v>0.72046255102641588</v>
      </c>
      <c r="F128" s="201">
        <f t="shared" si="31"/>
        <v>0.72074873612739143</v>
      </c>
      <c r="G128" s="201">
        <f t="shared" si="31"/>
        <v>0.71973967060468214</v>
      </c>
      <c r="H128" s="201">
        <f t="shared" si="31"/>
        <v>0.72286176586919215</v>
      </c>
      <c r="I128" s="201">
        <f t="shared" si="31"/>
        <v>0.72551648781401556</v>
      </c>
      <c r="J128" s="201">
        <f t="shared" si="31"/>
        <v>0.72278304626581125</v>
      </c>
      <c r="K128" s="201">
        <f t="shared" si="31"/>
        <v>0.72466613711897909</v>
      </c>
      <c r="L128" s="201">
        <f t="shared" si="31"/>
        <v>0.7263357454977003</v>
      </c>
      <c r="M128" s="201">
        <f t="shared" si="31"/>
        <v>0.70893995718506542</v>
      </c>
      <c r="N128" s="201">
        <f t="shared" si="31"/>
        <v>0.70593798030591648</v>
      </c>
      <c r="O128" s="201">
        <f t="shared" si="31"/>
        <v>0.70109711189550405</v>
      </c>
      <c r="P128" s="201">
        <f t="shared" si="31"/>
        <v>0.7136890989927539</v>
      </c>
      <c r="Q128" s="201">
        <f t="shared" si="31"/>
        <v>0.71463428719116517</v>
      </c>
    </row>
    <row r="129" spans="1:17" x14ac:dyDescent="0.25">
      <c r="A129" s="72" t="s">
        <v>235</v>
      </c>
      <c r="B129" s="276">
        <f t="shared" ref="B129:Q129" si="32">IF(B$91=0,0,B$91/B$81)</f>
        <v>0.20655025160270982</v>
      </c>
      <c r="C129" s="276">
        <f t="shared" si="32"/>
        <v>0.20969713810369453</v>
      </c>
      <c r="D129" s="276">
        <f t="shared" si="32"/>
        <v>0.208874480883149</v>
      </c>
      <c r="E129" s="276">
        <f t="shared" si="32"/>
        <v>0.20662187275598679</v>
      </c>
      <c r="F129" s="276">
        <f t="shared" si="32"/>
        <v>0.20641033722922436</v>
      </c>
      <c r="G129" s="276">
        <f t="shared" si="32"/>
        <v>0.20715619439004948</v>
      </c>
      <c r="H129" s="276">
        <f t="shared" si="32"/>
        <v>0.20484847793615621</v>
      </c>
      <c r="I129" s="276">
        <f t="shared" si="32"/>
        <v>0.20288622342642973</v>
      </c>
      <c r="J129" s="276">
        <f t="shared" si="32"/>
        <v>0.20490666402869187</v>
      </c>
      <c r="K129" s="276">
        <f t="shared" si="32"/>
        <v>0.20351476551892214</v>
      </c>
      <c r="L129" s="276">
        <f t="shared" si="32"/>
        <v>0.2022806639298606</v>
      </c>
      <c r="M129" s="276">
        <f t="shared" si="32"/>
        <v>0.21513887084425148</v>
      </c>
      <c r="N129" s="276">
        <f t="shared" si="32"/>
        <v>0.21735780103416863</v>
      </c>
      <c r="O129" s="276">
        <f t="shared" si="32"/>
        <v>0.22093595952562461</v>
      </c>
      <c r="P129" s="276">
        <f t="shared" si="32"/>
        <v>0.21162851265113128</v>
      </c>
      <c r="Q129" s="276">
        <f t="shared" si="32"/>
        <v>0.21092987081841919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</v>
      </c>
      <c r="C133" s="253">
        <f>IF(C$5=0,0,C$5/PPA_fec!C$5)</f>
        <v>0</v>
      </c>
      <c r="D133" s="253">
        <f>IF(D$5=0,0,D$5/PPA_fec!D$5)</f>
        <v>0</v>
      </c>
      <c r="E133" s="253">
        <f>IF(E$5=0,0,E$5/PPA_fec!E$5)</f>
        <v>0</v>
      </c>
      <c r="F133" s="253">
        <f>IF(F$5=0,0,F$5/PPA_fec!F$5)</f>
        <v>0</v>
      </c>
      <c r="G133" s="253">
        <f>IF(G$5=0,0,G$5/PPA_fec!G$5)</f>
        <v>0</v>
      </c>
      <c r="H133" s="253">
        <f>IF(H$5=0,0,H$5/PPA_fec!H$5)</f>
        <v>0</v>
      </c>
      <c r="I133" s="253">
        <f>IF(I$5=0,0,I$5/PPA_fec!I$5)</f>
        <v>0</v>
      </c>
      <c r="J133" s="253">
        <f>IF(J$5=0,0,J$5/PPA_fec!J$5)</f>
        <v>0</v>
      </c>
      <c r="K133" s="253">
        <f>IF(K$5=0,0,K$5/PPA_fec!K$5)</f>
        <v>0</v>
      </c>
      <c r="L133" s="253">
        <f>IF(L$5=0,0,L$5/PPA_fec!L$5)</f>
        <v>0</v>
      </c>
      <c r="M133" s="253">
        <f>IF(M$5=0,0,M$5/PPA_fec!M$5)</f>
        <v>0</v>
      </c>
      <c r="N133" s="253">
        <f>IF(N$5=0,0,N$5/PPA_fec!N$5)</f>
        <v>0</v>
      </c>
      <c r="O133" s="253">
        <f>IF(O$5=0,0,O$5/PPA_fec!O$5)</f>
        <v>0</v>
      </c>
      <c r="P133" s="253">
        <f>IF(P$5=0,0,P$5/PPA_fec!P$5)</f>
        <v>0</v>
      </c>
      <c r="Q133" s="253">
        <f>IF(Q$5=0,0,Q$5/PPA_fec!Q$5)</f>
        <v>0</v>
      </c>
    </row>
    <row r="134" spans="1:17" x14ac:dyDescent="0.25">
      <c r="A134" s="132" t="s">
        <v>83</v>
      </c>
      <c r="B134" s="252">
        <f>IF(B$6=0,0,B$6/PPA_fec!B$6)</f>
        <v>0</v>
      </c>
      <c r="C134" s="252">
        <f>IF(C$6=0,0,C$6/PPA_fec!C$6)</f>
        <v>0</v>
      </c>
      <c r="D134" s="252">
        <f>IF(D$6=0,0,D$6/PPA_fec!D$6)</f>
        <v>0</v>
      </c>
      <c r="E134" s="252">
        <f>IF(E$6=0,0,E$6/PPA_fec!E$6)</f>
        <v>0</v>
      </c>
      <c r="F134" s="252">
        <f>IF(F$6=0,0,F$6/PPA_fec!F$6)</f>
        <v>0</v>
      </c>
      <c r="G134" s="252">
        <f>IF(G$6=0,0,G$6/PPA_fec!G$6)</f>
        <v>0</v>
      </c>
      <c r="H134" s="252">
        <f>IF(H$6=0,0,H$6/PPA_fec!H$6)</f>
        <v>0</v>
      </c>
      <c r="I134" s="252">
        <f>IF(I$6=0,0,I$6/PPA_fec!I$6)</f>
        <v>0</v>
      </c>
      <c r="J134" s="252">
        <f>IF(J$6=0,0,J$6/PPA_fec!J$6)</f>
        <v>0</v>
      </c>
      <c r="K134" s="252">
        <f>IF(K$6=0,0,K$6/PPA_fec!K$6)</f>
        <v>0</v>
      </c>
      <c r="L134" s="252">
        <f>IF(L$6=0,0,L$6/PPA_fec!L$6)</f>
        <v>0</v>
      </c>
      <c r="M134" s="252">
        <f>IF(M$6=0,0,M$6/PPA_fec!M$6)</f>
        <v>0</v>
      </c>
      <c r="N134" s="252">
        <f>IF(N$6=0,0,N$6/PPA_fec!N$6)</f>
        <v>0</v>
      </c>
      <c r="O134" s="252">
        <f>IF(O$6=0,0,O$6/PPA_fec!O$6)</f>
        <v>0</v>
      </c>
      <c r="P134" s="252">
        <f>IF(P$6=0,0,P$6/PPA_fec!P$6)</f>
        <v>0</v>
      </c>
      <c r="Q134" s="252">
        <f>IF(Q$6=0,0,Q$6/PPA_fec!Q$6)</f>
        <v>0</v>
      </c>
    </row>
    <row r="135" spans="1:17" x14ac:dyDescent="0.25">
      <c r="A135" s="76" t="s">
        <v>82</v>
      </c>
      <c r="B135" s="251">
        <f>IF(B$7=0,0,B$7/PPA_fec!B$7)</f>
        <v>0</v>
      </c>
      <c r="C135" s="251">
        <f>IF(C$7=0,0,C$7/PPA_fec!C$7)</f>
        <v>0</v>
      </c>
      <c r="D135" s="251">
        <f>IF(D$7=0,0,D$7/PPA_fec!D$7)</f>
        <v>0</v>
      </c>
      <c r="E135" s="251">
        <f>IF(E$7=0,0,E$7/PPA_fec!E$7)</f>
        <v>0</v>
      </c>
      <c r="F135" s="251">
        <f>IF(F$7=0,0,F$7/PPA_fec!F$7)</f>
        <v>0</v>
      </c>
      <c r="G135" s="251">
        <f>IF(G$7=0,0,G$7/PPA_fec!G$7)</f>
        <v>0</v>
      </c>
      <c r="H135" s="251">
        <f>IF(H$7=0,0,H$7/PPA_fec!H$7)</f>
        <v>0</v>
      </c>
      <c r="I135" s="251">
        <f>IF(I$7=0,0,I$7/PPA_fec!I$7)</f>
        <v>0</v>
      </c>
      <c r="J135" s="251">
        <f>IF(J$7=0,0,J$7/PPA_fec!J$7)</f>
        <v>0</v>
      </c>
      <c r="K135" s="251">
        <f>IF(K$7=0,0,K$7/PPA_fec!K$7)</f>
        <v>0</v>
      </c>
      <c r="L135" s="251">
        <f>IF(L$7=0,0,L$7/PPA_fec!L$7)</f>
        <v>0</v>
      </c>
      <c r="M135" s="251">
        <f>IF(M$7=0,0,M$7/PPA_fec!M$7)</f>
        <v>0</v>
      </c>
      <c r="N135" s="251">
        <f>IF(N$7=0,0,N$7/PPA_fec!N$7)</f>
        <v>0</v>
      </c>
      <c r="O135" s="251">
        <f>IF(O$7=0,0,O$7/PPA_fec!O$7)</f>
        <v>0</v>
      </c>
      <c r="P135" s="251">
        <f>IF(P$7=0,0,P$7/PPA_fec!P$7)</f>
        <v>0</v>
      </c>
      <c r="Q135" s="251">
        <f>IF(Q$7=0,0,Q$7/PPA_fec!Q$7)</f>
        <v>0</v>
      </c>
    </row>
    <row r="136" spans="1:17" x14ac:dyDescent="0.25">
      <c r="A136" s="76" t="s">
        <v>81</v>
      </c>
      <c r="B136" s="251">
        <f>IF(B$8=0,0,B$8/PPA_fec!B$8)</f>
        <v>0</v>
      </c>
      <c r="C136" s="251">
        <f>IF(C$8=0,0,C$8/PPA_fec!C$8)</f>
        <v>0</v>
      </c>
      <c r="D136" s="251">
        <f>IF(D$8=0,0,D$8/PPA_fec!D$8)</f>
        <v>0</v>
      </c>
      <c r="E136" s="251">
        <f>IF(E$8=0,0,E$8/PPA_fec!E$8)</f>
        <v>0</v>
      </c>
      <c r="F136" s="251">
        <f>IF(F$8=0,0,F$8/PPA_fec!F$8)</f>
        <v>0</v>
      </c>
      <c r="G136" s="251">
        <f>IF(G$8=0,0,G$8/PPA_fec!G$8)</f>
        <v>0</v>
      </c>
      <c r="H136" s="251">
        <f>IF(H$8=0,0,H$8/PPA_fec!H$8)</f>
        <v>0</v>
      </c>
      <c r="I136" s="251">
        <f>IF(I$8=0,0,I$8/PPA_fec!I$8)</f>
        <v>0</v>
      </c>
      <c r="J136" s="251">
        <f>IF(J$8=0,0,J$8/PPA_fec!J$8)</f>
        <v>0</v>
      </c>
      <c r="K136" s="251">
        <f>IF(K$8=0,0,K$8/PPA_fec!K$8)</f>
        <v>0</v>
      </c>
      <c r="L136" s="251">
        <f>IF(L$8=0,0,L$8/PPA_fec!L$8)</f>
        <v>0</v>
      </c>
      <c r="M136" s="251">
        <f>IF(M$8=0,0,M$8/PPA_fec!M$8)</f>
        <v>0</v>
      </c>
      <c r="N136" s="251">
        <f>IF(N$8=0,0,N$8/PPA_fec!N$8)</f>
        <v>0</v>
      </c>
      <c r="O136" s="251">
        <f>IF(O$8=0,0,O$8/PPA_fec!O$8)</f>
        <v>0</v>
      </c>
      <c r="P136" s="251">
        <f>IF(P$8=0,0,P$8/PPA_fec!P$8)</f>
        <v>0</v>
      </c>
      <c r="Q136" s="251">
        <f>IF(Q$8=0,0,Q$8/PPA_fec!Q$8)</f>
        <v>0</v>
      </c>
    </row>
    <row r="137" spans="1:17" x14ac:dyDescent="0.25">
      <c r="A137" s="76" t="s">
        <v>80</v>
      </c>
      <c r="B137" s="251">
        <f>IF(B$9=0,0,B$9/PPA_fec!B$9)</f>
        <v>0</v>
      </c>
      <c r="C137" s="251">
        <f>IF(C$9=0,0,C$9/PPA_fec!C$9)</f>
        <v>0</v>
      </c>
      <c r="D137" s="251">
        <f>IF(D$9=0,0,D$9/PPA_fec!D$9)</f>
        <v>0</v>
      </c>
      <c r="E137" s="251">
        <f>IF(E$9=0,0,E$9/PPA_fec!E$9)</f>
        <v>0</v>
      </c>
      <c r="F137" s="251">
        <f>IF(F$9=0,0,F$9/PPA_fec!F$9)</f>
        <v>0</v>
      </c>
      <c r="G137" s="251">
        <f>IF(G$9=0,0,G$9/PPA_fec!G$9)</f>
        <v>0</v>
      </c>
      <c r="H137" s="251">
        <f>IF(H$9=0,0,H$9/PPA_fec!H$9)</f>
        <v>0</v>
      </c>
      <c r="I137" s="251">
        <f>IF(I$9=0,0,I$9/PPA_fec!I$9)</f>
        <v>0</v>
      </c>
      <c r="J137" s="251">
        <f>IF(J$9=0,0,J$9/PPA_fec!J$9)</f>
        <v>0</v>
      </c>
      <c r="K137" s="251">
        <f>IF(K$9=0,0,K$9/PPA_fec!K$9)</f>
        <v>0</v>
      </c>
      <c r="L137" s="251">
        <f>IF(L$9=0,0,L$9/PPA_fec!L$9)</f>
        <v>0</v>
      </c>
      <c r="M137" s="251">
        <f>IF(M$9=0,0,M$9/PPA_fec!M$9)</f>
        <v>0</v>
      </c>
      <c r="N137" s="251">
        <f>IF(N$9=0,0,N$9/PPA_fec!N$9)</f>
        <v>0</v>
      </c>
      <c r="O137" s="251">
        <f>IF(O$9=0,0,O$9/PPA_fec!O$9)</f>
        <v>0</v>
      </c>
      <c r="P137" s="251">
        <f>IF(P$9=0,0,P$9/PPA_fec!P$9)</f>
        <v>0</v>
      </c>
      <c r="Q137" s="251">
        <f>IF(Q$9=0,0,Q$9/PPA_fec!Q$9)</f>
        <v>0</v>
      </c>
    </row>
    <row r="138" spans="1:17" x14ac:dyDescent="0.25">
      <c r="A138" s="129" t="s">
        <v>79</v>
      </c>
      <c r="B138" s="250">
        <f>IF(B$10=0,0,B$10/PPA_fec!B$10)</f>
        <v>0</v>
      </c>
      <c r="C138" s="250">
        <f>IF(C$10=0,0,C$10/PPA_fec!C$10)</f>
        <v>0</v>
      </c>
      <c r="D138" s="250">
        <f>IF(D$10=0,0,D$10/PPA_fec!D$10)</f>
        <v>0</v>
      </c>
      <c r="E138" s="250">
        <f>IF(E$10=0,0,E$10/PPA_fec!E$10)</f>
        <v>0</v>
      </c>
      <c r="F138" s="250">
        <f>IF(F$10=0,0,F$10/PPA_fec!F$10)</f>
        <v>0</v>
      </c>
      <c r="G138" s="250">
        <f>IF(G$10=0,0,G$10/PPA_fec!G$10)</f>
        <v>0</v>
      </c>
      <c r="H138" s="250">
        <f>IF(H$10=0,0,H$10/PPA_fec!H$10)</f>
        <v>0</v>
      </c>
      <c r="I138" s="250">
        <f>IF(I$10=0,0,I$10/PPA_fec!I$10)</f>
        <v>0</v>
      </c>
      <c r="J138" s="250">
        <f>IF(J$10=0,0,J$10/PPA_fec!J$10)</f>
        <v>0</v>
      </c>
      <c r="K138" s="250">
        <f>IF(K$10=0,0,K$10/PPA_fec!K$10)</f>
        <v>0</v>
      </c>
      <c r="L138" s="250">
        <f>IF(L$10=0,0,L$10/PPA_fec!L$10)</f>
        <v>0</v>
      </c>
      <c r="M138" s="250">
        <f>IF(M$10=0,0,M$10/PPA_fec!M$10)</f>
        <v>0</v>
      </c>
      <c r="N138" s="250">
        <f>IF(N$10=0,0,N$10/PPA_fec!N$10)</f>
        <v>0</v>
      </c>
      <c r="O138" s="250">
        <f>IF(O$10=0,0,O$10/PPA_fec!O$10)</f>
        <v>0</v>
      </c>
      <c r="P138" s="250">
        <f>IF(P$10=0,0,P$10/PPA_fec!P$10)</f>
        <v>0</v>
      </c>
      <c r="Q138" s="250">
        <f>IF(Q$10=0,0,Q$10/PPA_fec!Q$10)</f>
        <v>0</v>
      </c>
    </row>
    <row r="139" spans="1:17" x14ac:dyDescent="0.25">
      <c r="A139" s="127" t="s">
        <v>241</v>
      </c>
      <c r="B139" s="248">
        <f>IF(B$15=0,0,B$15/PPA_fec!B$15)</f>
        <v>0</v>
      </c>
      <c r="C139" s="248">
        <f>IF(C$15=0,0,C$15/PPA_fec!C$15)</f>
        <v>0</v>
      </c>
      <c r="D139" s="248">
        <f>IF(D$15=0,0,D$15/PPA_fec!D$15)</f>
        <v>0</v>
      </c>
      <c r="E139" s="248">
        <f>IF(E$15=0,0,E$15/PPA_fec!E$15)</f>
        <v>0</v>
      </c>
      <c r="F139" s="248">
        <f>IF(F$15=0,0,F$15/PPA_fec!F$15)</f>
        <v>0</v>
      </c>
      <c r="G139" s="248">
        <f>IF(G$15=0,0,G$15/PPA_fec!G$15)</f>
        <v>0</v>
      </c>
      <c r="H139" s="248">
        <f>IF(H$15=0,0,H$15/PPA_fec!H$15)</f>
        <v>0</v>
      </c>
      <c r="I139" s="248">
        <f>IF(I$15=0,0,I$15/PPA_fec!I$15)</f>
        <v>0</v>
      </c>
      <c r="J139" s="248">
        <f>IF(J$15=0,0,J$15/PPA_fec!J$15)</f>
        <v>0</v>
      </c>
      <c r="K139" s="248">
        <f>IF(K$15=0,0,K$15/PPA_fec!K$15)</f>
        <v>0</v>
      </c>
      <c r="L139" s="248">
        <f>IF(L$15=0,0,L$15/PPA_fec!L$15)</f>
        <v>0</v>
      </c>
      <c r="M139" s="248">
        <f>IF(M$15=0,0,M$15/PPA_fec!M$15)</f>
        <v>0</v>
      </c>
      <c r="N139" s="248">
        <f>IF(N$15=0,0,N$15/PPA_fec!N$15)</f>
        <v>0</v>
      </c>
      <c r="O139" s="248">
        <f>IF(O$15=0,0,O$15/PPA_fec!O$15)</f>
        <v>0</v>
      </c>
      <c r="P139" s="248">
        <f>IF(P$15=0,0,P$15/PPA_fec!P$15)</f>
        <v>0</v>
      </c>
      <c r="Q139" s="248">
        <f>IF(Q$15=0,0,Q$15/PPA_fec!Q$15)</f>
        <v>0</v>
      </c>
    </row>
    <row r="140" spans="1:17" x14ac:dyDescent="0.25">
      <c r="A140" s="127" t="s">
        <v>240</v>
      </c>
      <c r="B140" s="249">
        <f>IF(B$16=0,0,B$16/PPA_fec!B$16)</f>
        <v>0</v>
      </c>
      <c r="C140" s="249">
        <f>IF(C$16=0,0,C$16/PPA_fec!C$16)</f>
        <v>0</v>
      </c>
      <c r="D140" s="249">
        <f>IF(D$16=0,0,D$16/PPA_fec!D$16)</f>
        <v>0</v>
      </c>
      <c r="E140" s="249">
        <f>IF(E$16=0,0,E$16/PPA_fec!E$16)</f>
        <v>0</v>
      </c>
      <c r="F140" s="249">
        <f>IF(F$16=0,0,F$16/PPA_fec!F$16)</f>
        <v>0</v>
      </c>
      <c r="G140" s="249">
        <f>IF(G$16=0,0,G$16/PPA_fec!G$16)</f>
        <v>0</v>
      </c>
      <c r="H140" s="249">
        <f>IF(H$16=0,0,H$16/PPA_fec!H$16)</f>
        <v>0</v>
      </c>
      <c r="I140" s="249">
        <f>IF(I$16=0,0,I$16/PPA_fec!I$16)</f>
        <v>0</v>
      </c>
      <c r="J140" s="249">
        <f>IF(J$16=0,0,J$16/PPA_fec!J$16)</f>
        <v>0</v>
      </c>
      <c r="K140" s="249">
        <f>IF(K$16=0,0,K$16/PPA_fec!K$16)</f>
        <v>0</v>
      </c>
      <c r="L140" s="249">
        <f>IF(L$16=0,0,L$16/PPA_fec!L$16)</f>
        <v>0</v>
      </c>
      <c r="M140" s="249">
        <f>IF(M$16=0,0,M$16/PPA_fec!M$16)</f>
        <v>0</v>
      </c>
      <c r="N140" s="249">
        <f>IF(N$16=0,0,N$16/PPA_fec!N$16)</f>
        <v>0</v>
      </c>
      <c r="O140" s="249">
        <f>IF(O$16=0,0,O$16/PPA_fec!O$16)</f>
        <v>0</v>
      </c>
      <c r="P140" s="249">
        <f>IF(P$16=0,0,P$16/PPA_fec!P$16)</f>
        <v>0</v>
      </c>
      <c r="Q140" s="249">
        <f>IF(Q$16=0,0,Q$16/PPA_fec!Q$16)</f>
        <v>0</v>
      </c>
    </row>
    <row r="141" spans="1:17" x14ac:dyDescent="0.25">
      <c r="A141" s="72" t="s">
        <v>239</v>
      </c>
      <c r="B141" s="265">
        <f>IF(B$29=0,0,B$29/PPA_fec!B$29)</f>
        <v>0</v>
      </c>
      <c r="C141" s="265">
        <f>IF(C$29=0,0,C$29/PPA_fec!C$29)</f>
        <v>0</v>
      </c>
      <c r="D141" s="265">
        <f>IF(D$29=0,0,D$29/PPA_fec!D$29)</f>
        <v>0</v>
      </c>
      <c r="E141" s="265">
        <f>IF(E$29=0,0,E$29/PPA_fec!E$29)</f>
        <v>0</v>
      </c>
      <c r="F141" s="265">
        <f>IF(F$29=0,0,F$29/PPA_fec!F$29)</f>
        <v>0</v>
      </c>
      <c r="G141" s="265">
        <f>IF(G$29=0,0,G$29/PPA_fec!G$29)</f>
        <v>0</v>
      </c>
      <c r="H141" s="265">
        <f>IF(H$29=0,0,H$29/PPA_fec!H$29)</f>
        <v>0</v>
      </c>
      <c r="I141" s="265">
        <f>IF(I$29=0,0,I$29/PPA_fec!I$29)</f>
        <v>0</v>
      </c>
      <c r="J141" s="265">
        <f>IF(J$29=0,0,J$29/PPA_fec!J$29)</f>
        <v>0</v>
      </c>
      <c r="K141" s="265">
        <f>IF(K$29=0,0,K$29/PPA_fec!K$29)</f>
        <v>0</v>
      </c>
      <c r="L141" s="265">
        <f>IF(L$29=0,0,L$29/PPA_fec!L$29)</f>
        <v>0</v>
      </c>
      <c r="M141" s="265">
        <f>IF(M$29=0,0,M$29/PPA_fec!M$29)</f>
        <v>0</v>
      </c>
      <c r="N141" s="265">
        <f>IF(N$29=0,0,N$29/PPA_fec!N$29)</f>
        <v>0</v>
      </c>
      <c r="O141" s="265">
        <f>IF(O$29=0,0,O$29/PPA_fec!O$29)</f>
        <v>0</v>
      </c>
      <c r="P141" s="265">
        <f>IF(P$29=0,0,P$29/PPA_fec!P$29)</f>
        <v>0</v>
      </c>
      <c r="Q141" s="265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</v>
      </c>
      <c r="C143" s="253">
        <f>IF(C$31=0,0,C$31/PPA_fec!C$31)</f>
        <v>0</v>
      </c>
      <c r="D143" s="253">
        <f>IF(D$31=0,0,D$31/PPA_fec!D$31)</f>
        <v>0</v>
      </c>
      <c r="E143" s="253">
        <f>IF(E$31=0,0,E$31/PPA_fec!E$31)</f>
        <v>0</v>
      </c>
      <c r="F143" s="253">
        <f>IF(F$31=0,0,F$31/PPA_fec!F$31)</f>
        <v>0</v>
      </c>
      <c r="G143" s="253">
        <f>IF(G$31=0,0,G$31/PPA_fec!G$31)</f>
        <v>0</v>
      </c>
      <c r="H143" s="253">
        <f>IF(H$31=0,0,H$31/PPA_fec!H$31)</f>
        <v>0</v>
      </c>
      <c r="I143" s="253">
        <f>IF(I$31=0,0,I$31/PPA_fec!I$31)</f>
        <v>0</v>
      </c>
      <c r="J143" s="253">
        <f>IF(J$31=0,0,J$31/PPA_fec!J$31)</f>
        <v>0</v>
      </c>
      <c r="K143" s="253">
        <f>IF(K$31=0,0,K$31/PPA_fec!K$31)</f>
        <v>0</v>
      </c>
      <c r="L143" s="253">
        <f>IF(L$31=0,0,L$31/PPA_fec!L$31)</f>
        <v>0</v>
      </c>
      <c r="M143" s="253">
        <f>IF(M$31=0,0,M$31/PPA_fec!M$31)</f>
        <v>0</v>
      </c>
      <c r="N143" s="253">
        <f>IF(N$31=0,0,N$31/PPA_fec!N$31)</f>
        <v>0</v>
      </c>
      <c r="O143" s="253">
        <f>IF(O$31=0,0,O$31/PPA_fec!O$31)</f>
        <v>0</v>
      </c>
      <c r="P143" s="253">
        <f>IF(P$31=0,0,P$31/PPA_fec!P$31)</f>
        <v>0</v>
      </c>
      <c r="Q143" s="253">
        <f>IF(Q$31=0,0,Q$31/PPA_fec!Q$31)</f>
        <v>0</v>
      </c>
    </row>
    <row r="144" spans="1:17" x14ac:dyDescent="0.25">
      <c r="A144" s="132" t="s">
        <v>83</v>
      </c>
      <c r="B144" s="252">
        <f>IF(B$32=0,0,B$32/PPA_fec!B$32)</f>
        <v>0</v>
      </c>
      <c r="C144" s="252">
        <f>IF(C$32=0,0,C$32/PPA_fec!C$32)</f>
        <v>0</v>
      </c>
      <c r="D144" s="252">
        <f>IF(D$32=0,0,D$32/PPA_fec!D$32)</f>
        <v>0</v>
      </c>
      <c r="E144" s="252">
        <f>IF(E$32=0,0,E$32/PPA_fec!E$32)</f>
        <v>0</v>
      </c>
      <c r="F144" s="252">
        <f>IF(F$32=0,0,F$32/PPA_fec!F$32)</f>
        <v>0</v>
      </c>
      <c r="G144" s="252">
        <f>IF(G$32=0,0,G$32/PPA_fec!G$32)</f>
        <v>0</v>
      </c>
      <c r="H144" s="252">
        <f>IF(H$32=0,0,H$32/PPA_fec!H$32)</f>
        <v>0</v>
      </c>
      <c r="I144" s="252">
        <f>IF(I$32=0,0,I$32/PPA_fec!I$32)</f>
        <v>0</v>
      </c>
      <c r="J144" s="252">
        <f>IF(J$32=0,0,J$32/PPA_fec!J$32)</f>
        <v>0</v>
      </c>
      <c r="K144" s="252">
        <f>IF(K$32=0,0,K$32/PPA_fec!K$32)</f>
        <v>0</v>
      </c>
      <c r="L144" s="252">
        <f>IF(L$32=0,0,L$32/PPA_fec!L$32)</f>
        <v>0</v>
      </c>
      <c r="M144" s="252">
        <f>IF(M$32=0,0,M$32/PPA_fec!M$32)</f>
        <v>0</v>
      </c>
      <c r="N144" s="252">
        <f>IF(N$32=0,0,N$32/PPA_fec!N$32)</f>
        <v>0</v>
      </c>
      <c r="O144" s="252">
        <f>IF(O$32=0,0,O$32/PPA_fec!O$32)</f>
        <v>0</v>
      </c>
      <c r="P144" s="252">
        <f>IF(P$32=0,0,P$32/PPA_fec!P$32)</f>
        <v>0</v>
      </c>
      <c r="Q144" s="252">
        <f>IF(Q$32=0,0,Q$32/PPA_fec!Q$32)</f>
        <v>0</v>
      </c>
    </row>
    <row r="145" spans="1:17" x14ac:dyDescent="0.25">
      <c r="A145" s="76" t="s">
        <v>82</v>
      </c>
      <c r="B145" s="251">
        <f>IF(B$33=0,0,B$33/PPA_fec!B$33)</f>
        <v>0</v>
      </c>
      <c r="C145" s="251">
        <f>IF(C$33=0,0,C$33/PPA_fec!C$33)</f>
        <v>0</v>
      </c>
      <c r="D145" s="251">
        <f>IF(D$33=0,0,D$33/PPA_fec!D$33)</f>
        <v>0</v>
      </c>
      <c r="E145" s="251">
        <f>IF(E$33=0,0,E$33/PPA_fec!E$33)</f>
        <v>0</v>
      </c>
      <c r="F145" s="251">
        <f>IF(F$33=0,0,F$33/PPA_fec!F$33)</f>
        <v>0</v>
      </c>
      <c r="G145" s="251">
        <f>IF(G$33=0,0,G$33/PPA_fec!G$33)</f>
        <v>0</v>
      </c>
      <c r="H145" s="251">
        <f>IF(H$33=0,0,H$33/PPA_fec!H$33)</f>
        <v>0</v>
      </c>
      <c r="I145" s="251">
        <f>IF(I$33=0,0,I$33/PPA_fec!I$33)</f>
        <v>0</v>
      </c>
      <c r="J145" s="251">
        <f>IF(J$33=0,0,J$33/PPA_fec!J$33)</f>
        <v>0</v>
      </c>
      <c r="K145" s="251">
        <f>IF(K$33=0,0,K$33/PPA_fec!K$33)</f>
        <v>0</v>
      </c>
      <c r="L145" s="251">
        <f>IF(L$33=0,0,L$33/PPA_fec!L$33)</f>
        <v>0</v>
      </c>
      <c r="M145" s="251">
        <f>IF(M$33=0,0,M$33/PPA_fec!M$33)</f>
        <v>0</v>
      </c>
      <c r="N145" s="251">
        <f>IF(N$33=0,0,N$33/PPA_fec!N$33)</f>
        <v>0</v>
      </c>
      <c r="O145" s="251">
        <f>IF(O$33=0,0,O$33/PPA_fec!O$33)</f>
        <v>0</v>
      </c>
      <c r="P145" s="251">
        <f>IF(P$33=0,0,P$33/PPA_fec!P$33)</f>
        <v>0</v>
      </c>
      <c r="Q145" s="251">
        <f>IF(Q$33=0,0,Q$33/PPA_fec!Q$33)</f>
        <v>0</v>
      </c>
    </row>
    <row r="146" spans="1:17" x14ac:dyDescent="0.25">
      <c r="A146" s="76" t="s">
        <v>81</v>
      </c>
      <c r="B146" s="251">
        <f>IF(B$34=0,0,B$34/PPA_fec!B$34)</f>
        <v>0</v>
      </c>
      <c r="C146" s="251">
        <f>IF(C$34=0,0,C$34/PPA_fec!C$34)</f>
        <v>0</v>
      </c>
      <c r="D146" s="251">
        <f>IF(D$34=0,0,D$34/PPA_fec!D$34)</f>
        <v>0</v>
      </c>
      <c r="E146" s="251">
        <f>IF(E$34=0,0,E$34/PPA_fec!E$34)</f>
        <v>0</v>
      </c>
      <c r="F146" s="251">
        <f>IF(F$34=0,0,F$34/PPA_fec!F$34)</f>
        <v>0</v>
      </c>
      <c r="G146" s="251">
        <f>IF(G$34=0,0,G$34/PPA_fec!G$34)</f>
        <v>0</v>
      </c>
      <c r="H146" s="251">
        <f>IF(H$34=0,0,H$34/PPA_fec!H$34)</f>
        <v>0</v>
      </c>
      <c r="I146" s="251">
        <f>IF(I$34=0,0,I$34/PPA_fec!I$34)</f>
        <v>0</v>
      </c>
      <c r="J146" s="251">
        <f>IF(J$34=0,0,J$34/PPA_fec!J$34)</f>
        <v>0</v>
      </c>
      <c r="K146" s="251">
        <f>IF(K$34=0,0,K$34/PPA_fec!K$34)</f>
        <v>0</v>
      </c>
      <c r="L146" s="251">
        <f>IF(L$34=0,0,L$34/PPA_fec!L$34)</f>
        <v>0</v>
      </c>
      <c r="M146" s="251">
        <f>IF(M$34=0,0,M$34/PPA_fec!M$34)</f>
        <v>0</v>
      </c>
      <c r="N146" s="251">
        <f>IF(N$34=0,0,N$34/PPA_fec!N$34)</f>
        <v>0</v>
      </c>
      <c r="O146" s="251">
        <f>IF(O$34=0,0,O$34/PPA_fec!O$34)</f>
        <v>0</v>
      </c>
      <c r="P146" s="251">
        <f>IF(P$34=0,0,P$34/PPA_fec!P$34)</f>
        <v>0</v>
      </c>
      <c r="Q146" s="251">
        <f>IF(Q$34=0,0,Q$34/PPA_fec!Q$34)</f>
        <v>0</v>
      </c>
    </row>
    <row r="147" spans="1:17" x14ac:dyDescent="0.25">
      <c r="A147" s="76" t="s">
        <v>80</v>
      </c>
      <c r="B147" s="251">
        <f>IF(B$35=0,0,B$35/PPA_fec!B$35)</f>
        <v>0</v>
      </c>
      <c r="C147" s="251">
        <f>IF(C$35=0,0,C$35/PPA_fec!C$35)</f>
        <v>0</v>
      </c>
      <c r="D147" s="251">
        <f>IF(D$35=0,0,D$35/PPA_fec!D$35)</f>
        <v>0</v>
      </c>
      <c r="E147" s="251">
        <f>IF(E$35=0,0,E$35/PPA_fec!E$35)</f>
        <v>0</v>
      </c>
      <c r="F147" s="251">
        <f>IF(F$35=0,0,F$35/PPA_fec!F$35)</f>
        <v>0</v>
      </c>
      <c r="G147" s="251">
        <f>IF(G$35=0,0,G$35/PPA_fec!G$35)</f>
        <v>0</v>
      </c>
      <c r="H147" s="251">
        <f>IF(H$35=0,0,H$35/PPA_fec!H$35)</f>
        <v>0</v>
      </c>
      <c r="I147" s="251">
        <f>IF(I$35=0,0,I$35/PPA_fec!I$35)</f>
        <v>0</v>
      </c>
      <c r="J147" s="251">
        <f>IF(J$35=0,0,J$35/PPA_fec!J$35)</f>
        <v>0</v>
      </c>
      <c r="K147" s="251">
        <f>IF(K$35=0,0,K$35/PPA_fec!K$35)</f>
        <v>0</v>
      </c>
      <c r="L147" s="251">
        <f>IF(L$35=0,0,L$35/PPA_fec!L$35)</f>
        <v>0</v>
      </c>
      <c r="M147" s="251">
        <f>IF(M$35=0,0,M$35/PPA_fec!M$35)</f>
        <v>0</v>
      </c>
      <c r="N147" s="251">
        <f>IF(N$35=0,0,N$35/PPA_fec!N$35)</f>
        <v>0</v>
      </c>
      <c r="O147" s="251">
        <f>IF(O$35=0,0,O$35/PPA_fec!O$35)</f>
        <v>0</v>
      </c>
      <c r="P147" s="251">
        <f>IF(P$35=0,0,P$35/PPA_fec!P$35)</f>
        <v>0</v>
      </c>
      <c r="Q147" s="251">
        <f>IF(Q$35=0,0,Q$35/PPA_fec!Q$35)</f>
        <v>0</v>
      </c>
    </row>
    <row r="148" spans="1:17" x14ac:dyDescent="0.25">
      <c r="A148" s="129" t="s">
        <v>79</v>
      </c>
      <c r="B148" s="250">
        <f>IF(B$36=0,0,B$36/PPA_fec!B$36)</f>
        <v>0</v>
      </c>
      <c r="C148" s="250">
        <f>IF(C$36=0,0,C$36/PPA_fec!C$36)</f>
        <v>0</v>
      </c>
      <c r="D148" s="250">
        <f>IF(D$36=0,0,D$36/PPA_fec!D$36)</f>
        <v>0</v>
      </c>
      <c r="E148" s="250">
        <f>IF(E$36=0,0,E$36/PPA_fec!E$36)</f>
        <v>0</v>
      </c>
      <c r="F148" s="250">
        <f>IF(F$36=0,0,F$36/PPA_fec!F$36)</f>
        <v>0</v>
      </c>
      <c r="G148" s="250">
        <f>IF(G$36=0,0,G$36/PPA_fec!G$36)</f>
        <v>0</v>
      </c>
      <c r="H148" s="250">
        <f>IF(H$36=0,0,H$36/PPA_fec!H$36)</f>
        <v>0</v>
      </c>
      <c r="I148" s="250">
        <f>IF(I$36=0,0,I$36/PPA_fec!I$36)</f>
        <v>0</v>
      </c>
      <c r="J148" s="250">
        <f>IF(J$36=0,0,J$36/PPA_fec!J$36)</f>
        <v>0</v>
      </c>
      <c r="K148" s="250">
        <f>IF(K$36=0,0,K$36/PPA_fec!K$36)</f>
        <v>0</v>
      </c>
      <c r="L148" s="250">
        <f>IF(L$36=0,0,L$36/PPA_fec!L$36)</f>
        <v>0</v>
      </c>
      <c r="M148" s="250">
        <f>IF(M$36=0,0,M$36/PPA_fec!M$36)</f>
        <v>0</v>
      </c>
      <c r="N148" s="250">
        <f>IF(N$36=0,0,N$36/PPA_fec!N$36)</f>
        <v>0</v>
      </c>
      <c r="O148" s="250">
        <f>IF(O$36=0,0,O$36/PPA_fec!O$36)</f>
        <v>0</v>
      </c>
      <c r="P148" s="250">
        <f>IF(P$36=0,0,P$36/PPA_fec!P$36)</f>
        <v>0</v>
      </c>
      <c r="Q148" s="250">
        <f>IF(Q$36=0,0,Q$36/PPA_fec!Q$36)</f>
        <v>0</v>
      </c>
    </row>
    <row r="149" spans="1:17" x14ac:dyDescent="0.25">
      <c r="A149" s="127" t="s">
        <v>238</v>
      </c>
      <c r="B149" s="248">
        <f>IF(B$41=0,0,B$41/PPA_fec!B$41)</f>
        <v>0</v>
      </c>
      <c r="C149" s="248">
        <f>IF(C$41=0,0,C$41/PPA_fec!C$41)</f>
        <v>0</v>
      </c>
      <c r="D149" s="248">
        <f>IF(D$41=0,0,D$41/PPA_fec!D$41)</f>
        <v>0</v>
      </c>
      <c r="E149" s="248">
        <f>IF(E$41=0,0,E$41/PPA_fec!E$41)</f>
        <v>0</v>
      </c>
      <c r="F149" s="248">
        <f>IF(F$41=0,0,F$41/PPA_fec!F$41)</f>
        <v>0</v>
      </c>
      <c r="G149" s="248">
        <f>IF(G$41=0,0,G$41/PPA_fec!G$41)</f>
        <v>0</v>
      </c>
      <c r="H149" s="248">
        <f>IF(H$41=0,0,H$41/PPA_fec!H$41)</f>
        <v>0</v>
      </c>
      <c r="I149" s="248">
        <f>IF(I$41=0,0,I$41/PPA_fec!I$41)</f>
        <v>0</v>
      </c>
      <c r="J149" s="248">
        <f>IF(J$41=0,0,J$41/PPA_fec!J$41)</f>
        <v>0</v>
      </c>
      <c r="K149" s="248">
        <f>IF(K$41=0,0,K$41/PPA_fec!K$41)</f>
        <v>0</v>
      </c>
      <c r="L149" s="248">
        <f>IF(L$41=0,0,L$41/PPA_fec!L$41)</f>
        <v>0</v>
      </c>
      <c r="M149" s="248">
        <f>IF(M$41=0,0,M$41/PPA_fec!M$41)</f>
        <v>0</v>
      </c>
      <c r="N149" s="248">
        <f>IF(N$41=0,0,N$41/PPA_fec!N$41)</f>
        <v>0</v>
      </c>
      <c r="O149" s="248">
        <f>IF(O$41=0,0,O$41/PPA_fec!O$41)</f>
        <v>0</v>
      </c>
      <c r="P149" s="248">
        <f>IF(P$41=0,0,P$41/PPA_fec!P$41)</f>
        <v>0</v>
      </c>
      <c r="Q149" s="248">
        <f>IF(Q$41=0,0,Q$41/PPA_fec!Q$41)</f>
        <v>0</v>
      </c>
    </row>
    <row r="150" spans="1:17" x14ac:dyDescent="0.25">
      <c r="A150" s="127" t="s">
        <v>237</v>
      </c>
      <c r="B150" s="249">
        <f>IF(B$54=0,0,B$54/PPA_fec!B$54)</f>
        <v>0</v>
      </c>
      <c r="C150" s="249">
        <f>IF(C$54=0,0,C$54/PPA_fec!C$54)</f>
        <v>0</v>
      </c>
      <c r="D150" s="249">
        <f>IF(D$54=0,0,D$54/PPA_fec!D$54)</f>
        <v>0</v>
      </c>
      <c r="E150" s="249">
        <f>IF(E$54=0,0,E$54/PPA_fec!E$54)</f>
        <v>0</v>
      </c>
      <c r="F150" s="249">
        <f>IF(F$54=0,0,F$54/PPA_fec!F$54)</f>
        <v>0</v>
      </c>
      <c r="G150" s="249">
        <f>IF(G$54=0,0,G$54/PPA_fec!G$54)</f>
        <v>0</v>
      </c>
      <c r="H150" s="249">
        <f>IF(H$54=0,0,H$54/PPA_fec!H$54)</f>
        <v>0</v>
      </c>
      <c r="I150" s="249">
        <f>IF(I$54=0,0,I$54/PPA_fec!I$54)</f>
        <v>0</v>
      </c>
      <c r="J150" s="249">
        <f>IF(J$54=0,0,J$54/PPA_fec!J$54)</f>
        <v>0</v>
      </c>
      <c r="K150" s="249">
        <f>IF(K$54=0,0,K$54/PPA_fec!K$54)</f>
        <v>0</v>
      </c>
      <c r="L150" s="249">
        <f>IF(L$54=0,0,L$54/PPA_fec!L$54)</f>
        <v>0</v>
      </c>
      <c r="M150" s="249">
        <f>IF(M$54=0,0,M$54/PPA_fec!M$54)</f>
        <v>0</v>
      </c>
      <c r="N150" s="249">
        <f>IF(N$54=0,0,N$54/PPA_fec!N$54)</f>
        <v>0</v>
      </c>
      <c r="O150" s="249">
        <f>IF(O$54=0,0,O$54/PPA_fec!O$54)</f>
        <v>0</v>
      </c>
      <c r="P150" s="249">
        <f>IF(P$54=0,0,P$54/PPA_fec!P$54)</f>
        <v>0</v>
      </c>
      <c r="Q150" s="249">
        <f>IF(Q$54=0,0,Q$54/PPA_fec!Q$54)</f>
        <v>0</v>
      </c>
    </row>
    <row r="151" spans="1:17" x14ac:dyDescent="0.25">
      <c r="A151" s="72" t="s">
        <v>236</v>
      </c>
      <c r="B151" s="265">
        <f>IF(B$67=0,0,B$67/PPA_fec!B$67)</f>
        <v>0</v>
      </c>
      <c r="C151" s="265">
        <f>IF(C$67=0,0,C$67/PPA_fec!C$67)</f>
        <v>0</v>
      </c>
      <c r="D151" s="265">
        <f>IF(D$67=0,0,D$67/PPA_fec!D$67)</f>
        <v>0</v>
      </c>
      <c r="E151" s="265">
        <f>IF(E$67=0,0,E$67/PPA_fec!E$67)</f>
        <v>0</v>
      </c>
      <c r="F151" s="265">
        <f>IF(F$67=0,0,F$67/PPA_fec!F$67)</f>
        <v>0</v>
      </c>
      <c r="G151" s="265">
        <f>IF(G$67=0,0,G$67/PPA_fec!G$67)</f>
        <v>0</v>
      </c>
      <c r="H151" s="265">
        <f>IF(H$67=0,0,H$67/PPA_fec!H$67)</f>
        <v>0</v>
      </c>
      <c r="I151" s="265">
        <f>IF(I$67=0,0,I$67/PPA_fec!I$67)</f>
        <v>0</v>
      </c>
      <c r="J151" s="265">
        <f>IF(J$67=0,0,J$67/PPA_fec!J$67)</f>
        <v>0</v>
      </c>
      <c r="K151" s="265">
        <f>IF(K$67=0,0,K$67/PPA_fec!K$67)</f>
        <v>0</v>
      </c>
      <c r="L151" s="265">
        <f>IF(L$67=0,0,L$67/PPA_fec!L$67)</f>
        <v>0</v>
      </c>
      <c r="M151" s="265">
        <f>IF(M$67=0,0,M$67/PPA_fec!M$67)</f>
        <v>0</v>
      </c>
      <c r="N151" s="265">
        <f>IF(N$67=0,0,N$67/PPA_fec!N$67)</f>
        <v>0</v>
      </c>
      <c r="O151" s="265">
        <f>IF(O$67=0,0,O$67/PPA_fec!O$67)</f>
        <v>0</v>
      </c>
      <c r="P151" s="265">
        <f>IF(P$67=0,0,P$67/PPA_fec!P$67)</f>
        <v>0</v>
      </c>
      <c r="Q151" s="265">
        <f>IF(Q$67=0,0,Q$67/PPA_fec!Q$67)</f>
        <v>0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0.30706118498628249</v>
      </c>
      <c r="C153" s="253">
        <f>IF(C$81=0,0,C$81/PPA_fec!C$81)</f>
        <v>0.30311506964196427</v>
      </c>
      <c r="D153" s="253">
        <f>IF(D$81=0,0,D$81/PPA_fec!D$81)</f>
        <v>0.30593994918297102</v>
      </c>
      <c r="E153" s="253">
        <f>IF(E$81=0,0,E$81/PPA_fec!E$81)</f>
        <v>0.31068423150355157</v>
      </c>
      <c r="F153" s="253">
        <f>IF(F$81=0,0,F$81/PPA_fec!F$81)</f>
        <v>0.31100263005592088</v>
      </c>
      <c r="G153" s="253">
        <f>IF(G$81=0,0,G$81/PPA_fec!G$81)</f>
        <v>0.30988287817331039</v>
      </c>
      <c r="H153" s="253">
        <f>IF(H$81=0,0,H$81/PPA_fec!H$81)</f>
        <v>0.31337385757401282</v>
      </c>
      <c r="I153" s="253">
        <f>IF(I$81=0,0,I$81/PPA_fec!I$81)</f>
        <v>0.3164047152383232</v>
      </c>
      <c r="J153" s="253">
        <f>IF(J$81=0,0,J$81/PPA_fec!J$81)</f>
        <v>0.31328487071572059</v>
      </c>
      <c r="K153" s="253">
        <f>IF(K$81=0,0,K$81/PPA_fec!K$81)</f>
        <v>0.31542751989191553</v>
      </c>
      <c r="L153" s="253">
        <f>IF(L$81=0,0,L$81/PPA_fec!L$81)</f>
        <v>0.31735192332212842</v>
      </c>
      <c r="M153" s="253">
        <f>IF(M$81=0,0,M$81/PPA_fec!M$81)</f>
        <v>0.2983847479402793</v>
      </c>
      <c r="N153" s="253">
        <f>IF(N$81=0,0,N$81/PPA_fec!N$81)</f>
        <v>0.29533864183198555</v>
      </c>
      <c r="O153" s="253">
        <f>IF(O$81=0,0,O$81/PPA_fec!O$81)</f>
        <v>0.29055549801331904</v>
      </c>
      <c r="P153" s="253">
        <f>IF(P$81=0,0,P$81/PPA_fec!P$81)</f>
        <v>0.3033341629860723</v>
      </c>
      <c r="Q153" s="253">
        <f>IF(Q$81=0,0,Q$81/PPA_fec!Q$81)</f>
        <v>0.30433886627788448</v>
      </c>
    </row>
    <row r="154" spans="1:17" x14ac:dyDescent="0.25">
      <c r="A154" s="132" t="s">
        <v>83</v>
      </c>
      <c r="B154" s="282">
        <f>IF(B$82=0,0,B$82/PPA_fec!B$82)</f>
        <v>0.19842295890252518</v>
      </c>
      <c r="C154" s="282">
        <f>IF(C$82=0,0,C$82/PPA_fec!C$82)</f>
        <v>0.1988571923172423</v>
      </c>
      <c r="D154" s="282">
        <f>IF(D$82=0,0,D$82/PPA_fec!D$82)</f>
        <v>0.19992303928483215</v>
      </c>
      <c r="E154" s="282">
        <f>IF(E$82=0,0,E$82/PPA_fec!E$82)</f>
        <v>0.2008337866459175</v>
      </c>
      <c r="F154" s="282">
        <f>IF(F$82=0,0,F$82/PPA_fec!F$82)</f>
        <v>0.2008337866459175</v>
      </c>
      <c r="G154" s="282">
        <f>IF(G$82=0,0,G$82/PPA_fec!G$82)</f>
        <v>0.2008337866459175</v>
      </c>
      <c r="H154" s="282">
        <f>IF(H$82=0,0,H$82/PPA_fec!H$82)</f>
        <v>0.2008337866459175</v>
      </c>
      <c r="I154" s="282">
        <f>IF(I$82=0,0,I$82/PPA_fec!I$82)</f>
        <v>0.20083378664591747</v>
      </c>
      <c r="J154" s="282">
        <f>IF(J$82=0,0,J$82/PPA_fec!J$82)</f>
        <v>0.2008337866459175</v>
      </c>
      <c r="K154" s="282">
        <f>IF(K$82=0,0,K$82/PPA_fec!K$82)</f>
        <v>0.20083378664591747</v>
      </c>
      <c r="L154" s="282">
        <f>IF(L$82=0,0,L$82/PPA_fec!L$82)</f>
        <v>0.2008337866459175</v>
      </c>
      <c r="M154" s="282">
        <f>IF(M$82=0,0,M$82/PPA_fec!M$82)</f>
        <v>0.2008337866459175</v>
      </c>
      <c r="N154" s="282">
        <f>IF(N$82=0,0,N$82/PPA_fec!N$82)</f>
        <v>0.2008337866459175</v>
      </c>
      <c r="O154" s="282">
        <f>IF(O$82=0,0,O$82/PPA_fec!O$82)</f>
        <v>0.2008337866459175</v>
      </c>
      <c r="P154" s="282">
        <f>IF(P$82=0,0,P$82/PPA_fec!P$82)</f>
        <v>0.2008337866459175</v>
      </c>
      <c r="Q154" s="282">
        <f>IF(Q$82=0,0,Q$82/PPA_fec!Q$82)</f>
        <v>0.2008337866459175</v>
      </c>
    </row>
    <row r="155" spans="1:17" x14ac:dyDescent="0.25">
      <c r="A155" s="76" t="s">
        <v>82</v>
      </c>
      <c r="B155" s="281">
        <f>IF(B$83=0,0,B$83/PPA_fec!B$83)</f>
        <v>5.2002828422381353E-2</v>
      </c>
      <c r="C155" s="281">
        <f>IF(C$83=0,0,C$83/PPA_fec!C$83)</f>
        <v>5.2116632620674203E-2</v>
      </c>
      <c r="D155" s="281">
        <f>IF(D$83=0,0,D$83/PPA_fec!D$83)</f>
        <v>5.2395970542488589E-2</v>
      </c>
      <c r="E155" s="281">
        <f>IF(E$83=0,0,E$83/PPA_fec!E$83)</f>
        <v>5.263465985050321E-2</v>
      </c>
      <c r="F155" s="281">
        <f>IF(F$83=0,0,F$83/PPA_fec!F$83)</f>
        <v>5.263465985050321E-2</v>
      </c>
      <c r="G155" s="281">
        <f>IF(G$83=0,0,G$83/PPA_fec!G$83)</f>
        <v>5.263465985050321E-2</v>
      </c>
      <c r="H155" s="281">
        <f>IF(H$83=0,0,H$83/PPA_fec!H$83)</f>
        <v>5.2634659850503203E-2</v>
      </c>
      <c r="I155" s="281">
        <f>IF(I$83=0,0,I$83/PPA_fec!I$83)</f>
        <v>5.263465985050321E-2</v>
      </c>
      <c r="J155" s="281">
        <f>IF(J$83=0,0,J$83/PPA_fec!J$83)</f>
        <v>5.2634659850503224E-2</v>
      </c>
      <c r="K155" s="281">
        <f>IF(K$83=0,0,K$83/PPA_fec!K$83)</f>
        <v>5.263465985050321E-2</v>
      </c>
      <c r="L155" s="281">
        <f>IF(L$83=0,0,L$83/PPA_fec!L$83)</f>
        <v>5.263465985050321E-2</v>
      </c>
      <c r="M155" s="281">
        <f>IF(M$83=0,0,M$83/PPA_fec!M$83)</f>
        <v>5.2634659850503203E-2</v>
      </c>
      <c r="N155" s="281">
        <f>IF(N$83=0,0,N$83/PPA_fec!N$83)</f>
        <v>5.263465985050321E-2</v>
      </c>
      <c r="O155" s="281">
        <f>IF(O$83=0,0,O$83/PPA_fec!O$83)</f>
        <v>5.2634659850503217E-2</v>
      </c>
      <c r="P155" s="281">
        <f>IF(P$83=0,0,P$83/PPA_fec!P$83)</f>
        <v>5.263465985050321E-2</v>
      </c>
      <c r="Q155" s="281">
        <f>IF(Q$83=0,0,Q$83/PPA_fec!Q$83)</f>
        <v>5.263465985050321E-2</v>
      </c>
    </row>
    <row r="156" spans="1:17" x14ac:dyDescent="0.25">
      <c r="A156" s="76" t="s">
        <v>81</v>
      </c>
      <c r="B156" s="281">
        <f>IF(B$84=0,0,B$84/PPA_fec!B$84)</f>
        <v>0.29228354486426833</v>
      </c>
      <c r="C156" s="281">
        <f>IF(C$84=0,0,C$84/PPA_fec!C$84)</f>
        <v>0.29292318496667397</v>
      </c>
      <c r="D156" s="281">
        <f>IF(D$84=0,0,D$84/PPA_fec!D$84)</f>
        <v>0.29449321260708949</v>
      </c>
      <c r="E156" s="281">
        <f>IF(E$84=0,0,E$84/PPA_fec!E$84)</f>
        <v>0.29583477342568693</v>
      </c>
      <c r="F156" s="281">
        <f>IF(F$84=0,0,F$84/PPA_fec!F$84)</f>
        <v>0.29583477342568693</v>
      </c>
      <c r="G156" s="281">
        <f>IF(G$84=0,0,G$84/PPA_fec!G$84)</f>
        <v>0.29583477342568693</v>
      </c>
      <c r="H156" s="281">
        <f>IF(H$84=0,0,H$84/PPA_fec!H$84)</f>
        <v>0.29583477342568693</v>
      </c>
      <c r="I156" s="281">
        <f>IF(I$84=0,0,I$84/PPA_fec!I$84)</f>
        <v>0.29583477342568693</v>
      </c>
      <c r="J156" s="281">
        <f>IF(J$84=0,0,J$84/PPA_fec!J$84)</f>
        <v>0.29583477342568693</v>
      </c>
      <c r="K156" s="281">
        <f>IF(K$84=0,0,K$84/PPA_fec!K$84)</f>
        <v>0.29583477342568693</v>
      </c>
      <c r="L156" s="281">
        <f>IF(L$84=0,0,L$84/PPA_fec!L$84)</f>
        <v>0.29583477342568693</v>
      </c>
      <c r="M156" s="281">
        <f>IF(M$84=0,0,M$84/PPA_fec!M$84)</f>
        <v>0.29583477342568693</v>
      </c>
      <c r="N156" s="281">
        <f>IF(N$84=0,0,N$84/PPA_fec!N$84)</f>
        <v>0.29583477342568693</v>
      </c>
      <c r="O156" s="281">
        <f>IF(O$84=0,0,O$84/PPA_fec!O$84)</f>
        <v>0.29583477342568693</v>
      </c>
      <c r="P156" s="281">
        <f>IF(P$84=0,0,P$84/PPA_fec!P$84)</f>
        <v>0.29583477342568693</v>
      </c>
      <c r="Q156" s="281">
        <f>IF(Q$84=0,0,Q$84/PPA_fec!Q$84)</f>
        <v>0.29583477342568693</v>
      </c>
    </row>
    <row r="157" spans="1:17" x14ac:dyDescent="0.25">
      <c r="A157" s="76" t="s">
        <v>80</v>
      </c>
      <c r="B157" s="281">
        <f>IF(B$85=0,0,B$85/PPA_fec!B$85)</f>
        <v>0.20536733536023577</v>
      </c>
      <c r="C157" s="281">
        <f>IF(C$85=0,0,C$85/PPA_fec!C$85)</f>
        <v>0.20581676600978391</v>
      </c>
      <c r="D157" s="281">
        <f>IF(D$85=0,0,D$85/PPA_fec!D$85)</f>
        <v>0.20691991532701212</v>
      </c>
      <c r="E157" s="281">
        <f>IF(E$85=0,0,E$85/PPA_fec!E$85)</f>
        <v>0.20786253688535883</v>
      </c>
      <c r="F157" s="281">
        <f>IF(F$85=0,0,F$85/PPA_fec!F$85)</f>
        <v>0.20786253688535886</v>
      </c>
      <c r="G157" s="281">
        <f>IF(G$85=0,0,G$85/PPA_fec!G$85)</f>
        <v>0.20786253688535883</v>
      </c>
      <c r="H157" s="281">
        <f>IF(H$85=0,0,H$85/PPA_fec!H$85)</f>
        <v>0.2078625368853588</v>
      </c>
      <c r="I157" s="281">
        <f>IF(I$85=0,0,I$85/PPA_fec!I$85)</f>
        <v>0.20786253688535883</v>
      </c>
      <c r="J157" s="281">
        <f>IF(J$85=0,0,J$85/PPA_fec!J$85)</f>
        <v>0.20786253688535883</v>
      </c>
      <c r="K157" s="281">
        <f>IF(K$85=0,0,K$85/PPA_fec!K$85)</f>
        <v>0.20786253688535886</v>
      </c>
      <c r="L157" s="281">
        <f>IF(L$85=0,0,L$85/PPA_fec!L$85)</f>
        <v>0.20786253688535883</v>
      </c>
      <c r="M157" s="281">
        <f>IF(M$85=0,0,M$85/PPA_fec!M$85)</f>
        <v>0.20786253688535883</v>
      </c>
      <c r="N157" s="281">
        <f>IF(N$85=0,0,N$85/PPA_fec!N$85)</f>
        <v>0.20786253688535883</v>
      </c>
      <c r="O157" s="281">
        <f>IF(O$85=0,0,O$85/PPA_fec!O$85)</f>
        <v>0.2078625368853588</v>
      </c>
      <c r="P157" s="281">
        <f>IF(P$85=0,0,P$85/PPA_fec!P$85)</f>
        <v>0.20786253688535883</v>
      </c>
      <c r="Q157" s="281">
        <f>IF(Q$85=0,0,Q$85/PPA_fec!Q$85)</f>
        <v>0.20786253688535883</v>
      </c>
    </row>
    <row r="158" spans="1:17" x14ac:dyDescent="0.25">
      <c r="A158" s="129" t="s">
        <v>79</v>
      </c>
      <c r="B158" s="280">
        <f>IF(B$86=0,0,B$86/PPA_fec!B$86)</f>
        <v>0.32874561652352363</v>
      </c>
      <c r="C158" s="280">
        <f>IF(C$86=0,0,C$86/PPA_fec!C$86)</f>
        <v>0.32260340817436994</v>
      </c>
      <c r="D158" s="280">
        <f>IF(D$86=0,0,D$86/PPA_fec!D$86)</f>
        <v>0.32611583175373937</v>
      </c>
      <c r="E158" s="280">
        <f>IF(E$86=0,0,E$86/PPA_fec!E$86)</f>
        <v>0.33257979085200656</v>
      </c>
      <c r="F158" s="280">
        <f>IF(F$86=0,0,F$86/PPA_fec!F$86)</f>
        <v>0.33305287273555967</v>
      </c>
      <c r="G158" s="280">
        <f>IF(G$86=0,0,G$86/PPA_fec!G$86)</f>
        <v>0.33138912669841331</v>
      </c>
      <c r="H158" s="280">
        <f>IF(H$86=0,0,H$86/PPA_fec!H$86)</f>
        <v>0.33657608216049145</v>
      </c>
      <c r="I158" s="280">
        <f>IF(I$86=0,0,I$86/PPA_fec!I$86)</f>
        <v>0.34107938106667041</v>
      </c>
      <c r="J158" s="280">
        <f>IF(J$86=0,0,J$86/PPA_fec!J$86)</f>
        <v>0.33644386400114634</v>
      </c>
      <c r="K158" s="280">
        <f>IF(K$86=0,0,K$86/PPA_fec!K$86)</f>
        <v>0.33962744791044874</v>
      </c>
      <c r="L158" s="280">
        <f>IF(L$86=0,0,L$86/PPA_fec!L$86)</f>
        <v>0.34248675864759492</v>
      </c>
      <c r="M158" s="280">
        <f>IF(M$86=0,0,M$86/PPA_fec!M$86)</f>
        <v>0.31430501288098195</v>
      </c>
      <c r="N158" s="280">
        <f>IF(N$86=0,0,N$86/PPA_fec!N$86)</f>
        <v>0.30977905758221824</v>
      </c>
      <c r="O158" s="280">
        <f>IF(O$86=0,0,O$86/PPA_fec!O$86)</f>
        <v>0.30267218266019896</v>
      </c>
      <c r="P158" s="280">
        <f>IF(P$86=0,0,P$86/PPA_fec!P$86)</f>
        <v>0.32165893636752652</v>
      </c>
      <c r="Q158" s="280">
        <f>IF(Q$86=0,0,Q$86/PPA_fec!Q$86)</f>
        <v>0.32315174128816987</v>
      </c>
    </row>
    <row r="159" spans="1:17" x14ac:dyDescent="0.25">
      <c r="A159" s="72" t="s">
        <v>235</v>
      </c>
      <c r="B159" s="279">
        <f>IF(B$91=0,0,B$91/PPA_fec!B$91)</f>
        <v>0.27123026288642932</v>
      </c>
      <c r="C159" s="279">
        <f>IF(C$91=0,0,C$91/PPA_fec!C$91)</f>
        <v>0.27182382949726513</v>
      </c>
      <c r="D159" s="279">
        <f>IF(D$91=0,0,D$91/PPA_fec!D$91)</f>
        <v>0.27328076751902969</v>
      </c>
      <c r="E159" s="279">
        <f>IF(E$91=0,0,E$91/PPA_fec!E$91)</f>
        <v>0.27452569526094306</v>
      </c>
      <c r="F159" s="279">
        <f>IF(F$91=0,0,F$91/PPA_fec!F$91)</f>
        <v>0.27452569526094306</v>
      </c>
      <c r="G159" s="279">
        <f>IF(G$91=0,0,G$91/PPA_fec!G$91)</f>
        <v>0.27452569526094306</v>
      </c>
      <c r="H159" s="279">
        <f>IF(H$91=0,0,H$91/PPA_fec!H$91)</f>
        <v>0.27452569526094306</v>
      </c>
      <c r="I159" s="279">
        <f>IF(I$91=0,0,I$91/PPA_fec!I$91)</f>
        <v>0.27452569526094306</v>
      </c>
      <c r="J159" s="279">
        <f>IF(J$91=0,0,J$91/PPA_fec!J$91)</f>
        <v>0.27452569526094311</v>
      </c>
      <c r="K159" s="279">
        <f>IF(K$91=0,0,K$91/PPA_fec!K$91)</f>
        <v>0.27452569526094306</v>
      </c>
      <c r="L159" s="279">
        <f>IF(L$91=0,0,L$91/PPA_fec!L$91)</f>
        <v>0.27452569526094306</v>
      </c>
      <c r="M159" s="279">
        <f>IF(M$91=0,0,M$91/PPA_fec!M$91)</f>
        <v>0.27452569526094306</v>
      </c>
      <c r="N159" s="279">
        <f>IF(N$91=0,0,N$91/PPA_fec!N$91)</f>
        <v>0.27452569526094306</v>
      </c>
      <c r="O159" s="279">
        <f>IF(O$91=0,0,O$91/PPA_fec!O$91)</f>
        <v>0.27452569526094306</v>
      </c>
      <c r="P159" s="279">
        <f>IF(P$91=0,0,P$91/PPA_fec!P$91)</f>
        <v>0.27452569526094311</v>
      </c>
      <c r="Q159" s="279">
        <f>IF(Q$91=0,0,Q$91/PPA_fec!Q$91)</f>
        <v>0.27452569526094306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0</v>
      </c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</row>
    <row r="42" spans="1:17" x14ac:dyDescent="0.25">
      <c r="A42" s="152" t="s">
        <v>247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</row>
    <row r="55" spans="1:17" x14ac:dyDescent="0.25">
      <c r="A55" s="152" t="s">
        <v>245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152" t="s">
        <v>243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11.331860095835603</v>
      </c>
      <c r="C81" s="96">
        <v>16.503733686276</v>
      </c>
      <c r="D81" s="96">
        <v>20.030593899888004</v>
      </c>
      <c r="E81" s="96">
        <v>20.207151423359999</v>
      </c>
      <c r="F81" s="96">
        <v>17.385332838588003</v>
      </c>
      <c r="G81" s="96">
        <v>17.258488276328865</v>
      </c>
      <c r="H81" s="96">
        <v>10.803939345144002</v>
      </c>
      <c r="I81" s="96">
        <v>7.0490150501760018</v>
      </c>
      <c r="J81" s="96">
        <v>9.6310686617640009</v>
      </c>
      <c r="K81" s="96">
        <v>7.5211932688200012</v>
      </c>
      <c r="L81" s="96">
        <v>4.9372615178396355</v>
      </c>
      <c r="M81" s="96">
        <v>8.5277485840836658</v>
      </c>
      <c r="N81" s="96">
        <v>10.601838128169474</v>
      </c>
      <c r="O81" s="96">
        <v>13.238515122772593</v>
      </c>
      <c r="P81" s="96">
        <v>6.8169856905974235</v>
      </c>
      <c r="Q81" s="96">
        <v>6.787559476606031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11.331860095835603</v>
      </c>
      <c r="C86" s="158">
        <v>16.503733686276</v>
      </c>
      <c r="D86" s="158">
        <v>20.030593899888004</v>
      </c>
      <c r="E86" s="158">
        <v>20.207151423359999</v>
      </c>
      <c r="F86" s="158">
        <v>17.385332838588003</v>
      </c>
      <c r="G86" s="158">
        <v>17.258488276328865</v>
      </c>
      <c r="H86" s="158">
        <v>10.803939345144002</v>
      </c>
      <c r="I86" s="158">
        <v>7.0490150501760018</v>
      </c>
      <c r="J86" s="158">
        <v>9.6310686617640009</v>
      </c>
      <c r="K86" s="158">
        <v>7.5211932688200012</v>
      </c>
      <c r="L86" s="158">
        <v>4.9372615178396355</v>
      </c>
      <c r="M86" s="158">
        <v>8.5277485840836658</v>
      </c>
      <c r="N86" s="158">
        <v>10.601838128169474</v>
      </c>
      <c r="O86" s="158">
        <v>13.238515122772593</v>
      </c>
      <c r="P86" s="158">
        <v>6.8169856905974235</v>
      </c>
      <c r="Q86" s="158">
        <v>6.787559476606031</v>
      </c>
    </row>
    <row r="87" spans="1:17" x14ac:dyDescent="0.25">
      <c r="A87" s="92" t="s">
        <v>125</v>
      </c>
      <c r="B87" s="91">
        <v>0</v>
      </c>
      <c r="C87" s="91">
        <v>3.1173414344279999</v>
      </c>
      <c r="D87" s="91">
        <v>3.1277035132200006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11.331860095835603</v>
      </c>
      <c r="C88" s="91">
        <v>13.386392251848001</v>
      </c>
      <c r="D88" s="91">
        <v>16.902890386668002</v>
      </c>
      <c r="E88" s="91">
        <v>20.207151423359999</v>
      </c>
      <c r="F88" s="91">
        <v>17.385332838588003</v>
      </c>
      <c r="G88" s="91">
        <v>17.258488276328865</v>
      </c>
      <c r="H88" s="91">
        <v>10.803939345144002</v>
      </c>
      <c r="I88" s="91">
        <v>7.0490150501760018</v>
      </c>
      <c r="J88" s="91">
        <v>9.6310686617640009</v>
      </c>
      <c r="K88" s="91">
        <v>7.5211932688200012</v>
      </c>
      <c r="L88" s="91">
        <v>4.9372615178396355</v>
      </c>
      <c r="M88" s="91">
        <v>8.5277485840836658</v>
      </c>
      <c r="N88" s="91">
        <v>10.601838128169474</v>
      </c>
      <c r="O88" s="91">
        <v>13.238515122772593</v>
      </c>
      <c r="P88" s="91">
        <v>6.8169856905974235</v>
      </c>
      <c r="Q88" s="91">
        <v>6.787559476606031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</v>
      </c>
      <c r="C107" s="77">
        <f t="shared" si="11"/>
        <v>0</v>
      </c>
      <c r="D107" s="77">
        <f t="shared" si="11"/>
        <v>0</v>
      </c>
      <c r="E107" s="77">
        <f t="shared" si="11"/>
        <v>0</v>
      </c>
      <c r="F107" s="77">
        <f t="shared" si="11"/>
        <v>0</v>
      </c>
      <c r="G107" s="77">
        <f t="shared" si="11"/>
        <v>0</v>
      </c>
      <c r="H107" s="77">
        <f t="shared" si="11"/>
        <v>0</v>
      </c>
      <c r="I107" s="77">
        <f t="shared" si="11"/>
        <v>0</v>
      </c>
      <c r="J107" s="77">
        <f t="shared" si="11"/>
        <v>0</v>
      </c>
      <c r="K107" s="77">
        <f t="shared" si="11"/>
        <v>0</v>
      </c>
      <c r="L107" s="77">
        <f t="shared" si="11"/>
        <v>0</v>
      </c>
      <c r="M107" s="77">
        <f t="shared" si="11"/>
        <v>0</v>
      </c>
      <c r="N107" s="77">
        <f t="shared" si="11"/>
        <v>0</v>
      </c>
      <c r="O107" s="77">
        <f t="shared" si="11"/>
        <v>0</v>
      </c>
      <c r="P107" s="77">
        <f t="shared" si="11"/>
        <v>0</v>
      </c>
      <c r="Q107" s="77">
        <f t="shared" si="11"/>
        <v>0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0</v>
      </c>
      <c r="C112" s="201">
        <f t="shared" si="16"/>
        <v>0</v>
      </c>
      <c r="D112" s="201">
        <f t="shared" si="16"/>
        <v>0</v>
      </c>
      <c r="E112" s="201">
        <f t="shared" si="16"/>
        <v>0</v>
      </c>
      <c r="F112" s="201">
        <f t="shared" si="16"/>
        <v>0</v>
      </c>
      <c r="G112" s="201">
        <f t="shared" si="16"/>
        <v>0</v>
      </c>
      <c r="H112" s="201">
        <f t="shared" si="16"/>
        <v>0</v>
      </c>
      <c r="I112" s="201">
        <f t="shared" si="16"/>
        <v>0</v>
      </c>
      <c r="J112" s="201">
        <f t="shared" si="16"/>
        <v>0</v>
      </c>
      <c r="K112" s="201">
        <f t="shared" si="16"/>
        <v>0</v>
      </c>
      <c r="L112" s="201">
        <f t="shared" si="16"/>
        <v>0</v>
      </c>
      <c r="M112" s="201">
        <f t="shared" si="16"/>
        <v>0</v>
      </c>
      <c r="N112" s="201">
        <f t="shared" si="16"/>
        <v>0</v>
      </c>
      <c r="O112" s="201">
        <f t="shared" si="16"/>
        <v>0</v>
      </c>
      <c r="P112" s="201">
        <f t="shared" si="16"/>
        <v>0</v>
      </c>
      <c r="Q112" s="201">
        <f t="shared" si="16"/>
        <v>0</v>
      </c>
    </row>
    <row r="113" spans="1:17" x14ac:dyDescent="0.25">
      <c r="A113" s="127" t="s">
        <v>238</v>
      </c>
      <c r="B113" s="200">
        <f t="shared" ref="B113:Q113" si="17">IF(B$41=0,0,B$41/B$31)</f>
        <v>0</v>
      </c>
      <c r="C113" s="200">
        <f t="shared" si="17"/>
        <v>0</v>
      </c>
      <c r="D113" s="200">
        <f t="shared" si="17"/>
        <v>0</v>
      </c>
      <c r="E113" s="200">
        <f t="shared" si="17"/>
        <v>0</v>
      </c>
      <c r="F113" s="200">
        <f t="shared" si="17"/>
        <v>0</v>
      </c>
      <c r="G113" s="200">
        <f t="shared" si="17"/>
        <v>0</v>
      </c>
      <c r="H113" s="200">
        <f t="shared" si="17"/>
        <v>0</v>
      </c>
      <c r="I113" s="200">
        <f t="shared" si="17"/>
        <v>0</v>
      </c>
      <c r="J113" s="200">
        <f t="shared" si="17"/>
        <v>0</v>
      </c>
      <c r="K113" s="200">
        <f t="shared" si="17"/>
        <v>0</v>
      </c>
      <c r="L113" s="200">
        <f t="shared" si="17"/>
        <v>0</v>
      </c>
      <c r="M113" s="200">
        <f t="shared" si="17"/>
        <v>0</v>
      </c>
      <c r="N113" s="200">
        <f t="shared" si="17"/>
        <v>0</v>
      </c>
      <c r="O113" s="200">
        <f t="shared" si="17"/>
        <v>0</v>
      </c>
      <c r="P113" s="200">
        <f t="shared" si="17"/>
        <v>0</v>
      </c>
      <c r="Q113" s="200">
        <f t="shared" si="17"/>
        <v>0</v>
      </c>
    </row>
    <row r="114" spans="1:17" x14ac:dyDescent="0.25">
      <c r="A114" s="142" t="s">
        <v>247</v>
      </c>
      <c r="B114" s="199">
        <f t="shared" ref="B114:Q114" si="18">IF(B$42=0,0,B$42/B$31)</f>
        <v>0</v>
      </c>
      <c r="C114" s="199">
        <f t="shared" si="18"/>
        <v>0</v>
      </c>
      <c r="D114" s="199">
        <f t="shared" si="18"/>
        <v>0</v>
      </c>
      <c r="E114" s="199">
        <f t="shared" si="18"/>
        <v>0</v>
      </c>
      <c r="F114" s="199">
        <f t="shared" si="18"/>
        <v>0</v>
      </c>
      <c r="G114" s="199">
        <f t="shared" si="18"/>
        <v>0</v>
      </c>
      <c r="H114" s="199">
        <f t="shared" si="18"/>
        <v>0</v>
      </c>
      <c r="I114" s="199">
        <f t="shared" si="18"/>
        <v>0</v>
      </c>
      <c r="J114" s="199">
        <f t="shared" si="18"/>
        <v>0</v>
      </c>
      <c r="K114" s="199">
        <f t="shared" si="18"/>
        <v>0</v>
      </c>
      <c r="L114" s="199">
        <f t="shared" si="18"/>
        <v>0</v>
      </c>
      <c r="M114" s="199">
        <f t="shared" si="18"/>
        <v>0</v>
      </c>
      <c r="N114" s="199">
        <f t="shared" si="18"/>
        <v>0</v>
      </c>
      <c r="O114" s="199">
        <f t="shared" si="18"/>
        <v>0</v>
      </c>
      <c r="P114" s="199">
        <f t="shared" si="18"/>
        <v>0</v>
      </c>
      <c r="Q114" s="199">
        <f t="shared" si="18"/>
        <v>0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</v>
      </c>
      <c r="C116" s="200">
        <f t="shared" si="20"/>
        <v>0</v>
      </c>
      <c r="D116" s="200">
        <f t="shared" si="20"/>
        <v>0</v>
      </c>
      <c r="E116" s="200">
        <f t="shared" si="20"/>
        <v>0</v>
      </c>
      <c r="F116" s="200">
        <f t="shared" si="20"/>
        <v>0</v>
      </c>
      <c r="G116" s="200">
        <f t="shared" si="20"/>
        <v>0</v>
      </c>
      <c r="H116" s="200">
        <f t="shared" si="20"/>
        <v>0</v>
      </c>
      <c r="I116" s="200">
        <f t="shared" si="20"/>
        <v>0</v>
      </c>
      <c r="J116" s="200">
        <f t="shared" si="20"/>
        <v>0</v>
      </c>
      <c r="K116" s="200">
        <f t="shared" si="20"/>
        <v>0</v>
      </c>
      <c r="L116" s="200">
        <f t="shared" si="20"/>
        <v>0</v>
      </c>
      <c r="M116" s="200">
        <f t="shared" si="20"/>
        <v>0</v>
      </c>
      <c r="N116" s="200">
        <f t="shared" si="20"/>
        <v>0</v>
      </c>
      <c r="O116" s="200">
        <f t="shared" si="20"/>
        <v>0</v>
      </c>
      <c r="P116" s="200">
        <f t="shared" si="20"/>
        <v>0</v>
      </c>
      <c r="Q116" s="200">
        <f t="shared" si="20"/>
        <v>0</v>
      </c>
    </row>
    <row r="117" spans="1:17" x14ac:dyDescent="0.25">
      <c r="A117" s="142" t="s">
        <v>245</v>
      </c>
      <c r="B117" s="199">
        <f t="shared" ref="B117:Q117" si="21">IF(B$55=0,0,B$55/B$31)</f>
        <v>0</v>
      </c>
      <c r="C117" s="199">
        <f t="shared" si="21"/>
        <v>0</v>
      </c>
      <c r="D117" s="199">
        <f t="shared" si="21"/>
        <v>0</v>
      </c>
      <c r="E117" s="199">
        <f t="shared" si="21"/>
        <v>0</v>
      </c>
      <c r="F117" s="199">
        <f t="shared" si="21"/>
        <v>0</v>
      </c>
      <c r="G117" s="199">
        <f t="shared" si="21"/>
        <v>0</v>
      </c>
      <c r="H117" s="199">
        <f t="shared" si="21"/>
        <v>0</v>
      </c>
      <c r="I117" s="199">
        <f t="shared" si="21"/>
        <v>0</v>
      </c>
      <c r="J117" s="199">
        <f t="shared" si="21"/>
        <v>0</v>
      </c>
      <c r="K117" s="199">
        <f t="shared" si="21"/>
        <v>0</v>
      </c>
      <c r="L117" s="199">
        <f t="shared" si="21"/>
        <v>0</v>
      </c>
      <c r="M117" s="199">
        <f t="shared" si="21"/>
        <v>0</v>
      </c>
      <c r="N117" s="199">
        <f t="shared" si="21"/>
        <v>0</v>
      </c>
      <c r="O117" s="199">
        <f t="shared" si="21"/>
        <v>0</v>
      </c>
      <c r="P117" s="199">
        <f t="shared" si="21"/>
        <v>0</v>
      </c>
      <c r="Q117" s="199">
        <f t="shared" si="21"/>
        <v>0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</v>
      </c>
      <c r="C119" s="200">
        <f t="shared" si="23"/>
        <v>0</v>
      </c>
      <c r="D119" s="200">
        <f t="shared" si="23"/>
        <v>0</v>
      </c>
      <c r="E119" s="200">
        <f t="shared" si="23"/>
        <v>0</v>
      </c>
      <c r="F119" s="200">
        <f t="shared" si="23"/>
        <v>0</v>
      </c>
      <c r="G119" s="200">
        <f t="shared" si="23"/>
        <v>0</v>
      </c>
      <c r="H119" s="200">
        <f t="shared" si="23"/>
        <v>0</v>
      </c>
      <c r="I119" s="200">
        <f t="shared" si="23"/>
        <v>0</v>
      </c>
      <c r="J119" s="200">
        <f t="shared" si="23"/>
        <v>0</v>
      </c>
      <c r="K119" s="200">
        <f t="shared" si="23"/>
        <v>0</v>
      </c>
      <c r="L119" s="200">
        <f t="shared" si="23"/>
        <v>0</v>
      </c>
      <c r="M119" s="200">
        <f t="shared" si="23"/>
        <v>0</v>
      </c>
      <c r="N119" s="200">
        <f t="shared" si="23"/>
        <v>0</v>
      </c>
      <c r="O119" s="200">
        <f t="shared" si="23"/>
        <v>0</v>
      </c>
      <c r="P119" s="200">
        <f t="shared" si="23"/>
        <v>0</v>
      </c>
      <c r="Q119" s="200">
        <f t="shared" si="23"/>
        <v>0</v>
      </c>
    </row>
    <row r="120" spans="1:17" x14ac:dyDescent="0.25">
      <c r="A120" s="142" t="s">
        <v>243</v>
      </c>
      <c r="B120" s="199">
        <f t="shared" ref="B120:Q120" si="24">IF(B$68=0,0,B$68/B$31)</f>
        <v>0</v>
      </c>
      <c r="C120" s="199">
        <f t="shared" si="24"/>
        <v>0</v>
      </c>
      <c r="D120" s="199">
        <f t="shared" si="24"/>
        <v>0</v>
      </c>
      <c r="E120" s="199">
        <f t="shared" si="24"/>
        <v>0</v>
      </c>
      <c r="F120" s="199">
        <f t="shared" si="24"/>
        <v>0</v>
      </c>
      <c r="G120" s="199">
        <f t="shared" si="24"/>
        <v>0</v>
      </c>
      <c r="H120" s="199">
        <f t="shared" si="24"/>
        <v>0</v>
      </c>
      <c r="I120" s="199">
        <f t="shared" si="24"/>
        <v>0</v>
      </c>
      <c r="J120" s="199">
        <f t="shared" si="24"/>
        <v>0</v>
      </c>
      <c r="K120" s="199">
        <f t="shared" si="24"/>
        <v>0</v>
      </c>
      <c r="L120" s="199">
        <f t="shared" si="24"/>
        <v>0</v>
      </c>
      <c r="M120" s="199">
        <f t="shared" si="24"/>
        <v>0</v>
      </c>
      <c r="N120" s="199">
        <f t="shared" si="24"/>
        <v>0</v>
      </c>
      <c r="O120" s="199">
        <f t="shared" si="24"/>
        <v>0</v>
      </c>
      <c r="P120" s="199">
        <f t="shared" si="24"/>
        <v>0</v>
      </c>
      <c r="Q120" s="199">
        <f t="shared" si="24"/>
        <v>0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0</v>
      </c>
      <c r="C133" s="230">
        <f>IF(C$5=0,0,C$5/PPA_fec!C$5)</f>
        <v>0</v>
      </c>
      <c r="D133" s="230">
        <f>IF(D$5=0,0,D$5/PPA_fec!D$5)</f>
        <v>0</v>
      </c>
      <c r="E133" s="230">
        <f>IF(E$5=0,0,E$5/PPA_fec!E$5)</f>
        <v>0</v>
      </c>
      <c r="F133" s="230">
        <f>IF(F$5=0,0,F$5/PPA_fec!F$5)</f>
        <v>0</v>
      </c>
      <c r="G133" s="230">
        <f>IF(G$5=0,0,G$5/PPA_fec!G$5)</f>
        <v>0</v>
      </c>
      <c r="H133" s="230">
        <f>IF(H$5=0,0,H$5/PPA_fec!H$5)</f>
        <v>0</v>
      </c>
      <c r="I133" s="230">
        <f>IF(I$5=0,0,I$5/PPA_fec!I$5)</f>
        <v>0</v>
      </c>
      <c r="J133" s="230">
        <f>IF(J$5=0,0,J$5/PPA_fec!J$5)</f>
        <v>0</v>
      </c>
      <c r="K133" s="230">
        <f>IF(K$5=0,0,K$5/PPA_fec!K$5)</f>
        <v>0</v>
      </c>
      <c r="L133" s="230">
        <f>IF(L$5=0,0,L$5/PPA_fec!L$5)</f>
        <v>0</v>
      </c>
      <c r="M133" s="230">
        <f>IF(M$5=0,0,M$5/PPA_fec!M$5)</f>
        <v>0</v>
      </c>
      <c r="N133" s="230">
        <f>IF(N$5=0,0,N$5/PPA_fec!N$5)</f>
        <v>0</v>
      </c>
      <c r="O133" s="230">
        <f>IF(O$5=0,0,O$5/PPA_fec!O$5)</f>
        <v>0</v>
      </c>
      <c r="P133" s="230">
        <f>IF(P$5=0,0,P$5/PPA_fec!P$5)</f>
        <v>0</v>
      </c>
      <c r="Q133" s="230">
        <f>IF(Q$5=0,0,Q$5/PPA_fec!Q$5)</f>
        <v>0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</v>
      </c>
      <c r="C138" s="227">
        <f>IF(C$10=0,0,C$10/PPA_fec!C$10)</f>
        <v>0</v>
      </c>
      <c r="D138" s="227">
        <f>IF(D$10=0,0,D$10/PPA_fec!D$10)</f>
        <v>0</v>
      </c>
      <c r="E138" s="227">
        <f>IF(E$10=0,0,E$10/PPA_fec!E$10)</f>
        <v>0</v>
      </c>
      <c r="F138" s="227">
        <f>IF(F$10=0,0,F$10/PPA_fec!F$10)</f>
        <v>0</v>
      </c>
      <c r="G138" s="227">
        <f>IF(G$10=0,0,G$10/PPA_fec!G$10)</f>
        <v>0</v>
      </c>
      <c r="H138" s="227">
        <f>IF(H$10=0,0,H$10/PPA_fec!H$10)</f>
        <v>0</v>
      </c>
      <c r="I138" s="227">
        <f>IF(I$10=0,0,I$10/PPA_fec!I$10)</f>
        <v>0</v>
      </c>
      <c r="J138" s="227">
        <f>IF(J$10=0,0,J$10/PPA_fec!J$10)</f>
        <v>0</v>
      </c>
      <c r="K138" s="227">
        <f>IF(K$10=0,0,K$10/PPA_fec!K$10)</f>
        <v>0</v>
      </c>
      <c r="L138" s="227">
        <f>IF(L$10=0,0,L$10/PPA_fec!L$10)</f>
        <v>0</v>
      </c>
      <c r="M138" s="227">
        <f>IF(M$10=0,0,M$10/PPA_fec!M$10)</f>
        <v>0</v>
      </c>
      <c r="N138" s="227">
        <f>IF(N$10=0,0,N$10/PPA_fec!N$10)</f>
        <v>0</v>
      </c>
      <c r="O138" s="227">
        <f>IF(O$10=0,0,O$10/PPA_fec!O$10)</f>
        <v>0</v>
      </c>
      <c r="P138" s="227">
        <f>IF(P$10=0,0,P$10/PPA_fec!P$10)</f>
        <v>0</v>
      </c>
      <c r="Q138" s="227">
        <f>IF(Q$10=0,0,Q$10/PPA_fec!Q$10)</f>
        <v>0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0</v>
      </c>
      <c r="C143" s="230">
        <f>IF(C$31=0,0,C$31/PPA_fec!C$31)</f>
        <v>0</v>
      </c>
      <c r="D143" s="230">
        <f>IF(D$31=0,0,D$31/PPA_fec!D$31)</f>
        <v>0</v>
      </c>
      <c r="E143" s="230">
        <f>IF(E$31=0,0,E$31/PPA_fec!E$31)</f>
        <v>0</v>
      </c>
      <c r="F143" s="230">
        <f>IF(F$31=0,0,F$31/PPA_fec!F$31)</f>
        <v>0</v>
      </c>
      <c r="G143" s="230">
        <f>IF(G$31=0,0,G$31/PPA_fec!G$31)</f>
        <v>0</v>
      </c>
      <c r="H143" s="230">
        <f>IF(H$31=0,0,H$31/PPA_fec!H$31)</f>
        <v>0</v>
      </c>
      <c r="I143" s="230">
        <f>IF(I$31=0,0,I$31/PPA_fec!I$31)</f>
        <v>0</v>
      </c>
      <c r="J143" s="230">
        <f>IF(J$31=0,0,J$31/PPA_fec!J$31)</f>
        <v>0</v>
      </c>
      <c r="K143" s="230">
        <f>IF(K$31=0,0,K$31/PPA_fec!K$31)</f>
        <v>0</v>
      </c>
      <c r="L143" s="230">
        <f>IF(L$31=0,0,L$31/PPA_fec!L$31)</f>
        <v>0</v>
      </c>
      <c r="M143" s="230">
        <f>IF(M$31=0,0,M$31/PPA_fec!M$31)</f>
        <v>0</v>
      </c>
      <c r="N143" s="230">
        <f>IF(N$31=0,0,N$31/PPA_fec!N$31)</f>
        <v>0</v>
      </c>
      <c r="O143" s="230">
        <f>IF(O$31=0,0,O$31/PPA_fec!O$31)</f>
        <v>0</v>
      </c>
      <c r="P143" s="230">
        <f>IF(P$31=0,0,P$31/PPA_fec!P$31)</f>
        <v>0</v>
      </c>
      <c r="Q143" s="230">
        <f>IF(Q$31=0,0,Q$31/PPA_fec!Q$31)</f>
        <v>0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0</v>
      </c>
      <c r="C148" s="227">
        <f>IF(C$36=0,0,C$36/PPA_fec!C$36)</f>
        <v>0</v>
      </c>
      <c r="D148" s="227">
        <f>IF(D$36=0,0,D$36/PPA_fec!D$36)</f>
        <v>0</v>
      </c>
      <c r="E148" s="227">
        <f>IF(E$36=0,0,E$36/PPA_fec!E$36)</f>
        <v>0</v>
      </c>
      <c r="F148" s="227">
        <f>IF(F$36=0,0,F$36/PPA_fec!F$36)</f>
        <v>0</v>
      </c>
      <c r="G148" s="227">
        <f>IF(G$36=0,0,G$36/PPA_fec!G$36)</f>
        <v>0</v>
      </c>
      <c r="H148" s="227">
        <f>IF(H$36=0,0,H$36/PPA_fec!H$36)</f>
        <v>0</v>
      </c>
      <c r="I148" s="227">
        <f>IF(I$36=0,0,I$36/PPA_fec!I$36)</f>
        <v>0</v>
      </c>
      <c r="J148" s="227">
        <f>IF(J$36=0,0,J$36/PPA_fec!J$36)</f>
        <v>0</v>
      </c>
      <c r="K148" s="227">
        <f>IF(K$36=0,0,K$36/PPA_fec!K$36)</f>
        <v>0</v>
      </c>
      <c r="L148" s="227">
        <f>IF(L$36=0,0,L$36/PPA_fec!L$36)</f>
        <v>0</v>
      </c>
      <c r="M148" s="227">
        <f>IF(M$36=0,0,M$36/PPA_fec!M$36)</f>
        <v>0</v>
      </c>
      <c r="N148" s="227">
        <f>IF(N$36=0,0,N$36/PPA_fec!N$36)</f>
        <v>0</v>
      </c>
      <c r="O148" s="227">
        <f>IF(O$36=0,0,O$36/PPA_fec!O$36)</f>
        <v>0</v>
      </c>
      <c r="P148" s="227">
        <f>IF(P$36=0,0,P$36/PPA_fec!P$36)</f>
        <v>0</v>
      </c>
      <c r="Q148" s="227">
        <f>IF(Q$36=0,0,Q$36/PPA_fec!Q$36)</f>
        <v>0</v>
      </c>
    </row>
    <row r="149" spans="1:17" x14ac:dyDescent="0.25">
      <c r="A149" s="127" t="s">
        <v>238</v>
      </c>
      <c r="B149" s="225">
        <f>IF(B$41=0,0,B$41/PPA_fec!B$41)</f>
        <v>0</v>
      </c>
      <c r="C149" s="225">
        <f>IF(C$41=0,0,C$41/PPA_fec!C$41)</f>
        <v>0</v>
      </c>
      <c r="D149" s="225">
        <f>IF(D$41=0,0,D$41/PPA_fec!D$41)</f>
        <v>0</v>
      </c>
      <c r="E149" s="225">
        <f>IF(E$41=0,0,E$41/PPA_fec!E$41)</f>
        <v>0</v>
      </c>
      <c r="F149" s="225">
        <f>IF(F$41=0,0,F$41/PPA_fec!F$41)</f>
        <v>0</v>
      </c>
      <c r="G149" s="225">
        <f>IF(G$41=0,0,G$41/PPA_fec!G$41)</f>
        <v>0</v>
      </c>
      <c r="H149" s="225">
        <f>IF(H$41=0,0,H$41/PPA_fec!H$41)</f>
        <v>0</v>
      </c>
      <c r="I149" s="225">
        <f>IF(I$41=0,0,I$41/PPA_fec!I$41)</f>
        <v>0</v>
      </c>
      <c r="J149" s="225">
        <f>IF(J$41=0,0,J$41/PPA_fec!J$41)</f>
        <v>0</v>
      </c>
      <c r="K149" s="225">
        <f>IF(K$41=0,0,K$41/PPA_fec!K$41)</f>
        <v>0</v>
      </c>
      <c r="L149" s="225">
        <f>IF(L$41=0,0,L$41/PPA_fec!L$41)</f>
        <v>0</v>
      </c>
      <c r="M149" s="225">
        <f>IF(M$41=0,0,M$41/PPA_fec!M$41)</f>
        <v>0</v>
      </c>
      <c r="N149" s="225">
        <f>IF(N$41=0,0,N$41/PPA_fec!N$41)</f>
        <v>0</v>
      </c>
      <c r="O149" s="225">
        <f>IF(O$41=0,0,O$41/PPA_fec!O$41)</f>
        <v>0</v>
      </c>
      <c r="P149" s="225">
        <f>IF(P$41=0,0,P$41/PPA_fec!P$41)</f>
        <v>0</v>
      </c>
      <c r="Q149" s="225">
        <f>IF(Q$41=0,0,Q$41/PPA_fec!Q$41)</f>
        <v>0</v>
      </c>
    </row>
    <row r="150" spans="1:17" x14ac:dyDescent="0.25">
      <c r="A150" s="127" t="s">
        <v>237</v>
      </c>
      <c r="B150" s="226">
        <f>IF(B$54=0,0,B$54/PPA_fec!B$54)</f>
        <v>0</v>
      </c>
      <c r="C150" s="226">
        <f>IF(C$54=0,0,C$54/PPA_fec!C$54)</f>
        <v>0</v>
      </c>
      <c r="D150" s="226">
        <f>IF(D$54=0,0,D$54/PPA_fec!D$54)</f>
        <v>0</v>
      </c>
      <c r="E150" s="226">
        <f>IF(E$54=0,0,E$54/PPA_fec!E$54)</f>
        <v>0</v>
      </c>
      <c r="F150" s="226">
        <f>IF(F$54=0,0,F$54/PPA_fec!F$54)</f>
        <v>0</v>
      </c>
      <c r="G150" s="226">
        <f>IF(G$54=0,0,G$54/PPA_fec!G$54)</f>
        <v>0</v>
      </c>
      <c r="H150" s="226">
        <f>IF(H$54=0,0,H$54/PPA_fec!H$54)</f>
        <v>0</v>
      </c>
      <c r="I150" s="226">
        <f>IF(I$54=0,0,I$54/PPA_fec!I$54)</f>
        <v>0</v>
      </c>
      <c r="J150" s="226">
        <f>IF(J$54=0,0,J$54/PPA_fec!J$54)</f>
        <v>0</v>
      </c>
      <c r="K150" s="226">
        <f>IF(K$54=0,0,K$54/PPA_fec!K$54)</f>
        <v>0</v>
      </c>
      <c r="L150" s="226">
        <f>IF(L$54=0,0,L$54/PPA_fec!L$54)</f>
        <v>0</v>
      </c>
      <c r="M150" s="226">
        <f>IF(M$54=0,0,M$54/PPA_fec!M$54)</f>
        <v>0</v>
      </c>
      <c r="N150" s="226">
        <f>IF(N$54=0,0,N$54/PPA_fec!N$54)</f>
        <v>0</v>
      </c>
      <c r="O150" s="226">
        <f>IF(O$54=0,0,O$54/PPA_fec!O$54)</f>
        <v>0</v>
      </c>
      <c r="P150" s="226">
        <f>IF(P$54=0,0,P$54/PPA_fec!P$54)</f>
        <v>0</v>
      </c>
      <c r="Q150" s="226">
        <f>IF(Q$54=0,0,Q$54/PPA_fec!Q$54)</f>
        <v>0</v>
      </c>
    </row>
    <row r="151" spans="1:17" x14ac:dyDescent="0.25">
      <c r="A151" s="72" t="s">
        <v>236</v>
      </c>
      <c r="B151" s="258">
        <f>IF(B$67=0,0,B$67/PPA_fec!B$67)</f>
        <v>0</v>
      </c>
      <c r="C151" s="258">
        <f>IF(C$67=0,0,C$67/PPA_fec!C$67)</f>
        <v>0</v>
      </c>
      <c r="D151" s="258">
        <f>IF(D$67=0,0,D$67/PPA_fec!D$67)</f>
        <v>0</v>
      </c>
      <c r="E151" s="258">
        <f>IF(E$67=0,0,E$67/PPA_fec!E$67)</f>
        <v>0</v>
      </c>
      <c r="F151" s="258">
        <f>IF(F$67=0,0,F$67/PPA_fec!F$67)</f>
        <v>0</v>
      </c>
      <c r="G151" s="258">
        <f>IF(G$67=0,0,G$67/PPA_fec!G$67)</f>
        <v>0</v>
      </c>
      <c r="H151" s="258">
        <f>IF(H$67=0,0,H$67/PPA_fec!H$67)</f>
        <v>0</v>
      </c>
      <c r="I151" s="258">
        <f>IF(I$67=0,0,I$67/PPA_fec!I$67)</f>
        <v>0</v>
      </c>
      <c r="J151" s="258">
        <f>IF(J$67=0,0,J$67/PPA_fec!J$67)</f>
        <v>0</v>
      </c>
      <c r="K151" s="258">
        <f>IF(K$67=0,0,K$67/PPA_fec!K$67)</f>
        <v>0</v>
      </c>
      <c r="L151" s="258">
        <f>IF(L$67=0,0,L$67/PPA_fec!L$67)</f>
        <v>0</v>
      </c>
      <c r="M151" s="258">
        <f>IF(M$67=0,0,M$67/PPA_fec!M$67)</f>
        <v>0</v>
      </c>
      <c r="N151" s="258">
        <f>IF(N$67=0,0,N$67/PPA_fec!N$67)</f>
        <v>0</v>
      </c>
      <c r="O151" s="258">
        <f>IF(O$67=0,0,O$67/PPA_fec!O$67)</f>
        <v>0</v>
      </c>
      <c r="P151" s="258">
        <f>IF(P$67=0,0,P$67/PPA_fec!P$67)</f>
        <v>0</v>
      </c>
      <c r="Q151" s="258">
        <f>IF(Q$67=0,0,Q$67/PPA_fec!Q$67)</f>
        <v>0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0.83837920429198509</v>
      </c>
      <c r="C153" s="230">
        <f>IF(C$81=0,0,C$81/PPA_fec!C$81)</f>
        <v>0.97649046399287165</v>
      </c>
      <c r="D153" s="230">
        <f>IF(D$81=0,0,D$81/PPA_fec!D$81)</f>
        <v>0.94017879764356804</v>
      </c>
      <c r="E153" s="230">
        <f>IF(E$81=0,0,E$81/PPA_fec!E$81)</f>
        <v>0.84182749491062059</v>
      </c>
      <c r="F153" s="230">
        <f>IF(F$81=0,0,F$81/PPA_fec!F$81)</f>
        <v>0.83163594696517307</v>
      </c>
      <c r="G153" s="230">
        <f>IF(G$81=0,0,G$81/PPA_fec!G$81)</f>
        <v>0.86747783416506763</v>
      </c>
      <c r="H153" s="230">
        <f>IF(H$81=0,0,H$81/PPA_fec!H$81)</f>
        <v>0.75573585646422214</v>
      </c>
      <c r="I153" s="230">
        <f>IF(I$81=0,0,I$81/PPA_fec!I$81)</f>
        <v>0.65872181236196448</v>
      </c>
      <c r="J153" s="230">
        <f>IF(J$81=0,0,J$81/PPA_fec!J$81)</f>
        <v>0.75858421687934363</v>
      </c>
      <c r="K153" s="230">
        <f>IF(K$81=0,0,K$81/PPA_fec!K$81)</f>
        <v>0.69000063932544797</v>
      </c>
      <c r="L153" s="230">
        <f>IF(L$81=0,0,L$81/PPA_fec!L$81)</f>
        <v>0.62840284097034638</v>
      </c>
      <c r="M153" s="230">
        <f>IF(M$81=0,0,M$81/PPA_fec!M$81)</f>
        <v>1.2355189093551162</v>
      </c>
      <c r="N153" s="230">
        <f>IF(N$81=0,0,N$81/PPA_fec!N$81)</f>
        <v>1.3330210374853746</v>
      </c>
      <c r="O153" s="230">
        <f>IF(O$81=0,0,O$81/PPA_fec!O$81)</f>
        <v>1.4861236166119762</v>
      </c>
      <c r="P153" s="230">
        <f>IF(P$81=0,0,P$81/PPA_fec!P$81)</f>
        <v>1.077094191762118</v>
      </c>
      <c r="Q153" s="230">
        <f>IF(Q$81=0,0,Q$81/PPA_fec!Q$81)</f>
        <v>1.0449348691356211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1.2456778152630008</v>
      </c>
      <c r="C158" s="273">
        <f>IF(C$86=0,0,C$86/PPA_fec!C$86)</f>
        <v>1.4508858301644578</v>
      </c>
      <c r="D158" s="273">
        <f>IF(D$86=0,0,D$86/PPA_fec!D$86)</f>
        <v>1.3969333502186334</v>
      </c>
      <c r="E158" s="273">
        <f>IF(E$86=0,0,E$86/PPA_fec!E$86)</f>
        <v>1.250801343020159</v>
      </c>
      <c r="F158" s="273">
        <f>IF(F$86=0,0,F$86/PPA_fec!F$86)</f>
        <v>1.235658570974</v>
      </c>
      <c r="G158" s="273">
        <f>IF(G$86=0,0,G$86/PPA_fec!G$86)</f>
        <v>1.2889130452184709</v>
      </c>
      <c r="H158" s="273">
        <f>IF(H$86=0,0,H$86/PPA_fec!H$86)</f>
        <v>1.1228849496467226</v>
      </c>
      <c r="I158" s="273">
        <f>IF(I$86=0,0,I$86/PPA_fec!I$86)</f>
        <v>0.97873986364213161</v>
      </c>
      <c r="J158" s="273">
        <f>IF(J$86=0,0,J$86/PPA_fec!J$86)</f>
        <v>1.1271170910939645</v>
      </c>
      <c r="K158" s="273">
        <f>IF(K$86=0,0,K$86/PPA_fec!K$86)</f>
        <v>1.02521446682455</v>
      </c>
      <c r="L158" s="273">
        <f>IF(L$86=0,0,L$86/PPA_fec!L$86)</f>
        <v>0.93369142988949905</v>
      </c>
      <c r="M158" s="273">
        <f>IF(M$86=0,0,M$86/PPA_fec!M$86)</f>
        <v>1.8357546177703057</v>
      </c>
      <c r="N158" s="273">
        <f>IF(N$86=0,0,N$86/PPA_fec!N$86)</f>
        <v>1.9806249071703921</v>
      </c>
      <c r="O158" s="273">
        <f>IF(O$86=0,0,O$86/PPA_fec!O$86)</f>
        <v>2.2081072746971682</v>
      </c>
      <c r="P158" s="273">
        <f>IF(P$86=0,0,P$86/PPA_fec!P$86)</f>
        <v>1.6003645280774643</v>
      </c>
      <c r="Q158" s="273">
        <f>IF(Q$86=0,0,Q$86/PPA_fec!Q$86)</f>
        <v>1.5525816697424422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262.84928626309193</v>
      </c>
      <c r="C3" s="46">
        <v>262.90374503702111</v>
      </c>
      <c r="D3" s="46">
        <v>270.26314749173133</v>
      </c>
      <c r="E3" s="46">
        <v>285.34753866889162</v>
      </c>
      <c r="F3" s="46">
        <v>294.56957613461753</v>
      </c>
      <c r="G3" s="46">
        <v>307.09207975298597</v>
      </c>
      <c r="H3" s="46">
        <v>270.63102746354326</v>
      </c>
      <c r="I3" s="46">
        <v>279.85649513580142</v>
      </c>
      <c r="J3" s="46">
        <v>241.0197475934927</v>
      </c>
      <c r="K3" s="46">
        <v>283.23141293852592</v>
      </c>
      <c r="L3" s="46">
        <v>284.10000000000002</v>
      </c>
      <c r="M3" s="46">
        <v>237.38646630843121</v>
      </c>
      <c r="N3" s="46">
        <v>239.67647386190774</v>
      </c>
      <c r="O3" s="46">
        <v>239.96863631804962</v>
      </c>
      <c r="P3" s="46">
        <v>240.31911079239873</v>
      </c>
      <c r="Q3" s="46">
        <v>243.58773168732887</v>
      </c>
    </row>
    <row r="5" spans="1:17" x14ac:dyDescent="0.25">
      <c r="A5" s="31" t="s">
        <v>257</v>
      </c>
      <c r="B5" s="46">
        <v>153.80802726491413</v>
      </c>
      <c r="C5" s="46">
        <v>168.49496226591222</v>
      </c>
      <c r="D5" s="46">
        <v>200.45406132271791</v>
      </c>
      <c r="E5" s="46">
        <v>185.08288431266814</v>
      </c>
      <c r="F5" s="46">
        <v>169.06855725166662</v>
      </c>
      <c r="G5" s="46">
        <v>159.42633846850325</v>
      </c>
      <c r="H5" s="46">
        <v>142.04270004158619</v>
      </c>
      <c r="I5" s="46">
        <v>128.34908801573343</v>
      </c>
      <c r="J5" s="46">
        <v>125.01321100485585</v>
      </c>
      <c r="K5" s="46">
        <v>115.07451283720756</v>
      </c>
      <c r="L5" s="46">
        <v>126.09078414647837</v>
      </c>
      <c r="M5" s="46">
        <v>180.73332943608631</v>
      </c>
      <c r="N5" s="46">
        <v>161.76025590792133</v>
      </c>
      <c r="O5" s="46">
        <v>148.79899640027287</v>
      </c>
      <c r="P5" s="46">
        <v>217.77670863014953</v>
      </c>
      <c r="Q5" s="46">
        <v>239.2836844355781</v>
      </c>
    </row>
    <row r="6" spans="1:17" x14ac:dyDescent="0.25">
      <c r="A6" s="294" t="s">
        <v>256</v>
      </c>
      <c r="B6" s="293">
        <v>192.26003408114263</v>
      </c>
      <c r="C6" s="293">
        <v>180.64916603771812</v>
      </c>
      <c r="D6" s="293">
        <v>212.56725010787909</v>
      </c>
      <c r="E6" s="293">
        <v>211.2686978907258</v>
      </c>
      <c r="F6" s="293">
        <v>197.26019138546104</v>
      </c>
      <c r="G6" s="293">
        <v>177.72404963194779</v>
      </c>
      <c r="H6" s="293">
        <v>161.27261956989724</v>
      </c>
      <c r="I6" s="293">
        <v>149.16265897129355</v>
      </c>
      <c r="J6" s="293">
        <v>149.58025784459275</v>
      </c>
      <c r="K6" s="293">
        <v>131.71213193108218</v>
      </c>
      <c r="L6" s="293">
        <v>139.52194731802979</v>
      </c>
      <c r="M6" s="293">
        <v>191.0146118011406</v>
      </c>
      <c r="N6" s="293">
        <v>177.7128151726649</v>
      </c>
      <c r="O6" s="293">
        <v>174.06423940266137</v>
      </c>
      <c r="P6" s="293">
        <v>237.54162263935035</v>
      </c>
      <c r="Q6" s="293">
        <v>262.02657894561111</v>
      </c>
    </row>
    <row r="7" spans="1:17" x14ac:dyDescent="0.25">
      <c r="A7" s="292" t="s">
        <v>255</v>
      </c>
      <c r="B7" s="291"/>
      <c r="C7" s="291">
        <v>0</v>
      </c>
      <c r="D7" s="291">
        <v>37.678807940184612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0.4175988732991982</v>
      </c>
      <c r="K7" s="291">
        <v>0</v>
      </c>
      <c r="L7" s="291">
        <v>11.70026806161567</v>
      </c>
      <c r="M7" s="291">
        <v>51.492664483110815</v>
      </c>
      <c r="N7" s="291">
        <v>0</v>
      </c>
      <c r="O7" s="291">
        <v>0</v>
      </c>
      <c r="P7" s="291">
        <v>63.477383236688979</v>
      </c>
      <c r="Q7" s="291">
        <v>29.236403158228608</v>
      </c>
    </row>
    <row r="8" spans="1:17" x14ac:dyDescent="0.25">
      <c r="A8" s="290" t="s">
        <v>254</v>
      </c>
      <c r="B8" s="289"/>
      <c r="C8" s="289">
        <f>B6+C7-C6</f>
        <v>11.610868043424517</v>
      </c>
      <c r="D8" s="289">
        <f t="shared" ref="D8:Q8" si="0">C6+D7-D6</f>
        <v>5.7607238700236394</v>
      </c>
      <c r="E8" s="289">
        <f t="shared" si="0"/>
        <v>1.2985522171532864</v>
      </c>
      <c r="F8" s="289">
        <f t="shared" si="0"/>
        <v>14.008506505264762</v>
      </c>
      <c r="G8" s="289">
        <f t="shared" si="0"/>
        <v>19.536141753513249</v>
      </c>
      <c r="H8" s="289">
        <f t="shared" si="0"/>
        <v>16.451430062050548</v>
      </c>
      <c r="I8" s="289">
        <f t="shared" si="0"/>
        <v>12.109960598603692</v>
      </c>
      <c r="J8" s="289">
        <f t="shared" si="0"/>
        <v>0</v>
      </c>
      <c r="K8" s="289">
        <f t="shared" si="0"/>
        <v>17.868125913510568</v>
      </c>
      <c r="L8" s="289">
        <f t="shared" si="0"/>
        <v>3.8904526746680688</v>
      </c>
      <c r="M8" s="289">
        <f t="shared" si="0"/>
        <v>0</v>
      </c>
      <c r="N8" s="289">
        <f t="shared" si="0"/>
        <v>13.301796628475699</v>
      </c>
      <c r="O8" s="289">
        <f t="shared" si="0"/>
        <v>3.6485757700035322</v>
      </c>
      <c r="P8" s="289">
        <f t="shared" si="0"/>
        <v>0</v>
      </c>
      <c r="Q8" s="289">
        <f t="shared" si="0"/>
        <v>4.7514468519678417</v>
      </c>
    </row>
    <row r="9" spans="1:17" x14ac:dyDescent="0.25">
      <c r="A9" s="288" t="s">
        <v>253</v>
      </c>
      <c r="B9" s="287">
        <f>B6-B5</f>
        <v>38.452006816228504</v>
      </c>
      <c r="C9" s="287">
        <f t="shared" ref="C9:Q9" si="1">C6-C5</f>
        <v>12.154203771805896</v>
      </c>
      <c r="D9" s="287">
        <f t="shared" si="1"/>
        <v>12.113188785161185</v>
      </c>
      <c r="E9" s="287">
        <f t="shared" si="1"/>
        <v>26.185813578057662</v>
      </c>
      <c r="F9" s="287">
        <f t="shared" si="1"/>
        <v>28.191634133794423</v>
      </c>
      <c r="G9" s="287">
        <f t="shared" si="1"/>
        <v>18.297711163444546</v>
      </c>
      <c r="H9" s="287">
        <f t="shared" si="1"/>
        <v>19.229919528311058</v>
      </c>
      <c r="I9" s="287">
        <f t="shared" si="1"/>
        <v>20.813570955560124</v>
      </c>
      <c r="J9" s="287">
        <f t="shared" si="1"/>
        <v>24.567046839736904</v>
      </c>
      <c r="K9" s="287">
        <f t="shared" si="1"/>
        <v>16.637619093874619</v>
      </c>
      <c r="L9" s="287">
        <f t="shared" si="1"/>
        <v>13.431163171551418</v>
      </c>
      <c r="M9" s="287">
        <f t="shared" si="1"/>
        <v>10.281282365054295</v>
      </c>
      <c r="N9" s="287">
        <f t="shared" si="1"/>
        <v>15.95255926474357</v>
      </c>
      <c r="O9" s="287">
        <f t="shared" si="1"/>
        <v>25.265243002388502</v>
      </c>
      <c r="P9" s="287">
        <f t="shared" si="1"/>
        <v>19.764914009200822</v>
      </c>
      <c r="Q9" s="287">
        <f t="shared" si="1"/>
        <v>22.742894510033011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22.502161994226622</v>
      </c>
      <c r="C12" s="38">
        <v>24.809469999999997</v>
      </c>
      <c r="D12" s="38">
        <v>29.020429999999998</v>
      </c>
      <c r="E12" s="38">
        <v>26.70581</v>
      </c>
      <c r="F12" s="38">
        <v>24.500879999999999</v>
      </c>
      <c r="G12" s="38">
        <v>22.882513032540182</v>
      </c>
      <c r="H12" s="38">
        <v>20.402290000000001</v>
      </c>
      <c r="I12" s="38">
        <v>18.515509999999999</v>
      </c>
      <c r="J12" s="38">
        <v>17.8858</v>
      </c>
      <c r="K12" s="38">
        <v>16.099270000000001</v>
      </c>
      <c r="L12" s="38">
        <v>17.29174499570793</v>
      </c>
      <c r="M12" s="38">
        <v>22.906353455263396</v>
      </c>
      <c r="N12" s="38">
        <v>20.446745765652949</v>
      </c>
      <c r="O12" s="38">
        <v>18.680991518427565</v>
      </c>
      <c r="P12" s="38">
        <v>24.958600604119319</v>
      </c>
      <c r="Q12" s="38">
        <v>26.630677782143472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2.0364753309383774</v>
      </c>
      <c r="C14" s="51">
        <v>3.0266299999999999</v>
      </c>
      <c r="D14" s="51">
        <v>3.0348999999999999</v>
      </c>
      <c r="E14" s="51">
        <v>5.30314</v>
      </c>
      <c r="F14" s="51">
        <v>5.2963199999999997</v>
      </c>
      <c r="G14" s="51">
        <v>3.2059949652440718</v>
      </c>
      <c r="H14" s="51">
        <v>3.2075899999999997</v>
      </c>
      <c r="I14" s="51">
        <v>3.2140500000000003</v>
      </c>
      <c r="J14" s="51">
        <v>2.2034799999999999</v>
      </c>
      <c r="K14" s="51">
        <v>0</v>
      </c>
      <c r="L14" s="51">
        <v>1.0064908272107151</v>
      </c>
      <c r="M14" s="51">
        <v>1.9643536108153132</v>
      </c>
      <c r="N14" s="51">
        <v>1.9624075155341725</v>
      </c>
      <c r="O14" s="51">
        <v>1.008355642044912</v>
      </c>
      <c r="P14" s="51">
        <v>0</v>
      </c>
      <c r="Q14" s="51">
        <v>1.0065579875388322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3.2920799999999999</v>
      </c>
      <c r="F16" s="51">
        <v>3.2925900000000001</v>
      </c>
      <c r="G16" s="51">
        <v>2.1990927503721243</v>
      </c>
      <c r="H16" s="51">
        <v>2.19408</v>
      </c>
      <c r="I16" s="51">
        <v>2.2011500000000002</v>
      </c>
      <c r="J16" s="51">
        <v>2.2034799999999999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2.0364753309383774</v>
      </c>
      <c r="C17" s="51">
        <v>3.0266299999999999</v>
      </c>
      <c r="D17" s="51">
        <v>3.0348999999999999</v>
      </c>
      <c r="E17" s="51">
        <v>2.0110600000000001</v>
      </c>
      <c r="F17" s="51">
        <v>2.00373</v>
      </c>
      <c r="G17" s="51">
        <v>1.0069022148719475</v>
      </c>
      <c r="H17" s="51">
        <v>1.0135099999999999</v>
      </c>
      <c r="I17" s="51">
        <v>1.0128999999999999</v>
      </c>
      <c r="J17" s="51">
        <v>0</v>
      </c>
      <c r="K17" s="51">
        <v>0</v>
      </c>
      <c r="L17" s="51">
        <v>1.0064908272107151</v>
      </c>
      <c r="M17" s="51">
        <v>1.0084794359980458</v>
      </c>
      <c r="N17" s="51">
        <v>1.0067594411890624</v>
      </c>
      <c r="O17" s="51">
        <v>1.008355642044912</v>
      </c>
      <c r="P17" s="51">
        <v>0</v>
      </c>
      <c r="Q17" s="51">
        <v>1.0065579875388322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0.95587417481726744</v>
      </c>
      <c r="N18" s="51">
        <v>0.95564807434511023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7.5711878219583202</v>
      </c>
      <c r="C20" s="51">
        <v>8.4329199999999993</v>
      </c>
      <c r="D20" s="51">
        <v>9.5281199999999995</v>
      </c>
      <c r="E20" s="51">
        <v>5.2019299999999999</v>
      </c>
      <c r="F20" s="51">
        <v>5.0012299999999996</v>
      </c>
      <c r="G20" s="51">
        <v>5.3080444814288681</v>
      </c>
      <c r="H20" s="51">
        <v>4.3997900000000003</v>
      </c>
      <c r="I20" s="51">
        <v>4.2015700000000002</v>
      </c>
      <c r="J20" s="51">
        <v>4.2240399999999996</v>
      </c>
      <c r="K20" s="51">
        <v>3.5023499999999999</v>
      </c>
      <c r="L20" s="51">
        <v>3.8032578991496471</v>
      </c>
      <c r="M20" s="51">
        <v>6.5755413807662144</v>
      </c>
      <c r="N20" s="51">
        <v>5.0928576975357016</v>
      </c>
      <c r="O20" s="51">
        <v>5.3258270509449606</v>
      </c>
      <c r="P20" s="51">
        <v>8.0949989711192671</v>
      </c>
      <c r="Q20" s="51">
        <v>8.1678792202977135</v>
      </c>
    </row>
    <row r="21" spans="1:17" x14ac:dyDescent="0.25">
      <c r="A21" s="53" t="s">
        <v>66</v>
      </c>
      <c r="B21" s="51">
        <v>7.5711878219583202</v>
      </c>
      <c r="C21" s="51">
        <v>8.4329199999999993</v>
      </c>
      <c r="D21" s="51">
        <v>9.5281199999999995</v>
      </c>
      <c r="E21" s="51">
        <v>5.2019299999999999</v>
      </c>
      <c r="F21" s="51">
        <v>5.0012299999999996</v>
      </c>
      <c r="G21" s="51">
        <v>5.3080444814288681</v>
      </c>
      <c r="H21" s="51">
        <v>4.3997900000000003</v>
      </c>
      <c r="I21" s="51">
        <v>4.2015700000000002</v>
      </c>
      <c r="J21" s="51">
        <v>4.2240399999999996</v>
      </c>
      <c r="K21" s="51">
        <v>3.5023499999999999</v>
      </c>
      <c r="L21" s="51">
        <v>3.8032578991496471</v>
      </c>
      <c r="M21" s="51">
        <v>6.5755413807662144</v>
      </c>
      <c r="N21" s="51">
        <v>5.0928576975357016</v>
      </c>
      <c r="O21" s="51">
        <v>5.3258270509449606</v>
      </c>
      <c r="P21" s="51">
        <v>8.0949989711192671</v>
      </c>
      <c r="Q21" s="51">
        <v>8.1678792202977135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4.780614493491351E-2</v>
      </c>
      <c r="O29" s="51">
        <v>4.7768757638020846E-2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12.894498841329924</v>
      </c>
      <c r="C30" s="62">
        <v>13.349919999999999</v>
      </c>
      <c r="D30" s="62">
        <v>16.457409999999999</v>
      </c>
      <c r="E30" s="62">
        <v>16.20074</v>
      </c>
      <c r="F30" s="62">
        <v>14.203329999999999</v>
      </c>
      <c r="G30" s="62">
        <v>14.368473585867241</v>
      </c>
      <c r="H30" s="62">
        <v>12.79491</v>
      </c>
      <c r="I30" s="62">
        <v>11.09989</v>
      </c>
      <c r="J30" s="62">
        <v>11.45828</v>
      </c>
      <c r="K30" s="62">
        <v>12.596920000000001</v>
      </c>
      <c r="L30" s="62">
        <v>12.481996269347569</v>
      </c>
      <c r="M30" s="62">
        <v>14.366458463681868</v>
      </c>
      <c r="N30" s="62">
        <v>13.343674407648162</v>
      </c>
      <c r="O30" s="62">
        <v>12.29904006779967</v>
      </c>
      <c r="P30" s="62">
        <v>16.863601633000052</v>
      </c>
      <c r="Q30" s="62">
        <v>17.456240574306925</v>
      </c>
    </row>
    <row r="32" spans="1:17" x14ac:dyDescent="0.25">
      <c r="A32" s="31" t="s">
        <v>63</v>
      </c>
      <c r="B32" s="70">
        <v>24.101165938478474</v>
      </c>
      <c r="C32" s="70">
        <v>29.197072457460003</v>
      </c>
      <c r="D32" s="70">
        <v>31.795129525896002</v>
      </c>
      <c r="E32" s="70">
        <v>27.154666509156002</v>
      </c>
      <c r="F32" s="70">
        <v>26.6618700171</v>
      </c>
      <c r="G32" s="70">
        <v>21.401058561028997</v>
      </c>
      <c r="H32" s="70">
        <v>19.275012235944004</v>
      </c>
      <c r="I32" s="70">
        <v>18.826219681776003</v>
      </c>
      <c r="J32" s="70">
        <v>15.742712657376</v>
      </c>
      <c r="K32" s="70">
        <v>8.2263014677800008</v>
      </c>
      <c r="L32" s="70">
        <v>12.055628440947691</v>
      </c>
      <c r="M32" s="70">
        <v>21.670912756208942</v>
      </c>
      <c r="N32" s="70">
        <v>18.182324189369389</v>
      </c>
      <c r="O32" s="70">
        <v>15.637616383925065</v>
      </c>
      <c r="P32" s="70">
        <v>19.013491489370288</v>
      </c>
      <c r="Q32" s="70">
        <v>22.307436663493963</v>
      </c>
    </row>
    <row r="34" spans="1:17" x14ac:dyDescent="0.25">
      <c r="A34" s="184" t="s">
        <v>252</v>
      </c>
      <c r="B34" s="190">
        <f t="shared" ref="B34:Q34" si="2">IF(B$12=0,"",B$12/B$3*1000)</f>
        <v>85.60860983926618</v>
      </c>
      <c r="C34" s="190">
        <f t="shared" si="2"/>
        <v>94.367122828571425</v>
      </c>
      <c r="D34" s="190">
        <f t="shared" si="2"/>
        <v>107.37842088103363</v>
      </c>
      <c r="E34" s="190">
        <f t="shared" si="2"/>
        <v>93.590469098065682</v>
      </c>
      <c r="F34" s="190">
        <f t="shared" si="2"/>
        <v>83.175188427480904</v>
      </c>
      <c r="G34" s="190">
        <f t="shared" si="2"/>
        <v>74.513523927240541</v>
      </c>
      <c r="H34" s="190">
        <f t="shared" si="2"/>
        <v>75.387845182490736</v>
      </c>
      <c r="I34" s="190">
        <f t="shared" si="2"/>
        <v>66.16072995202515</v>
      </c>
      <c r="J34" s="190">
        <f t="shared" si="2"/>
        <v>74.208857069116348</v>
      </c>
      <c r="K34" s="190">
        <f t="shared" si="2"/>
        <v>56.841399874999993</v>
      </c>
      <c r="L34" s="190">
        <f t="shared" si="2"/>
        <v>60.864994705061349</v>
      </c>
      <c r="M34" s="190">
        <f t="shared" si="2"/>
        <v>96.493931652791261</v>
      </c>
      <c r="N34" s="190">
        <f t="shared" si="2"/>
        <v>85.309773780440253</v>
      </c>
      <c r="O34" s="190">
        <f t="shared" si="2"/>
        <v>77.84763794576952</v>
      </c>
      <c r="P34" s="190">
        <f t="shared" si="2"/>
        <v>103.85607920162442</v>
      </c>
      <c r="Q34" s="190">
        <f t="shared" si="2"/>
        <v>109.32684334171155</v>
      </c>
    </row>
    <row r="35" spans="1:17" x14ac:dyDescent="0.25">
      <c r="A35" s="286" t="s">
        <v>251</v>
      </c>
      <c r="B35" s="285">
        <f t="shared" ref="B35:Q35" si="3">IF(B$12=0,"",B$12/B$5*1000)</f>
        <v>146.30030951160697</v>
      </c>
      <c r="C35" s="285">
        <f t="shared" si="3"/>
        <v>147.2416128432769</v>
      </c>
      <c r="D35" s="285">
        <f t="shared" si="3"/>
        <v>144.77346983396365</v>
      </c>
      <c r="E35" s="285">
        <f t="shared" si="3"/>
        <v>144.29108396044217</v>
      </c>
      <c r="F35" s="285">
        <f t="shared" si="3"/>
        <v>144.9168337287534</v>
      </c>
      <c r="G35" s="285">
        <f t="shared" si="3"/>
        <v>143.53031784055506</v>
      </c>
      <c r="H35" s="285">
        <f t="shared" si="3"/>
        <v>143.63490692606359</v>
      </c>
      <c r="I35" s="285">
        <f t="shared" si="3"/>
        <v>144.25899152263793</v>
      </c>
      <c r="J35" s="285">
        <f t="shared" si="3"/>
        <v>143.07127907709904</v>
      </c>
      <c r="K35" s="285">
        <f t="shared" si="3"/>
        <v>139.90300374136842</v>
      </c>
      <c r="L35" s="285">
        <f t="shared" si="3"/>
        <v>137.13726274888012</v>
      </c>
      <c r="M35" s="285">
        <f t="shared" si="3"/>
        <v>126.74116902916843</v>
      </c>
      <c r="N35" s="285">
        <f t="shared" si="3"/>
        <v>126.40154190465572</v>
      </c>
      <c r="O35" s="285">
        <f t="shared" si="3"/>
        <v>125.54514459341681</v>
      </c>
      <c r="P35" s="285">
        <f t="shared" si="3"/>
        <v>114.60638174354331</v>
      </c>
      <c r="Q35" s="285">
        <f t="shared" si="3"/>
        <v>111.29332885758537</v>
      </c>
    </row>
    <row r="36" spans="1:17" x14ac:dyDescent="0.25">
      <c r="A36" s="286" t="s">
        <v>250</v>
      </c>
      <c r="B36" s="285">
        <f>IF(FBT_ued!B$5=0,"",FBT_ued!B$5/B$5*1000)</f>
        <v>54.152162027418186</v>
      </c>
      <c r="C36" s="285">
        <f>IF(FBT_ued!C$5=0,"",FBT_ued!C$5/C$5*1000)</f>
        <v>54.152162027418193</v>
      </c>
      <c r="D36" s="285">
        <f>IF(FBT_ued!D$5=0,"",FBT_ued!D$5/D$5*1000)</f>
        <v>54.152162027418179</v>
      </c>
      <c r="E36" s="285">
        <f>IF(FBT_ued!E$5=0,"",FBT_ued!E$5/E$5*1000)</f>
        <v>54.152162027418186</v>
      </c>
      <c r="F36" s="285">
        <f>IF(FBT_ued!F$5=0,"",FBT_ued!F$5/F$5*1000)</f>
        <v>54.152162027418186</v>
      </c>
      <c r="G36" s="285">
        <f>IF(FBT_ued!G$5=0,"",FBT_ued!G$5/G$5*1000)</f>
        <v>54.152162027418171</v>
      </c>
      <c r="H36" s="285">
        <f>IF(FBT_ued!H$5=0,"",FBT_ued!H$5/H$5*1000)</f>
        <v>54.152162027418179</v>
      </c>
      <c r="I36" s="285">
        <f>IF(FBT_ued!I$5=0,"",FBT_ued!I$5/I$5*1000)</f>
        <v>54.152162027418186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54.152162027418186</v>
      </c>
      <c r="M36" s="285">
        <f>IF(FBT_ued!M$5=0,"",FBT_ued!M$5/M$5*1000)</f>
        <v>54.152162027418186</v>
      </c>
      <c r="N36" s="285">
        <f>IF(FBT_ued!N$5=0,"",FBT_ued!N$5/N$5*1000)</f>
        <v>54.152162027418186</v>
      </c>
      <c r="O36" s="285">
        <f>IF(FBT_ued!O$5=0,"",FBT_ued!O$5/O$5*1000)</f>
        <v>54.152162027418179</v>
      </c>
      <c r="P36" s="285">
        <f>IF(FBT_ued!P$5=0,"",FBT_ued!P$5/P$5*1000)</f>
        <v>54.152162027418179</v>
      </c>
      <c r="Q36" s="285">
        <f>IF(FBT_ued!Q$5=0,"",FBT_ued!Q$5/Q$5*1000)</f>
        <v>54.152162027418186</v>
      </c>
    </row>
    <row r="37" spans="1:17" x14ac:dyDescent="0.25">
      <c r="A37" s="284" t="s">
        <v>60</v>
      </c>
      <c r="B37" s="283">
        <f t="shared" ref="B37:Q37" si="4">IF(B$12=0,"",B$32/B$12)</f>
        <v>1.0710600139072017</v>
      </c>
      <c r="C37" s="283">
        <f t="shared" si="4"/>
        <v>1.1768519221676241</v>
      </c>
      <c r="D37" s="283">
        <f t="shared" si="4"/>
        <v>1.0956119370352542</v>
      </c>
      <c r="E37" s="283">
        <f t="shared" si="4"/>
        <v>1.0168074478608213</v>
      </c>
      <c r="F37" s="283">
        <f t="shared" si="4"/>
        <v>1.0882005061491669</v>
      </c>
      <c r="G37" s="283">
        <f t="shared" si="4"/>
        <v>0.93525822669020331</v>
      </c>
      <c r="H37" s="283">
        <f t="shared" si="4"/>
        <v>0.94474748844095457</v>
      </c>
      <c r="I37" s="283">
        <f t="shared" si="4"/>
        <v>1.0167810490651352</v>
      </c>
      <c r="J37" s="283">
        <f t="shared" si="4"/>
        <v>0.88017939691688385</v>
      </c>
      <c r="K37" s="283">
        <f t="shared" si="4"/>
        <v>0.51097357009230859</v>
      </c>
      <c r="L37" s="283">
        <f t="shared" si="4"/>
        <v>0.69718981189810969</v>
      </c>
      <c r="M37" s="283">
        <f t="shared" si="4"/>
        <v>0.94606558824531817</v>
      </c>
      <c r="N37" s="283">
        <f t="shared" si="4"/>
        <v>0.88925271521263771</v>
      </c>
      <c r="O37" s="283">
        <f t="shared" si="4"/>
        <v>0.83708706620307549</v>
      </c>
      <c r="P37" s="283">
        <f t="shared" si="4"/>
        <v>0.76180118392664153</v>
      </c>
      <c r="Q37" s="283">
        <f t="shared" si="4"/>
        <v>0.83765936586306677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22.502161994226618</v>
      </c>
      <c r="C5" s="96">
        <v>24.809469999999997</v>
      </c>
      <c r="D5" s="96">
        <v>29.020429999999998</v>
      </c>
      <c r="E5" s="96">
        <v>26.70581</v>
      </c>
      <c r="F5" s="96">
        <v>24.500879999999999</v>
      </c>
      <c r="G5" s="96">
        <v>22.882513032540182</v>
      </c>
      <c r="H5" s="96">
        <v>20.402290000000001</v>
      </c>
      <c r="I5" s="96">
        <v>18.515509999999999</v>
      </c>
      <c r="J5" s="96">
        <v>17.8858</v>
      </c>
      <c r="K5" s="96">
        <v>16.099270000000001</v>
      </c>
      <c r="L5" s="96">
        <v>17.29174499570793</v>
      </c>
      <c r="M5" s="96">
        <v>22.906353455263396</v>
      </c>
      <c r="N5" s="96">
        <v>20.446745765652949</v>
      </c>
      <c r="O5" s="96">
        <v>18.680991518427565</v>
      </c>
      <c r="P5" s="96">
        <v>24.958600604119319</v>
      </c>
      <c r="Q5" s="96">
        <v>26.630677782143472</v>
      </c>
    </row>
    <row r="6" spans="1:17" x14ac:dyDescent="0.25">
      <c r="A6" s="132" t="s">
        <v>83</v>
      </c>
      <c r="B6" s="160">
        <v>0.36408808607170129</v>
      </c>
      <c r="C6" s="160">
        <v>0.40142064798355126</v>
      </c>
      <c r="D6" s="160">
        <v>0.4695545618411554</v>
      </c>
      <c r="E6" s="160">
        <v>0.43210369085375883</v>
      </c>
      <c r="F6" s="160">
        <v>0.39642761920215269</v>
      </c>
      <c r="G6" s="160">
        <v>0.37024221835510135</v>
      </c>
      <c r="H6" s="160">
        <v>0.3301118674501442</v>
      </c>
      <c r="I6" s="160">
        <v>0.29958350669909206</v>
      </c>
      <c r="J6" s="160">
        <v>0.2893947120073182</v>
      </c>
      <c r="K6" s="160">
        <v>0.26048841008945972</v>
      </c>
      <c r="L6" s="160">
        <v>0.27978282006602345</v>
      </c>
      <c r="M6" s="160">
        <v>0.37062795968443063</v>
      </c>
      <c r="N6" s="160">
        <v>0.33083116787272521</v>
      </c>
      <c r="O6" s="160">
        <v>0.30226102050154308</v>
      </c>
      <c r="P6" s="160">
        <v>0.4038336017362818</v>
      </c>
      <c r="Q6" s="160">
        <v>0.4308880412015732</v>
      </c>
    </row>
    <row r="7" spans="1:17" x14ac:dyDescent="0.25">
      <c r="A7" s="76" t="s">
        <v>82</v>
      </c>
      <c r="B7" s="159">
        <v>0.53604451043393297</v>
      </c>
      <c r="C7" s="159">
        <v>0.59100899743266733</v>
      </c>
      <c r="D7" s="159">
        <v>0.69132211366727714</v>
      </c>
      <c r="E7" s="159">
        <v>0.6361834409895617</v>
      </c>
      <c r="F7" s="159">
        <v>0.58365779377866955</v>
      </c>
      <c r="G7" s="159">
        <v>0.54510519918811318</v>
      </c>
      <c r="H7" s="159">
        <v>0.48602154573356604</v>
      </c>
      <c r="I7" s="159">
        <v>0.44107483965012256</v>
      </c>
      <c r="J7" s="159">
        <v>0.42607394379167318</v>
      </c>
      <c r="K7" s="159">
        <v>0.38351538433097598</v>
      </c>
      <c r="L7" s="159">
        <v>0.41192241808368685</v>
      </c>
      <c r="M7" s="159">
        <v>0.5456731236271285</v>
      </c>
      <c r="N7" s="159">
        <v>0.48708056704634101</v>
      </c>
      <c r="O7" s="159">
        <v>0.44501692572852369</v>
      </c>
      <c r="P7" s="159">
        <v>0.59456157347830985</v>
      </c>
      <c r="Q7" s="159">
        <v>0.63439364794882847</v>
      </c>
    </row>
    <row r="8" spans="1:17" x14ac:dyDescent="0.25">
      <c r="A8" s="76" t="s">
        <v>81</v>
      </c>
      <c r="B8" s="159">
        <v>1.1934517162250997</v>
      </c>
      <c r="C8" s="159">
        <v>1.3158248775265182</v>
      </c>
      <c r="D8" s="159">
        <v>1.5391624146149392</v>
      </c>
      <c r="E8" s="159">
        <v>1.4164014455970431</v>
      </c>
      <c r="F8" s="159">
        <v>1.2994581272913901</v>
      </c>
      <c r="G8" s="159">
        <v>1.21362447116126</v>
      </c>
      <c r="H8" s="159">
        <v>1.0820803806171801</v>
      </c>
      <c r="I8" s="159">
        <v>0.98201084819994244</v>
      </c>
      <c r="J8" s="159">
        <v>0.94861279158578571</v>
      </c>
      <c r="K8" s="159">
        <v>0.85386023869177186</v>
      </c>
      <c r="L8" s="159">
        <v>0.91710577618938149</v>
      </c>
      <c r="M8" s="159">
        <v>1.2148889004824004</v>
      </c>
      <c r="N8" s="159">
        <v>1.0844381900502571</v>
      </c>
      <c r="O8" s="159">
        <v>0.99078752495756173</v>
      </c>
      <c r="P8" s="159">
        <v>1.3237343475353802</v>
      </c>
      <c r="Q8" s="159">
        <v>1.4124166429648481</v>
      </c>
    </row>
    <row r="9" spans="1:17" x14ac:dyDescent="0.25">
      <c r="A9" s="76" t="s">
        <v>80</v>
      </c>
      <c r="B9" s="159">
        <v>0.83945124882701738</v>
      </c>
      <c r="C9" s="159">
        <v>0.92552620408562669</v>
      </c>
      <c r="D9" s="159">
        <v>1.08261758186824</v>
      </c>
      <c r="E9" s="159">
        <v>0.99626985003436075</v>
      </c>
      <c r="F9" s="159">
        <v>0.91401414311379681</v>
      </c>
      <c r="G9" s="159">
        <v>0.85364038115069762</v>
      </c>
      <c r="H9" s="159">
        <v>0.76111476860868621</v>
      </c>
      <c r="I9" s="159">
        <v>0.69072776189936591</v>
      </c>
      <c r="J9" s="159">
        <v>0.66723620379777171</v>
      </c>
      <c r="K9" s="159">
        <v>0.60058905940552576</v>
      </c>
      <c r="L9" s="159">
        <v>0.64507476813870646</v>
      </c>
      <c r="M9" s="159">
        <v>0.85452975669748732</v>
      </c>
      <c r="N9" s="159">
        <v>0.76277320694027873</v>
      </c>
      <c r="O9" s="159">
        <v>0.69690110947980966</v>
      </c>
      <c r="P9" s="159">
        <v>0.93108957492521138</v>
      </c>
      <c r="Q9" s="159">
        <v>0.99346701561680617</v>
      </c>
    </row>
    <row r="10" spans="1:17" x14ac:dyDescent="0.25">
      <c r="A10" s="129" t="s">
        <v>79</v>
      </c>
      <c r="B10" s="158">
        <v>0.48545078142893505</v>
      </c>
      <c r="C10" s="158">
        <v>0.53522753064473494</v>
      </c>
      <c r="D10" s="158">
        <v>0.62607274912154054</v>
      </c>
      <c r="E10" s="158">
        <v>0.57613825447167832</v>
      </c>
      <c r="F10" s="158">
        <v>0.52857015893620352</v>
      </c>
      <c r="G10" s="158">
        <v>0.49365629114013515</v>
      </c>
      <c r="H10" s="158">
        <v>0.44014915660019222</v>
      </c>
      <c r="I10" s="158">
        <v>0.39944467559878938</v>
      </c>
      <c r="J10" s="158">
        <v>0.3858596160097576</v>
      </c>
      <c r="K10" s="158">
        <v>0.34731788011927961</v>
      </c>
      <c r="L10" s="158">
        <v>0.37304376008803125</v>
      </c>
      <c r="M10" s="158">
        <v>0.49417061291257414</v>
      </c>
      <c r="N10" s="158">
        <v>0.44110822383030024</v>
      </c>
      <c r="O10" s="158">
        <v>0.40301469400205742</v>
      </c>
      <c r="P10" s="158">
        <v>0.53844480231504233</v>
      </c>
      <c r="Q10" s="158">
        <v>0.57451738826876431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0.48545078142893505</v>
      </c>
      <c r="C14" s="157">
        <v>0.53522753064473494</v>
      </c>
      <c r="D14" s="157">
        <v>0.62607274912154054</v>
      </c>
      <c r="E14" s="157">
        <v>0.57613825447167832</v>
      </c>
      <c r="F14" s="157">
        <v>0.52857015893620352</v>
      </c>
      <c r="G14" s="157">
        <v>0.49365629114013515</v>
      </c>
      <c r="H14" s="157">
        <v>0.44014915660019222</v>
      </c>
      <c r="I14" s="157">
        <v>0.39944467559878938</v>
      </c>
      <c r="J14" s="157">
        <v>0.3858596160097576</v>
      </c>
      <c r="K14" s="157">
        <v>0.34731788011927961</v>
      </c>
      <c r="L14" s="157">
        <v>0.37304376008803125</v>
      </c>
      <c r="M14" s="157">
        <v>0.49417061291257414</v>
      </c>
      <c r="N14" s="157">
        <v>0.44110822383030024</v>
      </c>
      <c r="O14" s="157">
        <v>0.40301469400205742</v>
      </c>
      <c r="P14" s="157">
        <v>0.53844480231504233</v>
      </c>
      <c r="Q14" s="157">
        <v>0.57451738826876431</v>
      </c>
    </row>
    <row r="15" spans="1:17" x14ac:dyDescent="0.25">
      <c r="A15" s="156" t="s">
        <v>263</v>
      </c>
      <c r="B15" s="204">
        <v>0.66765046010168871</v>
      </c>
      <c r="C15" s="204">
        <v>0.73610944871114514</v>
      </c>
      <c r="D15" s="204">
        <v>0.86105074911557478</v>
      </c>
      <c r="E15" s="204">
        <v>0.7923748099610588</v>
      </c>
      <c r="F15" s="204">
        <v>0.72695342825694875</v>
      </c>
      <c r="G15" s="204">
        <v>0.67893566664296934</v>
      </c>
      <c r="H15" s="204">
        <v>0.60534620225038716</v>
      </c>
      <c r="I15" s="204">
        <v>0.54936449100709106</v>
      </c>
      <c r="J15" s="204">
        <v>0.53068067869881141</v>
      </c>
      <c r="K15" s="204">
        <v>0.47767343535963808</v>
      </c>
      <c r="L15" s="204">
        <v>0.51305476803995687</v>
      </c>
      <c r="M15" s="204">
        <v>0.67964302397175658</v>
      </c>
      <c r="N15" s="204">
        <v>0.60666522716896953</v>
      </c>
      <c r="O15" s="204">
        <v>0.55427441086034057</v>
      </c>
      <c r="P15" s="204">
        <v>0.74053422871588659</v>
      </c>
      <c r="Q15" s="204">
        <v>0.79014559928195871</v>
      </c>
    </row>
    <row r="16" spans="1:17" x14ac:dyDescent="0.25">
      <c r="A16" s="152" t="s">
        <v>277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0.66658221936552597</v>
      </c>
      <c r="C22" s="264">
        <v>0.73493167359320732</v>
      </c>
      <c r="D22" s="264">
        <v>0.85967306791698983</v>
      </c>
      <c r="E22" s="264">
        <v>0.79110701026512109</v>
      </c>
      <c r="F22" s="264">
        <v>0.72579030277173762</v>
      </c>
      <c r="G22" s="264">
        <v>0.67784936957634057</v>
      </c>
      <c r="H22" s="264">
        <v>0.60437764832678653</v>
      </c>
      <c r="I22" s="264">
        <v>0.54848550782147976</v>
      </c>
      <c r="J22" s="264">
        <v>0.52983158961289334</v>
      </c>
      <c r="K22" s="264">
        <v>0.47690915786306265</v>
      </c>
      <c r="L22" s="264">
        <v>0.51223388041109297</v>
      </c>
      <c r="M22" s="264">
        <v>0.6785555951334018</v>
      </c>
      <c r="N22" s="264">
        <v>0.60569456280549916</v>
      </c>
      <c r="O22" s="264">
        <v>0.55338757180296405</v>
      </c>
      <c r="P22" s="264">
        <v>0.73934937394994116</v>
      </c>
      <c r="Q22" s="264">
        <v>0.78888136632310757</v>
      </c>
    </row>
    <row r="23" spans="1:17" x14ac:dyDescent="0.25">
      <c r="A23" s="152" t="s">
        <v>275</v>
      </c>
      <c r="B23" s="264">
        <v>1.0682407361627018E-3</v>
      </c>
      <c r="C23" s="264">
        <v>1.1777751179378321E-3</v>
      </c>
      <c r="D23" s="264">
        <v>1.3776811985849197E-3</v>
      </c>
      <c r="E23" s="264">
        <v>1.2677996959376938E-3</v>
      </c>
      <c r="F23" s="264">
        <v>1.1631254852111179E-3</v>
      </c>
      <c r="G23" s="264">
        <v>1.0862970666287511E-3</v>
      </c>
      <c r="H23" s="264">
        <v>9.685539236006192E-4</v>
      </c>
      <c r="I23" s="264">
        <v>8.7898318561134559E-4</v>
      </c>
      <c r="J23" s="264">
        <v>8.4908908591809808E-4</v>
      </c>
      <c r="K23" s="264">
        <v>7.6427749657542081E-4</v>
      </c>
      <c r="L23" s="264">
        <v>8.2088762886393073E-4</v>
      </c>
      <c r="M23" s="264">
        <v>1.0874288383548106E-3</v>
      </c>
      <c r="N23" s="264">
        <v>9.7066436347035146E-4</v>
      </c>
      <c r="O23" s="264">
        <v>8.8683905737654486E-4</v>
      </c>
      <c r="P23" s="264">
        <v>1.1848547659454181E-3</v>
      </c>
      <c r="Q23" s="264">
        <v>1.2642329588511336E-3</v>
      </c>
    </row>
    <row r="24" spans="1:17" x14ac:dyDescent="0.25">
      <c r="A24" s="156" t="s">
        <v>262</v>
      </c>
      <c r="B24" s="204">
        <v>0.66765046010168894</v>
      </c>
      <c r="C24" s="204">
        <v>0.73610944871114536</v>
      </c>
      <c r="D24" s="204">
        <v>0.86105074911557478</v>
      </c>
      <c r="E24" s="204">
        <v>0.7923748099610588</v>
      </c>
      <c r="F24" s="204">
        <v>0.72695342825694875</v>
      </c>
      <c r="G24" s="204">
        <v>0.67893566664296934</v>
      </c>
      <c r="H24" s="204">
        <v>0.60534620225038716</v>
      </c>
      <c r="I24" s="204">
        <v>0.54936449100709128</v>
      </c>
      <c r="J24" s="204">
        <v>0.53068067869881141</v>
      </c>
      <c r="K24" s="204">
        <v>0.47767343535963819</v>
      </c>
      <c r="L24" s="204">
        <v>0.51305476803995687</v>
      </c>
      <c r="M24" s="204">
        <v>0.67964302397175658</v>
      </c>
      <c r="N24" s="204">
        <v>0.60666522716896976</v>
      </c>
      <c r="O24" s="204">
        <v>0.55427441086034057</v>
      </c>
      <c r="P24" s="204">
        <v>0.74053422871588681</v>
      </c>
      <c r="Q24" s="204">
        <v>0.79014559928195871</v>
      </c>
    </row>
    <row r="25" spans="1:17" x14ac:dyDescent="0.25">
      <c r="A25" s="152" t="s">
        <v>274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0.66337749715703809</v>
      </c>
      <c r="C31" s="264">
        <v>0.73139834823939398</v>
      </c>
      <c r="D31" s="264">
        <v>0.8555400243212351</v>
      </c>
      <c r="E31" s="264">
        <v>0.78730361117730807</v>
      </c>
      <c r="F31" s="264">
        <v>0.72230092631610432</v>
      </c>
      <c r="G31" s="264">
        <v>0.67459047837645436</v>
      </c>
      <c r="H31" s="264">
        <v>0.60147198655598466</v>
      </c>
      <c r="I31" s="264">
        <v>0.54584855826464584</v>
      </c>
      <c r="J31" s="264">
        <v>0.527284322355139</v>
      </c>
      <c r="K31" s="264">
        <v>0.47461632537333648</v>
      </c>
      <c r="L31" s="264">
        <v>0.50977121752450116</v>
      </c>
      <c r="M31" s="264">
        <v>0.67529330861833736</v>
      </c>
      <c r="N31" s="264">
        <v>0.60278256971508837</v>
      </c>
      <c r="O31" s="264">
        <v>0.55072705463083438</v>
      </c>
      <c r="P31" s="264">
        <v>0.73579480965210509</v>
      </c>
      <c r="Q31" s="264">
        <v>0.78508866744655414</v>
      </c>
    </row>
    <row r="32" spans="1:17" x14ac:dyDescent="0.25">
      <c r="A32" s="152" t="s">
        <v>272</v>
      </c>
      <c r="B32" s="264">
        <v>4.2729629446508089E-3</v>
      </c>
      <c r="C32" s="264">
        <v>4.71110047175133E-3</v>
      </c>
      <c r="D32" s="264">
        <v>5.5107247943396789E-3</v>
      </c>
      <c r="E32" s="264">
        <v>5.0711987837507768E-3</v>
      </c>
      <c r="F32" s="264">
        <v>4.6525019408444725E-3</v>
      </c>
      <c r="G32" s="264">
        <v>4.3451882665150035E-3</v>
      </c>
      <c r="H32" s="264">
        <v>3.8742156944024785E-3</v>
      </c>
      <c r="I32" s="264">
        <v>3.5159327424453841E-3</v>
      </c>
      <c r="J32" s="264">
        <v>3.3963563436723932E-3</v>
      </c>
      <c r="K32" s="264">
        <v>3.0571099863016841E-3</v>
      </c>
      <c r="L32" s="264">
        <v>3.2835505154557246E-3</v>
      </c>
      <c r="M32" s="264">
        <v>4.3497153534192423E-3</v>
      </c>
      <c r="N32" s="264">
        <v>3.8826574538814058E-3</v>
      </c>
      <c r="O32" s="264">
        <v>3.5473562295061795E-3</v>
      </c>
      <c r="P32" s="264">
        <v>4.7394190637816752E-3</v>
      </c>
      <c r="Q32" s="264">
        <v>5.0569318354045361E-3</v>
      </c>
    </row>
    <row r="33" spans="1:17" x14ac:dyDescent="0.25">
      <c r="A33" s="156" t="s">
        <v>261</v>
      </c>
      <c r="B33" s="204">
        <v>9.6076631528966949</v>
      </c>
      <c r="C33" s="204">
        <v>11.459549999999997</v>
      </c>
      <c r="D33" s="204">
        <v>12.563020000000002</v>
      </c>
      <c r="E33" s="204">
        <v>10.50507</v>
      </c>
      <c r="F33" s="204">
        <v>10.297549999999998</v>
      </c>
      <c r="G33" s="204">
        <v>8.514039446672939</v>
      </c>
      <c r="H33" s="204">
        <v>7.6073800000000036</v>
      </c>
      <c r="I33" s="204">
        <v>7.415619999999997</v>
      </c>
      <c r="J33" s="204">
        <v>6.4275199999999995</v>
      </c>
      <c r="K33" s="204">
        <v>3.5023499999999981</v>
      </c>
      <c r="L33" s="204">
        <v>4.8097487263603611</v>
      </c>
      <c r="M33" s="204">
        <v>8.5398949915815301</v>
      </c>
      <c r="N33" s="204">
        <v>7.1030713580047866</v>
      </c>
      <c r="O33" s="204">
        <v>6.3819514506278949</v>
      </c>
      <c r="P33" s="204">
        <v>8.0949989711192707</v>
      </c>
      <c r="Q33" s="204">
        <v>9.1744372078365473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3.2920799999999999</v>
      </c>
      <c r="F36" s="87">
        <v>3.2925899999999992</v>
      </c>
      <c r="G36" s="87">
        <v>2.1990927503721243</v>
      </c>
      <c r="H36" s="87">
        <v>2.1940800000000009</v>
      </c>
      <c r="I36" s="87">
        <v>2.2011499999999993</v>
      </c>
      <c r="J36" s="87">
        <v>2.2034799999999999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2.036475330938377</v>
      </c>
      <c r="C37" s="87">
        <v>3.0266299999999995</v>
      </c>
      <c r="D37" s="87">
        <v>3.0349000000000008</v>
      </c>
      <c r="E37" s="87">
        <v>2.0110600000000001</v>
      </c>
      <c r="F37" s="87">
        <v>2.0037299999999996</v>
      </c>
      <c r="G37" s="87">
        <v>1.0069022148719475</v>
      </c>
      <c r="H37" s="87">
        <v>1.0135100000000004</v>
      </c>
      <c r="I37" s="87">
        <v>1.0128999999999995</v>
      </c>
      <c r="J37" s="87">
        <v>0</v>
      </c>
      <c r="K37" s="87">
        <v>0</v>
      </c>
      <c r="L37" s="87">
        <v>1.0064908272107149</v>
      </c>
      <c r="M37" s="87">
        <v>1.008479435998046</v>
      </c>
      <c r="N37" s="87">
        <v>1.0067594411890621</v>
      </c>
      <c r="O37" s="87">
        <v>1.0083556420449122</v>
      </c>
      <c r="P37" s="87">
        <v>0</v>
      </c>
      <c r="Q37" s="87">
        <v>1.0065579875388324</v>
      </c>
    </row>
    <row r="38" spans="1:17" x14ac:dyDescent="0.25">
      <c r="A38" s="150" t="s">
        <v>29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0.95587417481726766</v>
      </c>
      <c r="N38" s="87">
        <v>0.95564807434511012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7.5711878219583184</v>
      </c>
      <c r="C40" s="87">
        <v>8.4329199999999975</v>
      </c>
      <c r="D40" s="87">
        <v>9.5281200000000013</v>
      </c>
      <c r="E40" s="87">
        <v>5.2019299999999999</v>
      </c>
      <c r="F40" s="87">
        <v>5.0012299999999987</v>
      </c>
      <c r="G40" s="87">
        <v>5.3080444814288681</v>
      </c>
      <c r="H40" s="87">
        <v>4.3997900000000021</v>
      </c>
      <c r="I40" s="87">
        <v>4.2015699999999985</v>
      </c>
      <c r="J40" s="87">
        <v>4.2240399999999996</v>
      </c>
      <c r="K40" s="87">
        <v>3.5023499999999981</v>
      </c>
      <c r="L40" s="87">
        <v>3.8032578991496462</v>
      </c>
      <c r="M40" s="87">
        <v>6.5755413807662162</v>
      </c>
      <c r="N40" s="87">
        <v>5.0928576975357007</v>
      </c>
      <c r="O40" s="87">
        <v>5.3258270509449614</v>
      </c>
      <c r="P40" s="87">
        <v>8.0949989711192707</v>
      </c>
      <c r="Q40" s="87">
        <v>8.1678792202977153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4.7806144934913503E-2</v>
      </c>
      <c r="O43" s="87">
        <v>4.776875763802086E-2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0</v>
      </c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0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</row>
    <row r="45" spans="1:17" x14ac:dyDescent="0.25">
      <c r="A45" s="299" t="s">
        <v>271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8.1407115781398609</v>
      </c>
      <c r="C79" s="278">
        <v>8.1086928449046098</v>
      </c>
      <c r="D79" s="278">
        <v>10.326579080655696</v>
      </c>
      <c r="E79" s="278">
        <v>10.558893698131479</v>
      </c>
      <c r="F79" s="278">
        <v>9.0272953011638908</v>
      </c>
      <c r="G79" s="278">
        <v>9.5343336915859958</v>
      </c>
      <c r="H79" s="278">
        <v>8.4847398764894546</v>
      </c>
      <c r="I79" s="278">
        <v>7.1883193859385077</v>
      </c>
      <c r="J79" s="278">
        <v>7.679741375410071</v>
      </c>
      <c r="K79" s="278">
        <v>9.1958021566437136</v>
      </c>
      <c r="L79" s="278">
        <v>8.8289571907018249</v>
      </c>
      <c r="M79" s="278">
        <v>9.5272820623343328</v>
      </c>
      <c r="N79" s="278">
        <v>9.0241125975703209</v>
      </c>
      <c r="O79" s="278">
        <v>8.3525099714094928</v>
      </c>
      <c r="P79" s="278">
        <v>11.590869275578051</v>
      </c>
      <c r="Q79" s="278">
        <v>11.830266639742188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0.99999999999999989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1.6180137986968338E-2</v>
      </c>
      <c r="C84" s="203">
        <f t="shared" si="1"/>
        <v>1.6180137986968334E-2</v>
      </c>
      <c r="D84" s="203">
        <f t="shared" si="1"/>
        <v>1.6180137986968334E-2</v>
      </c>
      <c r="E84" s="203">
        <f t="shared" si="1"/>
        <v>1.6180137986968334E-2</v>
      </c>
      <c r="F84" s="203">
        <f t="shared" si="1"/>
        <v>1.6180137986968334E-2</v>
      </c>
      <c r="G84" s="203">
        <f t="shared" si="1"/>
        <v>1.6180137986968334E-2</v>
      </c>
      <c r="H84" s="203">
        <f t="shared" si="1"/>
        <v>1.6180137986968334E-2</v>
      </c>
      <c r="I84" s="203">
        <f t="shared" si="1"/>
        <v>1.6180137986968334E-2</v>
      </c>
      <c r="J84" s="203">
        <f t="shared" si="1"/>
        <v>1.6180137986968334E-2</v>
      </c>
      <c r="K84" s="203">
        <f t="shared" si="1"/>
        <v>1.6180137986968334E-2</v>
      </c>
      <c r="L84" s="203">
        <f t="shared" si="1"/>
        <v>1.6180137986968334E-2</v>
      </c>
      <c r="M84" s="203">
        <f t="shared" si="1"/>
        <v>1.6180137986968334E-2</v>
      </c>
      <c r="N84" s="203">
        <f t="shared" si="1"/>
        <v>1.6180137986968334E-2</v>
      </c>
      <c r="O84" s="203">
        <f t="shared" si="1"/>
        <v>1.6180137986968334E-2</v>
      </c>
      <c r="P84" s="203">
        <f t="shared" si="1"/>
        <v>1.6180137986968334E-2</v>
      </c>
      <c r="Q84" s="203">
        <f t="shared" si="1"/>
        <v>1.6180137986968334E-2</v>
      </c>
    </row>
    <row r="85" spans="1:17" x14ac:dyDescent="0.25">
      <c r="A85" s="76" t="s">
        <v>82</v>
      </c>
      <c r="B85" s="202">
        <f t="shared" ref="B85:Q85" si="2">IF(B$7=0,0,B$7/B$5)</f>
        <v>2.3821911448840601E-2</v>
      </c>
      <c r="C85" s="202">
        <f t="shared" si="2"/>
        <v>2.3821911448840598E-2</v>
      </c>
      <c r="D85" s="202">
        <f t="shared" si="2"/>
        <v>2.3821911448840598E-2</v>
      </c>
      <c r="E85" s="202">
        <f t="shared" si="2"/>
        <v>2.3821911448840598E-2</v>
      </c>
      <c r="F85" s="202">
        <f t="shared" si="2"/>
        <v>2.3821911448840598E-2</v>
      </c>
      <c r="G85" s="202">
        <f t="shared" si="2"/>
        <v>2.3821911448840598E-2</v>
      </c>
      <c r="H85" s="202">
        <f t="shared" si="2"/>
        <v>2.3821911448840598E-2</v>
      </c>
      <c r="I85" s="202">
        <f t="shared" si="2"/>
        <v>2.3821911448840598E-2</v>
      </c>
      <c r="J85" s="202">
        <f t="shared" si="2"/>
        <v>2.3821911448840598E-2</v>
      </c>
      <c r="K85" s="202">
        <f t="shared" si="2"/>
        <v>2.3821911448840598E-2</v>
      </c>
      <c r="L85" s="202">
        <f t="shared" si="2"/>
        <v>2.3821911448840598E-2</v>
      </c>
      <c r="M85" s="202">
        <f t="shared" si="2"/>
        <v>2.3821911448840598E-2</v>
      </c>
      <c r="N85" s="202">
        <f t="shared" si="2"/>
        <v>2.3821911448840598E-2</v>
      </c>
      <c r="O85" s="202">
        <f t="shared" si="2"/>
        <v>2.3821911448840598E-2</v>
      </c>
      <c r="P85" s="202">
        <f t="shared" si="2"/>
        <v>2.3821911448840598E-2</v>
      </c>
      <c r="Q85" s="202">
        <f t="shared" si="2"/>
        <v>2.3821911448840594E-2</v>
      </c>
    </row>
    <row r="86" spans="1:17" x14ac:dyDescent="0.25">
      <c r="A86" s="76" t="s">
        <v>81</v>
      </c>
      <c r="B86" s="202">
        <f t="shared" ref="B86:Q86" si="3">IF(B$8=0,0,B$8/B$5)</f>
        <v>5.3037202226670653E-2</v>
      </c>
      <c r="C86" s="202">
        <f t="shared" si="3"/>
        <v>5.3037202226670639E-2</v>
      </c>
      <c r="D86" s="202">
        <f t="shared" si="3"/>
        <v>5.3037202226670639E-2</v>
      </c>
      <c r="E86" s="202">
        <f t="shared" si="3"/>
        <v>5.3037202226670639E-2</v>
      </c>
      <c r="F86" s="202">
        <f t="shared" si="3"/>
        <v>5.3037202226670639E-2</v>
      </c>
      <c r="G86" s="202">
        <f t="shared" si="3"/>
        <v>5.3037202226670639E-2</v>
      </c>
      <c r="H86" s="202">
        <f t="shared" si="3"/>
        <v>5.3037202226670639E-2</v>
      </c>
      <c r="I86" s="202">
        <f t="shared" si="3"/>
        <v>5.3037202226670639E-2</v>
      </c>
      <c r="J86" s="202">
        <f t="shared" si="3"/>
        <v>5.3037202226670639E-2</v>
      </c>
      <c r="K86" s="202">
        <f t="shared" si="3"/>
        <v>5.3037202226670639E-2</v>
      </c>
      <c r="L86" s="202">
        <f t="shared" si="3"/>
        <v>5.3037202226670639E-2</v>
      </c>
      <c r="M86" s="202">
        <f t="shared" si="3"/>
        <v>5.3037202226670632E-2</v>
      </c>
      <c r="N86" s="202">
        <f t="shared" si="3"/>
        <v>5.3037202226670639E-2</v>
      </c>
      <c r="O86" s="202">
        <f t="shared" si="3"/>
        <v>5.3037202226670639E-2</v>
      </c>
      <c r="P86" s="202">
        <f t="shared" si="3"/>
        <v>5.3037202226670639E-2</v>
      </c>
      <c r="Q86" s="202">
        <f t="shared" si="3"/>
        <v>5.3037202226670639E-2</v>
      </c>
    </row>
    <row r="87" spans="1:17" x14ac:dyDescent="0.25">
      <c r="A87" s="76" t="s">
        <v>80</v>
      </c>
      <c r="B87" s="202">
        <f t="shared" ref="B87:Q87" si="4">IF(B$9=0,0,B$9/B$5)</f>
        <v>3.7305359771314217E-2</v>
      </c>
      <c r="C87" s="202">
        <f t="shared" si="4"/>
        <v>3.730535977131421E-2</v>
      </c>
      <c r="D87" s="202">
        <f t="shared" si="4"/>
        <v>3.730535977131421E-2</v>
      </c>
      <c r="E87" s="202">
        <f t="shared" si="4"/>
        <v>3.730535977131421E-2</v>
      </c>
      <c r="F87" s="202">
        <f t="shared" si="4"/>
        <v>3.730535977131421E-2</v>
      </c>
      <c r="G87" s="202">
        <f t="shared" si="4"/>
        <v>3.730535977131421E-2</v>
      </c>
      <c r="H87" s="202">
        <f t="shared" si="4"/>
        <v>3.730535977131421E-2</v>
      </c>
      <c r="I87" s="202">
        <f t="shared" si="4"/>
        <v>3.730535977131421E-2</v>
      </c>
      <c r="J87" s="202">
        <f t="shared" si="4"/>
        <v>3.730535977131421E-2</v>
      </c>
      <c r="K87" s="202">
        <f t="shared" si="4"/>
        <v>3.730535977131421E-2</v>
      </c>
      <c r="L87" s="202">
        <f t="shared" si="4"/>
        <v>3.730535977131421E-2</v>
      </c>
      <c r="M87" s="202">
        <f t="shared" si="4"/>
        <v>3.730535977131421E-2</v>
      </c>
      <c r="N87" s="202">
        <f t="shared" si="4"/>
        <v>3.730535977131421E-2</v>
      </c>
      <c r="O87" s="202">
        <f t="shared" si="4"/>
        <v>3.730535977131421E-2</v>
      </c>
      <c r="P87" s="202">
        <f t="shared" si="4"/>
        <v>3.730535977131421E-2</v>
      </c>
      <c r="Q87" s="202">
        <f t="shared" si="4"/>
        <v>3.730535977131421E-2</v>
      </c>
    </row>
    <row r="88" spans="1:17" x14ac:dyDescent="0.25">
      <c r="A88" s="129" t="s">
        <v>79</v>
      </c>
      <c r="B88" s="201">
        <f t="shared" ref="B88:Q88" si="5">IF(B$10=0,0,B$10/B$5)</f>
        <v>2.1573517315957781E-2</v>
      </c>
      <c r="C88" s="201">
        <f t="shared" si="5"/>
        <v>2.1573517315957778E-2</v>
      </c>
      <c r="D88" s="201">
        <f t="shared" si="5"/>
        <v>2.1573517315957778E-2</v>
      </c>
      <c r="E88" s="201">
        <f t="shared" si="5"/>
        <v>2.1573517315957774E-2</v>
      </c>
      <c r="F88" s="201">
        <f t="shared" si="5"/>
        <v>2.1573517315957774E-2</v>
      </c>
      <c r="G88" s="201">
        <f t="shared" si="5"/>
        <v>2.1573517315957778E-2</v>
      </c>
      <c r="H88" s="201">
        <f t="shared" si="5"/>
        <v>2.1573517315957778E-2</v>
      </c>
      <c r="I88" s="201">
        <f t="shared" si="5"/>
        <v>2.1573517315957778E-2</v>
      </c>
      <c r="J88" s="201">
        <f t="shared" si="5"/>
        <v>2.1573517315957778E-2</v>
      </c>
      <c r="K88" s="201">
        <f t="shared" si="5"/>
        <v>2.1573517315957778E-2</v>
      </c>
      <c r="L88" s="201">
        <f t="shared" si="5"/>
        <v>2.1573517315957778E-2</v>
      </c>
      <c r="M88" s="201">
        <f t="shared" si="5"/>
        <v>2.1573517315957778E-2</v>
      </c>
      <c r="N88" s="201">
        <f t="shared" si="5"/>
        <v>2.1573517315957778E-2</v>
      </c>
      <c r="O88" s="201">
        <f t="shared" si="5"/>
        <v>2.1573517315957778E-2</v>
      </c>
      <c r="P88" s="201">
        <f t="shared" si="5"/>
        <v>2.1573517315957774E-2</v>
      </c>
      <c r="Q88" s="201">
        <f t="shared" si="5"/>
        <v>2.1573517315957778E-2</v>
      </c>
    </row>
    <row r="89" spans="1:17" x14ac:dyDescent="0.25">
      <c r="A89" s="127" t="s">
        <v>263</v>
      </c>
      <c r="B89" s="200">
        <f t="shared" ref="B89:Q89" si="6">IF(B$15=0,0,B$15/B$5)</f>
        <v>2.9670502784265255E-2</v>
      </c>
      <c r="C89" s="200">
        <f t="shared" si="6"/>
        <v>2.9670502784265251E-2</v>
      </c>
      <c r="D89" s="200">
        <f t="shared" si="6"/>
        <v>2.9670502784265251E-2</v>
      </c>
      <c r="E89" s="200">
        <f t="shared" si="6"/>
        <v>2.9670502784265251E-2</v>
      </c>
      <c r="F89" s="200">
        <f t="shared" si="6"/>
        <v>2.9670502784265251E-2</v>
      </c>
      <c r="G89" s="200">
        <f t="shared" si="6"/>
        <v>2.9670502784265251E-2</v>
      </c>
      <c r="H89" s="200">
        <f t="shared" si="6"/>
        <v>2.9670502784265255E-2</v>
      </c>
      <c r="I89" s="200">
        <f t="shared" si="6"/>
        <v>2.9670502784265251E-2</v>
      </c>
      <c r="J89" s="200">
        <f t="shared" si="6"/>
        <v>2.9670502784265251E-2</v>
      </c>
      <c r="K89" s="200">
        <f t="shared" si="6"/>
        <v>2.9670502784265251E-2</v>
      </c>
      <c r="L89" s="200">
        <f t="shared" si="6"/>
        <v>2.9670502784265251E-2</v>
      </c>
      <c r="M89" s="200">
        <f t="shared" si="6"/>
        <v>2.9670502784265251E-2</v>
      </c>
      <c r="N89" s="200">
        <f t="shared" si="6"/>
        <v>2.9670502784265251E-2</v>
      </c>
      <c r="O89" s="200">
        <f t="shared" si="6"/>
        <v>2.9670502784265251E-2</v>
      </c>
      <c r="P89" s="200">
        <f t="shared" si="6"/>
        <v>2.9670502784265251E-2</v>
      </c>
      <c r="Q89" s="200">
        <f t="shared" si="6"/>
        <v>2.9670502784265255E-2</v>
      </c>
    </row>
    <row r="90" spans="1:17" x14ac:dyDescent="0.25">
      <c r="A90" s="142" t="s">
        <v>277</v>
      </c>
      <c r="B90" s="199">
        <f t="shared" ref="B90:Q90" si="7">IF(B$16=0,0,B$16/B$5)</f>
        <v>0</v>
      </c>
      <c r="C90" s="199">
        <f t="shared" si="7"/>
        <v>0</v>
      </c>
      <c r="D90" s="199">
        <f t="shared" si="7"/>
        <v>0</v>
      </c>
      <c r="E90" s="199">
        <f t="shared" si="7"/>
        <v>0</v>
      </c>
      <c r="F90" s="199">
        <f t="shared" si="7"/>
        <v>0</v>
      </c>
      <c r="G90" s="199">
        <f t="shared" si="7"/>
        <v>0</v>
      </c>
      <c r="H90" s="199">
        <f t="shared" si="7"/>
        <v>0</v>
      </c>
      <c r="I90" s="199">
        <f t="shared" si="7"/>
        <v>0</v>
      </c>
      <c r="J90" s="199">
        <f t="shared" si="7"/>
        <v>0</v>
      </c>
      <c r="K90" s="199">
        <f t="shared" si="7"/>
        <v>0</v>
      </c>
      <c r="L90" s="199">
        <f t="shared" si="7"/>
        <v>0</v>
      </c>
      <c r="M90" s="199">
        <f t="shared" si="7"/>
        <v>0</v>
      </c>
      <c r="N90" s="199">
        <f t="shared" si="7"/>
        <v>0</v>
      </c>
      <c r="O90" s="199">
        <f t="shared" si="7"/>
        <v>0</v>
      </c>
      <c r="P90" s="199">
        <f t="shared" si="7"/>
        <v>0</v>
      </c>
      <c r="Q90" s="199">
        <f t="shared" si="7"/>
        <v>0</v>
      </c>
    </row>
    <row r="91" spans="1:17" x14ac:dyDescent="0.25">
      <c r="A91" s="142" t="s">
        <v>276</v>
      </c>
      <c r="B91" s="199">
        <f t="shared" ref="B91:Q91" si="8">IF(B$22=0,0,B$22/B$5)</f>
        <v>2.9623029979810429E-2</v>
      </c>
      <c r="C91" s="199">
        <f t="shared" si="8"/>
        <v>2.9623029979810426E-2</v>
      </c>
      <c r="D91" s="199">
        <f t="shared" si="8"/>
        <v>2.9623029979810426E-2</v>
      </c>
      <c r="E91" s="199">
        <f t="shared" si="8"/>
        <v>2.9623029979810426E-2</v>
      </c>
      <c r="F91" s="199">
        <f t="shared" si="8"/>
        <v>2.9623029979810426E-2</v>
      </c>
      <c r="G91" s="199">
        <f t="shared" si="8"/>
        <v>2.9623029979810426E-2</v>
      </c>
      <c r="H91" s="199">
        <f t="shared" si="8"/>
        <v>2.9623029979810429E-2</v>
      </c>
      <c r="I91" s="199">
        <f t="shared" si="8"/>
        <v>2.9623029979810429E-2</v>
      </c>
      <c r="J91" s="199">
        <f t="shared" si="8"/>
        <v>2.9623029979810429E-2</v>
      </c>
      <c r="K91" s="199">
        <f t="shared" si="8"/>
        <v>2.9623029979810429E-2</v>
      </c>
      <c r="L91" s="199">
        <f t="shared" si="8"/>
        <v>2.9623029979810429E-2</v>
      </c>
      <c r="M91" s="199">
        <f t="shared" si="8"/>
        <v>2.9623029979810429E-2</v>
      </c>
      <c r="N91" s="199">
        <f t="shared" si="8"/>
        <v>2.9623029979810426E-2</v>
      </c>
      <c r="O91" s="199">
        <f t="shared" si="8"/>
        <v>2.9623029979810426E-2</v>
      </c>
      <c r="P91" s="199">
        <f t="shared" si="8"/>
        <v>2.9623029979810426E-2</v>
      </c>
      <c r="Q91" s="199">
        <f t="shared" si="8"/>
        <v>2.9623029979810429E-2</v>
      </c>
    </row>
    <row r="92" spans="1:17" x14ac:dyDescent="0.25">
      <c r="A92" s="142" t="s">
        <v>275</v>
      </c>
      <c r="B92" s="199">
        <f t="shared" ref="B92:Q92" si="9">IF(B$23=0,0,B$23/B$5)</f>
        <v>4.7472804454824405E-5</v>
      </c>
      <c r="C92" s="199">
        <f t="shared" si="9"/>
        <v>4.7472804454824399E-5</v>
      </c>
      <c r="D92" s="199">
        <f t="shared" si="9"/>
        <v>4.7472804454824405E-5</v>
      </c>
      <c r="E92" s="199">
        <f t="shared" si="9"/>
        <v>4.7472804454824392E-5</v>
      </c>
      <c r="F92" s="199">
        <f t="shared" si="9"/>
        <v>4.7472804454824399E-5</v>
      </c>
      <c r="G92" s="199">
        <f t="shared" si="9"/>
        <v>4.7472804454824405E-5</v>
      </c>
      <c r="H92" s="199">
        <f t="shared" si="9"/>
        <v>4.7472804454824392E-5</v>
      </c>
      <c r="I92" s="199">
        <f t="shared" si="9"/>
        <v>4.7472804454824392E-5</v>
      </c>
      <c r="J92" s="199">
        <f t="shared" si="9"/>
        <v>4.7472804454824392E-5</v>
      </c>
      <c r="K92" s="199">
        <f t="shared" si="9"/>
        <v>4.7472804454824399E-5</v>
      </c>
      <c r="L92" s="199">
        <f t="shared" si="9"/>
        <v>4.7472804454824385E-5</v>
      </c>
      <c r="M92" s="199">
        <f t="shared" si="9"/>
        <v>4.7472804454824405E-5</v>
      </c>
      <c r="N92" s="199">
        <f t="shared" si="9"/>
        <v>4.7472804454824412E-5</v>
      </c>
      <c r="O92" s="199">
        <f t="shared" si="9"/>
        <v>4.7472804454824399E-5</v>
      </c>
      <c r="P92" s="199">
        <f t="shared" si="9"/>
        <v>4.7472804454824385E-5</v>
      </c>
      <c r="Q92" s="199">
        <f t="shared" si="9"/>
        <v>4.7472804454824392E-5</v>
      </c>
    </row>
    <row r="93" spans="1:17" x14ac:dyDescent="0.25">
      <c r="A93" s="127" t="s">
        <v>262</v>
      </c>
      <c r="B93" s="200">
        <f t="shared" ref="B93:Q93" si="10">IF(B$24=0,0,B$24/B$5)</f>
        <v>2.9670502784265265E-2</v>
      </c>
      <c r="C93" s="200">
        <f t="shared" si="10"/>
        <v>2.9670502784265258E-2</v>
      </c>
      <c r="D93" s="200">
        <f t="shared" si="10"/>
        <v>2.9670502784265251E-2</v>
      </c>
      <c r="E93" s="200">
        <f t="shared" si="10"/>
        <v>2.9670502784265251E-2</v>
      </c>
      <c r="F93" s="200">
        <f t="shared" si="10"/>
        <v>2.9670502784265251E-2</v>
      </c>
      <c r="G93" s="200">
        <f t="shared" si="10"/>
        <v>2.9670502784265251E-2</v>
      </c>
      <c r="H93" s="200">
        <f t="shared" si="10"/>
        <v>2.9670502784265255E-2</v>
      </c>
      <c r="I93" s="200">
        <f t="shared" si="10"/>
        <v>2.9670502784265262E-2</v>
      </c>
      <c r="J93" s="200">
        <f t="shared" si="10"/>
        <v>2.9670502784265251E-2</v>
      </c>
      <c r="K93" s="200">
        <f t="shared" si="10"/>
        <v>2.9670502784265258E-2</v>
      </c>
      <c r="L93" s="200">
        <f t="shared" si="10"/>
        <v>2.9670502784265251E-2</v>
      </c>
      <c r="M93" s="200">
        <f t="shared" si="10"/>
        <v>2.9670502784265251E-2</v>
      </c>
      <c r="N93" s="200">
        <f t="shared" si="10"/>
        <v>2.9670502784265262E-2</v>
      </c>
      <c r="O93" s="200">
        <f t="shared" si="10"/>
        <v>2.9670502784265251E-2</v>
      </c>
      <c r="P93" s="200">
        <f t="shared" si="10"/>
        <v>2.9670502784265258E-2</v>
      </c>
      <c r="Q93" s="200">
        <f t="shared" si="10"/>
        <v>2.9670502784265255E-2</v>
      </c>
    </row>
    <row r="94" spans="1:17" x14ac:dyDescent="0.25">
      <c r="A94" s="142" t="s">
        <v>274</v>
      </c>
      <c r="B94" s="199">
        <f t="shared" ref="B94:Q94" si="11">IF(B$25=0,0,B$25/B$5)</f>
        <v>0</v>
      </c>
      <c r="C94" s="199">
        <f t="shared" si="11"/>
        <v>0</v>
      </c>
      <c r="D94" s="199">
        <f t="shared" si="11"/>
        <v>0</v>
      </c>
      <c r="E94" s="199">
        <f t="shared" si="11"/>
        <v>0</v>
      </c>
      <c r="F94" s="199">
        <f t="shared" si="11"/>
        <v>0</v>
      </c>
      <c r="G94" s="199">
        <f t="shared" si="11"/>
        <v>0</v>
      </c>
      <c r="H94" s="199">
        <f t="shared" si="11"/>
        <v>0</v>
      </c>
      <c r="I94" s="199">
        <f t="shared" si="11"/>
        <v>0</v>
      </c>
      <c r="J94" s="199">
        <f t="shared" si="11"/>
        <v>0</v>
      </c>
      <c r="K94" s="199">
        <f t="shared" si="11"/>
        <v>0</v>
      </c>
      <c r="L94" s="199">
        <f t="shared" si="11"/>
        <v>0</v>
      </c>
      <c r="M94" s="199">
        <f t="shared" si="11"/>
        <v>0</v>
      </c>
      <c r="N94" s="199">
        <f t="shared" si="11"/>
        <v>0</v>
      </c>
      <c r="O94" s="199">
        <f t="shared" si="11"/>
        <v>0</v>
      </c>
      <c r="P94" s="199">
        <f t="shared" si="11"/>
        <v>0</v>
      </c>
      <c r="Q94" s="199">
        <f t="shared" si="11"/>
        <v>0</v>
      </c>
    </row>
    <row r="95" spans="1:17" x14ac:dyDescent="0.25">
      <c r="A95" s="142" t="s">
        <v>273</v>
      </c>
      <c r="B95" s="199">
        <f t="shared" ref="B95:Q95" si="12">IF(B$31=0,0,B$31/B$5)</f>
        <v>2.9480611566445967E-2</v>
      </c>
      <c r="C95" s="199">
        <f t="shared" si="12"/>
        <v>2.948061156644596E-2</v>
      </c>
      <c r="D95" s="199">
        <f t="shared" si="12"/>
        <v>2.9480611566445956E-2</v>
      </c>
      <c r="E95" s="199">
        <f t="shared" si="12"/>
        <v>2.9480611566445956E-2</v>
      </c>
      <c r="F95" s="199">
        <f t="shared" si="12"/>
        <v>2.9480611566445953E-2</v>
      </c>
      <c r="G95" s="199">
        <f t="shared" si="12"/>
        <v>2.9480611566445953E-2</v>
      </c>
      <c r="H95" s="199">
        <f t="shared" si="12"/>
        <v>2.9480611566445956E-2</v>
      </c>
      <c r="I95" s="199">
        <f t="shared" si="12"/>
        <v>2.9480611566445963E-2</v>
      </c>
      <c r="J95" s="199">
        <f t="shared" si="12"/>
        <v>2.9480611566445953E-2</v>
      </c>
      <c r="K95" s="199">
        <f t="shared" si="12"/>
        <v>2.948061156644596E-2</v>
      </c>
      <c r="L95" s="199">
        <f t="shared" si="12"/>
        <v>2.9480611566445956E-2</v>
      </c>
      <c r="M95" s="199">
        <f t="shared" si="12"/>
        <v>2.9480611566445956E-2</v>
      </c>
      <c r="N95" s="199">
        <f t="shared" si="12"/>
        <v>2.9480611566445963E-2</v>
      </c>
      <c r="O95" s="199">
        <f t="shared" si="12"/>
        <v>2.9480611566445953E-2</v>
      </c>
      <c r="P95" s="199">
        <f t="shared" si="12"/>
        <v>2.948061156644596E-2</v>
      </c>
      <c r="Q95" s="199">
        <f t="shared" si="12"/>
        <v>2.9480611566445953E-2</v>
      </c>
    </row>
    <row r="96" spans="1:17" x14ac:dyDescent="0.25">
      <c r="A96" s="142" t="s">
        <v>272</v>
      </c>
      <c r="B96" s="199">
        <f t="shared" ref="B96:Q96" si="13">IF(B$32=0,0,B$32/B$5)</f>
        <v>1.898912178192977E-4</v>
      </c>
      <c r="C96" s="199">
        <f t="shared" si="13"/>
        <v>1.8989121781929765E-4</v>
      </c>
      <c r="D96" s="199">
        <f t="shared" si="13"/>
        <v>1.8989121781929762E-4</v>
      </c>
      <c r="E96" s="199">
        <f t="shared" si="13"/>
        <v>1.8989121781929762E-4</v>
      </c>
      <c r="F96" s="199">
        <f t="shared" si="13"/>
        <v>1.8989121781929762E-4</v>
      </c>
      <c r="G96" s="199">
        <f t="shared" si="13"/>
        <v>1.8989121781929759E-4</v>
      </c>
      <c r="H96" s="199">
        <f t="shared" si="13"/>
        <v>1.8989121781929765E-4</v>
      </c>
      <c r="I96" s="199">
        <f t="shared" si="13"/>
        <v>1.8989121781929768E-4</v>
      </c>
      <c r="J96" s="199">
        <f t="shared" si="13"/>
        <v>1.8989121781929762E-4</v>
      </c>
      <c r="K96" s="199">
        <f t="shared" si="13"/>
        <v>1.8989121781929765E-4</v>
      </c>
      <c r="L96" s="199">
        <f t="shared" si="13"/>
        <v>1.8989121781929765E-4</v>
      </c>
      <c r="M96" s="199">
        <f t="shared" si="13"/>
        <v>1.8989121781929762E-4</v>
      </c>
      <c r="N96" s="199">
        <f t="shared" si="13"/>
        <v>1.8989121781929765E-4</v>
      </c>
      <c r="O96" s="199">
        <f t="shared" si="13"/>
        <v>1.8989121781929759E-4</v>
      </c>
      <c r="P96" s="199">
        <f t="shared" si="13"/>
        <v>1.8989121781929765E-4</v>
      </c>
      <c r="Q96" s="199">
        <f t="shared" si="13"/>
        <v>1.8989121781929762E-4</v>
      </c>
    </row>
    <row r="97" spans="1:17" x14ac:dyDescent="0.25">
      <c r="A97" s="127" t="s">
        <v>261</v>
      </c>
      <c r="B97" s="200">
        <f t="shared" ref="B97:Q97" si="14">IF(B$33=0,0,B$33/B$5)</f>
        <v>0.42696622463929174</v>
      </c>
      <c r="C97" s="200">
        <f t="shared" si="14"/>
        <v>0.46190224942330482</v>
      </c>
      <c r="D97" s="200">
        <f t="shared" si="14"/>
        <v>0.43290261377932726</v>
      </c>
      <c r="E97" s="200">
        <f t="shared" si="14"/>
        <v>0.39336271770075498</v>
      </c>
      <c r="F97" s="200">
        <f t="shared" si="14"/>
        <v>0.42029306702453129</v>
      </c>
      <c r="G97" s="200">
        <f t="shared" si="14"/>
        <v>0.37207624156339431</v>
      </c>
      <c r="H97" s="200">
        <f t="shared" si="14"/>
        <v>0.37286892794877452</v>
      </c>
      <c r="I97" s="200">
        <f t="shared" si="14"/>
        <v>0.40050854661848351</v>
      </c>
      <c r="J97" s="200">
        <f t="shared" si="14"/>
        <v>0.35936441199163582</v>
      </c>
      <c r="K97" s="200">
        <f t="shared" si="14"/>
        <v>0.21754713101898396</v>
      </c>
      <c r="L97" s="200">
        <f t="shared" si="14"/>
        <v>0.27815288321417025</v>
      </c>
      <c r="M97" s="200">
        <f t="shared" si="14"/>
        <v>0.37281774282668473</v>
      </c>
      <c r="N97" s="200">
        <f t="shared" si="14"/>
        <v>0.34739373391812484</v>
      </c>
      <c r="O97" s="200">
        <f t="shared" si="14"/>
        <v>0.34162808994011484</v>
      </c>
      <c r="P97" s="200">
        <f t="shared" si="14"/>
        <v>0.32433705316728467</v>
      </c>
      <c r="Q97" s="200">
        <f t="shared" si="14"/>
        <v>0.34450633524574559</v>
      </c>
    </row>
    <row r="98" spans="1:17" x14ac:dyDescent="0.25">
      <c r="A98" s="127" t="s">
        <v>260</v>
      </c>
      <c r="B98" s="200">
        <f t="shared" ref="B98:Q98" si="15">IF(B$44=0,0,B$44/B$5)</f>
        <v>0</v>
      </c>
      <c r="C98" s="200">
        <f t="shared" si="15"/>
        <v>0</v>
      </c>
      <c r="D98" s="200">
        <f t="shared" si="15"/>
        <v>0</v>
      </c>
      <c r="E98" s="200">
        <f t="shared" si="15"/>
        <v>0</v>
      </c>
      <c r="F98" s="200">
        <f t="shared" si="15"/>
        <v>0</v>
      </c>
      <c r="G98" s="200">
        <f t="shared" si="15"/>
        <v>0</v>
      </c>
      <c r="H98" s="200">
        <f t="shared" si="15"/>
        <v>0</v>
      </c>
      <c r="I98" s="200">
        <f t="shared" si="15"/>
        <v>0</v>
      </c>
      <c r="J98" s="200">
        <f t="shared" si="15"/>
        <v>0</v>
      </c>
      <c r="K98" s="200">
        <f t="shared" si="15"/>
        <v>0</v>
      </c>
      <c r="L98" s="200">
        <f t="shared" si="15"/>
        <v>0</v>
      </c>
      <c r="M98" s="200">
        <f t="shared" si="15"/>
        <v>0</v>
      </c>
      <c r="N98" s="200">
        <f t="shared" si="15"/>
        <v>0</v>
      </c>
      <c r="O98" s="200">
        <f t="shared" si="15"/>
        <v>0</v>
      </c>
      <c r="P98" s="200">
        <f t="shared" si="15"/>
        <v>0</v>
      </c>
      <c r="Q98" s="200">
        <f t="shared" si="15"/>
        <v>0</v>
      </c>
    </row>
    <row r="99" spans="1:17" x14ac:dyDescent="0.25">
      <c r="A99" s="142" t="s">
        <v>271</v>
      </c>
      <c r="B99" s="199">
        <f t="shared" ref="B99:Q99" si="16">IF(B$45=0,0,B$45/B$5)</f>
        <v>0</v>
      </c>
      <c r="C99" s="199">
        <f t="shared" si="16"/>
        <v>0</v>
      </c>
      <c r="D99" s="199">
        <f t="shared" si="16"/>
        <v>0</v>
      </c>
      <c r="E99" s="199">
        <f t="shared" si="16"/>
        <v>0</v>
      </c>
      <c r="F99" s="199">
        <f t="shared" si="16"/>
        <v>0</v>
      </c>
      <c r="G99" s="199">
        <f t="shared" si="16"/>
        <v>0</v>
      </c>
      <c r="H99" s="199">
        <f t="shared" si="16"/>
        <v>0</v>
      </c>
      <c r="I99" s="199">
        <f t="shared" si="16"/>
        <v>0</v>
      </c>
      <c r="J99" s="199">
        <f t="shared" si="16"/>
        <v>0</v>
      </c>
      <c r="K99" s="199">
        <f t="shared" si="16"/>
        <v>0</v>
      </c>
      <c r="L99" s="199">
        <f t="shared" si="16"/>
        <v>0</v>
      </c>
      <c r="M99" s="199">
        <f t="shared" si="16"/>
        <v>0</v>
      </c>
      <c r="N99" s="199">
        <f t="shared" si="16"/>
        <v>0</v>
      </c>
      <c r="O99" s="199">
        <f t="shared" si="16"/>
        <v>0</v>
      </c>
      <c r="P99" s="199">
        <f t="shared" si="16"/>
        <v>0</v>
      </c>
      <c r="Q99" s="199">
        <f t="shared" si="16"/>
        <v>0</v>
      </c>
    </row>
    <row r="100" spans="1:17" x14ac:dyDescent="0.25">
      <c r="A100" s="142" t="s">
        <v>270</v>
      </c>
      <c r="B100" s="199">
        <f t="shared" ref="B100:Q100" si="17">IF(B$51=0,0,B$51/B$5)</f>
        <v>0</v>
      </c>
      <c r="C100" s="199">
        <f t="shared" si="17"/>
        <v>0</v>
      </c>
      <c r="D100" s="199">
        <f t="shared" si="17"/>
        <v>0</v>
      </c>
      <c r="E100" s="199">
        <f t="shared" si="17"/>
        <v>0</v>
      </c>
      <c r="F100" s="199">
        <f t="shared" si="17"/>
        <v>0</v>
      </c>
      <c r="G100" s="199">
        <f t="shared" si="17"/>
        <v>0</v>
      </c>
      <c r="H100" s="199">
        <f t="shared" si="17"/>
        <v>0</v>
      </c>
      <c r="I100" s="199">
        <f t="shared" si="17"/>
        <v>0</v>
      </c>
      <c r="J100" s="199">
        <f t="shared" si="17"/>
        <v>0</v>
      </c>
      <c r="K100" s="199">
        <f t="shared" si="17"/>
        <v>0</v>
      </c>
      <c r="L100" s="199">
        <f t="shared" si="17"/>
        <v>0</v>
      </c>
      <c r="M100" s="199">
        <f t="shared" si="17"/>
        <v>0</v>
      </c>
      <c r="N100" s="199">
        <f t="shared" si="17"/>
        <v>0</v>
      </c>
      <c r="O100" s="199">
        <f t="shared" si="17"/>
        <v>0</v>
      </c>
      <c r="P100" s="199">
        <f t="shared" si="17"/>
        <v>0</v>
      </c>
      <c r="Q100" s="199">
        <f t="shared" si="17"/>
        <v>0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0</v>
      </c>
      <c r="C104" s="200">
        <f t="shared" si="21"/>
        <v>0</v>
      </c>
      <c r="D104" s="200">
        <f t="shared" si="21"/>
        <v>0</v>
      </c>
      <c r="E104" s="200">
        <f t="shared" si="21"/>
        <v>0</v>
      </c>
      <c r="F104" s="200">
        <f t="shared" si="21"/>
        <v>0</v>
      </c>
      <c r="G104" s="200">
        <f t="shared" si="21"/>
        <v>0</v>
      </c>
      <c r="H104" s="200">
        <f t="shared" si="21"/>
        <v>0</v>
      </c>
      <c r="I104" s="200">
        <f t="shared" si="21"/>
        <v>0</v>
      </c>
      <c r="J104" s="200">
        <f t="shared" si="21"/>
        <v>0</v>
      </c>
      <c r="K104" s="200">
        <f t="shared" si="21"/>
        <v>0</v>
      </c>
      <c r="L104" s="200">
        <f t="shared" si="21"/>
        <v>0</v>
      </c>
      <c r="M104" s="200">
        <f t="shared" si="21"/>
        <v>0</v>
      </c>
      <c r="N104" s="200">
        <f t="shared" si="21"/>
        <v>0</v>
      </c>
      <c r="O104" s="200">
        <f t="shared" si="21"/>
        <v>0</v>
      </c>
      <c r="P104" s="200">
        <f t="shared" si="21"/>
        <v>0</v>
      </c>
      <c r="Q104" s="200">
        <f t="shared" si="21"/>
        <v>0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0</v>
      </c>
      <c r="C106" s="199">
        <f t="shared" si="23"/>
        <v>0</v>
      </c>
      <c r="D106" s="199">
        <f t="shared" si="23"/>
        <v>0</v>
      </c>
      <c r="E106" s="199">
        <f t="shared" si="23"/>
        <v>0</v>
      </c>
      <c r="F106" s="199">
        <f t="shared" si="23"/>
        <v>0</v>
      </c>
      <c r="G106" s="199">
        <f t="shared" si="23"/>
        <v>0</v>
      </c>
      <c r="H106" s="199">
        <f t="shared" si="23"/>
        <v>0</v>
      </c>
      <c r="I106" s="199">
        <f t="shared" si="23"/>
        <v>0</v>
      </c>
      <c r="J106" s="199">
        <f t="shared" si="23"/>
        <v>0</v>
      </c>
      <c r="K106" s="199">
        <f t="shared" si="23"/>
        <v>0</v>
      </c>
      <c r="L106" s="199">
        <f t="shared" si="23"/>
        <v>0</v>
      </c>
      <c r="M106" s="199">
        <f t="shared" si="23"/>
        <v>0</v>
      </c>
      <c r="N106" s="199">
        <f t="shared" si="23"/>
        <v>0</v>
      </c>
      <c r="O106" s="199">
        <f t="shared" si="23"/>
        <v>0</v>
      </c>
      <c r="P106" s="199">
        <f t="shared" si="23"/>
        <v>0</v>
      </c>
      <c r="Q106" s="199">
        <f t="shared" si="23"/>
        <v>0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0.36177464104242624</v>
      </c>
      <c r="C108" s="71">
        <f t="shared" si="25"/>
        <v>0.32683861625841304</v>
      </c>
      <c r="D108" s="71">
        <f t="shared" si="25"/>
        <v>0.35583825190239071</v>
      </c>
      <c r="E108" s="71">
        <f t="shared" si="25"/>
        <v>0.39537814798096294</v>
      </c>
      <c r="F108" s="71">
        <f t="shared" si="25"/>
        <v>0.36844779865718663</v>
      </c>
      <c r="G108" s="71">
        <f t="shared" si="25"/>
        <v>0.41666462411832361</v>
      </c>
      <c r="H108" s="71">
        <f t="shared" si="25"/>
        <v>0.4158719377329434</v>
      </c>
      <c r="I108" s="71">
        <f t="shared" si="25"/>
        <v>0.38823231906323447</v>
      </c>
      <c r="J108" s="71">
        <f t="shared" si="25"/>
        <v>0.42937645369008215</v>
      </c>
      <c r="K108" s="71">
        <f t="shared" si="25"/>
        <v>0.57119373466273393</v>
      </c>
      <c r="L108" s="71">
        <f t="shared" si="25"/>
        <v>0.51058798246754766</v>
      </c>
      <c r="M108" s="71">
        <f t="shared" si="25"/>
        <v>0.41592312285503324</v>
      </c>
      <c r="N108" s="71">
        <f t="shared" si="25"/>
        <v>0.44134713176359308</v>
      </c>
      <c r="O108" s="71">
        <f t="shared" si="25"/>
        <v>0.44711277574160307</v>
      </c>
      <c r="P108" s="71">
        <f t="shared" si="25"/>
        <v>0.46440381251443336</v>
      </c>
      <c r="Q108" s="71">
        <f t="shared" si="25"/>
        <v>0.44423453043597239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146.30030951160697</v>
      </c>
      <c r="C112" s="230">
        <f t="shared" si="26"/>
        <v>147.24161284327687</v>
      </c>
      <c r="D112" s="230">
        <f t="shared" si="26"/>
        <v>144.77346983396365</v>
      </c>
      <c r="E112" s="230">
        <f t="shared" si="26"/>
        <v>144.29108396044217</v>
      </c>
      <c r="F112" s="230">
        <f t="shared" si="26"/>
        <v>144.9168337287534</v>
      </c>
      <c r="G112" s="230">
        <f t="shared" si="26"/>
        <v>143.53031784055506</v>
      </c>
      <c r="H112" s="230">
        <f t="shared" si="26"/>
        <v>143.63490692606359</v>
      </c>
      <c r="I112" s="230">
        <f t="shared" si="26"/>
        <v>144.25899152263796</v>
      </c>
      <c r="J112" s="230">
        <f t="shared" si="26"/>
        <v>143.07127907709904</v>
      </c>
      <c r="K112" s="230">
        <f t="shared" si="26"/>
        <v>139.90300374136845</v>
      </c>
      <c r="L112" s="230">
        <f t="shared" si="26"/>
        <v>137.13726274888012</v>
      </c>
      <c r="M112" s="230">
        <f t="shared" si="26"/>
        <v>126.74116902916843</v>
      </c>
      <c r="N112" s="230">
        <f t="shared" si="26"/>
        <v>126.40154190465572</v>
      </c>
      <c r="O112" s="230">
        <f t="shared" si="26"/>
        <v>125.54514459341681</v>
      </c>
      <c r="P112" s="230">
        <f t="shared" si="26"/>
        <v>114.60638174354332</v>
      </c>
      <c r="Q112" s="230">
        <f t="shared" si="26"/>
        <v>111.29332885758535</v>
      </c>
    </row>
    <row r="113" spans="1:17" x14ac:dyDescent="0.25">
      <c r="A113" s="132" t="s">
        <v>83</v>
      </c>
      <c r="B113" s="275">
        <f>IF(B$6=0,0,B$6/FBT!B$5*1000)</f>
        <v>2.367159195433977</v>
      </c>
      <c r="C113" s="275">
        <f>IF(C$6=0,0,C$6/FBT!C$5*1000)</f>
        <v>2.3823896132279891</v>
      </c>
      <c r="D113" s="275">
        <f>IF(D$6=0,0,D$6/FBT!D$5*1000)</f>
        <v>2.3424547187657292</v>
      </c>
      <c r="E113" s="275">
        <f>IF(E$6=0,0,E$6/FBT!E$5*1000)</f>
        <v>2.3346496487691875</v>
      </c>
      <c r="F113" s="275">
        <f>IF(F$6=0,0,F$6/FBT!F$5*1000)</f>
        <v>2.344774366365777</v>
      </c>
      <c r="G113" s="275">
        <f>IF(G$6=0,0,G$6/FBT!G$5*1000)</f>
        <v>2.3223403479736033</v>
      </c>
      <c r="H113" s="275">
        <f>IF(H$6=0,0,H$6/FBT!H$5*1000)</f>
        <v>2.324032613809063</v>
      </c>
      <c r="I113" s="275">
        <f>IF(I$6=0,0,I$6/FBT!I$5*1000)</f>
        <v>2.3341303886971771</v>
      </c>
      <c r="J113" s="275">
        <f>IF(J$6=0,0,J$6/FBT!J$5*1000)</f>
        <v>2.3149130374395175</v>
      </c>
      <c r="K113" s="275">
        <f>IF(K$6=0,0,K$6/FBT!K$5*1000)</f>
        <v>2.2636499053266887</v>
      </c>
      <c r="L113" s="275">
        <f>IF(L$6=0,0,L$6/FBT!L$5*1000)</f>
        <v>2.2188998344320119</v>
      </c>
      <c r="M113" s="275">
        <f>IF(M$6=0,0,M$6/FBT!M$5*1000)</f>
        <v>2.0506896035216227</v>
      </c>
      <c r="N113" s="275">
        <f>IF(N$6=0,0,N$6/FBT!N$5*1000)</f>
        <v>2.0451943897828895</v>
      </c>
      <c r="O113" s="275">
        <f>IF(O$6=0,0,O$6/FBT!O$5*1000)</f>
        <v>2.0313377631153755</v>
      </c>
      <c r="P113" s="275">
        <f>IF(P$6=0,0,P$6/FBT!P$5*1000)</f>
        <v>1.8543470707976992</v>
      </c>
      <c r="Q113" s="275">
        <f>IF(Q$6=0,0,Q$6/FBT!Q$5*1000)</f>
        <v>1.8007414179447758</v>
      </c>
    </row>
    <row r="114" spans="1:17" x14ac:dyDescent="0.25">
      <c r="A114" s="76" t="s">
        <v>82</v>
      </c>
      <c r="B114" s="274">
        <f>IF(B$7=0,0,B$7/FBT!B$5*1000)</f>
        <v>3.4851530181234738</v>
      </c>
      <c r="C114" s="274">
        <f>IF(C$7=0,0,C$7/FBT!C$5*1000)</f>
        <v>3.5075766627370131</v>
      </c>
      <c r="D114" s="274">
        <f>IF(D$7=0,0,D$7/FBT!D$5*1000)</f>
        <v>3.4487807785260776</v>
      </c>
      <c r="E114" s="274">
        <f>IF(E$7=0,0,E$7/FBT!E$5*1000)</f>
        <v>3.4372894249628767</v>
      </c>
      <c r="F114" s="274">
        <f>IF(F$7=0,0,F$7/FBT!F$5*1000)</f>
        <v>3.45219598053272</v>
      </c>
      <c r="G114" s="274">
        <f>IF(G$7=0,0,G$7/FBT!G$5*1000)</f>
        <v>3.4191665218216487</v>
      </c>
      <c r="H114" s="274">
        <f>IF(H$7=0,0,H$7/FBT!H$5*1000)</f>
        <v>3.4216580337551479</v>
      </c>
      <c r="I114" s="274">
        <f>IF(I$7=0,0,I$7/FBT!I$5*1000)</f>
        <v>3.4365249217513276</v>
      </c>
      <c r="J114" s="274">
        <f>IF(J$7=0,0,J$7/FBT!J$5*1000)</f>
        <v>3.4082313410470144</v>
      </c>
      <c r="K114" s="274">
        <f>IF(K$7=0,0,K$7/FBT!K$5*1000)</f>
        <v>3.3327569665536938</v>
      </c>
      <c r="L114" s="274">
        <f>IF(L$7=0,0,L$7/FBT!L$5*1000)</f>
        <v>3.2668717295402079</v>
      </c>
      <c r="M114" s="274">
        <f>IF(M$7=0,0,M$7/FBT!M$5*1000)</f>
        <v>3.0192169055353886</v>
      </c>
      <c r="N114" s="274">
        <f>IF(N$7=0,0,N$7/FBT!N$5*1000)</f>
        <v>3.0111263382496221</v>
      </c>
      <c r="O114" s="274">
        <f>IF(O$7=0,0,O$7/FBT!O$5*1000)</f>
        <v>2.9907253173362642</v>
      </c>
      <c r="P114" s="274">
        <f>IF(P$7=0,0,P$7/FBT!P$5*1000)</f>
        <v>2.7301430773667104</v>
      </c>
      <c r="Q114" s="274">
        <f>IF(Q$7=0,0,Q$7/FBT!Q$5*1000)</f>
        <v>2.651219824892094</v>
      </c>
    </row>
    <row r="115" spans="1:17" x14ac:dyDescent="0.25">
      <c r="A115" s="76" t="s">
        <v>81</v>
      </c>
      <c r="B115" s="274">
        <f>IF(B$8=0,0,B$8/FBT!B$5*1000)</f>
        <v>7.7593591013916052</v>
      </c>
      <c r="C115" s="274">
        <f>IF(C$8=0,0,C$8/FBT!C$5*1000)</f>
        <v>7.8092831965500213</v>
      </c>
      <c r="D115" s="274">
        <f>IF(D$8=0,0,D$8/FBT!D$5*1000)</f>
        <v>7.6783797966407299</v>
      </c>
      <c r="E115" s="274">
        <f>IF(E$8=0,0,E$8/FBT!E$5*1000)</f>
        <v>7.6527953995154832</v>
      </c>
      <c r="F115" s="274">
        <f>IF(F$8=0,0,F$8/FBT!F$5*1000)</f>
        <v>7.6859834165206991</v>
      </c>
      <c r="G115" s="274">
        <f>IF(G$8=0,0,G$8/FBT!G$5*1000)</f>
        <v>7.6124464929678313</v>
      </c>
      <c r="H115" s="274">
        <f>IF(H$8=0,0,H$8/FBT!H$5*1000)</f>
        <v>7.6179936054466495</v>
      </c>
      <c r="I115" s="274">
        <f>IF(I$8=0,0,I$8/FBT!I$5*1000)</f>
        <v>7.6510933064017133</v>
      </c>
      <c r="J115" s="274">
        <f>IF(J$8=0,0,J$8/FBT!J$5*1000)</f>
        <v>7.5881003612405333</v>
      </c>
      <c r="K115" s="274">
        <f>IF(K$8=0,0,K$8/FBT!K$5*1000)</f>
        <v>7.420063901549617</v>
      </c>
      <c r="L115" s="274">
        <f>IF(L$8=0,0,L$8/FBT!L$5*1000)</f>
        <v>7.27337673722442</v>
      </c>
      <c r="M115" s="274">
        <f>IF(M$8=0,0,M$8/FBT!M$5*1000)</f>
        <v>6.7219970122446506</v>
      </c>
      <c r="N115" s="274">
        <f>IF(N$8=0,0,N$8/FBT!N$5*1000)</f>
        <v>6.703984139760208</v>
      </c>
      <c r="O115" s="274">
        <f>IF(O$8=0,0,O$8/FBT!O$5*1000)</f>
        <v>6.6585632223776532</v>
      </c>
      <c r="P115" s="274">
        <f>IF(P$8=0,0,P$8/FBT!P$5*1000)</f>
        <v>6.0784018449993207</v>
      </c>
      <c r="Q115" s="274">
        <f>IF(Q$8=0,0,Q$8/FBT!Q$5*1000)</f>
        <v>5.9026867890991142</v>
      </c>
    </row>
    <row r="116" spans="1:17" x14ac:dyDescent="0.25">
      <c r="A116" s="76" t="s">
        <v>80</v>
      </c>
      <c r="B116" s="274">
        <f>IF(B$9=0,0,B$9/FBT!B$5*1000)</f>
        <v>5.4577856809851202</v>
      </c>
      <c r="C116" s="274">
        <f>IF(C$9=0,0,C$9/FBT!C$5*1000)</f>
        <v>5.4929013404270037</v>
      </c>
      <c r="D116" s="274">
        <f>IF(D$9=0,0,D$9/FBT!D$5*1000)</f>
        <v>5.4008263774975189</v>
      </c>
      <c r="E116" s="274">
        <f>IF(E$9=0,0,E$9/FBT!E$5*1000)</f>
        <v>5.3828307989371993</v>
      </c>
      <c r="F116" s="274">
        <f>IF(F$9=0,0,F$9/FBT!F$5*1000)</f>
        <v>5.4061746191708675</v>
      </c>
      <c r="G116" s="274">
        <f>IF(G$9=0,0,G$9/FBT!G$5*1000)</f>
        <v>5.3544501451329847</v>
      </c>
      <c r="H116" s="274">
        <f>IF(H$9=0,0,H$9/FBT!H$5*1000)</f>
        <v>5.3583518785960331</v>
      </c>
      <c r="I116" s="274">
        <f>IF(I$9=0,0,I$9/FBT!I$5*1000)</f>
        <v>5.3816335789989749</v>
      </c>
      <c r="J116" s="274">
        <f>IF(J$9=0,0,J$9/FBT!J$5*1000)</f>
        <v>5.3373255389132792</v>
      </c>
      <c r="K116" s="274">
        <f>IF(K$9=0,0,K$9/FBT!K$5*1000)</f>
        <v>5.2191318876592678</v>
      </c>
      <c r="L116" s="274">
        <f>IF(L$9=0,0,L$9/FBT!L$5*1000)</f>
        <v>5.115954924900219</v>
      </c>
      <c r="M116" s="274">
        <f>IF(M$9=0,0,M$9/FBT!M$5*1000)</f>
        <v>4.7281249084700736</v>
      </c>
      <c r="N116" s="274">
        <f>IF(N$9=0,0,N$9/FBT!N$5*1000)</f>
        <v>4.7154549964020305</v>
      </c>
      <c r="O116" s="274">
        <f>IF(O$9=0,0,O$9/FBT!O$5*1000)</f>
        <v>4.6835067865990769</v>
      </c>
      <c r="P116" s="274">
        <f>IF(P$9=0,0,P$9/FBT!P$5*1000)</f>
        <v>4.2754323030314598</v>
      </c>
      <c r="Q116" s="274">
        <f>IF(Q$9=0,0,Q$9/FBT!Q$5*1000)</f>
        <v>4.1518376731794078</v>
      </c>
    </row>
    <row r="117" spans="1:17" x14ac:dyDescent="0.25">
      <c r="A117" s="129" t="s">
        <v>79</v>
      </c>
      <c r="B117" s="273">
        <f>IF(B$10=0,0,B$10/FBT!B$5*1000)</f>
        <v>3.1562122605786356</v>
      </c>
      <c r="C117" s="273">
        <f>IF(C$10=0,0,C$10/FBT!C$5*1000)</f>
        <v>3.1765194843039852</v>
      </c>
      <c r="D117" s="273">
        <f>IF(D$10=0,0,D$10/FBT!D$5*1000)</f>
        <v>3.1232729583543053</v>
      </c>
      <c r="E117" s="273">
        <f>IF(E$10=0,0,E$10/FBT!E$5*1000)</f>
        <v>3.1128661983589159</v>
      </c>
      <c r="F117" s="273">
        <f>IF(F$10=0,0,F$10/FBT!F$5*1000)</f>
        <v>3.1263658218210355</v>
      </c>
      <c r="G117" s="273">
        <f>IF(G$10=0,0,G$10/FBT!G$5*1000)</f>
        <v>3.0964537972981385</v>
      </c>
      <c r="H117" s="273">
        <f>IF(H$10=0,0,H$10/FBT!H$5*1000)</f>
        <v>3.0987101517454163</v>
      </c>
      <c r="I117" s="273">
        <f>IF(I$10=0,0,I$10/FBT!I$5*1000)</f>
        <v>3.1121738515962361</v>
      </c>
      <c r="J117" s="273">
        <f>IF(J$10=0,0,J$10/FBT!J$5*1000)</f>
        <v>3.0865507165860238</v>
      </c>
      <c r="K117" s="273">
        <f>IF(K$10=0,0,K$10/FBT!K$5*1000)</f>
        <v>3.0181998737689177</v>
      </c>
      <c r="L117" s="273">
        <f>IF(L$10=0,0,L$10/FBT!L$5*1000)</f>
        <v>2.9585331125760166</v>
      </c>
      <c r="M117" s="273">
        <f>IF(M$10=0,0,M$10/FBT!M$5*1000)</f>
        <v>2.7342528046954966</v>
      </c>
      <c r="N117" s="273">
        <f>IF(N$10=0,0,N$10/FBT!N$5*1000)</f>
        <v>2.7269258530438525</v>
      </c>
      <c r="O117" s="273">
        <f>IF(O$10=0,0,O$10/FBT!O$5*1000)</f>
        <v>2.7084503508205007</v>
      </c>
      <c r="P117" s="273">
        <f>IF(P$10=0,0,P$10/FBT!P$5*1000)</f>
        <v>2.472462761063599</v>
      </c>
      <c r="Q117" s="273">
        <f>IF(Q$10=0,0,Q$10/FBT!Q$5*1000)</f>
        <v>2.4009885572597014</v>
      </c>
    </row>
    <row r="118" spans="1:17" x14ac:dyDescent="0.25">
      <c r="A118" s="127" t="s">
        <v>263</v>
      </c>
      <c r="B118" s="296">
        <f>IF(B$15=0,0,B$15/FBT!B$5*1000)</f>
        <v>4.3408037407030031</v>
      </c>
      <c r="C118" s="296">
        <f>IF(C$15=0,0,C$15/FBT!C$5*1000)</f>
        <v>4.3687326838261527</v>
      </c>
      <c r="D118" s="296">
        <f>IF(D$15=0,0,D$15/FBT!D$5*1000)</f>
        <v>4.2955016397963597</v>
      </c>
      <c r="E118" s="296">
        <f>IF(E$15=0,0,E$15/FBT!E$5*1000)</f>
        <v>4.2811890083929498</v>
      </c>
      <c r="F118" s="296">
        <f>IF(F$15=0,0,F$15/FBT!F$5*1000)</f>
        <v>4.2997553186358823</v>
      </c>
      <c r="G118" s="296">
        <f>IF(G$15=0,0,G$15/FBT!G$5*1000)</f>
        <v>4.2586166951146653</v>
      </c>
      <c r="H118" s="296">
        <f>IF(H$15=0,0,H$15/FBT!H$5*1000)</f>
        <v>4.2617199058674506</v>
      </c>
      <c r="I118" s="296">
        <f>IF(I$15=0,0,I$15/FBT!I$5*1000)</f>
        <v>4.2802368096277261</v>
      </c>
      <c r="J118" s="296">
        <f>IF(J$15=0,0,J$15/FBT!J$5*1000)</f>
        <v>4.2449967842054575</v>
      </c>
      <c r="K118" s="296">
        <f>IF(K$15=0,0,K$15/FBT!K$5*1000)</f>
        <v>4.1509924620353438</v>
      </c>
      <c r="L118" s="296">
        <f>IF(L$15=0,0,L$15/FBT!L$5*1000)</f>
        <v>4.0689315362171623</v>
      </c>
      <c r="M118" s="296">
        <f>IF(M$15=0,0,M$15/FBT!M$5*1000)</f>
        <v>3.7604742085609746</v>
      </c>
      <c r="N118" s="296">
        <f>IF(N$15=0,0,N$15/FBT!N$5*1000)</f>
        <v>3.7503973010175078</v>
      </c>
      <c r="O118" s="296">
        <f>IF(O$15=0,0,O$15/FBT!O$5*1000)</f>
        <v>3.7249875622099569</v>
      </c>
      <c r="P118" s="296">
        <f>IF(P$15=0,0,P$15/FBT!P$5*1000)</f>
        <v>3.4004289686163678</v>
      </c>
      <c r="Q118" s="296">
        <f>IF(Q$15=0,0,Q$15/FBT!Q$5*1000)</f>
        <v>3.302129023739135</v>
      </c>
    </row>
    <row r="119" spans="1:17" x14ac:dyDescent="0.25">
      <c r="A119" s="127" t="s">
        <v>262</v>
      </c>
      <c r="B119" s="296">
        <f>IF(B$24=0,0,B$24/FBT!B$5*1000)</f>
        <v>4.340803740703004</v>
      </c>
      <c r="C119" s="296">
        <f>IF(C$24=0,0,C$24/FBT!C$5*1000)</f>
        <v>4.3687326838261544</v>
      </c>
      <c r="D119" s="296">
        <f>IF(D$24=0,0,D$24/FBT!D$5*1000)</f>
        <v>4.2955016397963597</v>
      </c>
      <c r="E119" s="296">
        <f>IF(E$24=0,0,E$24/FBT!E$5*1000)</f>
        <v>4.2811890083929498</v>
      </c>
      <c r="F119" s="296">
        <f>IF(F$24=0,0,F$24/FBT!F$5*1000)</f>
        <v>4.2997553186358823</v>
      </c>
      <c r="G119" s="296">
        <f>IF(G$24=0,0,G$24/FBT!G$5*1000)</f>
        <v>4.2586166951146653</v>
      </c>
      <c r="H119" s="296">
        <f>IF(H$24=0,0,H$24/FBT!H$5*1000)</f>
        <v>4.2617199058674506</v>
      </c>
      <c r="I119" s="296">
        <f>IF(I$24=0,0,I$24/FBT!I$5*1000)</f>
        <v>4.2802368096277279</v>
      </c>
      <c r="J119" s="296">
        <f>IF(J$24=0,0,J$24/FBT!J$5*1000)</f>
        <v>4.2449967842054575</v>
      </c>
      <c r="K119" s="296">
        <f>IF(K$24=0,0,K$24/FBT!K$5*1000)</f>
        <v>4.1509924620353456</v>
      </c>
      <c r="L119" s="296">
        <f>IF(L$24=0,0,L$24/FBT!L$5*1000)</f>
        <v>4.0689315362171623</v>
      </c>
      <c r="M119" s="296">
        <f>IF(M$24=0,0,M$24/FBT!M$5*1000)</f>
        <v>3.7604742085609746</v>
      </c>
      <c r="N119" s="296">
        <f>IF(N$24=0,0,N$24/FBT!N$5*1000)</f>
        <v>3.7503973010175091</v>
      </c>
      <c r="O119" s="296">
        <f>IF(O$24=0,0,O$24/FBT!O$5*1000)</f>
        <v>3.7249875622099569</v>
      </c>
      <c r="P119" s="296">
        <f>IF(P$24=0,0,P$24/FBT!P$5*1000)</f>
        <v>3.4004289686163687</v>
      </c>
      <c r="Q119" s="296">
        <f>IF(Q$24=0,0,Q$24/FBT!Q$5*1000)</f>
        <v>3.302129023739135</v>
      </c>
    </row>
    <row r="120" spans="1:17" x14ac:dyDescent="0.25">
      <c r="A120" s="127" t="s">
        <v>261</v>
      </c>
      <c r="B120" s="296">
        <f>IF(B$33=0,0,B$33/FBT!B$5*1000)</f>
        <v>62.465290815730683</v>
      </c>
      <c r="C120" s="296">
        <f>IF(C$33=0,0,C$33/FBT!C$5*1000)</f>
        <v>68.011232181024965</v>
      </c>
      <c r="D120" s="296">
        <f>IF(D$33=0,0,D$33/FBT!D$5*1000)</f>
        <v>62.672813497025444</v>
      </c>
      <c r="E120" s="296">
        <f>IF(E$33=0,0,E$33/FBT!E$5*1000)</f>
        <v>56.758732926667349</v>
      </c>
      <c r="F120" s="296">
        <f>IF(F$33=0,0,F$33/FBT!F$5*1000)</f>
        <v>60.907540511341814</v>
      </c>
      <c r="G120" s="296">
        <f>IF(G$33=0,0,G$33/FBT!G$5*1000)</f>
        <v>53.404221212513129</v>
      </c>
      <c r="H120" s="296">
        <f>IF(H$33=0,0,H$33/FBT!H$5*1000)</f>
        <v>53.556993761543339</v>
      </c>
      <c r="I120" s="296">
        <f>IF(I$33=0,0,I$33/FBT!I$5*1000)</f>
        <v>57.776959031379853</v>
      </c>
      <c r="J120" s="296">
        <f>IF(J$33=0,0,J$33/FBT!J$5*1000)</f>
        <v>51.414726078432921</v>
      </c>
      <c r="K120" s="296">
        <f>IF(K$33=0,0,K$33/FBT!K$5*1000)</f>
        <v>30.435497084872885</v>
      </c>
      <c r="L120" s="296">
        <f>IF(L$33=0,0,L$33/FBT!L$5*1000)</f>
        <v>38.145125029700232</v>
      </c>
      <c r="M120" s="296">
        <f>IF(M$33=0,0,M$33/FBT!M$5*1000)</f>
        <v>47.25135656066989</v>
      </c>
      <c r="N120" s="296">
        <f>IF(N$33=0,0,N$33/FBT!N$5*1000)</f>
        <v>43.911103615266668</v>
      </c>
      <c r="O120" s="296">
        <f>IF(O$33=0,0,O$33/FBT!O$5*1000)</f>
        <v>42.889747948704525</v>
      </c>
      <c r="P120" s="296">
        <f>IF(P$33=0,0,P$33/FBT!P$5*1000)</f>
        <v>37.171096128865734</v>
      </c>
      <c r="Q120" s="296">
        <f>IF(Q$33=0,0,Q$33/FBT!Q$5*1000)</f>
        <v>38.341256862026306</v>
      </c>
    </row>
    <row r="121" spans="1:17" x14ac:dyDescent="0.25">
      <c r="A121" s="127" t="s">
        <v>260</v>
      </c>
      <c r="B121" s="296">
        <f>IF(B$44=0,0,B$44/FBT!B$5*1000)</f>
        <v>0</v>
      </c>
      <c r="C121" s="296">
        <f>IF(C$44=0,0,C$44/FBT!C$5*1000)</f>
        <v>0</v>
      </c>
      <c r="D121" s="296">
        <f>IF(D$44=0,0,D$44/FBT!D$5*1000)</f>
        <v>0</v>
      </c>
      <c r="E121" s="296">
        <f>IF(E$44=0,0,E$44/FBT!E$5*1000)</f>
        <v>0</v>
      </c>
      <c r="F121" s="296">
        <f>IF(F$44=0,0,F$44/FBT!F$5*1000)</f>
        <v>0</v>
      </c>
      <c r="G121" s="296">
        <f>IF(G$44=0,0,G$44/FBT!G$5*1000)</f>
        <v>0</v>
      </c>
      <c r="H121" s="296">
        <f>IF(H$44=0,0,H$44/FBT!H$5*1000)</f>
        <v>0</v>
      </c>
      <c r="I121" s="296">
        <f>IF(I$44=0,0,I$44/FBT!I$5*1000)</f>
        <v>0</v>
      </c>
      <c r="J121" s="296">
        <f>IF(J$44=0,0,J$44/FBT!J$5*1000)</f>
        <v>0</v>
      </c>
      <c r="K121" s="296">
        <f>IF(K$44=0,0,K$44/FBT!K$5*1000)</f>
        <v>0</v>
      </c>
      <c r="L121" s="296">
        <f>IF(L$44=0,0,L$44/FBT!L$5*1000)</f>
        <v>0</v>
      </c>
      <c r="M121" s="296">
        <f>IF(M$44=0,0,M$44/FBT!M$5*1000)</f>
        <v>0</v>
      </c>
      <c r="N121" s="296">
        <f>IF(N$44=0,0,N$44/FBT!N$5*1000)</f>
        <v>0</v>
      </c>
      <c r="O121" s="296">
        <f>IF(O$44=0,0,O$44/FBT!O$5*1000)</f>
        <v>0</v>
      </c>
      <c r="P121" s="296">
        <f>IF(P$44=0,0,P$44/FBT!P$5*1000)</f>
        <v>0</v>
      </c>
      <c r="Q121" s="296">
        <f>IF(Q$44=0,0,Q$44/FBT!Q$5*1000)</f>
        <v>0</v>
      </c>
    </row>
    <row r="122" spans="1:17" x14ac:dyDescent="0.25">
      <c r="A122" s="127" t="s">
        <v>259</v>
      </c>
      <c r="B122" s="296">
        <f>IF(B$65=0,0,B$65/FBT!B$5*1000)</f>
        <v>0</v>
      </c>
      <c r="C122" s="296">
        <f>IF(C$65=0,0,C$65/FBT!C$5*1000)</f>
        <v>0</v>
      </c>
      <c r="D122" s="296">
        <f>IF(D$65=0,0,D$65/FBT!D$5*1000)</f>
        <v>0</v>
      </c>
      <c r="E122" s="296">
        <f>IF(E$65=0,0,E$65/FBT!E$5*1000)</f>
        <v>0</v>
      </c>
      <c r="F122" s="296">
        <f>IF(F$65=0,0,F$65/FBT!F$5*1000)</f>
        <v>0</v>
      </c>
      <c r="G122" s="296">
        <f>IF(G$65=0,0,G$65/FBT!G$5*1000)</f>
        <v>0</v>
      </c>
      <c r="H122" s="296">
        <f>IF(H$65=0,0,H$65/FBT!H$5*1000)</f>
        <v>0</v>
      </c>
      <c r="I122" s="296">
        <f>IF(I$65=0,0,I$65/FBT!I$5*1000)</f>
        <v>0</v>
      </c>
      <c r="J122" s="296">
        <f>IF(J$65=0,0,J$65/FBT!J$5*1000)</f>
        <v>0</v>
      </c>
      <c r="K122" s="296">
        <f>IF(K$65=0,0,K$65/FBT!K$5*1000)</f>
        <v>0</v>
      </c>
      <c r="L122" s="296">
        <f>IF(L$65=0,0,L$65/FBT!L$5*1000)</f>
        <v>0</v>
      </c>
      <c r="M122" s="296">
        <f>IF(M$65=0,0,M$65/FBT!M$5*1000)</f>
        <v>0</v>
      </c>
      <c r="N122" s="296">
        <f>IF(N$65=0,0,N$65/FBT!N$5*1000)</f>
        <v>0</v>
      </c>
      <c r="O122" s="296">
        <f>IF(O$65=0,0,O$65/FBT!O$5*1000)</f>
        <v>0</v>
      </c>
      <c r="P122" s="296">
        <f>IF(P$65=0,0,P$65/FBT!P$5*1000)</f>
        <v>0</v>
      </c>
      <c r="Q122" s="296">
        <f>IF(Q$65=0,0,Q$65/FBT!Q$5*1000)</f>
        <v>0</v>
      </c>
    </row>
    <row r="123" spans="1:17" x14ac:dyDescent="0.25">
      <c r="A123" s="72" t="s">
        <v>258</v>
      </c>
      <c r="B123" s="295">
        <f>IF(B$79=0,0,B$79/FBT!B$5*1000)</f>
        <v>52.927741957957466</v>
      </c>
      <c r="C123" s="295">
        <f>IF(C$79=0,0,C$79/FBT!C$5*1000)</f>
        <v>48.1242449973536</v>
      </c>
      <c r="D123" s="295">
        <f>IF(D$79=0,0,D$79/FBT!D$5*1000)</f>
        <v>51.515938427561117</v>
      </c>
      <c r="E123" s="295">
        <f>IF(E$79=0,0,E$79/FBT!E$5*1000)</f>
        <v>57.049541546445241</v>
      </c>
      <c r="F123" s="295">
        <f>IF(F$79=0,0,F$79/FBT!F$5*1000)</f>
        <v>53.394288375728728</v>
      </c>
      <c r="G123" s="295">
        <f>IF(G$79=0,0,G$79/FBT!G$5*1000)</f>
        <v>59.804005932618395</v>
      </c>
      <c r="H123" s="295">
        <f>IF(H$79=0,0,H$79/FBT!H$5*1000)</f>
        <v>59.733727069433044</v>
      </c>
      <c r="I123" s="295">
        <f>IF(I$79=0,0,I$79/FBT!I$5*1000)</f>
        <v>56.006002824557207</v>
      </c>
      <c r="J123" s="295">
        <f>IF(J$79=0,0,J$79/FBT!J$5*1000)</f>
        <v>61.431438435028831</v>
      </c>
      <c r="K123" s="295">
        <f>IF(K$79=0,0,K$79/FBT!K$5*1000)</f>
        <v>79.911719197566697</v>
      </c>
      <c r="L123" s="295">
        <f>IF(L$79=0,0,L$79/FBT!L$5*1000)</f>
        <v>70.020638308072662</v>
      </c>
      <c r="M123" s="295">
        <f>IF(M$79=0,0,M$79/FBT!M$5*1000)</f>
        <v>52.714582816909356</v>
      </c>
      <c r="N123" s="295">
        <f>IF(N$79=0,0,N$79/FBT!N$5*1000)</f>
        <v>55.786957970115417</v>
      </c>
      <c r="O123" s="295">
        <f>IF(O$79=0,0,O$79/FBT!O$5*1000)</f>
        <v>56.132838080043506</v>
      </c>
      <c r="P123" s="295">
        <f>IF(P$79=0,0,P$79/FBT!P$5*1000)</f>
        <v>53.22364062018606</v>
      </c>
      <c r="Q123" s="295">
        <f>IF(Q$79=0,0,Q$79/FBT!Q$5*1000)</f>
        <v>49.440339685705688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8.3290372135671831</v>
      </c>
      <c r="C5" s="96">
        <v>9.1243664974273919</v>
      </c>
      <c r="D5" s="96">
        <v>10.855020807801839</v>
      </c>
      <c r="E5" s="96">
        <v>10.0226383398015</v>
      </c>
      <c r="F5" s="96">
        <v>9.1554279060340775</v>
      </c>
      <c r="G5" s="96">
        <v>8.6332809121843983</v>
      </c>
      <c r="H5" s="96">
        <v>7.6919193074639338</v>
      </c>
      <c r="I5" s="96">
        <v>6.9503806102993542</v>
      </c>
      <c r="J5" s="96">
        <v>6.7697356579027712</v>
      </c>
      <c r="K5" s="96">
        <v>6.2315336643866779</v>
      </c>
      <c r="L5" s="96">
        <v>6.8280885732643082</v>
      </c>
      <c r="M5" s="96">
        <v>9.7871005393776933</v>
      </c>
      <c r="N5" s="96">
        <v>8.7596675875223848</v>
      </c>
      <c r="O5" s="96">
        <v>8.05778736258479</v>
      </c>
      <c r="P5" s="96">
        <v>11.793079611537696</v>
      </c>
      <c r="Q5" s="96">
        <v>12.957728850073027</v>
      </c>
    </row>
    <row r="6" spans="1:17" x14ac:dyDescent="0.25">
      <c r="A6" s="132" t="s">
        <v>83</v>
      </c>
      <c r="B6" s="160">
        <v>0.13674262108531957</v>
      </c>
      <c r="C6" s="160">
        <v>0.15076382244550635</v>
      </c>
      <c r="D6" s="160">
        <v>0.17848787408859598</v>
      </c>
      <c r="E6" s="160">
        <v>0.16425198567746818</v>
      </c>
      <c r="F6" s="160">
        <v>0.15069073699114036</v>
      </c>
      <c r="G6" s="160">
        <v>0.14073709814026492</v>
      </c>
      <c r="H6" s="160">
        <v>0.12548268129173212</v>
      </c>
      <c r="I6" s="160">
        <v>0.11387818917797357</v>
      </c>
      <c r="J6" s="160">
        <v>0.11000520730994716</v>
      </c>
      <c r="K6" s="160">
        <v>9.9017294942849277E-2</v>
      </c>
      <c r="L6" s="160">
        <v>0.10969347584506985</v>
      </c>
      <c r="M6" s="160">
        <v>0.16001612407534405</v>
      </c>
      <c r="N6" s="160">
        <v>0.14283412738582121</v>
      </c>
      <c r="O6" s="160">
        <v>0.13049915878148144</v>
      </c>
      <c r="P6" s="160">
        <v>0.19006427581630203</v>
      </c>
      <c r="Q6" s="160">
        <v>0.2098042707751076</v>
      </c>
    </row>
    <row r="7" spans="1:17" x14ac:dyDescent="0.25">
      <c r="A7" s="76" t="s">
        <v>82</v>
      </c>
      <c r="B7" s="159">
        <v>5.0429521607644502E-2</v>
      </c>
      <c r="C7" s="159">
        <v>5.5600422028790397E-2</v>
      </c>
      <c r="D7" s="159">
        <v>6.5824817687509696E-2</v>
      </c>
      <c r="E7" s="159">
        <v>6.0574742498552693E-2</v>
      </c>
      <c r="F7" s="159">
        <v>5.557346873163329E-2</v>
      </c>
      <c r="G7" s="159">
        <v>5.1902650946213498E-2</v>
      </c>
      <c r="H7" s="159">
        <v>4.6276951087826833E-2</v>
      </c>
      <c r="I7" s="159">
        <v>4.199731258776189E-2</v>
      </c>
      <c r="J7" s="159">
        <v>4.0568989646096253E-2</v>
      </c>
      <c r="K7" s="159">
        <v>3.6516740539406019E-2</v>
      </c>
      <c r="L7" s="159">
        <v>4.0454025719567417E-2</v>
      </c>
      <c r="M7" s="159">
        <v>5.9012592581461173E-2</v>
      </c>
      <c r="N7" s="159">
        <v>5.2676017587947377E-2</v>
      </c>
      <c r="O7" s="159">
        <v>4.812698553908789E-2</v>
      </c>
      <c r="P7" s="159">
        <v>7.0094096690885482E-2</v>
      </c>
      <c r="Q7" s="159">
        <v>7.7374039801590952E-2</v>
      </c>
    </row>
    <row r="8" spans="1:17" x14ac:dyDescent="0.25">
      <c r="A8" s="76" t="s">
        <v>81</v>
      </c>
      <c r="B8" s="159">
        <v>0.61189738802392313</v>
      </c>
      <c r="C8" s="159">
        <v>0.67463961441362064</v>
      </c>
      <c r="D8" s="159">
        <v>0.79869950628348729</v>
      </c>
      <c r="E8" s="159">
        <v>0.73499659591193589</v>
      </c>
      <c r="F8" s="159">
        <v>0.67431257081686835</v>
      </c>
      <c r="G8" s="159">
        <v>0.62977191797693244</v>
      </c>
      <c r="H8" s="159">
        <v>0.56151128532735495</v>
      </c>
      <c r="I8" s="159">
        <v>0.50958337611079407</v>
      </c>
      <c r="J8" s="159">
        <v>0.49225251415934212</v>
      </c>
      <c r="K8" s="159">
        <v>0.44308368278914412</v>
      </c>
      <c r="L8" s="159">
        <v>0.49085757476437269</v>
      </c>
      <c r="M8" s="159">
        <v>0.71604191572664544</v>
      </c>
      <c r="N8" s="159">
        <v>0.63915572755862138</v>
      </c>
      <c r="O8" s="159">
        <v>0.58395907409062009</v>
      </c>
      <c r="P8" s="159">
        <v>0.85050171633092542</v>
      </c>
      <c r="Q8" s="159">
        <v>0.93883446334885812</v>
      </c>
    </row>
    <row r="9" spans="1:17" x14ac:dyDescent="0.25">
      <c r="A9" s="76" t="s">
        <v>80</v>
      </c>
      <c r="B9" s="159">
        <v>0.30710602066544512</v>
      </c>
      <c r="C9" s="159">
        <v>0.33859580285990215</v>
      </c>
      <c r="D9" s="159">
        <v>0.40086039241695154</v>
      </c>
      <c r="E9" s="159">
        <v>0.36888845121910835</v>
      </c>
      <c r="F9" s="159">
        <v>0.33843166249985401</v>
      </c>
      <c r="G9" s="159">
        <v>0.31607709305858206</v>
      </c>
      <c r="H9" s="159">
        <v>0.28181767036547861</v>
      </c>
      <c r="I9" s="159">
        <v>0.25575550067314606</v>
      </c>
      <c r="J9" s="159">
        <v>0.24705729056017134</v>
      </c>
      <c r="K9" s="159">
        <v>0.2223798782384154</v>
      </c>
      <c r="L9" s="159">
        <v>0.24635718251094099</v>
      </c>
      <c r="M9" s="159">
        <v>0.3593752607420424</v>
      </c>
      <c r="N9" s="159">
        <v>0.32078674614048419</v>
      </c>
      <c r="O9" s="159">
        <v>0.2930840219053798</v>
      </c>
      <c r="P9" s="159">
        <v>0.42685947478061453</v>
      </c>
      <c r="Q9" s="159">
        <v>0.47119291852799033</v>
      </c>
    </row>
    <row r="10" spans="1:17" x14ac:dyDescent="0.25">
      <c r="A10" s="129" t="s">
        <v>79</v>
      </c>
      <c r="B10" s="158">
        <v>0.31011935230995313</v>
      </c>
      <c r="C10" s="158">
        <v>0.34191811300297431</v>
      </c>
      <c r="D10" s="158">
        <v>0.40479364420694425</v>
      </c>
      <c r="E10" s="158">
        <v>0.37250799355482517</v>
      </c>
      <c r="F10" s="158">
        <v>0.34175236209377452</v>
      </c>
      <c r="G10" s="158">
        <v>0.3191784490806937</v>
      </c>
      <c r="H10" s="158">
        <v>0.28458287210998934</v>
      </c>
      <c r="I10" s="158">
        <v>0.258264979783212</v>
      </c>
      <c r="J10" s="158">
        <v>0.24948142262387443</v>
      </c>
      <c r="K10" s="158">
        <v>0.22456187494022423</v>
      </c>
      <c r="L10" s="158">
        <v>0.24877444509766428</v>
      </c>
      <c r="M10" s="158">
        <v>0.36290145942450663</v>
      </c>
      <c r="N10" s="158">
        <v>0.32393431339165474</v>
      </c>
      <c r="O10" s="158">
        <v>0.29595976936156293</v>
      </c>
      <c r="P10" s="158">
        <v>0.43104783019066922</v>
      </c>
      <c r="Q10" s="158">
        <v>0.47581627475198068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0.31011935230995313</v>
      </c>
      <c r="C14" s="157">
        <v>0.34191811300297431</v>
      </c>
      <c r="D14" s="157">
        <v>0.40479364420694425</v>
      </c>
      <c r="E14" s="157">
        <v>0.37250799355482517</v>
      </c>
      <c r="F14" s="157">
        <v>0.34175236209377452</v>
      </c>
      <c r="G14" s="157">
        <v>0.3191784490806937</v>
      </c>
      <c r="H14" s="157">
        <v>0.28458287210998934</v>
      </c>
      <c r="I14" s="157">
        <v>0.258264979783212</v>
      </c>
      <c r="J14" s="157">
        <v>0.24948142262387443</v>
      </c>
      <c r="K14" s="157">
        <v>0.22456187494022423</v>
      </c>
      <c r="L14" s="157">
        <v>0.24877444509766428</v>
      </c>
      <c r="M14" s="157">
        <v>0.36290145942450663</v>
      </c>
      <c r="N14" s="157">
        <v>0.32393431339165474</v>
      </c>
      <c r="O14" s="157">
        <v>0.29595976936156293</v>
      </c>
      <c r="P14" s="157">
        <v>0.43104783019066922</v>
      </c>
      <c r="Q14" s="157">
        <v>0.47581627475198068</v>
      </c>
    </row>
    <row r="15" spans="1:17" x14ac:dyDescent="0.25">
      <c r="A15" s="156" t="s">
        <v>263</v>
      </c>
      <c r="B15" s="204">
        <v>0.34064137793368965</v>
      </c>
      <c r="C15" s="204">
        <v>0.37556978075141584</v>
      </c>
      <c r="D15" s="204">
        <v>0.4446335377472273</v>
      </c>
      <c r="E15" s="204">
        <v>0.40917032513664603</v>
      </c>
      <c r="F15" s="204">
        <v>0.37538771659552544</v>
      </c>
      <c r="G15" s="204">
        <v>0.35059207331543241</v>
      </c>
      <c r="H15" s="204">
        <v>0.31259159084978683</v>
      </c>
      <c r="I15" s="204">
        <v>0.28368348485856909</v>
      </c>
      <c r="J15" s="204">
        <v>0.27403544776694749</v>
      </c>
      <c r="K15" s="204">
        <v>0.24666331185471077</v>
      </c>
      <c r="L15" s="204">
        <v>0.27325888933258169</v>
      </c>
      <c r="M15" s="204">
        <v>0.3986183134709953</v>
      </c>
      <c r="N15" s="204">
        <v>0.35581601100292071</v>
      </c>
      <c r="O15" s="204">
        <v>0.32508820522589521</v>
      </c>
      <c r="P15" s="204">
        <v>0.47347166740088709</v>
      </c>
      <c r="Q15" s="204">
        <v>0.52264623367584606</v>
      </c>
    </row>
    <row r="16" spans="1:17" x14ac:dyDescent="0.25">
      <c r="A16" s="152" t="s">
        <v>277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0.34007505217212652</v>
      </c>
      <c r="C22" s="264">
        <v>0.37494538554906454</v>
      </c>
      <c r="D22" s="264">
        <v>0.44389432212871188</v>
      </c>
      <c r="E22" s="264">
        <v>0.4084900680950686</v>
      </c>
      <c r="F22" s="264">
        <v>0.37476362407989516</v>
      </c>
      <c r="G22" s="264">
        <v>0.35000920424614101</v>
      </c>
      <c r="H22" s="264">
        <v>0.31207189863911039</v>
      </c>
      <c r="I22" s="264">
        <v>0.28321185317782632</v>
      </c>
      <c r="J22" s="264">
        <v>0.27357985621611097</v>
      </c>
      <c r="K22" s="264">
        <v>0.24625322724084747</v>
      </c>
      <c r="L22" s="264">
        <v>0.2728045888317327</v>
      </c>
      <c r="M22" s="264">
        <v>0.39795559944218634</v>
      </c>
      <c r="N22" s="264">
        <v>0.35522445699198429</v>
      </c>
      <c r="O22" s="264">
        <v>0.3245477370463789</v>
      </c>
      <c r="P22" s="264">
        <v>0.47268450759004471</v>
      </c>
      <c r="Q22" s="264">
        <v>0.52177731978138608</v>
      </c>
    </row>
    <row r="23" spans="1:17" x14ac:dyDescent="0.25">
      <c r="A23" s="152" t="s">
        <v>275</v>
      </c>
      <c r="B23" s="264">
        <v>5.6632576156311282E-4</v>
      </c>
      <c r="C23" s="264">
        <v>6.2439520235131488E-4</v>
      </c>
      <c r="D23" s="264">
        <v>7.3921561851542647E-4</v>
      </c>
      <c r="E23" s="264">
        <v>6.8025704157744936E-4</v>
      </c>
      <c r="F23" s="264">
        <v>6.2409251563027299E-4</v>
      </c>
      <c r="G23" s="264">
        <v>5.828690692914096E-4</v>
      </c>
      <c r="H23" s="264">
        <v>5.1969221067644752E-4</v>
      </c>
      <c r="I23" s="264">
        <v>4.7163168074279267E-4</v>
      </c>
      <c r="J23" s="264">
        <v>4.5559155083653869E-4</v>
      </c>
      <c r="K23" s="264">
        <v>4.1008461386329739E-4</v>
      </c>
      <c r="L23" s="264">
        <v>4.5430050084898819E-4</v>
      </c>
      <c r="M23" s="264">
        <v>6.6271402880894244E-4</v>
      </c>
      <c r="N23" s="264">
        <v>5.9155401093640553E-4</v>
      </c>
      <c r="O23" s="264">
        <v>5.4046817951628671E-4</v>
      </c>
      <c r="P23" s="264">
        <v>7.8715981084236054E-4</v>
      </c>
      <c r="Q23" s="264">
        <v>8.6891389445995035E-4</v>
      </c>
    </row>
    <row r="24" spans="1:17" x14ac:dyDescent="0.25">
      <c r="A24" s="156" t="s">
        <v>262</v>
      </c>
      <c r="B24" s="204">
        <v>0.18580438796383081</v>
      </c>
      <c r="C24" s="204">
        <v>0.20485624404622688</v>
      </c>
      <c r="D24" s="204">
        <v>0.24252738422576031</v>
      </c>
      <c r="E24" s="204">
        <v>0.22318381371089785</v>
      </c>
      <c r="F24" s="204">
        <v>0.20475693632483205</v>
      </c>
      <c r="G24" s="204">
        <v>0.19123203999023586</v>
      </c>
      <c r="H24" s="204">
        <v>0.17050450409988371</v>
      </c>
      <c r="I24" s="204">
        <v>0.15473644628649227</v>
      </c>
      <c r="J24" s="204">
        <v>0.14947388060015321</v>
      </c>
      <c r="K24" s="204">
        <v>0.13454362464802408</v>
      </c>
      <c r="L24" s="204">
        <v>0.14905030327231727</v>
      </c>
      <c r="M24" s="204">
        <v>0.21742817098417924</v>
      </c>
      <c r="N24" s="204">
        <v>0.19408146054704775</v>
      </c>
      <c r="O24" s="204">
        <v>0.17732083921412467</v>
      </c>
      <c r="P24" s="204">
        <v>0.2582572731277567</v>
      </c>
      <c r="Q24" s="204">
        <v>0.28507976382318873</v>
      </c>
    </row>
    <row r="25" spans="1:17" x14ac:dyDescent="0.25">
      <c r="A25" s="152" t="s">
        <v>274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0.18456876812042039</v>
      </c>
      <c r="C31" s="264">
        <v>0.20349392724109674</v>
      </c>
      <c r="D31" s="264">
        <v>0.24091455014899937</v>
      </c>
      <c r="E31" s="264">
        <v>0.22169961652927433</v>
      </c>
      <c r="F31" s="264">
        <v>0.20339527992709328</v>
      </c>
      <c r="G31" s="264">
        <v>0.18996032565723642</v>
      </c>
      <c r="H31" s="264">
        <v>0.16937063018568055</v>
      </c>
      <c r="I31" s="264">
        <v>0.15370743171032619</v>
      </c>
      <c r="J31" s="264">
        <v>0.14847986267105531</v>
      </c>
      <c r="K31" s="264">
        <v>0.13364889458141324</v>
      </c>
      <c r="L31" s="264">
        <v>0.14805910217955584</v>
      </c>
      <c r="M31" s="264">
        <v>0.21598224946677791</v>
      </c>
      <c r="N31" s="264">
        <v>0.19279079725045922</v>
      </c>
      <c r="O31" s="264">
        <v>0.17614163591336185</v>
      </c>
      <c r="P31" s="264">
        <v>0.25653983354046428</v>
      </c>
      <c r="Q31" s="264">
        <v>0.28318395168982158</v>
      </c>
    </row>
    <row r="32" spans="1:17" x14ac:dyDescent="0.25">
      <c r="A32" s="152" t="s">
        <v>272</v>
      </c>
      <c r="B32" s="264">
        <v>1.2356198434104282E-3</v>
      </c>
      <c r="C32" s="264">
        <v>1.3623168051301419E-3</v>
      </c>
      <c r="D32" s="264">
        <v>1.6128340767609306E-3</v>
      </c>
      <c r="E32" s="264">
        <v>1.4841971816235261E-3</v>
      </c>
      <c r="F32" s="264">
        <v>1.3616563977387774E-3</v>
      </c>
      <c r="G32" s="264">
        <v>1.2717143329994387E-3</v>
      </c>
      <c r="H32" s="264">
        <v>1.1338739142031586E-3</v>
      </c>
      <c r="I32" s="264">
        <v>1.0290145761660935E-3</v>
      </c>
      <c r="J32" s="264">
        <v>9.9401792909790281E-4</v>
      </c>
      <c r="K32" s="264">
        <v>8.9473006661083083E-4</v>
      </c>
      <c r="L32" s="264">
        <v>9.9120109276142889E-4</v>
      </c>
      <c r="M32" s="264">
        <v>1.4459215174013288E-3</v>
      </c>
      <c r="N32" s="264">
        <v>1.2906632965885207E-3</v>
      </c>
      <c r="O32" s="264">
        <v>1.1792033007628072E-3</v>
      </c>
      <c r="P32" s="264">
        <v>1.7174395872924238E-3</v>
      </c>
      <c r="Q32" s="264">
        <v>1.8958121333671645E-3</v>
      </c>
    </row>
    <row r="33" spans="1:17" x14ac:dyDescent="0.25">
      <c r="A33" s="156" t="s">
        <v>261</v>
      </c>
      <c r="B33" s="204">
        <v>3.2169612360061794</v>
      </c>
      <c r="C33" s="204">
        <v>3.8255528974724138</v>
      </c>
      <c r="D33" s="204">
        <v>4.2501952770952309</v>
      </c>
      <c r="E33" s="204">
        <v>3.5285267599458408</v>
      </c>
      <c r="F33" s="204">
        <v>3.457482931379217</v>
      </c>
      <c r="G33" s="204">
        <v>2.8769609259234916</v>
      </c>
      <c r="H33" s="204">
        <v>2.5658962083592556</v>
      </c>
      <c r="I33" s="204">
        <v>2.5000564040037818</v>
      </c>
      <c r="J33" s="204">
        <v>2.18080020056337</v>
      </c>
      <c r="K33" s="204">
        <v>1.2013307116479535</v>
      </c>
      <c r="L33" s="204">
        <v>1.681435137846135</v>
      </c>
      <c r="M33" s="204">
        <v>3.24984628258902</v>
      </c>
      <c r="N33" s="204">
        <v>2.6917123146398332</v>
      </c>
      <c r="O33" s="204">
        <v>2.4656489310528116</v>
      </c>
      <c r="P33" s="204">
        <v>3.4379157029309151</v>
      </c>
      <c r="Q33" s="204">
        <v>4.0059020494342752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1.0935224230443574</v>
      </c>
      <c r="F36" s="87">
        <v>1.0936918285374657</v>
      </c>
      <c r="G36" s="87">
        <v>0.73046743483943444</v>
      </c>
      <c r="H36" s="87">
        <v>0.72880236141076915</v>
      </c>
      <c r="I36" s="87">
        <v>0.73115078657993926</v>
      </c>
      <c r="J36" s="87">
        <v>0.73192473716610196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0.65104877811301054</v>
      </c>
      <c r="C37" s="87">
        <v>0.96759520400976906</v>
      </c>
      <c r="D37" s="87">
        <v>0.98198302524515713</v>
      </c>
      <c r="E37" s="87">
        <v>0.65070571773354158</v>
      </c>
      <c r="F37" s="87">
        <v>0.64833399689428917</v>
      </c>
      <c r="G37" s="87">
        <v>0.32579685758542426</v>
      </c>
      <c r="H37" s="87">
        <v>0.32793489601509751</v>
      </c>
      <c r="I37" s="87">
        <v>0.32773752224811992</v>
      </c>
      <c r="J37" s="87">
        <v>0</v>
      </c>
      <c r="K37" s="87">
        <v>0</v>
      </c>
      <c r="L37" s="87">
        <v>0.33589730417807423</v>
      </c>
      <c r="M37" s="87">
        <v>0.37062060189329094</v>
      </c>
      <c r="N37" s="87">
        <v>0.36998849628101527</v>
      </c>
      <c r="O37" s="87">
        <v>0.37057510707427582</v>
      </c>
      <c r="P37" s="87">
        <v>0</v>
      </c>
      <c r="Q37" s="87">
        <v>0.41718206101348126</v>
      </c>
    </row>
    <row r="38" spans="1:17" x14ac:dyDescent="0.25">
      <c r="A38" s="150" t="s">
        <v>29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0.31747142710148202</v>
      </c>
      <c r="N38" s="87">
        <v>0.31739633307608073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2.5659124578931691</v>
      </c>
      <c r="C40" s="87">
        <v>2.8579576934626445</v>
      </c>
      <c r="D40" s="87">
        <v>3.2682122518500738</v>
      </c>
      <c r="E40" s="87">
        <v>1.7842986191679417</v>
      </c>
      <c r="F40" s="87">
        <v>1.7154571059474621</v>
      </c>
      <c r="G40" s="87">
        <v>1.820696633498633</v>
      </c>
      <c r="H40" s="87">
        <v>1.5091589509333887</v>
      </c>
      <c r="I40" s="87">
        <v>1.4411680951757226</v>
      </c>
      <c r="J40" s="87">
        <v>1.4488754633972682</v>
      </c>
      <c r="K40" s="87">
        <v>1.2013307116479535</v>
      </c>
      <c r="L40" s="87">
        <v>1.3455378336680608</v>
      </c>
      <c r="M40" s="87">
        <v>2.561754253594247</v>
      </c>
      <c r="N40" s="87">
        <v>1.984117978144641</v>
      </c>
      <c r="O40" s="87">
        <v>2.0748801218973933</v>
      </c>
      <c r="P40" s="87">
        <v>3.4379157029309151</v>
      </c>
      <c r="Q40" s="87">
        <v>3.5887199884207939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2.0209507138096175E-2</v>
      </c>
      <c r="O43" s="87">
        <v>2.0193702081142628E-2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0</v>
      </c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0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</row>
    <row r="45" spans="1:17" x14ac:dyDescent="0.25">
      <c r="A45" s="299" t="s">
        <v>271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3.1693353079711981</v>
      </c>
      <c r="C79" s="278">
        <v>3.1568698004065405</v>
      </c>
      <c r="D79" s="278">
        <v>4.068998374050131</v>
      </c>
      <c r="E79" s="278">
        <v>4.1605376721462255</v>
      </c>
      <c r="F79" s="278">
        <v>3.5570395206012329</v>
      </c>
      <c r="G79" s="278">
        <v>3.7568286637525516</v>
      </c>
      <c r="H79" s="278">
        <v>3.3432555439726261</v>
      </c>
      <c r="I79" s="278">
        <v>2.8324249168176232</v>
      </c>
      <c r="J79" s="278">
        <v>3.0260607046728696</v>
      </c>
      <c r="K79" s="278">
        <v>3.6234365447859505</v>
      </c>
      <c r="L79" s="278">
        <v>3.5882075388756585</v>
      </c>
      <c r="M79" s="278">
        <v>4.2638604197834988</v>
      </c>
      <c r="N79" s="278">
        <v>4.0386708692680546</v>
      </c>
      <c r="O79" s="278">
        <v>3.7381003774138253</v>
      </c>
      <c r="P79" s="278">
        <v>5.6548675742687404</v>
      </c>
      <c r="Q79" s="278">
        <v>5.9710788359341889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0.99999999999999989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0.99999999999999989</v>
      </c>
      <c r="M83" s="77">
        <f t="shared" si="0"/>
        <v>0.99999999999999989</v>
      </c>
      <c r="N83" s="77">
        <f t="shared" si="0"/>
        <v>1</v>
      </c>
      <c r="O83" s="77">
        <f t="shared" si="0"/>
        <v>0.99999999999999989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1.6417578356184948E-2</v>
      </c>
      <c r="C84" s="203">
        <f t="shared" si="1"/>
        <v>1.6523209856598164E-2</v>
      </c>
      <c r="D84" s="203">
        <f t="shared" si="1"/>
        <v>1.6442886407026621E-2</v>
      </c>
      <c r="E84" s="203">
        <f t="shared" si="1"/>
        <v>1.6388098633190951E-2</v>
      </c>
      <c r="F84" s="203">
        <f t="shared" si="1"/>
        <v>1.6459169198615443E-2</v>
      </c>
      <c r="G84" s="203">
        <f t="shared" si="1"/>
        <v>1.6301693362211645E-2</v>
      </c>
      <c r="H84" s="203">
        <f t="shared" si="1"/>
        <v>1.6313572240671936E-2</v>
      </c>
      <c r="I84" s="203">
        <f t="shared" si="1"/>
        <v>1.6384453681460881E-2</v>
      </c>
      <c r="J84" s="203">
        <f t="shared" si="1"/>
        <v>1.6249557275036377E-2</v>
      </c>
      <c r="K84" s="203">
        <f t="shared" si="1"/>
        <v>1.5889715160929775E-2</v>
      </c>
      <c r="L84" s="203">
        <f t="shared" si="1"/>
        <v>1.6065034111388016E-2</v>
      </c>
      <c r="M84" s="203">
        <f t="shared" si="1"/>
        <v>1.6349696565548775E-2</v>
      </c>
      <c r="N84" s="203">
        <f t="shared" si="1"/>
        <v>1.6305884436674259E-2</v>
      </c>
      <c r="O84" s="203">
        <f t="shared" si="1"/>
        <v>1.6195408604033915E-2</v>
      </c>
      <c r="P84" s="203">
        <f t="shared" si="1"/>
        <v>1.6116593975194882E-2</v>
      </c>
      <c r="Q84" s="203">
        <f t="shared" si="1"/>
        <v>1.6191438577133462E-2</v>
      </c>
    </row>
    <row r="85" spans="1:17" x14ac:dyDescent="0.25">
      <c r="A85" s="76" t="s">
        <v>82</v>
      </c>
      <c r="B85" s="202">
        <f t="shared" ref="B85:Q85" si="2">IF(B$7=0,0,B$7/B$5)</f>
        <v>6.0546639803097249E-3</v>
      </c>
      <c r="C85" s="202">
        <f t="shared" si="2"/>
        <v>6.0936199838604573E-3</v>
      </c>
      <c r="D85" s="202">
        <f t="shared" si="2"/>
        <v>6.0639973753158875E-3</v>
      </c>
      <c r="E85" s="202">
        <f t="shared" si="2"/>
        <v>6.0437921079124152E-3</v>
      </c>
      <c r="F85" s="202">
        <f t="shared" si="2"/>
        <v>6.070002331076893E-3</v>
      </c>
      <c r="G85" s="202">
        <f t="shared" si="2"/>
        <v>6.01192657509404E-3</v>
      </c>
      <c r="H85" s="202">
        <f t="shared" si="2"/>
        <v>6.0163074049569805E-3</v>
      </c>
      <c r="I85" s="202">
        <f t="shared" si="2"/>
        <v>6.04244788055615E-3</v>
      </c>
      <c r="J85" s="202">
        <f t="shared" si="2"/>
        <v>5.9926992272936568E-3</v>
      </c>
      <c r="K85" s="202">
        <f t="shared" si="2"/>
        <v>5.8599925004176453E-3</v>
      </c>
      <c r="L85" s="202">
        <f t="shared" si="2"/>
        <v>5.9246486458841494E-3</v>
      </c>
      <c r="M85" s="202">
        <f t="shared" si="2"/>
        <v>6.0296297503053395E-3</v>
      </c>
      <c r="N85" s="202">
        <f t="shared" si="2"/>
        <v>6.0134722078930445E-3</v>
      </c>
      <c r="O85" s="202">
        <f t="shared" si="2"/>
        <v>5.972729655607298E-3</v>
      </c>
      <c r="P85" s="202">
        <f t="shared" si="2"/>
        <v>5.9436634873819812E-3</v>
      </c>
      <c r="Q85" s="202">
        <f t="shared" si="2"/>
        <v>5.9712655432788203E-3</v>
      </c>
    </row>
    <row r="86" spans="1:17" x14ac:dyDescent="0.25">
      <c r="A86" s="76" t="s">
        <v>81</v>
      </c>
      <c r="B86" s="202">
        <f t="shared" ref="B86:Q86" si="3">IF(B$8=0,0,B$8/B$5)</f>
        <v>7.346556058450579E-2</v>
      </c>
      <c r="C86" s="202">
        <f t="shared" si="3"/>
        <v>7.3938241586836165E-2</v>
      </c>
      <c r="D86" s="202">
        <f t="shared" si="3"/>
        <v>7.3578809329360034E-2</v>
      </c>
      <c r="E86" s="202">
        <f t="shared" si="3"/>
        <v>7.3333644395123673E-2</v>
      </c>
      <c r="F86" s="202">
        <f t="shared" si="3"/>
        <v>7.365167174463233E-2</v>
      </c>
      <c r="G86" s="202">
        <f t="shared" si="3"/>
        <v>7.2946997136177652E-2</v>
      </c>
      <c r="H86" s="202">
        <f t="shared" si="3"/>
        <v>7.3000152872441951E-2</v>
      </c>
      <c r="I86" s="202">
        <f t="shared" si="3"/>
        <v>7.3317333924946909E-2</v>
      </c>
      <c r="J86" s="202">
        <f t="shared" si="3"/>
        <v>7.271369799863639E-2</v>
      </c>
      <c r="K86" s="202">
        <f t="shared" si="3"/>
        <v>7.1103472540215096E-2</v>
      </c>
      <c r="L86" s="202">
        <f t="shared" si="3"/>
        <v>7.1887991712109287E-2</v>
      </c>
      <c r="M86" s="202">
        <f t="shared" si="3"/>
        <v>7.3161802399566905E-2</v>
      </c>
      <c r="N86" s="202">
        <f t="shared" si="3"/>
        <v>7.2965751402377405E-2</v>
      </c>
      <c r="O86" s="202">
        <f t="shared" si="3"/>
        <v>7.2471392928802322E-2</v>
      </c>
      <c r="P86" s="202">
        <f t="shared" si="3"/>
        <v>7.2118712358970397E-2</v>
      </c>
      <c r="Q86" s="202">
        <f t="shared" si="3"/>
        <v>7.2453627808670124E-2</v>
      </c>
    </row>
    <row r="87" spans="1:17" x14ac:dyDescent="0.25">
      <c r="A87" s="76" t="s">
        <v>80</v>
      </c>
      <c r="B87" s="202">
        <f t="shared" ref="B87:Q87" si="4">IF(B$9=0,0,B$9/B$5)</f>
        <v>3.6871731124601001E-2</v>
      </c>
      <c r="C87" s="202">
        <f t="shared" si="4"/>
        <v>3.7108965642203104E-2</v>
      </c>
      <c r="D87" s="202">
        <f t="shared" si="4"/>
        <v>3.6928569692730645E-2</v>
      </c>
      <c r="E87" s="202">
        <f t="shared" si="4"/>
        <v>3.6805523527092994E-2</v>
      </c>
      <c r="F87" s="202">
        <f t="shared" si="4"/>
        <v>3.6965138710425921E-2</v>
      </c>
      <c r="G87" s="202">
        <f t="shared" si="4"/>
        <v>3.6611468603146381E-2</v>
      </c>
      <c r="H87" s="202">
        <f t="shared" si="4"/>
        <v>3.6638147008642423E-2</v>
      </c>
      <c r="I87" s="202">
        <f t="shared" si="4"/>
        <v>3.6797337442809573E-2</v>
      </c>
      <c r="J87" s="202">
        <f t="shared" si="4"/>
        <v>3.649437777851261E-2</v>
      </c>
      <c r="K87" s="202">
        <f t="shared" si="4"/>
        <v>3.5686219511148635E-2</v>
      </c>
      <c r="L87" s="202">
        <f t="shared" si="4"/>
        <v>3.6079962916058785E-2</v>
      </c>
      <c r="M87" s="202">
        <f t="shared" si="4"/>
        <v>3.6719277511876161E-2</v>
      </c>
      <c r="N87" s="202">
        <f t="shared" si="4"/>
        <v>3.6620881207572925E-2</v>
      </c>
      <c r="O87" s="202">
        <f t="shared" si="4"/>
        <v>3.6372766954148546E-2</v>
      </c>
      <c r="P87" s="202">
        <f t="shared" si="4"/>
        <v>3.6195759618462921E-2</v>
      </c>
      <c r="Q87" s="202">
        <f t="shared" si="4"/>
        <v>3.6363850793600667E-2</v>
      </c>
    </row>
    <row r="88" spans="1:17" x14ac:dyDescent="0.25">
      <c r="A88" s="129" t="s">
        <v>79</v>
      </c>
      <c r="B88" s="201">
        <f t="shared" ref="B88:Q88" si="5">IF(B$10=0,0,B$10/B$5)</f>
        <v>3.7233517435220388E-2</v>
      </c>
      <c r="C88" s="201">
        <f t="shared" si="5"/>
        <v>3.7473079703602204E-2</v>
      </c>
      <c r="D88" s="201">
        <f t="shared" si="5"/>
        <v>3.7290913704744494E-2</v>
      </c>
      <c r="E88" s="201">
        <f t="shared" si="5"/>
        <v>3.7166660207176822E-2</v>
      </c>
      <c r="F88" s="201">
        <f t="shared" si="5"/>
        <v>3.7327841538518959E-2</v>
      </c>
      <c r="G88" s="201">
        <f t="shared" si="5"/>
        <v>3.6970701211659629E-2</v>
      </c>
      <c r="H88" s="201">
        <f t="shared" si="5"/>
        <v>3.699764138631062E-2</v>
      </c>
      <c r="I88" s="201">
        <f t="shared" si="5"/>
        <v>3.7158393800837977E-2</v>
      </c>
      <c r="J88" s="201">
        <f t="shared" si="5"/>
        <v>3.6852461489044683E-2</v>
      </c>
      <c r="K88" s="201">
        <f t="shared" si="5"/>
        <v>3.603637355336764E-2</v>
      </c>
      <c r="L88" s="201">
        <f t="shared" si="5"/>
        <v>3.6433980378015589E-2</v>
      </c>
      <c r="M88" s="201">
        <f t="shared" si="5"/>
        <v>3.7079567943989006E-2</v>
      </c>
      <c r="N88" s="201">
        <f t="shared" si="5"/>
        <v>3.6980206172786682E-2</v>
      </c>
      <c r="O88" s="201">
        <f t="shared" si="5"/>
        <v>3.6729657416353624E-2</v>
      </c>
      <c r="P88" s="201">
        <f t="shared" si="5"/>
        <v>3.6550913280442535E-2</v>
      </c>
      <c r="Q88" s="201">
        <f t="shared" si="5"/>
        <v>3.6720653770224487E-2</v>
      </c>
    </row>
    <row r="89" spans="1:17" x14ac:dyDescent="0.25">
      <c r="A89" s="127" t="s">
        <v>263</v>
      </c>
      <c r="B89" s="200">
        <f t="shared" ref="B89:Q89" si="6">IF(B$15=0,0,B$15/B$5)</f>
        <v>4.0898049702409581E-2</v>
      </c>
      <c r="C89" s="200">
        <f t="shared" si="6"/>
        <v>4.1161189750248135E-2</v>
      </c>
      <c r="D89" s="200">
        <f t="shared" si="6"/>
        <v>4.0961094927395754E-2</v>
      </c>
      <c r="E89" s="200">
        <f t="shared" si="6"/>
        <v>4.0824612368957305E-2</v>
      </c>
      <c r="F89" s="200">
        <f t="shared" si="6"/>
        <v>4.100165720797367E-2</v>
      </c>
      <c r="G89" s="200">
        <f t="shared" si="6"/>
        <v>4.0609367039201948E-2</v>
      </c>
      <c r="H89" s="200">
        <f t="shared" si="6"/>
        <v>4.0638958672702188E-2</v>
      </c>
      <c r="I89" s="200">
        <f t="shared" si="6"/>
        <v>4.0815532380801628E-2</v>
      </c>
      <c r="J89" s="200">
        <f t="shared" si="6"/>
        <v>4.0479490132978434E-2</v>
      </c>
      <c r="K89" s="200">
        <f t="shared" si="6"/>
        <v>3.9583082614861868E-2</v>
      </c>
      <c r="L89" s="200">
        <f t="shared" si="6"/>
        <v>4.0019822004439036E-2</v>
      </c>
      <c r="M89" s="200">
        <f t="shared" si="6"/>
        <v>4.0728948463049218E-2</v>
      </c>
      <c r="N89" s="200">
        <f t="shared" si="6"/>
        <v>4.0619807481023486E-2</v>
      </c>
      <c r="O89" s="200">
        <f t="shared" si="6"/>
        <v>4.0344599652182046E-2</v>
      </c>
      <c r="P89" s="200">
        <f t="shared" si="6"/>
        <v>4.0148263472898855E-2</v>
      </c>
      <c r="Q89" s="200">
        <f t="shared" si="6"/>
        <v>4.0334709864908197E-2</v>
      </c>
    </row>
    <row r="90" spans="1:17" x14ac:dyDescent="0.25">
      <c r="A90" s="142" t="s">
        <v>277</v>
      </c>
      <c r="B90" s="199">
        <f t="shared" ref="B90:Q90" si="7">IF(B$16=0,0,B$16/B$5)</f>
        <v>0</v>
      </c>
      <c r="C90" s="199">
        <f t="shared" si="7"/>
        <v>0</v>
      </c>
      <c r="D90" s="199">
        <f t="shared" si="7"/>
        <v>0</v>
      </c>
      <c r="E90" s="199">
        <f t="shared" si="7"/>
        <v>0</v>
      </c>
      <c r="F90" s="199">
        <f t="shared" si="7"/>
        <v>0</v>
      </c>
      <c r="G90" s="199">
        <f t="shared" si="7"/>
        <v>0</v>
      </c>
      <c r="H90" s="199">
        <f t="shared" si="7"/>
        <v>0</v>
      </c>
      <c r="I90" s="199">
        <f t="shared" si="7"/>
        <v>0</v>
      </c>
      <c r="J90" s="199">
        <f t="shared" si="7"/>
        <v>0</v>
      </c>
      <c r="K90" s="199">
        <f t="shared" si="7"/>
        <v>0</v>
      </c>
      <c r="L90" s="199">
        <f t="shared" si="7"/>
        <v>0</v>
      </c>
      <c r="M90" s="199">
        <f t="shared" si="7"/>
        <v>0</v>
      </c>
      <c r="N90" s="199">
        <f t="shared" si="7"/>
        <v>0</v>
      </c>
      <c r="O90" s="199">
        <f t="shared" si="7"/>
        <v>0</v>
      </c>
      <c r="P90" s="199">
        <f t="shared" si="7"/>
        <v>0</v>
      </c>
      <c r="Q90" s="199">
        <f t="shared" si="7"/>
        <v>0</v>
      </c>
    </row>
    <row r="91" spans="1:17" x14ac:dyDescent="0.25">
      <c r="A91" s="142" t="s">
        <v>276</v>
      </c>
      <c r="B91" s="199">
        <f t="shared" ref="B91:Q91" si="8">IF(B$22=0,0,B$22/B$5)</f>
        <v>4.0830055557703318E-2</v>
      </c>
      <c r="C91" s="199">
        <f t="shared" si="8"/>
        <v>4.1092758127896339E-2</v>
      </c>
      <c r="D91" s="199">
        <f t="shared" si="8"/>
        <v>4.0892995968250127E-2</v>
      </c>
      <c r="E91" s="199">
        <f t="shared" si="8"/>
        <v>4.0756740315859671E-2</v>
      </c>
      <c r="F91" s="199">
        <f t="shared" si="8"/>
        <v>4.093349081290884E-2</v>
      </c>
      <c r="G91" s="199">
        <f t="shared" si="8"/>
        <v>4.0541852837449426E-2</v>
      </c>
      <c r="H91" s="199">
        <f t="shared" si="8"/>
        <v>4.0571395274036248E-2</v>
      </c>
      <c r="I91" s="199">
        <f t="shared" si="8"/>
        <v>4.0747675423436748E-2</v>
      </c>
      <c r="J91" s="199">
        <f t="shared" si="8"/>
        <v>4.0412191855193437E-2</v>
      </c>
      <c r="K91" s="199">
        <f t="shared" si="8"/>
        <v>3.9517274639498286E-2</v>
      </c>
      <c r="L91" s="199">
        <f t="shared" si="8"/>
        <v>3.9953287937697743E-2</v>
      </c>
      <c r="M91" s="199">
        <f t="shared" si="8"/>
        <v>4.0661235453854867E-2</v>
      </c>
      <c r="N91" s="199">
        <f t="shared" si="8"/>
        <v>4.0552275921746164E-2</v>
      </c>
      <c r="O91" s="199">
        <f t="shared" si="8"/>
        <v>4.027752563357169E-2</v>
      </c>
      <c r="P91" s="199">
        <f t="shared" si="8"/>
        <v>4.008151586864523E-2</v>
      </c>
      <c r="Q91" s="199">
        <f t="shared" si="8"/>
        <v>4.0267652288344148E-2</v>
      </c>
    </row>
    <row r="92" spans="1:17" x14ac:dyDescent="0.25">
      <c r="A92" s="142" t="s">
        <v>275</v>
      </c>
      <c r="B92" s="199">
        <f t="shared" ref="B92:Q92" si="9">IF(B$23=0,0,B$23/B$5)</f>
        <v>6.7994144706260144E-5</v>
      </c>
      <c r="C92" s="199">
        <f t="shared" si="9"/>
        <v>6.8431622351794241E-5</v>
      </c>
      <c r="D92" s="199">
        <f t="shared" si="9"/>
        <v>6.8098959145626811E-5</v>
      </c>
      <c r="E92" s="199">
        <f t="shared" si="9"/>
        <v>6.7872053097639963E-5</v>
      </c>
      <c r="F92" s="199">
        <f t="shared" si="9"/>
        <v>6.8166395064828342E-5</v>
      </c>
      <c r="G92" s="199">
        <f t="shared" si="9"/>
        <v>6.7514201752521418E-5</v>
      </c>
      <c r="H92" s="199">
        <f t="shared" si="9"/>
        <v>6.7563398665942682E-5</v>
      </c>
      <c r="I92" s="199">
        <f t="shared" si="9"/>
        <v>6.785695736488299E-5</v>
      </c>
      <c r="J92" s="199">
        <f t="shared" si="9"/>
        <v>6.7298277784996792E-5</v>
      </c>
      <c r="K92" s="199">
        <f t="shared" si="9"/>
        <v>6.5807975363583128E-5</v>
      </c>
      <c r="L92" s="199">
        <f t="shared" si="9"/>
        <v>6.6534066741287231E-5</v>
      </c>
      <c r="M92" s="199">
        <f t="shared" si="9"/>
        <v>6.7713009194353361E-5</v>
      </c>
      <c r="N92" s="199">
        <f t="shared" si="9"/>
        <v>6.7531559277322155E-5</v>
      </c>
      <c r="O92" s="199">
        <f t="shared" si="9"/>
        <v>6.7074018610353901E-5</v>
      </c>
      <c r="P92" s="199">
        <f t="shared" si="9"/>
        <v>6.6747604253620654E-5</v>
      </c>
      <c r="Q92" s="199">
        <f t="shared" si="9"/>
        <v>6.7057576564048368E-5</v>
      </c>
    </row>
    <row r="93" spans="1:17" x14ac:dyDescent="0.25">
      <c r="A93" s="127" t="s">
        <v>262</v>
      </c>
      <c r="B93" s="200">
        <f t="shared" ref="B93:Q93" si="10">IF(B$24=0,0,B$24/B$5)</f>
        <v>2.2308027110405235E-2</v>
      </c>
      <c r="C93" s="200">
        <f t="shared" si="10"/>
        <v>2.2451558045589896E-2</v>
      </c>
      <c r="D93" s="200">
        <f t="shared" si="10"/>
        <v>2.2342415414943136E-2</v>
      </c>
      <c r="E93" s="200">
        <f t="shared" si="10"/>
        <v>2.2267970383067624E-2</v>
      </c>
      <c r="F93" s="200">
        <f t="shared" si="10"/>
        <v>2.2364540295258365E-2</v>
      </c>
      <c r="G93" s="200">
        <f t="shared" si="10"/>
        <v>2.2150563839564697E-2</v>
      </c>
      <c r="H93" s="200">
        <f t="shared" si="10"/>
        <v>2.2166704730564826E-2</v>
      </c>
      <c r="I93" s="200">
        <f t="shared" si="10"/>
        <v>2.2263017662255441E-2</v>
      </c>
      <c r="J93" s="200">
        <f t="shared" si="10"/>
        <v>2.2079721890715515E-2</v>
      </c>
      <c r="K93" s="200">
        <f t="shared" si="10"/>
        <v>2.1590772335379205E-2</v>
      </c>
      <c r="L93" s="200">
        <f t="shared" si="10"/>
        <v>2.1828993820603108E-2</v>
      </c>
      <c r="M93" s="200">
        <f t="shared" si="10"/>
        <v>2.221579007075412E-2</v>
      </c>
      <c r="N93" s="200">
        <f t="shared" si="10"/>
        <v>2.215625862601282E-2</v>
      </c>
      <c r="O93" s="200">
        <f t="shared" si="10"/>
        <v>2.2006145264826572E-2</v>
      </c>
      <c r="P93" s="200">
        <f t="shared" si="10"/>
        <v>2.1899052803399384E-2</v>
      </c>
      <c r="Q93" s="200">
        <f t="shared" si="10"/>
        <v>2.2000750835404467E-2</v>
      </c>
    </row>
    <row r="94" spans="1:17" x14ac:dyDescent="0.25">
      <c r="A94" s="142" t="s">
        <v>274</v>
      </c>
      <c r="B94" s="199">
        <f t="shared" ref="B94:Q94" si="11">IF(B$25=0,0,B$25/B$5)</f>
        <v>0</v>
      </c>
      <c r="C94" s="199">
        <f t="shared" si="11"/>
        <v>0</v>
      </c>
      <c r="D94" s="199">
        <f t="shared" si="11"/>
        <v>0</v>
      </c>
      <c r="E94" s="199">
        <f t="shared" si="11"/>
        <v>0</v>
      </c>
      <c r="F94" s="199">
        <f t="shared" si="11"/>
        <v>0</v>
      </c>
      <c r="G94" s="199">
        <f t="shared" si="11"/>
        <v>0</v>
      </c>
      <c r="H94" s="199">
        <f t="shared" si="11"/>
        <v>0</v>
      </c>
      <c r="I94" s="199">
        <f t="shared" si="11"/>
        <v>0</v>
      </c>
      <c r="J94" s="199">
        <f t="shared" si="11"/>
        <v>0</v>
      </c>
      <c r="K94" s="199">
        <f t="shared" si="11"/>
        <v>0</v>
      </c>
      <c r="L94" s="199">
        <f t="shared" si="11"/>
        <v>0</v>
      </c>
      <c r="M94" s="199">
        <f t="shared" si="11"/>
        <v>0</v>
      </c>
      <c r="N94" s="199">
        <f t="shared" si="11"/>
        <v>0</v>
      </c>
      <c r="O94" s="199">
        <f t="shared" si="11"/>
        <v>0</v>
      </c>
      <c r="P94" s="199">
        <f t="shared" si="11"/>
        <v>0</v>
      </c>
      <c r="Q94" s="199">
        <f t="shared" si="11"/>
        <v>0</v>
      </c>
    </row>
    <row r="95" spans="1:17" x14ac:dyDescent="0.25">
      <c r="A95" s="142" t="s">
        <v>273</v>
      </c>
      <c r="B95" s="199">
        <f t="shared" ref="B95:Q95" si="12">IF(B$31=0,0,B$31/B$5)</f>
        <v>2.2159676249227944E-2</v>
      </c>
      <c r="C95" s="199">
        <f t="shared" si="12"/>
        <v>2.2302252687731439E-2</v>
      </c>
      <c r="D95" s="199">
        <f t="shared" si="12"/>
        <v>2.2193835867716314E-2</v>
      </c>
      <c r="E95" s="199">
        <f t="shared" si="12"/>
        <v>2.2119885903581864E-2</v>
      </c>
      <c r="F95" s="199">
        <f t="shared" si="12"/>
        <v>2.2215813615116924E-2</v>
      </c>
      <c r="G95" s="199">
        <f t="shared" si="12"/>
        <v>2.2003260126650104E-2</v>
      </c>
      <c r="H95" s="199">
        <f t="shared" si="12"/>
        <v>2.2019293678930043E-2</v>
      </c>
      <c r="I95" s="199">
        <f t="shared" si="12"/>
        <v>2.2114966118913879E-2</v>
      </c>
      <c r="J95" s="199">
        <f t="shared" si="12"/>
        <v>2.1932889284639157E-2</v>
      </c>
      <c r="K95" s="199">
        <f t="shared" si="12"/>
        <v>2.1447191298222295E-2</v>
      </c>
      <c r="L95" s="199">
        <f t="shared" si="12"/>
        <v>2.1683828584076661E-2</v>
      </c>
      <c r="M95" s="199">
        <f t="shared" si="12"/>
        <v>2.2068052596148257E-2</v>
      </c>
      <c r="N95" s="199">
        <f t="shared" si="12"/>
        <v>2.2008917042135024E-2</v>
      </c>
      <c r="O95" s="199">
        <f t="shared" si="12"/>
        <v>2.1859801951494888E-2</v>
      </c>
      <c r="P95" s="199">
        <f t="shared" si="12"/>
        <v>2.1753421666846032E-2</v>
      </c>
      <c r="Q95" s="199">
        <f t="shared" si="12"/>
        <v>2.1854443395628365E-2</v>
      </c>
    </row>
    <row r="96" spans="1:17" x14ac:dyDescent="0.25">
      <c r="A96" s="142" t="s">
        <v>272</v>
      </c>
      <c r="B96" s="199">
        <f t="shared" ref="B96:Q96" si="13">IF(B$32=0,0,B$32/B$5)</f>
        <v>1.483508611772949E-4</v>
      </c>
      <c r="C96" s="199">
        <f t="shared" si="13"/>
        <v>1.4930535785846023E-4</v>
      </c>
      <c r="D96" s="199">
        <f t="shared" si="13"/>
        <v>1.4857954722682215E-4</v>
      </c>
      <c r="E96" s="199">
        <f t="shared" si="13"/>
        <v>1.4808447948575992E-4</v>
      </c>
      <c r="F96" s="199">
        <f t="shared" si="13"/>
        <v>1.4872668014144364E-4</v>
      </c>
      <c r="G96" s="199">
        <f t="shared" si="13"/>
        <v>1.4730371291459213E-4</v>
      </c>
      <c r="H96" s="199">
        <f t="shared" si="13"/>
        <v>1.4741105163478408E-4</v>
      </c>
      <c r="I96" s="199">
        <f t="shared" si="13"/>
        <v>1.4805154334156294E-4</v>
      </c>
      <c r="J96" s="199">
        <f t="shared" si="13"/>
        <v>1.4683260607635667E-4</v>
      </c>
      <c r="K96" s="199">
        <f t="shared" si="13"/>
        <v>1.4358103715690867E-4</v>
      </c>
      <c r="L96" s="199">
        <f t="shared" si="13"/>
        <v>1.4516523652644488E-4</v>
      </c>
      <c r="M96" s="199">
        <f t="shared" si="13"/>
        <v>1.4773747460586185E-4</v>
      </c>
      <c r="N96" s="199">
        <f t="shared" si="13"/>
        <v>1.4734158387779374E-4</v>
      </c>
      <c r="O96" s="199">
        <f t="shared" si="13"/>
        <v>1.4634331333168122E-4</v>
      </c>
      <c r="P96" s="199">
        <f t="shared" si="13"/>
        <v>1.4563113655335422E-4</v>
      </c>
      <c r="Q96" s="199">
        <f t="shared" si="13"/>
        <v>1.4630743977610554E-4</v>
      </c>
    </row>
    <row r="97" spans="1:17" x14ac:dyDescent="0.25">
      <c r="A97" s="127" t="s">
        <v>261</v>
      </c>
      <c r="B97" s="200">
        <f t="shared" ref="B97:Q97" si="14">IF(B$33=0,0,B$33/B$5)</f>
        <v>0.38623446546331497</v>
      </c>
      <c r="C97" s="200">
        <f t="shared" si="14"/>
        <v>0.41926778133594539</v>
      </c>
      <c r="D97" s="200">
        <f t="shared" si="14"/>
        <v>0.39154188207916507</v>
      </c>
      <c r="E97" s="200">
        <f t="shared" si="14"/>
        <v>0.35205568038242951</v>
      </c>
      <c r="F97" s="200">
        <f t="shared" si="14"/>
        <v>0.37764296402798281</v>
      </c>
      <c r="G97" s="200">
        <f t="shared" si="14"/>
        <v>0.33324074070880211</v>
      </c>
      <c r="H97" s="200">
        <f t="shared" si="14"/>
        <v>0.3335833497199342</v>
      </c>
      <c r="I97" s="200">
        <f t="shared" si="14"/>
        <v>0.35970064722773565</v>
      </c>
      <c r="J97" s="200">
        <f t="shared" si="14"/>
        <v>0.32213963894108244</v>
      </c>
      <c r="K97" s="200">
        <f t="shared" si="14"/>
        <v>0.19278251171354158</v>
      </c>
      <c r="L97" s="200">
        <f t="shared" si="14"/>
        <v>0.24625268401319086</v>
      </c>
      <c r="M97" s="200">
        <f t="shared" si="14"/>
        <v>0.33205404087896079</v>
      </c>
      <c r="N97" s="200">
        <f t="shared" si="14"/>
        <v>0.30728475569940739</v>
      </c>
      <c r="O97" s="200">
        <f t="shared" si="14"/>
        <v>0.30599578024380586</v>
      </c>
      <c r="P97" s="200">
        <f t="shared" si="14"/>
        <v>0.29151975702491223</v>
      </c>
      <c r="Q97" s="200">
        <f t="shared" si="14"/>
        <v>0.30915155701932279</v>
      </c>
    </row>
    <row r="98" spans="1:17" x14ac:dyDescent="0.25">
      <c r="A98" s="127" t="s">
        <v>260</v>
      </c>
      <c r="B98" s="200">
        <f t="shared" ref="B98:Q98" si="15">IF(B$44=0,0,B$44/B$5)</f>
        <v>0</v>
      </c>
      <c r="C98" s="200">
        <f t="shared" si="15"/>
        <v>0</v>
      </c>
      <c r="D98" s="200">
        <f t="shared" si="15"/>
        <v>0</v>
      </c>
      <c r="E98" s="200">
        <f t="shared" si="15"/>
        <v>0</v>
      </c>
      <c r="F98" s="200">
        <f t="shared" si="15"/>
        <v>0</v>
      </c>
      <c r="G98" s="200">
        <f t="shared" si="15"/>
        <v>0</v>
      </c>
      <c r="H98" s="200">
        <f t="shared" si="15"/>
        <v>0</v>
      </c>
      <c r="I98" s="200">
        <f t="shared" si="15"/>
        <v>0</v>
      </c>
      <c r="J98" s="200">
        <f t="shared" si="15"/>
        <v>0</v>
      </c>
      <c r="K98" s="200">
        <f t="shared" si="15"/>
        <v>0</v>
      </c>
      <c r="L98" s="200">
        <f t="shared" si="15"/>
        <v>0</v>
      </c>
      <c r="M98" s="200">
        <f t="shared" si="15"/>
        <v>0</v>
      </c>
      <c r="N98" s="200">
        <f t="shared" si="15"/>
        <v>0</v>
      </c>
      <c r="O98" s="200">
        <f t="shared" si="15"/>
        <v>0</v>
      </c>
      <c r="P98" s="200">
        <f t="shared" si="15"/>
        <v>0</v>
      </c>
      <c r="Q98" s="200">
        <f t="shared" si="15"/>
        <v>0</v>
      </c>
    </row>
    <row r="99" spans="1:17" x14ac:dyDescent="0.25">
      <c r="A99" s="142" t="s">
        <v>271</v>
      </c>
      <c r="B99" s="199">
        <f t="shared" ref="B99:Q99" si="16">IF(B$45=0,0,B$45/B$5)</f>
        <v>0</v>
      </c>
      <c r="C99" s="199">
        <f t="shared" si="16"/>
        <v>0</v>
      </c>
      <c r="D99" s="199">
        <f t="shared" si="16"/>
        <v>0</v>
      </c>
      <c r="E99" s="199">
        <f t="shared" si="16"/>
        <v>0</v>
      </c>
      <c r="F99" s="199">
        <f t="shared" si="16"/>
        <v>0</v>
      </c>
      <c r="G99" s="199">
        <f t="shared" si="16"/>
        <v>0</v>
      </c>
      <c r="H99" s="199">
        <f t="shared" si="16"/>
        <v>0</v>
      </c>
      <c r="I99" s="199">
        <f t="shared" si="16"/>
        <v>0</v>
      </c>
      <c r="J99" s="199">
        <f t="shared" si="16"/>
        <v>0</v>
      </c>
      <c r="K99" s="199">
        <f t="shared" si="16"/>
        <v>0</v>
      </c>
      <c r="L99" s="199">
        <f t="shared" si="16"/>
        <v>0</v>
      </c>
      <c r="M99" s="199">
        <f t="shared" si="16"/>
        <v>0</v>
      </c>
      <c r="N99" s="199">
        <f t="shared" si="16"/>
        <v>0</v>
      </c>
      <c r="O99" s="199">
        <f t="shared" si="16"/>
        <v>0</v>
      </c>
      <c r="P99" s="199">
        <f t="shared" si="16"/>
        <v>0</v>
      </c>
      <c r="Q99" s="199">
        <f t="shared" si="16"/>
        <v>0</v>
      </c>
    </row>
    <row r="100" spans="1:17" x14ac:dyDescent="0.25">
      <c r="A100" s="142" t="s">
        <v>270</v>
      </c>
      <c r="B100" s="199">
        <f t="shared" ref="B100:Q100" si="17">IF(B$51=0,0,B$51/B$5)</f>
        <v>0</v>
      </c>
      <c r="C100" s="199">
        <f t="shared" si="17"/>
        <v>0</v>
      </c>
      <c r="D100" s="199">
        <f t="shared" si="17"/>
        <v>0</v>
      </c>
      <c r="E100" s="199">
        <f t="shared" si="17"/>
        <v>0</v>
      </c>
      <c r="F100" s="199">
        <f t="shared" si="17"/>
        <v>0</v>
      </c>
      <c r="G100" s="199">
        <f t="shared" si="17"/>
        <v>0</v>
      </c>
      <c r="H100" s="199">
        <f t="shared" si="17"/>
        <v>0</v>
      </c>
      <c r="I100" s="199">
        <f t="shared" si="17"/>
        <v>0</v>
      </c>
      <c r="J100" s="199">
        <f t="shared" si="17"/>
        <v>0</v>
      </c>
      <c r="K100" s="199">
        <f t="shared" si="17"/>
        <v>0</v>
      </c>
      <c r="L100" s="199">
        <f t="shared" si="17"/>
        <v>0</v>
      </c>
      <c r="M100" s="199">
        <f t="shared" si="17"/>
        <v>0</v>
      </c>
      <c r="N100" s="199">
        <f t="shared" si="17"/>
        <v>0</v>
      </c>
      <c r="O100" s="199">
        <f t="shared" si="17"/>
        <v>0</v>
      </c>
      <c r="P100" s="199">
        <f t="shared" si="17"/>
        <v>0</v>
      </c>
      <c r="Q100" s="199">
        <f t="shared" si="17"/>
        <v>0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0</v>
      </c>
      <c r="C104" s="200">
        <f t="shared" si="21"/>
        <v>0</v>
      </c>
      <c r="D104" s="200">
        <f t="shared" si="21"/>
        <v>0</v>
      </c>
      <c r="E104" s="200">
        <f t="shared" si="21"/>
        <v>0</v>
      </c>
      <c r="F104" s="200">
        <f t="shared" si="21"/>
        <v>0</v>
      </c>
      <c r="G104" s="200">
        <f t="shared" si="21"/>
        <v>0</v>
      </c>
      <c r="H104" s="200">
        <f t="shared" si="21"/>
        <v>0</v>
      </c>
      <c r="I104" s="200">
        <f t="shared" si="21"/>
        <v>0</v>
      </c>
      <c r="J104" s="200">
        <f t="shared" si="21"/>
        <v>0</v>
      </c>
      <c r="K104" s="200">
        <f t="shared" si="21"/>
        <v>0</v>
      </c>
      <c r="L104" s="200">
        <f t="shared" si="21"/>
        <v>0</v>
      </c>
      <c r="M104" s="200">
        <f t="shared" si="21"/>
        <v>0</v>
      </c>
      <c r="N104" s="200">
        <f t="shared" si="21"/>
        <v>0</v>
      </c>
      <c r="O104" s="200">
        <f t="shared" si="21"/>
        <v>0</v>
      </c>
      <c r="P104" s="200">
        <f t="shared" si="21"/>
        <v>0</v>
      </c>
      <c r="Q104" s="200">
        <f t="shared" si="21"/>
        <v>0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0</v>
      </c>
      <c r="C106" s="199">
        <f t="shared" si="23"/>
        <v>0</v>
      </c>
      <c r="D106" s="199">
        <f t="shared" si="23"/>
        <v>0</v>
      </c>
      <c r="E106" s="199">
        <f t="shared" si="23"/>
        <v>0</v>
      </c>
      <c r="F106" s="199">
        <f t="shared" si="23"/>
        <v>0</v>
      </c>
      <c r="G106" s="199">
        <f t="shared" si="23"/>
        <v>0</v>
      </c>
      <c r="H106" s="199">
        <f t="shared" si="23"/>
        <v>0</v>
      </c>
      <c r="I106" s="199">
        <f t="shared" si="23"/>
        <v>0</v>
      </c>
      <c r="J106" s="199">
        <f t="shared" si="23"/>
        <v>0</v>
      </c>
      <c r="K106" s="199">
        <f t="shared" si="23"/>
        <v>0</v>
      </c>
      <c r="L106" s="199">
        <f t="shared" si="23"/>
        <v>0</v>
      </c>
      <c r="M106" s="199">
        <f t="shared" si="23"/>
        <v>0</v>
      </c>
      <c r="N106" s="199">
        <f t="shared" si="23"/>
        <v>0</v>
      </c>
      <c r="O106" s="199">
        <f t="shared" si="23"/>
        <v>0</v>
      </c>
      <c r="P106" s="199">
        <f t="shared" si="23"/>
        <v>0</v>
      </c>
      <c r="Q106" s="199">
        <f t="shared" si="23"/>
        <v>0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0.38051640624304839</v>
      </c>
      <c r="C108" s="71">
        <f t="shared" si="25"/>
        <v>0.34598235409511635</v>
      </c>
      <c r="D108" s="71">
        <f t="shared" si="25"/>
        <v>0.37484943106931828</v>
      </c>
      <c r="E108" s="71">
        <f t="shared" si="25"/>
        <v>0.41511401799504877</v>
      </c>
      <c r="F108" s="71">
        <f t="shared" si="25"/>
        <v>0.38851701494551566</v>
      </c>
      <c r="G108" s="71">
        <f t="shared" si="25"/>
        <v>0.4351565415241419</v>
      </c>
      <c r="H108" s="71">
        <f t="shared" si="25"/>
        <v>0.43464516596377489</v>
      </c>
      <c r="I108" s="71">
        <f t="shared" si="25"/>
        <v>0.40752083599859579</v>
      </c>
      <c r="J108" s="71">
        <f t="shared" si="25"/>
        <v>0.44699835526669995</v>
      </c>
      <c r="K108" s="71">
        <f t="shared" si="25"/>
        <v>0.58146786007013851</v>
      </c>
      <c r="L108" s="71">
        <f t="shared" si="25"/>
        <v>0.52550688239831111</v>
      </c>
      <c r="M108" s="71">
        <f t="shared" si="25"/>
        <v>0.43566124641594961</v>
      </c>
      <c r="N108" s="71">
        <f t="shared" si="25"/>
        <v>0.46105298276625206</v>
      </c>
      <c r="O108" s="71">
        <f t="shared" si="25"/>
        <v>0.46391151928023966</v>
      </c>
      <c r="P108" s="71">
        <f t="shared" si="25"/>
        <v>0.47950728397833686</v>
      </c>
      <c r="Q108" s="71">
        <f t="shared" si="25"/>
        <v>0.46081214578745699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0.37014386509634783</v>
      </c>
      <c r="C112" s="253">
        <f>IF(C$5=0,0,C$5/FBT_fec!C$5)</f>
        <v>0.36777756628526903</v>
      </c>
      <c r="D112" s="253">
        <f>IF(D$5=0,0,D$5/FBT_fec!D$5)</f>
        <v>0.37404755228650438</v>
      </c>
      <c r="E112" s="253">
        <f>IF(E$5=0,0,E$5/FBT_fec!E$5)</f>
        <v>0.37529804712163756</v>
      </c>
      <c r="F112" s="253">
        <f>IF(F$5=0,0,F$5/FBT_fec!F$5)</f>
        <v>0.37367751305398328</v>
      </c>
      <c r="G112" s="253">
        <f>IF(G$5=0,0,G$5/FBT_fec!G$5)</f>
        <v>0.37728727172174675</v>
      </c>
      <c r="H112" s="253">
        <f>IF(H$5=0,0,H$5/FBT_fec!H$5)</f>
        <v>0.37701254650649185</v>
      </c>
      <c r="I112" s="253">
        <f>IF(I$5=0,0,I$5/FBT_fec!I$5)</f>
        <v>0.37538153744073777</v>
      </c>
      <c r="J112" s="253">
        <f>IF(J$5=0,0,J$5/FBT_fec!J$5)</f>
        <v>0.37849778359943481</v>
      </c>
      <c r="K112" s="253">
        <f>IF(K$5=0,0,K$5/FBT_fec!K$5)</f>
        <v>0.38706933074522493</v>
      </c>
      <c r="L112" s="253">
        <f>IF(L$5=0,0,L$5/FBT_fec!L$5)</f>
        <v>0.39487562272975585</v>
      </c>
      <c r="M112" s="253">
        <f>IF(M$5=0,0,M$5/FBT_fec!M$5)</f>
        <v>0.42726576093799096</v>
      </c>
      <c r="N112" s="253">
        <f>IF(N$5=0,0,N$5/FBT_fec!N$5)</f>
        <v>0.42841377732769265</v>
      </c>
      <c r="O112" s="253">
        <f>IF(O$5=0,0,O$5/FBT_fec!O$5)</f>
        <v>0.43133617156435805</v>
      </c>
      <c r="P112" s="253">
        <f>IF(P$5=0,0,P$5/FBT_fec!P$5)</f>
        <v>0.47250564238730974</v>
      </c>
      <c r="Q112" s="253">
        <f>IF(Q$5=0,0,Q$5/FBT_fec!Q$5)</f>
        <v>0.48657150058574566</v>
      </c>
    </row>
    <row r="113" spans="1:17" x14ac:dyDescent="0.25">
      <c r="A113" s="132" t="s">
        <v>83</v>
      </c>
      <c r="B113" s="282">
        <f>IF(B$6=0,0,B$6/FBT_fec!B$6)</f>
        <v>0.3755756541245085</v>
      </c>
      <c r="C113" s="282">
        <f>IF(C$6=0,0,C$6/FBT_fec!C$6)</f>
        <v>0.37557565412450855</v>
      </c>
      <c r="D113" s="282">
        <f>IF(D$6=0,0,D$6/FBT_fec!D$6)</f>
        <v>0.38012169105275623</v>
      </c>
      <c r="E113" s="282">
        <f>IF(E$6=0,0,E$6/FBT_fec!E$6)</f>
        <v>0.38012169105275617</v>
      </c>
      <c r="F113" s="282">
        <f>IF(F$6=0,0,F$6/FBT_fec!F$6)</f>
        <v>0.38012169105275617</v>
      </c>
      <c r="G113" s="282">
        <f>IF(G$6=0,0,G$6/FBT_fec!G$6)</f>
        <v>0.38012169105275617</v>
      </c>
      <c r="H113" s="282">
        <f>IF(H$6=0,0,H$6/FBT_fec!H$6)</f>
        <v>0.38012169105275623</v>
      </c>
      <c r="I113" s="282">
        <f>IF(I$6=0,0,I$6/FBT_fec!I$6)</f>
        <v>0.38012169105275612</v>
      </c>
      <c r="J113" s="282">
        <f>IF(J$6=0,0,J$6/FBT_fec!J$6)</f>
        <v>0.38012169105275617</v>
      </c>
      <c r="K113" s="282">
        <f>IF(K$6=0,0,K$6/FBT_fec!K$6)</f>
        <v>0.38012169105275623</v>
      </c>
      <c r="L113" s="282">
        <f>IF(L$6=0,0,L$6/FBT_fec!L$6)</f>
        <v>0.3920665172335609</v>
      </c>
      <c r="M113" s="282">
        <f>IF(M$6=0,0,M$6/FBT_fec!M$6)</f>
        <v>0.43174326138694175</v>
      </c>
      <c r="N113" s="282">
        <f>IF(N$6=0,0,N$6/FBT_fec!N$6)</f>
        <v>0.4317432613869418</v>
      </c>
      <c r="O113" s="282">
        <f>IF(O$6=0,0,O$6/FBT_fec!O$6)</f>
        <v>0.43174326138694163</v>
      </c>
      <c r="P113" s="282">
        <f>IF(P$6=0,0,P$6/FBT_fec!P$6)</f>
        <v>0.47064997810761916</v>
      </c>
      <c r="Q113" s="282">
        <f>IF(Q$6=0,0,Q$6/FBT_fec!Q$6)</f>
        <v>0.48691133360315131</v>
      </c>
    </row>
    <row r="114" spans="1:17" x14ac:dyDescent="0.25">
      <c r="A114" s="76" t="s">
        <v>82</v>
      </c>
      <c r="B114" s="281">
        <f>IF(B$7=0,0,B$7/FBT_fec!B$7)</f>
        <v>9.4077116034303451E-2</v>
      </c>
      <c r="C114" s="281">
        <f>IF(C$7=0,0,C$7/FBT_fec!C$7)</f>
        <v>9.4077116034303451E-2</v>
      </c>
      <c r="D114" s="281">
        <f>IF(D$7=0,0,D$7/FBT_fec!D$7)</f>
        <v>9.5215842783224175E-2</v>
      </c>
      <c r="E114" s="281">
        <f>IF(E$7=0,0,E$7/FBT_fec!E$7)</f>
        <v>9.5215842783224189E-2</v>
      </c>
      <c r="F114" s="281">
        <f>IF(F$7=0,0,F$7/FBT_fec!F$7)</f>
        <v>9.5215842783224203E-2</v>
      </c>
      <c r="G114" s="281">
        <f>IF(G$7=0,0,G$7/FBT_fec!G$7)</f>
        <v>9.5215842783224203E-2</v>
      </c>
      <c r="H114" s="281">
        <f>IF(H$7=0,0,H$7/FBT_fec!H$7)</f>
        <v>9.5215842783224203E-2</v>
      </c>
      <c r="I114" s="281">
        <f>IF(I$7=0,0,I$7/FBT_fec!I$7)</f>
        <v>9.5215842783224189E-2</v>
      </c>
      <c r="J114" s="281">
        <f>IF(J$7=0,0,J$7/FBT_fec!J$7)</f>
        <v>9.5215842783224189E-2</v>
      </c>
      <c r="K114" s="281">
        <f>IF(K$7=0,0,K$7/FBT_fec!K$7)</f>
        <v>9.5215842783224217E-2</v>
      </c>
      <c r="L114" s="281">
        <f>IF(L$7=0,0,L$7/FBT_fec!L$7)</f>
        <v>9.8207875909654199E-2</v>
      </c>
      <c r="M114" s="281">
        <f>IF(M$7=0,0,M$7/FBT_fec!M$7)</f>
        <v>0.10814641591508159</v>
      </c>
      <c r="N114" s="281">
        <f>IF(N$7=0,0,N$7/FBT_fec!N$7)</f>
        <v>0.10814641591508159</v>
      </c>
      <c r="O114" s="281">
        <f>IF(O$7=0,0,O$7/FBT_fec!O$7)</f>
        <v>0.10814641591508158</v>
      </c>
      <c r="P114" s="281">
        <f>IF(P$7=0,0,P$7/FBT_fec!P$7)</f>
        <v>0.11789207344971914</v>
      </c>
      <c r="Q114" s="281">
        <f>IF(Q$7=0,0,Q$7/FBT_fec!Q$7)</f>
        <v>0.1219653444698931</v>
      </c>
    </row>
    <row r="115" spans="1:17" x14ac:dyDescent="0.25">
      <c r="A115" s="76" t="s">
        <v>81</v>
      </c>
      <c r="B115" s="281">
        <f>IF(B$8=0,0,B$8/FBT_fec!B$8)</f>
        <v>0.51271231144512575</v>
      </c>
      <c r="C115" s="281">
        <f>IF(C$8=0,0,C$8/FBT_fec!C$8)</f>
        <v>0.51271231144512575</v>
      </c>
      <c r="D115" s="281">
        <f>IF(D$8=0,0,D$8/FBT_fec!D$8)</f>
        <v>0.51891827574499494</v>
      </c>
      <c r="E115" s="281">
        <f>IF(E$8=0,0,E$8/FBT_fec!E$8)</f>
        <v>0.51891827574499494</v>
      </c>
      <c r="F115" s="281">
        <f>IF(F$8=0,0,F$8/FBT_fec!F$8)</f>
        <v>0.51891827574499494</v>
      </c>
      <c r="G115" s="281">
        <f>IF(G$8=0,0,G$8/FBT_fec!G$8)</f>
        <v>0.51891827574499494</v>
      </c>
      <c r="H115" s="281">
        <f>IF(H$8=0,0,H$8/FBT_fec!H$8)</f>
        <v>0.51891827574499494</v>
      </c>
      <c r="I115" s="281">
        <f>IF(I$8=0,0,I$8/FBT_fec!I$8)</f>
        <v>0.51891827574499494</v>
      </c>
      <c r="J115" s="281">
        <f>IF(J$8=0,0,J$8/FBT_fec!J$8)</f>
        <v>0.51891827574499494</v>
      </c>
      <c r="K115" s="281">
        <f>IF(K$8=0,0,K$8/FBT_fec!K$8)</f>
        <v>0.51891827574499505</v>
      </c>
      <c r="L115" s="281">
        <f>IF(L$8=0,0,L$8/FBT_fec!L$8)</f>
        <v>0.53522460277582096</v>
      </c>
      <c r="M115" s="281">
        <f>IF(M$8=0,0,M$8/FBT_fec!M$8)</f>
        <v>0.58938880373532432</v>
      </c>
      <c r="N115" s="281">
        <f>IF(N$8=0,0,N$8/FBT_fec!N$8)</f>
        <v>0.58938880373532443</v>
      </c>
      <c r="O115" s="281">
        <f>IF(O$8=0,0,O$8/FBT_fec!O$8)</f>
        <v>0.58938880373532432</v>
      </c>
      <c r="P115" s="281">
        <f>IF(P$8=0,0,P$8/FBT_fec!P$8)</f>
        <v>0.64250181157151964</v>
      </c>
      <c r="Q115" s="281">
        <f>IF(Q$8=0,0,Q$8/FBT_fec!Q$8)</f>
        <v>0.66470079351240241</v>
      </c>
    </row>
    <row r="116" spans="1:17" x14ac:dyDescent="0.25">
      <c r="A116" s="76" t="s">
        <v>80</v>
      </c>
      <c r="B116" s="281">
        <f>IF(B$9=0,0,B$9/FBT_fec!B$9)</f>
        <v>0.36584140067046267</v>
      </c>
      <c r="C116" s="281">
        <f>IF(C$9=0,0,C$9/FBT_fec!C$9)</f>
        <v>0.36584140067046267</v>
      </c>
      <c r="D116" s="281">
        <f>IF(D$9=0,0,D$9/FBT_fec!D$9)</f>
        <v>0.37026961240108353</v>
      </c>
      <c r="E116" s="281">
        <f>IF(E$9=0,0,E$9/FBT_fec!E$9)</f>
        <v>0.37026961240108353</v>
      </c>
      <c r="F116" s="281">
        <f>IF(F$9=0,0,F$9/FBT_fec!F$9)</f>
        <v>0.37026961240108353</v>
      </c>
      <c r="G116" s="281">
        <f>IF(G$9=0,0,G$9/FBT_fec!G$9)</f>
        <v>0.37026961240108358</v>
      </c>
      <c r="H116" s="281">
        <f>IF(H$9=0,0,H$9/FBT_fec!H$9)</f>
        <v>0.37026961240108353</v>
      </c>
      <c r="I116" s="281">
        <f>IF(I$9=0,0,I$9/FBT_fec!I$9)</f>
        <v>0.37026961240108341</v>
      </c>
      <c r="J116" s="281">
        <f>IF(J$9=0,0,J$9/FBT_fec!J$9)</f>
        <v>0.37026961240108358</v>
      </c>
      <c r="K116" s="281">
        <f>IF(K$9=0,0,K$9/FBT_fec!K$9)</f>
        <v>0.37026961240108364</v>
      </c>
      <c r="L116" s="281">
        <f>IF(L$9=0,0,L$9/FBT_fec!L$9)</f>
        <v>0.38190484991651125</v>
      </c>
      <c r="M116" s="281">
        <f>IF(M$9=0,0,M$9/FBT_fec!M$9)</f>
        <v>0.42055324337788402</v>
      </c>
      <c r="N116" s="281">
        <f>IF(N$9=0,0,N$9/FBT_fec!N$9)</f>
        <v>0.42055324337788408</v>
      </c>
      <c r="O116" s="281">
        <f>IF(O$9=0,0,O$9/FBT_fec!O$9)</f>
        <v>0.42055324337788402</v>
      </c>
      <c r="P116" s="281">
        <f>IF(P$9=0,0,P$9/FBT_fec!P$9)</f>
        <v>0.45845156714905921</v>
      </c>
      <c r="Q116" s="281">
        <f>IF(Q$9=0,0,Q$9/FBT_fec!Q$9)</f>
        <v>0.47429145721103227</v>
      </c>
    </row>
    <row r="117" spans="1:17" x14ac:dyDescent="0.25">
      <c r="A117" s="129" t="s">
        <v>79</v>
      </c>
      <c r="B117" s="280">
        <f>IF(B$10=0,0,B$10/FBT_fec!B$10)</f>
        <v>0.63882758906497172</v>
      </c>
      <c r="C117" s="280">
        <f>IF(C$10=0,0,C$10/FBT_fec!C$10)</f>
        <v>0.63882758906497172</v>
      </c>
      <c r="D117" s="280">
        <f>IF(D$10=0,0,D$10/FBT_fec!D$10)</f>
        <v>0.64656007592555509</v>
      </c>
      <c r="E117" s="280">
        <f>IF(E$10=0,0,E$10/FBT_fec!E$10)</f>
        <v>0.6465600759255552</v>
      </c>
      <c r="F117" s="280">
        <f>IF(F$10=0,0,F$10/FBT_fec!F$10)</f>
        <v>0.6465600759255552</v>
      </c>
      <c r="G117" s="280">
        <f>IF(G$10=0,0,G$10/FBT_fec!G$10)</f>
        <v>0.64656007592555509</v>
      </c>
      <c r="H117" s="280">
        <f>IF(H$10=0,0,H$10/FBT_fec!H$10)</f>
        <v>0.64656007592555509</v>
      </c>
      <c r="I117" s="280">
        <f>IF(I$10=0,0,I$10/FBT_fec!I$10)</f>
        <v>0.64656007592555509</v>
      </c>
      <c r="J117" s="280">
        <f>IF(J$10=0,0,J$10/FBT_fec!J$10)</f>
        <v>0.6465600759255552</v>
      </c>
      <c r="K117" s="280">
        <f>IF(K$10=0,0,K$10/FBT_fec!K$10)</f>
        <v>0.64656007592555498</v>
      </c>
      <c r="L117" s="280">
        <f>IF(L$10=0,0,L$10/FBT_fec!L$10)</f>
        <v>0.66687737931592317</v>
      </c>
      <c r="M117" s="280">
        <f>IF(M$10=0,0,M$10/FBT_fec!M$10)</f>
        <v>0.73436471117862512</v>
      </c>
      <c r="N117" s="280">
        <f>IF(N$10=0,0,N$10/FBT_fec!N$10)</f>
        <v>0.73436471117862512</v>
      </c>
      <c r="O117" s="280">
        <f>IF(O$10=0,0,O$10/FBT_fec!O$10)</f>
        <v>0.73436471117862523</v>
      </c>
      <c r="P117" s="280">
        <f>IF(P$10=0,0,P$10/FBT_fec!P$10)</f>
        <v>0.80054228091232371</v>
      </c>
      <c r="Q117" s="280">
        <f>IF(Q$10=0,0,Q$10/FBT_fec!Q$10)</f>
        <v>0.82820169496661022</v>
      </c>
    </row>
    <row r="118" spans="1:17" x14ac:dyDescent="0.25">
      <c r="A118" s="127" t="s">
        <v>263</v>
      </c>
      <c r="B118" s="305">
        <f>IF(B$15=0,0,B$15/FBT_fec!B$15)</f>
        <v>0.51020915627289032</v>
      </c>
      <c r="C118" s="305">
        <f>IF(C$15=0,0,C$15/FBT_fec!C$15)</f>
        <v>0.51020915627289043</v>
      </c>
      <c r="D118" s="305">
        <f>IF(D$15=0,0,D$15/FBT_fec!D$15)</f>
        <v>0.51638482192127588</v>
      </c>
      <c r="E118" s="305">
        <f>IF(E$15=0,0,E$15/FBT_fec!E$15)</f>
        <v>0.51638482192127566</v>
      </c>
      <c r="F118" s="305">
        <f>IF(F$15=0,0,F$15/FBT_fec!F$15)</f>
        <v>0.51638482192127588</v>
      </c>
      <c r="G118" s="305">
        <f>IF(G$15=0,0,G$15/FBT_fec!G$15)</f>
        <v>0.51638482192127577</v>
      </c>
      <c r="H118" s="305">
        <f>IF(H$15=0,0,H$15/FBT_fec!H$15)</f>
        <v>0.51638482192127588</v>
      </c>
      <c r="I118" s="305">
        <f>IF(I$15=0,0,I$15/FBT_fec!I$15)</f>
        <v>0.51638482192127588</v>
      </c>
      <c r="J118" s="305">
        <f>IF(J$15=0,0,J$15/FBT_fec!J$15)</f>
        <v>0.51638482192127577</v>
      </c>
      <c r="K118" s="305">
        <f>IF(K$15=0,0,K$15/FBT_fec!K$15)</f>
        <v>0.51638482192127588</v>
      </c>
      <c r="L118" s="305">
        <f>IF(L$15=0,0,L$15/FBT_fec!L$15)</f>
        <v>0.53261153848452336</v>
      </c>
      <c r="M118" s="305">
        <f>IF(M$15=0,0,M$15/FBT_fec!M$15)</f>
        <v>0.58651129991964779</v>
      </c>
      <c r="N118" s="305">
        <f>IF(N$15=0,0,N$15/FBT_fec!N$15)</f>
        <v>0.58651129991964768</v>
      </c>
      <c r="O118" s="305">
        <f>IF(O$15=0,0,O$15/FBT_fec!O$15)</f>
        <v>0.58651129991964768</v>
      </c>
      <c r="P118" s="305">
        <f>IF(P$15=0,0,P$15/FBT_fec!P$15)</f>
        <v>0.63936500034833532</v>
      </c>
      <c r="Q118" s="305">
        <f>IF(Q$15=0,0,Q$15/FBT_fec!Q$15)</f>
        <v>0.66145560280383575</v>
      </c>
    </row>
    <row r="119" spans="1:17" x14ac:dyDescent="0.25">
      <c r="A119" s="127" t="s">
        <v>262</v>
      </c>
      <c r="B119" s="305">
        <f>IF(B$24=0,0,B$24/FBT_fec!B$24)</f>
        <v>0.27829590342157662</v>
      </c>
      <c r="C119" s="305">
        <f>IF(C$24=0,0,C$24/FBT_fec!C$24)</f>
        <v>0.27829590342157656</v>
      </c>
      <c r="D119" s="305">
        <f>IF(D$24=0,0,D$24/FBT_fec!D$24)</f>
        <v>0.28166444832069593</v>
      </c>
      <c r="E119" s="305">
        <f>IF(E$24=0,0,E$24/FBT_fec!E$24)</f>
        <v>0.28166444832069587</v>
      </c>
      <c r="F119" s="305">
        <f>IF(F$24=0,0,F$24/FBT_fec!F$24)</f>
        <v>0.28166444832069587</v>
      </c>
      <c r="G119" s="305">
        <f>IF(G$24=0,0,G$24/FBT_fec!G$24)</f>
        <v>0.28166444832069593</v>
      </c>
      <c r="H119" s="305">
        <f>IF(H$24=0,0,H$24/FBT_fec!H$24)</f>
        <v>0.28166444832069593</v>
      </c>
      <c r="I119" s="305">
        <f>IF(I$24=0,0,I$24/FBT_fec!I$24)</f>
        <v>0.28166444832069593</v>
      </c>
      <c r="J119" s="305">
        <f>IF(J$24=0,0,J$24/FBT_fec!J$24)</f>
        <v>0.28166444832069593</v>
      </c>
      <c r="K119" s="305">
        <f>IF(K$24=0,0,K$24/FBT_fec!K$24)</f>
        <v>0.28166444832069587</v>
      </c>
      <c r="L119" s="305">
        <f>IF(L$24=0,0,L$24/FBT_fec!L$24)</f>
        <v>0.29051538462792181</v>
      </c>
      <c r="M119" s="305">
        <f>IF(M$24=0,0,M$24/FBT_fec!M$24)</f>
        <v>0.31991525450162606</v>
      </c>
      <c r="N119" s="305">
        <f>IF(N$24=0,0,N$24/FBT_fec!N$24)</f>
        <v>0.31991525450162606</v>
      </c>
      <c r="O119" s="305">
        <f>IF(O$24=0,0,O$24/FBT_fec!O$24)</f>
        <v>0.319915254501626</v>
      </c>
      <c r="P119" s="305">
        <f>IF(P$24=0,0,P$24/FBT_fec!P$24)</f>
        <v>0.3487445456445466</v>
      </c>
      <c r="Q119" s="305">
        <f>IF(Q$24=0,0,Q$24/FBT_fec!Q$24)</f>
        <v>0.36079396516572854</v>
      </c>
    </row>
    <row r="120" spans="1:17" x14ac:dyDescent="0.25">
      <c r="A120" s="127" t="s">
        <v>261</v>
      </c>
      <c r="B120" s="305">
        <f>IF(B$33=0,0,B$33/FBT_fec!B$33)</f>
        <v>0.33483285007096347</v>
      </c>
      <c r="C120" s="305">
        <f>IF(C$33=0,0,C$33/FBT_fec!C$33)</f>
        <v>0.33383098790724025</v>
      </c>
      <c r="D120" s="305">
        <f>IF(D$33=0,0,D$33/FBT_fec!D$33)</f>
        <v>0.33830999847928528</v>
      </c>
      <c r="E120" s="305">
        <f>IF(E$33=0,0,E$33/FBT_fec!E$33)</f>
        <v>0.33588798170272455</v>
      </c>
      <c r="F120" s="305">
        <f>IF(F$33=0,0,F$33/FBT_fec!F$33)</f>
        <v>0.33575781922682751</v>
      </c>
      <c r="G120" s="305">
        <f>IF(G$33=0,0,G$33/FBT_fec!G$33)</f>
        <v>0.33790786899016911</v>
      </c>
      <c r="H120" s="305">
        <f>IF(H$33=0,0,H$33/FBT_fec!H$33)</f>
        <v>0.33729039542644829</v>
      </c>
      <c r="I120" s="305">
        <f>IF(I$33=0,0,I$33/FBT_fec!I$33)</f>
        <v>0.33713383425846832</v>
      </c>
      <c r="J120" s="305">
        <f>IF(J$33=0,0,J$33/FBT_fec!J$33)</f>
        <v>0.33929107969533662</v>
      </c>
      <c r="K120" s="305">
        <f>IF(K$33=0,0,K$33/FBT_fec!K$33)</f>
        <v>0.34300704145729416</v>
      </c>
      <c r="L120" s="305">
        <f>IF(L$33=0,0,L$33/FBT_fec!L$33)</f>
        <v>0.34958897720183246</v>
      </c>
      <c r="M120" s="305">
        <f>IF(M$33=0,0,M$33/FBT_fec!M$33)</f>
        <v>0.38054874044618325</v>
      </c>
      <c r="N120" s="305">
        <f>IF(N$33=0,0,N$33/FBT_fec!N$33)</f>
        <v>0.37895048197797077</v>
      </c>
      <c r="O120" s="305">
        <f>IF(O$33=0,0,O$33/FBT_fec!O$33)</f>
        <v>0.38634717768187127</v>
      </c>
      <c r="P120" s="305">
        <f>IF(P$33=0,0,P$33/FBT_fec!P$33)</f>
        <v>0.42469624952349622</v>
      </c>
      <c r="Q120" s="305">
        <f>IF(Q$33=0,0,Q$33/FBT_fec!Q$33)</f>
        <v>0.43663736081953297</v>
      </c>
    </row>
    <row r="121" spans="1:17" x14ac:dyDescent="0.25">
      <c r="A121" s="127" t="s">
        <v>260</v>
      </c>
      <c r="B121" s="305">
        <f>IF(B$44=0,0,B$44/FBT_fec!B$44)</f>
        <v>0</v>
      </c>
      <c r="C121" s="305">
        <f>IF(C$44=0,0,C$44/FBT_fec!C$44)</f>
        <v>0</v>
      </c>
      <c r="D121" s="305">
        <f>IF(D$44=0,0,D$44/FBT_fec!D$44)</f>
        <v>0</v>
      </c>
      <c r="E121" s="305">
        <f>IF(E$44=0,0,E$44/FBT_fec!E$44)</f>
        <v>0</v>
      </c>
      <c r="F121" s="305">
        <f>IF(F$44=0,0,F$44/FBT_fec!F$44)</f>
        <v>0</v>
      </c>
      <c r="G121" s="305">
        <f>IF(G$44=0,0,G$44/FBT_fec!G$44)</f>
        <v>0</v>
      </c>
      <c r="H121" s="305">
        <f>IF(H$44=0,0,H$44/FBT_fec!H$44)</f>
        <v>0</v>
      </c>
      <c r="I121" s="305">
        <f>IF(I$44=0,0,I$44/FBT_fec!I$44)</f>
        <v>0</v>
      </c>
      <c r="J121" s="305">
        <f>IF(J$44=0,0,J$44/FBT_fec!J$44)</f>
        <v>0</v>
      </c>
      <c r="K121" s="305">
        <f>IF(K$44=0,0,K$44/FBT_fec!K$44)</f>
        <v>0</v>
      </c>
      <c r="L121" s="305">
        <f>IF(L$44=0,0,L$44/FBT_fec!L$44)</f>
        <v>0</v>
      </c>
      <c r="M121" s="305">
        <f>IF(M$44=0,0,M$44/FBT_fec!M$44)</f>
        <v>0</v>
      </c>
      <c r="N121" s="305">
        <f>IF(N$44=0,0,N$44/FBT_fec!N$44)</f>
        <v>0</v>
      </c>
      <c r="O121" s="305">
        <f>IF(O$44=0,0,O$44/FBT_fec!O$44)</f>
        <v>0</v>
      </c>
      <c r="P121" s="305">
        <f>IF(P$44=0,0,P$44/FBT_fec!P$44)</f>
        <v>0</v>
      </c>
      <c r="Q121" s="305">
        <f>IF(Q$44=0,0,Q$44/FBT_fec!Q$44)</f>
        <v>0</v>
      </c>
    </row>
    <row r="122" spans="1:17" x14ac:dyDescent="0.25">
      <c r="A122" s="127" t="s">
        <v>259</v>
      </c>
      <c r="B122" s="305">
        <f>IF(B$65=0,0,B$65/FBT_fec!B$65)</f>
        <v>0</v>
      </c>
      <c r="C122" s="305">
        <f>IF(C$65=0,0,C$65/FBT_fec!C$65)</f>
        <v>0</v>
      </c>
      <c r="D122" s="305">
        <f>IF(D$65=0,0,D$65/FBT_fec!D$65)</f>
        <v>0</v>
      </c>
      <c r="E122" s="305">
        <f>IF(E$65=0,0,E$65/FBT_fec!E$65)</f>
        <v>0</v>
      </c>
      <c r="F122" s="305">
        <f>IF(F$65=0,0,F$65/FBT_fec!F$65)</f>
        <v>0</v>
      </c>
      <c r="G122" s="305">
        <f>IF(G$65=0,0,G$65/FBT_fec!G$65)</f>
        <v>0</v>
      </c>
      <c r="H122" s="305">
        <f>IF(H$65=0,0,H$65/FBT_fec!H$65)</f>
        <v>0</v>
      </c>
      <c r="I122" s="305">
        <f>IF(I$65=0,0,I$65/FBT_fec!I$65)</f>
        <v>0</v>
      </c>
      <c r="J122" s="305">
        <f>IF(J$65=0,0,J$65/FBT_fec!J$65)</f>
        <v>0</v>
      </c>
      <c r="K122" s="305">
        <f>IF(K$65=0,0,K$65/FBT_fec!K$65)</f>
        <v>0</v>
      </c>
      <c r="L122" s="305">
        <f>IF(L$65=0,0,L$65/FBT_fec!L$65)</f>
        <v>0</v>
      </c>
      <c r="M122" s="305">
        <f>IF(M$65=0,0,M$65/FBT_fec!M$65)</f>
        <v>0</v>
      </c>
      <c r="N122" s="305">
        <f>IF(N$65=0,0,N$65/FBT_fec!N$65)</f>
        <v>0</v>
      </c>
      <c r="O122" s="305">
        <f>IF(O$65=0,0,O$65/FBT_fec!O$65)</f>
        <v>0</v>
      </c>
      <c r="P122" s="305">
        <f>IF(P$65=0,0,P$65/FBT_fec!P$65)</f>
        <v>0</v>
      </c>
      <c r="Q122" s="305">
        <f>IF(Q$65=0,0,Q$65/FBT_fec!Q$65)</f>
        <v>0</v>
      </c>
    </row>
    <row r="123" spans="1:17" x14ac:dyDescent="0.25">
      <c r="A123" s="72" t="s">
        <v>258</v>
      </c>
      <c r="B123" s="304">
        <f>IF(B$79=0,0,B$79/FBT_fec!B$79)</f>
        <v>0.38931919864127973</v>
      </c>
      <c r="C123" s="304">
        <f>IF(C$79=0,0,C$79/FBT_fec!C$79)</f>
        <v>0.38931919864127962</v>
      </c>
      <c r="D123" s="304">
        <f>IF(D$79=0,0,D$79/FBT_fec!D$79)</f>
        <v>0.3940315899650057</v>
      </c>
      <c r="E123" s="304">
        <f>IF(E$79=0,0,E$79/FBT_fec!E$79)</f>
        <v>0.3940315899650057</v>
      </c>
      <c r="F123" s="304">
        <f>IF(F$79=0,0,F$79/FBT_fec!F$79)</f>
        <v>0.3940315899650057</v>
      </c>
      <c r="G123" s="304">
        <f>IF(G$79=0,0,G$79/FBT_fec!G$79)</f>
        <v>0.39403158996500565</v>
      </c>
      <c r="H123" s="304">
        <f>IF(H$79=0,0,H$79/FBT_fec!H$79)</f>
        <v>0.39403158996500576</v>
      </c>
      <c r="I123" s="304">
        <f>IF(I$79=0,0,I$79/FBT_fec!I$79)</f>
        <v>0.39403158996500565</v>
      </c>
      <c r="J123" s="304">
        <f>IF(J$79=0,0,J$79/FBT_fec!J$79)</f>
        <v>0.39403158996500565</v>
      </c>
      <c r="K123" s="304">
        <f>IF(K$79=0,0,K$79/FBT_fec!K$79)</f>
        <v>0.39403158996500565</v>
      </c>
      <c r="L123" s="304">
        <f>IF(L$79=0,0,L$79/FBT_fec!L$79)</f>
        <v>0.40641351649711954</v>
      </c>
      <c r="M123" s="304">
        <f>IF(M$79=0,0,M$79/FBT_fec!M$79)</f>
        <v>0.44754216280007841</v>
      </c>
      <c r="N123" s="304">
        <f>IF(N$79=0,0,N$79/FBT_fec!N$79)</f>
        <v>0.44754216280007836</v>
      </c>
      <c r="O123" s="304">
        <f>IF(O$79=0,0,O$79/FBT_fec!O$79)</f>
        <v>0.44754216280007836</v>
      </c>
      <c r="P123" s="304">
        <f>IF(P$79=0,0,P$79/FBT_fec!P$79)</f>
        <v>0.48787260384202075</v>
      </c>
      <c r="Q123" s="304">
        <f>IF(Q$79=0,0,Q$79/FBT_fec!Q$79)</f>
        <v>0.50472901564831629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LU: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2990.5663558987335</v>
      </c>
      <c r="C3" s="46">
        <f>ISI!C$3+NFM!C$3+CHI!C$3+NMM!C$3+PPA!C$3+FBT!C$3+TRE!C$3+MAE!C$3+TEL!C$3+WWP!C$3+OIS!C$3</f>
        <v>2904.7411904841565</v>
      </c>
      <c r="D3" s="46">
        <f>ISI!D$3+NFM!D$3+CHI!D$3+NMM!D$3+PPA!D$3+FBT!D$3+TRE!D$3+MAE!D$3+TEL!D$3+WWP!D$3+OIS!D$3</f>
        <v>2824.6988552829976</v>
      </c>
      <c r="E3" s="46">
        <f>ISI!E$3+NFM!E$3+CHI!E$3+NMM!E$3+PPA!E$3+FBT!E$3+TRE!E$3+MAE!E$3+TEL!E$3+WWP!E$3+OIS!E$3</f>
        <v>2945.4617076180448</v>
      </c>
      <c r="F3" s="46">
        <f>ISI!F$3+NFM!F$3+CHI!F$3+NMM!F$3+PPA!F$3+FBT!F$3+TRE!F$3+MAE!F$3+TEL!F$3+WWP!F$3+OIS!F$3</f>
        <v>2937.6275324046946</v>
      </c>
      <c r="G3" s="46">
        <f>ISI!G$3+NFM!G$3+CHI!G$3+NMM!G$3+PPA!G$3+FBT!G$3+TRE!G$3+MAE!G$3+TEL!G$3+WWP!G$3+OIS!G$3</f>
        <v>2832.3784328846077</v>
      </c>
      <c r="H3" s="46">
        <f>ISI!H$3+NFM!H$3+CHI!H$3+NMM!H$3+PPA!H$3+FBT!H$3+TRE!H$3+MAE!H$3+TEL!H$3+WWP!H$3+OIS!H$3</f>
        <v>2669.2158008564284</v>
      </c>
      <c r="I3" s="46">
        <f>ISI!I$3+NFM!I$3+CHI!I$3+NMM!I$3+PPA!I$3+FBT!I$3+TRE!I$3+MAE!I$3+TEL!I$3+WWP!I$3+OIS!I$3</f>
        <v>3292.1325069804038</v>
      </c>
      <c r="J3" s="46">
        <f>ISI!J$3+NFM!J$3+CHI!J$3+NMM!J$3+PPA!J$3+FBT!J$3+TRE!J$3+MAE!J$3+TEL!J$3+WWP!J$3+OIS!J$3</f>
        <v>2766.5642352546884</v>
      </c>
      <c r="K3" s="46">
        <f>ISI!K$3+NFM!K$3+CHI!K$3+NMM!K$3+PPA!K$3+FBT!K$3+TRE!K$3+MAE!K$3+TEL!K$3+WWP!K$3+OIS!K$3</f>
        <v>1791.8397786155303</v>
      </c>
      <c r="L3" s="46">
        <f>ISI!L$3+NFM!L$3+CHI!L$3+NMM!L$3+PPA!L$3+FBT!L$3+TRE!L$3+MAE!L$3+TEL!L$3+WWP!L$3+OIS!L$3</f>
        <v>2056.5942970822284</v>
      </c>
      <c r="M3" s="46">
        <f>ISI!M$3+NFM!M$3+CHI!M$3+NMM!M$3+PPA!M$3+FBT!M$3+TRE!M$3+MAE!M$3+TEL!M$3+WWP!M$3+OIS!M$3</f>
        <v>1988.820379097396</v>
      </c>
      <c r="N3" s="46">
        <f>ISI!N$3+NFM!N$3+CHI!N$3+NMM!N$3+PPA!N$3+FBT!N$3+TRE!N$3+MAE!N$3+TEL!N$3+WWP!N$3+OIS!N$3</f>
        <v>1913.9633337564376</v>
      </c>
      <c r="O3" s="46">
        <f>ISI!O$3+NFM!O$3+CHI!O$3+NMM!O$3+PPA!O$3+FBT!O$3+TRE!O$3+MAE!O$3+TEL!O$3+WWP!O$3+OIS!O$3</f>
        <v>2034.3232405420226</v>
      </c>
      <c r="P3" s="46">
        <f>ISI!P$3+NFM!P$3+CHI!P$3+NMM!P$3+PPA!P$3+FBT!P$3+TRE!P$3+MAE!P$3+TEL!P$3+WWP!P$3+OIS!P$3</f>
        <v>2191.4697633572823</v>
      </c>
      <c r="Q3" s="46">
        <f>ISI!Q$3+NFM!Q$3+CHI!Q$3+NMM!Q$3+PPA!Q$3+FBT!Q$3+TRE!Q$3+MAE!Q$3+TEL!Q$3+WWP!Q$3+OIS!Q$3</f>
        <v>2160.6942555461787</v>
      </c>
    </row>
    <row r="4" spans="1:17" x14ac:dyDescent="0.25">
      <c r="A4" s="18" t="s">
        <v>13</v>
      </c>
      <c r="B4" s="35">
        <f>ISI!B$3</f>
        <v>890.85688867321767</v>
      </c>
      <c r="C4" s="35">
        <f>ISI!C$3</f>
        <v>860.47322674106658</v>
      </c>
      <c r="D4" s="35">
        <f>ISI!D$3</f>
        <v>740.95059890102641</v>
      </c>
      <c r="E4" s="35">
        <f>ISI!E$3</f>
        <v>845.77369873563953</v>
      </c>
      <c r="F4" s="35">
        <f>ISI!F$3</f>
        <v>861.22250121800391</v>
      </c>
      <c r="G4" s="35">
        <f>ISI!G$3</f>
        <v>859.04401732928022</v>
      </c>
      <c r="H4" s="35">
        <f>ISI!H$3</f>
        <v>750.93714196727512</v>
      </c>
      <c r="I4" s="35">
        <f>ISI!I$3</f>
        <v>1279.2182066293967</v>
      </c>
      <c r="J4" s="35">
        <f>ISI!J$3</f>
        <v>1093.445232848693</v>
      </c>
      <c r="K4" s="35">
        <f>ISI!K$3</f>
        <v>322.89211665645735</v>
      </c>
      <c r="L4" s="35">
        <f>ISI!L$3</f>
        <v>430.8</v>
      </c>
      <c r="M4" s="35">
        <f>ISI!M$3</f>
        <v>485.90042322507014</v>
      </c>
      <c r="N4" s="35">
        <f>ISI!N$3</f>
        <v>506.52988535599007</v>
      </c>
      <c r="O4" s="35">
        <f>ISI!O$3</f>
        <v>472.09635214850334</v>
      </c>
      <c r="P4" s="35">
        <f>ISI!P$3</f>
        <v>487.36106131229838</v>
      </c>
      <c r="Q4" s="35">
        <f>ISI!Q$3</f>
        <v>456.40006277135535</v>
      </c>
    </row>
    <row r="5" spans="1:17" x14ac:dyDescent="0.25">
      <c r="A5" s="23" t="s">
        <v>12</v>
      </c>
      <c r="B5" s="37">
        <f>NFM!B$3</f>
        <v>0</v>
      </c>
      <c r="C5" s="37">
        <f>NFM!C$3</f>
        <v>0</v>
      </c>
      <c r="D5" s="37">
        <f>NFM!D$3</f>
        <v>0</v>
      </c>
      <c r="E5" s="37">
        <f>NFM!E$3</f>
        <v>0</v>
      </c>
      <c r="F5" s="37">
        <f>NFM!F$3</f>
        <v>0</v>
      </c>
      <c r="G5" s="37">
        <f>NFM!G$3</f>
        <v>0</v>
      </c>
      <c r="H5" s="37">
        <f>NFM!H$3</f>
        <v>0</v>
      </c>
      <c r="I5" s="37">
        <f>NFM!I$3</f>
        <v>0</v>
      </c>
      <c r="J5" s="37">
        <f>NFM!J$3</f>
        <v>0</v>
      </c>
      <c r="K5" s="37">
        <f>NFM!K$3</f>
        <v>0</v>
      </c>
      <c r="L5" s="37">
        <f>NFM!L$3</f>
        <v>0</v>
      </c>
      <c r="M5" s="37">
        <f>NFM!M$3</f>
        <v>0</v>
      </c>
      <c r="N5" s="37">
        <f>NFM!N$3</f>
        <v>0</v>
      </c>
      <c r="O5" s="37">
        <f>NFM!O$3</f>
        <v>0</v>
      </c>
      <c r="P5" s="37">
        <f>NFM!P$3</f>
        <v>0</v>
      </c>
      <c r="Q5" s="37">
        <f>NFM!Q$3</f>
        <v>0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0</v>
      </c>
      <c r="C7" s="35">
        <f>NFM!C$5</f>
        <v>0</v>
      </c>
      <c r="D7" s="35">
        <f>NFM!D$5</f>
        <v>0</v>
      </c>
      <c r="E7" s="35">
        <f>NFM!E$5</f>
        <v>0</v>
      </c>
      <c r="F7" s="35">
        <f>NFM!F$5</f>
        <v>0</v>
      </c>
      <c r="G7" s="35">
        <f>NFM!G$5</f>
        <v>0</v>
      </c>
      <c r="H7" s="35">
        <f>NFM!H$5</f>
        <v>0</v>
      </c>
      <c r="I7" s="35">
        <f>NFM!I$5</f>
        <v>0</v>
      </c>
      <c r="J7" s="35">
        <f>NFM!J$5</f>
        <v>0</v>
      </c>
      <c r="K7" s="35">
        <f>NFM!K$5</f>
        <v>0</v>
      </c>
      <c r="L7" s="35">
        <f>NFM!L$5</f>
        <v>0</v>
      </c>
      <c r="M7" s="35">
        <f>NFM!M$5</f>
        <v>0</v>
      </c>
      <c r="N7" s="35">
        <f>NFM!N$5</f>
        <v>0</v>
      </c>
      <c r="O7" s="35">
        <f>NFM!O$5</f>
        <v>0</v>
      </c>
      <c r="P7" s="35">
        <f>NFM!P$5</f>
        <v>0</v>
      </c>
      <c r="Q7" s="35">
        <f>NFM!Q$5</f>
        <v>0</v>
      </c>
    </row>
    <row r="8" spans="1:17" x14ac:dyDescent="0.25">
      <c r="A8" s="21" t="s">
        <v>42</v>
      </c>
      <c r="B8" s="35">
        <f>NFM!B$8</f>
        <v>0</v>
      </c>
      <c r="C8" s="35">
        <f>NFM!C$8</f>
        <v>0</v>
      </c>
      <c r="D8" s="35">
        <f>NFM!D$8</f>
        <v>0</v>
      </c>
      <c r="E8" s="35">
        <f>NFM!E$8</f>
        <v>0</v>
      </c>
      <c r="F8" s="35">
        <f>NFM!F$8</f>
        <v>0</v>
      </c>
      <c r="G8" s="35">
        <f>NFM!G$8</f>
        <v>0</v>
      </c>
      <c r="H8" s="35">
        <f>NFM!H$8</f>
        <v>0</v>
      </c>
      <c r="I8" s="35">
        <f>NFM!I$8</f>
        <v>0</v>
      </c>
      <c r="J8" s="35">
        <f>NFM!J$8</f>
        <v>0</v>
      </c>
      <c r="K8" s="35">
        <f>NFM!K$8</f>
        <v>0</v>
      </c>
      <c r="L8" s="35">
        <f>NFM!L$8</f>
        <v>0</v>
      </c>
      <c r="M8" s="35">
        <f>NFM!M$8</f>
        <v>0</v>
      </c>
      <c r="N8" s="35">
        <f>NFM!N$8</f>
        <v>0</v>
      </c>
      <c r="O8" s="35">
        <f>NFM!O$8</f>
        <v>0</v>
      </c>
      <c r="P8" s="35">
        <f>NFM!P$8</f>
        <v>0</v>
      </c>
      <c r="Q8" s="35">
        <f>NFM!Q$8</f>
        <v>0</v>
      </c>
    </row>
    <row r="9" spans="1:17" x14ac:dyDescent="0.25">
      <c r="A9" s="23" t="s">
        <v>11</v>
      </c>
      <c r="B9" s="37">
        <f>CHI!B$3</f>
        <v>212.43881758848363</v>
      </c>
      <c r="C9" s="37">
        <f>CHI!C$3</f>
        <v>209.94821693155711</v>
      </c>
      <c r="D9" s="37">
        <f>CHI!D$3</f>
        <v>246.05636291630685</v>
      </c>
      <c r="E9" s="37">
        <f>CHI!E$3</f>
        <v>272.88521227577769</v>
      </c>
      <c r="F9" s="37">
        <f>CHI!F$3</f>
        <v>266.37252363934431</v>
      </c>
      <c r="G9" s="37">
        <f>CHI!G$3</f>
        <v>197.52877180220963</v>
      </c>
      <c r="H9" s="37">
        <f>CHI!H$3</f>
        <v>180.51861387097276</v>
      </c>
      <c r="I9" s="37">
        <f>CHI!I$3</f>
        <v>176.82306641887124</v>
      </c>
      <c r="J9" s="37">
        <f>CHI!J$3</f>
        <v>217.60521867727977</v>
      </c>
      <c r="K9" s="37">
        <f>CHI!K$3</f>
        <v>160.5444275857447</v>
      </c>
      <c r="L9" s="37">
        <f>CHI!L$3</f>
        <v>162.14578313253008</v>
      </c>
      <c r="M9" s="37">
        <f>CHI!M$3</f>
        <v>165.29361598845975</v>
      </c>
      <c r="N9" s="37">
        <f>CHI!N$3</f>
        <v>148.4584481316906</v>
      </c>
      <c r="O9" s="37">
        <f>CHI!O$3</f>
        <v>160.35798520702889</v>
      </c>
      <c r="P9" s="37">
        <f>CHI!P$3</f>
        <v>170.91087034680749</v>
      </c>
      <c r="Q9" s="37">
        <f>CHI!Q$3</f>
        <v>166.75128455699269</v>
      </c>
    </row>
    <row r="10" spans="1:17" x14ac:dyDescent="0.25">
      <c r="A10" s="21" t="s">
        <v>61</v>
      </c>
      <c r="B10" s="35">
        <f>CHI!B$5</f>
        <v>0</v>
      </c>
      <c r="C10" s="35">
        <f>CHI!C$5</f>
        <v>0</v>
      </c>
      <c r="D10" s="35">
        <f>CHI!D$5</f>
        <v>0</v>
      </c>
      <c r="E10" s="35">
        <f>CHI!E$5</f>
        <v>0</v>
      </c>
      <c r="F10" s="35">
        <f>CHI!F$5</f>
        <v>0</v>
      </c>
      <c r="G10" s="35">
        <f>CHI!G$5</f>
        <v>0</v>
      </c>
      <c r="H10" s="35">
        <f>CHI!H$5</f>
        <v>0</v>
      </c>
      <c r="I10" s="35">
        <f>CHI!I$5</f>
        <v>0</v>
      </c>
      <c r="J10" s="35">
        <f>CHI!J$5</f>
        <v>0</v>
      </c>
      <c r="K10" s="35">
        <f>CHI!K$5</f>
        <v>0</v>
      </c>
      <c r="L10" s="35">
        <f>CHI!L$5</f>
        <v>0</v>
      </c>
      <c r="M10" s="35">
        <f>CHI!M$5</f>
        <v>0</v>
      </c>
      <c r="N10" s="35">
        <f>CHI!N$5</f>
        <v>0</v>
      </c>
      <c r="O10" s="35">
        <f>CHI!O$5</f>
        <v>0</v>
      </c>
      <c r="P10" s="35">
        <f>CHI!P$5</f>
        <v>0</v>
      </c>
      <c r="Q10" s="35">
        <f>CHI!Q$5</f>
        <v>0</v>
      </c>
    </row>
    <row r="11" spans="1:17" x14ac:dyDescent="0.25">
      <c r="A11" s="21" t="s">
        <v>40</v>
      </c>
      <c r="B11" s="35">
        <f>CHI!B$6</f>
        <v>102.5786188954938</v>
      </c>
      <c r="C11" s="35">
        <f>CHI!C$6</f>
        <v>101.13746110097651</v>
      </c>
      <c r="D11" s="35">
        <f>CHI!D$6</f>
        <v>122.15209055330813</v>
      </c>
      <c r="E11" s="35">
        <f>CHI!E$6</f>
        <v>135.29298504588922</v>
      </c>
      <c r="F11" s="35">
        <f>CHI!F$6</f>
        <v>131.91919949031217</v>
      </c>
      <c r="G11" s="35">
        <f>CHI!G$6</f>
        <v>99.930587137078433</v>
      </c>
      <c r="H11" s="35">
        <f>CHI!H$6</f>
        <v>87.095805385924521</v>
      </c>
      <c r="I11" s="35">
        <f>CHI!I$6</f>
        <v>88.039793986882074</v>
      </c>
      <c r="J11" s="35">
        <f>CHI!J$6</f>
        <v>103.11343532215042</v>
      </c>
      <c r="K11" s="35">
        <f>CHI!K$6</f>
        <v>77.452578464860821</v>
      </c>
      <c r="L11" s="35">
        <f>CHI!L$6</f>
        <v>78.5</v>
      </c>
      <c r="M11" s="35">
        <f>CHI!M$6</f>
        <v>81.506491036188123</v>
      </c>
      <c r="N11" s="35">
        <f>CHI!N$6</f>
        <v>66.319148146774012</v>
      </c>
      <c r="O11" s="35">
        <f>CHI!O$6</f>
        <v>77.497469935540337</v>
      </c>
      <c r="P11" s="35">
        <f>CHI!P$6</f>
        <v>88.382932950878455</v>
      </c>
      <c r="Q11" s="35">
        <f>CHI!Q$6</f>
        <v>86.223431152028738</v>
      </c>
    </row>
    <row r="12" spans="1:17" x14ac:dyDescent="0.25">
      <c r="A12" s="21" t="s">
        <v>39</v>
      </c>
      <c r="B12" s="35">
        <f>CHI!B$7</f>
        <v>109.86019869298984</v>
      </c>
      <c r="C12" s="35">
        <f>CHI!C$7</f>
        <v>108.8107558305806</v>
      </c>
      <c r="D12" s="35">
        <f>CHI!D$7</f>
        <v>123.90427236299874</v>
      </c>
      <c r="E12" s="35">
        <f>CHI!E$7</f>
        <v>137.59222722988846</v>
      </c>
      <c r="F12" s="35">
        <f>CHI!F$7</f>
        <v>134.45332414903214</v>
      </c>
      <c r="G12" s="35">
        <f>CHI!G$7</f>
        <v>97.598184665131214</v>
      </c>
      <c r="H12" s="35">
        <f>CHI!H$7</f>
        <v>93.422808485048236</v>
      </c>
      <c r="I12" s="35">
        <f>CHI!I$7</f>
        <v>88.783272431989175</v>
      </c>
      <c r="J12" s="35">
        <f>CHI!J$7</f>
        <v>114.49178335512936</v>
      </c>
      <c r="K12" s="35">
        <f>CHI!K$7</f>
        <v>83.091849120883879</v>
      </c>
      <c r="L12" s="35">
        <f>CHI!L$7</f>
        <v>83.645783132530099</v>
      </c>
      <c r="M12" s="35">
        <f>CHI!M$7</f>
        <v>83.78712495227164</v>
      </c>
      <c r="N12" s="35">
        <f>CHI!N$7</f>
        <v>82.139299984916576</v>
      </c>
      <c r="O12" s="35">
        <f>CHI!O$7</f>
        <v>82.860515271488538</v>
      </c>
      <c r="P12" s="35">
        <f>CHI!P$7</f>
        <v>82.527937395929044</v>
      </c>
      <c r="Q12" s="35">
        <f>CHI!Q$7</f>
        <v>80.527853404963949</v>
      </c>
    </row>
    <row r="13" spans="1:17" x14ac:dyDescent="0.25">
      <c r="A13" s="23" t="s">
        <v>10</v>
      </c>
      <c r="B13" s="37">
        <f>NMM!B$3</f>
        <v>798.6574467224716</v>
      </c>
      <c r="C13" s="37">
        <f>NMM!C$3</f>
        <v>737.74010086919191</v>
      </c>
      <c r="D13" s="37">
        <f>NMM!D$3</f>
        <v>744.11311257230966</v>
      </c>
      <c r="E13" s="37">
        <f>NMM!E$3</f>
        <v>716.1286181888197</v>
      </c>
      <c r="F13" s="37">
        <f>NMM!F$3</f>
        <v>638.3590051093704</v>
      </c>
      <c r="G13" s="37">
        <f>NMM!G$3</f>
        <v>610.4741616601641</v>
      </c>
      <c r="H13" s="37">
        <f>NMM!H$3</f>
        <v>609.11447036184245</v>
      </c>
      <c r="I13" s="37">
        <f>NMM!I$3</f>
        <v>662.27935026632031</v>
      </c>
      <c r="J13" s="37">
        <f>NMM!J$3</f>
        <v>548.77855915316252</v>
      </c>
      <c r="K13" s="37">
        <f>NMM!K$3</f>
        <v>449.24571986253727</v>
      </c>
      <c r="L13" s="37">
        <f>NMM!L$3</f>
        <v>489.2</v>
      </c>
      <c r="M13" s="37">
        <f>NMM!M$3</f>
        <v>433.78192020543054</v>
      </c>
      <c r="N13" s="37">
        <f>NMM!N$3</f>
        <v>378.34378362334434</v>
      </c>
      <c r="O13" s="37">
        <f>NMM!O$3</f>
        <v>515.03906784219691</v>
      </c>
      <c r="P13" s="37">
        <f>NMM!P$3</f>
        <v>665.74040874865545</v>
      </c>
      <c r="Q13" s="37">
        <f>NMM!Q$3</f>
        <v>590.48665236874683</v>
      </c>
    </row>
    <row r="14" spans="1:17" x14ac:dyDescent="0.25">
      <c r="A14" s="21" t="s">
        <v>38</v>
      </c>
      <c r="B14" s="35">
        <f>NMM!B$4</f>
        <v>288.86080774521685</v>
      </c>
      <c r="C14" s="35">
        <f>NMM!C$4</f>
        <v>241.93209909426415</v>
      </c>
      <c r="D14" s="35">
        <f>NMM!D$4</f>
        <v>268.60417665701834</v>
      </c>
      <c r="E14" s="35">
        <f>NMM!E$4</f>
        <v>277.79233570131606</v>
      </c>
      <c r="F14" s="35">
        <f>NMM!F$4</f>
        <v>230.72031495679661</v>
      </c>
      <c r="G14" s="35">
        <f>NMM!G$4</f>
        <v>197.22554402193796</v>
      </c>
      <c r="H14" s="35">
        <f>NMM!H$4</f>
        <v>219.66214721798733</v>
      </c>
      <c r="I14" s="35">
        <f>NMM!I$4</f>
        <v>279.99715704839724</v>
      </c>
      <c r="J14" s="35">
        <f>NMM!J$4</f>
        <v>257.22240589975593</v>
      </c>
      <c r="K14" s="35">
        <f>NMM!K$4</f>
        <v>204.72084117576151</v>
      </c>
      <c r="L14" s="35">
        <f>NMM!L$4</f>
        <v>277.87400736481686</v>
      </c>
      <c r="M14" s="35">
        <f>NMM!M$4</f>
        <v>247.83511721149935</v>
      </c>
      <c r="N14" s="35">
        <f>NMM!N$4</f>
        <v>224.19245312912068</v>
      </c>
      <c r="O14" s="35">
        <f>NMM!O$4</f>
        <v>358.4122682544438</v>
      </c>
      <c r="P14" s="35">
        <f>NMM!P$4</f>
        <v>500.51637042884221</v>
      </c>
      <c r="Q14" s="35">
        <f>NMM!Q$4</f>
        <v>342.09344560734098</v>
      </c>
    </row>
    <row r="15" spans="1:17" x14ac:dyDescent="0.25">
      <c r="A15" s="21" t="s">
        <v>37</v>
      </c>
      <c r="B15" s="35">
        <f>NMM!B$5</f>
        <v>94.028447637005968</v>
      </c>
      <c r="C15" s="35">
        <f>NMM!C$5</f>
        <v>138.33516854131983</v>
      </c>
      <c r="D15" s="35">
        <f>NMM!D$5</f>
        <v>80.090542039039008</v>
      </c>
      <c r="E15" s="35">
        <f>NMM!E$5</f>
        <v>18.359636004335073</v>
      </c>
      <c r="F15" s="35">
        <f>NMM!F$5</f>
        <v>88.338497599745608</v>
      </c>
      <c r="G15" s="35">
        <f>NMM!G$5</f>
        <v>127.35761830396979</v>
      </c>
      <c r="H15" s="35">
        <f>NMM!H$5</f>
        <v>120.41507098450444</v>
      </c>
      <c r="I15" s="35">
        <f>NMM!I$5</f>
        <v>91.670839869758481</v>
      </c>
      <c r="J15" s="35">
        <f>NMM!J$5</f>
        <v>28.555879127709375</v>
      </c>
      <c r="K15" s="35">
        <f>NMM!K$5</f>
        <v>18.637288749381526</v>
      </c>
      <c r="L15" s="35">
        <f>NMM!L$5</f>
        <v>22.325992635183127</v>
      </c>
      <c r="M15" s="35">
        <f>NMM!M$5</f>
        <v>15.262890301934476</v>
      </c>
      <c r="N15" s="35">
        <f>NMM!N$5</f>
        <v>13.792928832071027</v>
      </c>
      <c r="O15" s="35">
        <f>NMM!O$5</f>
        <v>56.763406258158994</v>
      </c>
      <c r="P15" s="35">
        <f>NMM!P$5</f>
        <v>61.048634535852159</v>
      </c>
      <c r="Q15" s="35">
        <f>NMM!Q$5</f>
        <v>171.65664139391495</v>
      </c>
    </row>
    <row r="16" spans="1:17" x14ac:dyDescent="0.25">
      <c r="A16" s="21" t="s">
        <v>57</v>
      </c>
      <c r="B16" s="35">
        <f>NMM!B$6</f>
        <v>415.76819134024879</v>
      </c>
      <c r="C16" s="35">
        <f>NMM!C$6</f>
        <v>357.47283323360796</v>
      </c>
      <c r="D16" s="35">
        <f>NMM!D$6</f>
        <v>395.41839387625231</v>
      </c>
      <c r="E16" s="35">
        <f>NMM!E$6</f>
        <v>419.97664648316857</v>
      </c>
      <c r="F16" s="35">
        <f>NMM!F$6</f>
        <v>319.30019255282826</v>
      </c>
      <c r="G16" s="35">
        <f>NMM!G$6</f>
        <v>285.89099933425638</v>
      </c>
      <c r="H16" s="35">
        <f>NMM!H$6</f>
        <v>269.03725215935066</v>
      </c>
      <c r="I16" s="35">
        <f>NMM!I$6</f>
        <v>290.61135334816458</v>
      </c>
      <c r="J16" s="35">
        <f>NMM!J$6</f>
        <v>263.00027412569722</v>
      </c>
      <c r="K16" s="35">
        <f>NMM!K$6</f>
        <v>225.88758993739424</v>
      </c>
      <c r="L16" s="35">
        <f>NMM!L$6</f>
        <v>189</v>
      </c>
      <c r="M16" s="35">
        <f>NMM!M$6</f>
        <v>170.68391269199677</v>
      </c>
      <c r="N16" s="35">
        <f>NMM!N$6</f>
        <v>140.35840166215263</v>
      </c>
      <c r="O16" s="35">
        <f>NMM!O$6</f>
        <v>99.863393329594118</v>
      </c>
      <c r="P16" s="35">
        <f>NMM!P$6</f>
        <v>104.17540378396109</v>
      </c>
      <c r="Q16" s="35">
        <f>NMM!Q$6</f>
        <v>76.736565367490897</v>
      </c>
    </row>
    <row r="17" spans="1:17" x14ac:dyDescent="0.25">
      <c r="A17" s="23" t="s">
        <v>9</v>
      </c>
      <c r="B17" s="37">
        <f>PPA!B$3</f>
        <v>134.92930028172049</v>
      </c>
      <c r="C17" s="37">
        <f>PPA!C$3</f>
        <v>136.14658225131447</v>
      </c>
      <c r="D17" s="37">
        <f>PPA!D$3</f>
        <v>153.77722726613871</v>
      </c>
      <c r="E17" s="37">
        <f>PPA!E$3</f>
        <v>165.45792952955523</v>
      </c>
      <c r="F17" s="37">
        <f>PPA!F$3</f>
        <v>151.65711002011267</v>
      </c>
      <c r="G17" s="37">
        <f>PPA!G$3</f>
        <v>137.26992029488497</v>
      </c>
      <c r="H17" s="37">
        <f>PPA!H$3</f>
        <v>118.57487680893425</v>
      </c>
      <c r="I17" s="37">
        <f>PPA!I$3</f>
        <v>106.74825020909449</v>
      </c>
      <c r="J17" s="37">
        <f>PPA!J$3</f>
        <v>94.573365525530619</v>
      </c>
      <c r="K17" s="37">
        <f>PPA!K$3</f>
        <v>91.987914905987537</v>
      </c>
      <c r="L17" s="37">
        <f>PPA!L$3</f>
        <v>81.2</v>
      </c>
      <c r="M17" s="37">
        <f>PPA!M$3</f>
        <v>71.710495030671936</v>
      </c>
      <c r="N17" s="37">
        <f>PPA!N$3</f>
        <v>67.246688680295321</v>
      </c>
      <c r="O17" s="37">
        <f>PPA!O$3</f>
        <v>59.353944621219718</v>
      </c>
      <c r="P17" s="37">
        <f>PPA!P$3</f>
        <v>65.794191466475439</v>
      </c>
      <c r="Q17" s="37">
        <f>PPA!Q$3</f>
        <v>60.59179438893829</v>
      </c>
    </row>
    <row r="18" spans="1:17" x14ac:dyDescent="0.25">
      <c r="A18" s="21" t="s">
        <v>35</v>
      </c>
      <c r="B18" s="35">
        <f>PPA!B$5</f>
        <v>0</v>
      </c>
      <c r="C18" s="35">
        <f>PPA!C$5</f>
        <v>0</v>
      </c>
      <c r="D18" s="35">
        <f>PPA!D$5</f>
        <v>0</v>
      </c>
      <c r="E18" s="35">
        <f>PPA!E$5</f>
        <v>0</v>
      </c>
      <c r="F18" s="35">
        <f>PPA!F$5</f>
        <v>0</v>
      </c>
      <c r="G18" s="35">
        <f>PPA!G$5</f>
        <v>0</v>
      </c>
      <c r="H18" s="35">
        <f>PPA!H$5</f>
        <v>0</v>
      </c>
      <c r="I18" s="35">
        <f>PPA!I$5</f>
        <v>0</v>
      </c>
      <c r="J18" s="35">
        <f>PPA!J$5</f>
        <v>0</v>
      </c>
      <c r="K18" s="35">
        <f>PPA!K$5</f>
        <v>0</v>
      </c>
      <c r="L18" s="35">
        <f>PPA!L$5</f>
        <v>0</v>
      </c>
      <c r="M18" s="35">
        <f>PPA!M$5</f>
        <v>0</v>
      </c>
      <c r="N18" s="35">
        <f>PPA!N$5</f>
        <v>0</v>
      </c>
      <c r="O18" s="35">
        <f>PPA!O$5</f>
        <v>0</v>
      </c>
      <c r="P18" s="35">
        <f>PPA!P$5</f>
        <v>0</v>
      </c>
      <c r="Q18" s="35">
        <f>PPA!Q$5</f>
        <v>0</v>
      </c>
    </row>
    <row r="19" spans="1:17" x14ac:dyDescent="0.25">
      <c r="A19" s="21" t="s">
        <v>56</v>
      </c>
      <c r="B19" s="35">
        <f>PPA!B$6</f>
        <v>0</v>
      </c>
      <c r="C19" s="35">
        <f>PPA!C$6</f>
        <v>0</v>
      </c>
      <c r="D19" s="35">
        <f>PPA!D$6</f>
        <v>0</v>
      </c>
      <c r="E19" s="35">
        <f>PPA!E$6</f>
        <v>0</v>
      </c>
      <c r="F19" s="35">
        <f>PPA!F$6</f>
        <v>0</v>
      </c>
      <c r="G19" s="35">
        <f>PPA!G$6</f>
        <v>0</v>
      </c>
      <c r="H19" s="35">
        <f>PPA!H$6</f>
        <v>0</v>
      </c>
      <c r="I19" s="35">
        <f>PPA!I$6</f>
        <v>0</v>
      </c>
      <c r="J19" s="35">
        <f>PPA!J$6</f>
        <v>0</v>
      </c>
      <c r="K19" s="35">
        <f>PPA!K$6</f>
        <v>0</v>
      </c>
      <c r="L19" s="35">
        <f>PPA!L$6</f>
        <v>0</v>
      </c>
      <c r="M19" s="35">
        <f>PPA!M$6</f>
        <v>0</v>
      </c>
      <c r="N19" s="35">
        <f>PPA!N$6</f>
        <v>0</v>
      </c>
      <c r="O19" s="35">
        <f>PPA!O$6</f>
        <v>0</v>
      </c>
      <c r="P19" s="35">
        <f>PPA!P$6</f>
        <v>0</v>
      </c>
      <c r="Q19" s="35">
        <f>PPA!Q$6</f>
        <v>0</v>
      </c>
    </row>
    <row r="20" spans="1:17" x14ac:dyDescent="0.25">
      <c r="A20" s="21" t="s">
        <v>55</v>
      </c>
      <c r="B20" s="35">
        <f>PPA!B$7</f>
        <v>134.92930028172049</v>
      </c>
      <c r="C20" s="35">
        <f>PPA!C$7</f>
        <v>136.14658225131447</v>
      </c>
      <c r="D20" s="35">
        <f>PPA!D$7</f>
        <v>153.77722726613871</v>
      </c>
      <c r="E20" s="35">
        <f>PPA!E$7</f>
        <v>165.45792952955523</v>
      </c>
      <c r="F20" s="35">
        <f>PPA!F$7</f>
        <v>151.65711002011267</v>
      </c>
      <c r="G20" s="35">
        <f>PPA!G$7</f>
        <v>137.26992029488497</v>
      </c>
      <c r="H20" s="35">
        <f>PPA!H$7</f>
        <v>118.57487680893425</v>
      </c>
      <c r="I20" s="35">
        <f>PPA!I$7</f>
        <v>106.74825020909449</v>
      </c>
      <c r="J20" s="35">
        <f>PPA!J$7</f>
        <v>94.573365525530619</v>
      </c>
      <c r="K20" s="35">
        <f>PPA!K$7</f>
        <v>91.987914905987537</v>
      </c>
      <c r="L20" s="35">
        <f>PPA!L$7</f>
        <v>81.2</v>
      </c>
      <c r="M20" s="35">
        <f>PPA!M$7</f>
        <v>71.710495030671936</v>
      </c>
      <c r="N20" s="35">
        <f>PPA!N$7</f>
        <v>67.246688680295321</v>
      </c>
      <c r="O20" s="35">
        <f>PPA!O$7</f>
        <v>59.353944621219718</v>
      </c>
      <c r="P20" s="35">
        <f>PPA!P$7</f>
        <v>65.794191466475439</v>
      </c>
      <c r="Q20" s="35">
        <f>PPA!Q$7</f>
        <v>60.59179438893829</v>
      </c>
    </row>
    <row r="21" spans="1:17" x14ac:dyDescent="0.25">
      <c r="A21" s="20" t="s">
        <v>54</v>
      </c>
      <c r="B21" s="36">
        <f>FBT!B$3</f>
        <v>262.84928626309193</v>
      </c>
      <c r="C21" s="36">
        <f>FBT!C$3</f>
        <v>262.90374503702111</v>
      </c>
      <c r="D21" s="36">
        <f>FBT!D$3</f>
        <v>270.26314749173133</v>
      </c>
      <c r="E21" s="36">
        <f>FBT!E$3</f>
        <v>285.34753866889162</v>
      </c>
      <c r="F21" s="36">
        <f>FBT!F$3</f>
        <v>294.56957613461753</v>
      </c>
      <c r="G21" s="36">
        <f>FBT!G$3</f>
        <v>307.09207975298597</v>
      </c>
      <c r="H21" s="36">
        <f>FBT!H$3</f>
        <v>270.63102746354326</v>
      </c>
      <c r="I21" s="36">
        <f>FBT!I$3</f>
        <v>279.85649513580142</v>
      </c>
      <c r="J21" s="36">
        <f>FBT!J$3</f>
        <v>241.0197475934927</v>
      </c>
      <c r="K21" s="36">
        <f>FBT!K$3</f>
        <v>283.23141293852592</v>
      </c>
      <c r="L21" s="36">
        <f>FBT!L$3</f>
        <v>284.10000000000002</v>
      </c>
      <c r="M21" s="36">
        <f>FBT!M$3</f>
        <v>237.38646630843121</v>
      </c>
      <c r="N21" s="36">
        <f>FBT!N$3</f>
        <v>239.67647386190774</v>
      </c>
      <c r="O21" s="36">
        <f>FBT!O$3</f>
        <v>239.96863631804962</v>
      </c>
      <c r="P21" s="36">
        <f>FBT!P$3</f>
        <v>240.31911079239873</v>
      </c>
      <c r="Q21" s="36">
        <f>FBT!Q$3</f>
        <v>243.58773168732887</v>
      </c>
    </row>
    <row r="22" spans="1:17" x14ac:dyDescent="0.25">
      <c r="A22" s="18" t="s">
        <v>53</v>
      </c>
      <c r="B22" s="35">
        <f>TRE!B$3</f>
        <v>13.749039589146346</v>
      </c>
      <c r="C22" s="35">
        <f>TRE!C$3</f>
        <v>13.949994634617447</v>
      </c>
      <c r="D22" s="35">
        <f>TRE!D$3</f>
        <v>13.83599731186338</v>
      </c>
      <c r="E22" s="35">
        <f>TRE!E$3</f>
        <v>21.436364803286054</v>
      </c>
      <c r="F22" s="35">
        <f>TRE!F$3</f>
        <v>25.609314294994313</v>
      </c>
      <c r="G22" s="35">
        <f>TRE!G$3</f>
        <v>29.20127336700256</v>
      </c>
      <c r="H22" s="35">
        <f>TRE!H$3</f>
        <v>30.255503275825632</v>
      </c>
      <c r="I22" s="35">
        <f>TRE!I$3</f>
        <v>55.905269181670121</v>
      </c>
      <c r="J22" s="35">
        <f>TRE!J$3</f>
        <v>50.818686937910535</v>
      </c>
      <c r="K22" s="35">
        <f>TRE!K$3</f>
        <v>25.644486435416386</v>
      </c>
      <c r="L22" s="35">
        <f>TRE!L$3</f>
        <v>32.200000000000003</v>
      </c>
      <c r="M22" s="35">
        <f>TRE!M$3</f>
        <v>34.618859669979557</v>
      </c>
      <c r="N22" s="35">
        <f>TRE!N$3</f>
        <v>35.710310540570624</v>
      </c>
      <c r="O22" s="35">
        <f>TRE!O$3</f>
        <v>36.742918098850296</v>
      </c>
      <c r="P22" s="35">
        <f>TRE!P$3</f>
        <v>41.502330584438866</v>
      </c>
      <c r="Q22" s="35">
        <f>TRE!Q$3</f>
        <v>47.078516503635505</v>
      </c>
    </row>
    <row r="23" spans="1:17" x14ac:dyDescent="0.25">
      <c r="A23" s="18" t="s">
        <v>52</v>
      </c>
      <c r="B23" s="35">
        <f>MAE!B$3</f>
        <v>369.19947483471753</v>
      </c>
      <c r="C23" s="35">
        <f>MAE!C$3</f>
        <v>379.03665268964642</v>
      </c>
      <c r="D23" s="35">
        <f>MAE!D$3</f>
        <v>348.49620728490817</v>
      </c>
      <c r="E23" s="35">
        <f>MAE!E$3</f>
        <v>329.13006273866262</v>
      </c>
      <c r="F23" s="35">
        <f>MAE!F$3</f>
        <v>342.62946264405707</v>
      </c>
      <c r="G23" s="35">
        <f>MAE!G$3</f>
        <v>347.4818794819281</v>
      </c>
      <c r="H23" s="35">
        <f>MAE!H$3</f>
        <v>395.00334917726934</v>
      </c>
      <c r="I23" s="35">
        <f>MAE!I$3</f>
        <v>397.52653960305082</v>
      </c>
      <c r="J23" s="35">
        <f>MAE!J$3</f>
        <v>290.58165070182559</v>
      </c>
      <c r="K23" s="35">
        <f>MAE!K$3</f>
        <v>286.52099181062368</v>
      </c>
      <c r="L23" s="35">
        <f>MAE!L$3</f>
        <v>333.75421686746978</v>
      </c>
      <c r="M23" s="35">
        <f>MAE!M$3</f>
        <v>331.25876405814228</v>
      </c>
      <c r="N23" s="35">
        <f>MAE!N$3</f>
        <v>342.58151031449358</v>
      </c>
      <c r="O23" s="35">
        <f>MAE!O$3</f>
        <v>357.96332842067329</v>
      </c>
      <c r="P23" s="35">
        <f>MAE!P$3</f>
        <v>332.31609272239291</v>
      </c>
      <c r="Q23" s="35">
        <f>MAE!Q$3</f>
        <v>364.10258024048244</v>
      </c>
    </row>
    <row r="24" spans="1:17" x14ac:dyDescent="0.25">
      <c r="A24" s="18" t="s">
        <v>51</v>
      </c>
      <c r="B24" s="35">
        <f>TEL!B$3</f>
        <v>214.45805868952783</v>
      </c>
      <c r="C24" s="35">
        <f>TEL!C$3</f>
        <v>211.39607253997207</v>
      </c>
      <c r="D24" s="35">
        <f>TEL!D$3</f>
        <v>215.05092964724795</v>
      </c>
      <c r="E24" s="35">
        <f>TEL!E$3</f>
        <v>226.17290289455104</v>
      </c>
      <c r="F24" s="35">
        <f>TEL!F$3</f>
        <v>257.96699521543053</v>
      </c>
      <c r="G24" s="35">
        <f>TEL!G$3</f>
        <v>233.01180018669663</v>
      </c>
      <c r="H24" s="35">
        <f>TEL!H$3</f>
        <v>210.67618825152113</v>
      </c>
      <c r="I24" s="35">
        <f>TEL!I$3</f>
        <v>216.0276444953119</v>
      </c>
      <c r="J24" s="35">
        <f>TEL!J$3</f>
        <v>134.95418937868357</v>
      </c>
      <c r="K24" s="35">
        <f>TEL!K$3</f>
        <v>111.7144429332309</v>
      </c>
      <c r="L24" s="35">
        <f>TEL!L$3</f>
        <v>171.4</v>
      </c>
      <c r="M24" s="35">
        <f>TEL!M$3</f>
        <v>161.11084692567408</v>
      </c>
      <c r="N24" s="35">
        <f>TEL!N$3</f>
        <v>128.37160983934999</v>
      </c>
      <c r="O24" s="35">
        <f>TEL!O$3</f>
        <v>129.73988202149872</v>
      </c>
      <c r="P24" s="35">
        <f>TEL!P$3</f>
        <v>122.53495876658299</v>
      </c>
      <c r="Q24" s="35">
        <f>TEL!Q$3</f>
        <v>163.20552387926978</v>
      </c>
    </row>
    <row r="25" spans="1:17" x14ac:dyDescent="0.25">
      <c r="A25" s="18" t="s">
        <v>50</v>
      </c>
      <c r="B25" s="35">
        <f>WWP!B$3</f>
        <v>50.682734171755158</v>
      </c>
      <c r="C25" s="35">
        <f>WWP!C$3</f>
        <v>45.20334799871231</v>
      </c>
      <c r="D25" s="35">
        <f>WWP!D$3</f>
        <v>51.917932770230209</v>
      </c>
      <c r="E25" s="35">
        <f>WWP!E$3</f>
        <v>49.547525832745009</v>
      </c>
      <c r="F25" s="35">
        <f>WWP!F$3</f>
        <v>60.338042948693918</v>
      </c>
      <c r="G25" s="35">
        <f>WWP!G$3</f>
        <v>53.615452739414536</v>
      </c>
      <c r="H25" s="35">
        <f>WWP!H$3</f>
        <v>46.27312265714508</v>
      </c>
      <c r="I25" s="35">
        <f>WWP!I$3</f>
        <v>45.890742615662283</v>
      </c>
      <c r="J25" s="35">
        <f>WWP!J$3</f>
        <v>39.959092011344588</v>
      </c>
      <c r="K25" s="35">
        <f>WWP!K$3</f>
        <v>34.677159795259406</v>
      </c>
      <c r="L25" s="35">
        <f>WWP!L$3</f>
        <v>48.3</v>
      </c>
      <c r="M25" s="35">
        <f>WWP!M$3</f>
        <v>42.893147558134004</v>
      </c>
      <c r="N25" s="35">
        <f>WWP!N$3</f>
        <v>40.255259154825069</v>
      </c>
      <c r="O25" s="35">
        <f>WWP!O$3</f>
        <v>36.925265086933926</v>
      </c>
      <c r="P25" s="35">
        <f>WWP!P$3</f>
        <v>35.227680172104691</v>
      </c>
      <c r="Q25" s="35">
        <f>WWP!Q$3</f>
        <v>34.960157625847849</v>
      </c>
    </row>
    <row r="26" spans="1:17" x14ac:dyDescent="0.25">
      <c r="A26" s="16" t="s">
        <v>49</v>
      </c>
      <c r="B26" s="34">
        <f>OIS!B$3</f>
        <v>42.745309084600919</v>
      </c>
      <c r="C26" s="34">
        <f>OIS!C$3</f>
        <v>47.943250791057388</v>
      </c>
      <c r="D26" s="34">
        <f>OIS!D$3</f>
        <v>40.237339121235337</v>
      </c>
      <c r="E26" s="34">
        <f>OIS!E$3</f>
        <v>33.581853950116241</v>
      </c>
      <c r="F26" s="34">
        <f>OIS!F$3</f>
        <v>38.903001180069879</v>
      </c>
      <c r="G26" s="34">
        <f>OIS!G$3</f>
        <v>57.659076270040771</v>
      </c>
      <c r="H26" s="34">
        <f>OIS!H$3</f>
        <v>57.231507022099123</v>
      </c>
      <c r="I26" s="34">
        <f>OIS!I$3</f>
        <v>71.856942425224517</v>
      </c>
      <c r="J26" s="34">
        <f>OIS!J$3</f>
        <v>54.828492426765365</v>
      </c>
      <c r="K26" s="34">
        <f>OIS!K$3</f>
        <v>25.381105691747344</v>
      </c>
      <c r="L26" s="34">
        <f>OIS!L$3</f>
        <v>23.494297082228119</v>
      </c>
      <c r="M26" s="34">
        <f>OIS!M$3</f>
        <v>24.865840127402716</v>
      </c>
      <c r="N26" s="34">
        <f>OIS!N$3</f>
        <v>26.789364253970191</v>
      </c>
      <c r="O26" s="34">
        <f>OIS!O$3</f>
        <v>26.135860777067723</v>
      </c>
      <c r="P26" s="34">
        <f>OIS!P$3</f>
        <v>29.763058445127427</v>
      </c>
      <c r="Q26" s="34">
        <f>OIS!Q$3</f>
        <v>33.529951523581225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734.77336996367558</v>
      </c>
      <c r="C29" s="38">
        <f>ISI!C25+NFM!C43+CHI!C32+NMM!C31+PPA!C32+FBT!C12+TRE!C12+MAE!C12+TEL!C12+WWP!C12+OIS!C12</f>
        <v>755.34485000000006</v>
      </c>
      <c r="D29" s="38">
        <f>ISI!D25+NFM!D43+CHI!D32+NMM!D31+PPA!D32+FBT!D12+TRE!D12+MAE!D12+TEL!D12+WWP!D12+OIS!D12</f>
        <v>738.50408000000016</v>
      </c>
      <c r="E29" s="38">
        <f>ISI!E25+NFM!E43+CHI!E32+NMM!E31+PPA!E32+FBT!E12+TRE!E12+MAE!E12+TEL!E12+WWP!E12+OIS!E12</f>
        <v>726.1245399999998</v>
      </c>
      <c r="F29" s="38">
        <f>ISI!F25+NFM!F43+CHI!F32+NMM!F31+PPA!F32+FBT!F12+TRE!F12+MAE!F12+TEL!F12+WWP!F12+OIS!F12</f>
        <v>807.11946999999998</v>
      </c>
      <c r="G29" s="38">
        <f>ISI!G25+NFM!G43+CHI!G32+NMM!G31+PPA!G32+FBT!G12+TRE!G12+MAE!G12+TEL!G12+WWP!G12+OIS!G12</f>
        <v>778.75665499980676</v>
      </c>
      <c r="H29" s="38">
        <f>ISI!H25+NFM!H43+CHI!H32+NMM!H31+PPA!H32+FBT!H12+TRE!H12+MAE!H12+TEL!H12+WWP!H12+OIS!H12</f>
        <v>848.2614600000004</v>
      </c>
      <c r="I29" s="38">
        <f>ISI!I25+NFM!I43+CHI!I32+NMM!I31+PPA!I32+FBT!I12+TRE!I12+MAE!I12+TEL!I12+WWP!I12+OIS!I12</f>
        <v>805.44749000000002</v>
      </c>
      <c r="J29" s="38">
        <f>ISI!J25+NFM!J43+CHI!J32+NMM!J31+PPA!J32+FBT!J12+TRE!J12+MAE!J12+TEL!J12+WWP!J12+OIS!J12</f>
        <v>784.70133000000021</v>
      </c>
      <c r="K29" s="38">
        <f>ISI!K25+NFM!K43+CHI!K32+NMM!K31+PPA!K32+FBT!K12+TRE!K12+MAE!K12+TEL!K12+WWP!K12+OIS!K12</f>
        <v>676.96857</v>
      </c>
      <c r="L29" s="38">
        <f>ISI!L25+NFM!L43+CHI!L32+NMM!L31+PPA!L32+FBT!L12+TRE!L12+MAE!L12+TEL!L12+WWP!L12+OIS!L12</f>
        <v>755.63158058952888</v>
      </c>
      <c r="M29" s="38">
        <f>ISI!M25+NFM!M43+CHI!M32+NMM!M31+PPA!M32+FBT!M12+TRE!M12+MAE!M12+TEL!M12+WWP!M12+OIS!M12</f>
        <v>728.20634530226198</v>
      </c>
      <c r="N29" s="38">
        <f>ISI!N25+NFM!N43+CHI!N32+NMM!N31+PPA!N32+FBT!N12+TRE!N12+MAE!N12+TEL!N12+WWP!N12+OIS!N12</f>
        <v>679.20220205324597</v>
      </c>
      <c r="O29" s="38">
        <f>ISI!O25+NFM!O43+CHI!O32+NMM!O31+PPA!O32+FBT!O12+TRE!O12+MAE!O12+TEL!O12+WWP!O12+OIS!O12</f>
        <v>645.60122105622725</v>
      </c>
      <c r="P29" s="38">
        <f>ISI!P25+NFM!P43+CHI!P32+NMM!P31+PPA!P32+FBT!P12+TRE!P12+MAE!P12+TEL!P12+WWP!P12+OIS!P12</f>
        <v>653.33960790051117</v>
      </c>
      <c r="Q29" s="38">
        <f>ISI!Q25+NFM!Q43+CHI!Q32+NMM!Q31+PPA!Q32+FBT!Q12+TRE!Q12+MAE!Q12+TEL!Q12+WWP!Q12+OIS!Q12</f>
        <v>650.82496650437383</v>
      </c>
    </row>
    <row r="30" spans="1:17" x14ac:dyDescent="0.25">
      <c r="A30" s="69" t="s">
        <v>33</v>
      </c>
      <c r="B30" s="68">
        <f t="shared" ref="B30:Q30" si="0">B31+B32</f>
        <v>106.85883503464937</v>
      </c>
      <c r="C30" s="68">
        <f t="shared" si="0"/>
        <v>117.10383000000024</v>
      </c>
      <c r="D30" s="68">
        <f t="shared" si="0"/>
        <v>71.524720000000002</v>
      </c>
      <c r="E30" s="68">
        <f t="shared" si="0"/>
        <v>55.998629999999743</v>
      </c>
      <c r="F30" s="68">
        <f t="shared" si="0"/>
        <v>79.200040000000016</v>
      </c>
      <c r="G30" s="68">
        <f t="shared" si="0"/>
        <v>76.884489311145373</v>
      </c>
      <c r="H30" s="68">
        <f t="shared" si="0"/>
        <v>91.416799999999995</v>
      </c>
      <c r="I30" s="68">
        <f t="shared" si="0"/>
        <v>76.512500000000415</v>
      </c>
      <c r="J30" s="68">
        <f t="shared" si="0"/>
        <v>73.014759999999995</v>
      </c>
      <c r="K30" s="68">
        <f t="shared" si="0"/>
        <v>65.8</v>
      </c>
      <c r="L30" s="68">
        <f t="shared" si="0"/>
        <v>65.850164642367275</v>
      </c>
      <c r="M30" s="68">
        <f t="shared" si="0"/>
        <v>57.251340927350988</v>
      </c>
      <c r="N30" s="68">
        <f t="shared" si="0"/>
        <v>52.95180766476124</v>
      </c>
      <c r="O30" s="68">
        <f t="shared" si="0"/>
        <v>46.479352606185344</v>
      </c>
      <c r="P30" s="68">
        <f t="shared" si="0"/>
        <v>52.737173975351141</v>
      </c>
      <c r="Q30" s="68">
        <f t="shared" si="0"/>
        <v>47.650043277004194</v>
      </c>
    </row>
    <row r="31" spans="1:17" x14ac:dyDescent="0.25">
      <c r="A31" s="53" t="s">
        <v>48</v>
      </c>
      <c r="B31" s="51">
        <f>ISI!B27+NFM!B44+CHI!B33+NMM!B32+PPA!B33+FBT!B13+TRE!B13+MAE!B13+TEL!B13+WWP!B13+OIS!B13</f>
        <v>106.85883503464937</v>
      </c>
      <c r="C31" s="51">
        <f>ISI!C27+NFM!C44+CHI!C33+NMM!C32+PPA!C33+FBT!C13+TRE!C13+MAE!C13+TEL!C13+WWP!C13+OIS!C13</f>
        <v>117.10383000000024</v>
      </c>
      <c r="D31" s="51">
        <f>ISI!D27+NFM!D44+CHI!D33+NMM!D32+PPA!D33+FBT!D13+TRE!D13+MAE!D13+TEL!D13+WWP!D13+OIS!D13</f>
        <v>71.524720000000002</v>
      </c>
      <c r="E31" s="51">
        <f>ISI!E27+NFM!E44+CHI!E33+NMM!E32+PPA!E33+FBT!E13+TRE!E13+MAE!E13+TEL!E13+WWP!E13+OIS!E13</f>
        <v>55.998629999999743</v>
      </c>
      <c r="F31" s="51">
        <f>ISI!F27+NFM!F44+CHI!F33+NMM!F32+PPA!F33+FBT!F13+TRE!F13+MAE!F13+TEL!F13+WWP!F13+OIS!F13</f>
        <v>79.200040000000016</v>
      </c>
      <c r="G31" s="51">
        <f>ISI!G27+NFM!G44+CHI!G33+NMM!G32+PPA!G33+FBT!G13+TRE!G13+MAE!G13+TEL!G13+WWP!G13+OIS!G13</f>
        <v>76.884489311145373</v>
      </c>
      <c r="H31" s="51">
        <f>ISI!H27+NFM!H44+CHI!H33+NMM!H32+PPA!H33+FBT!H13+TRE!H13+MAE!H13+TEL!H13+WWP!H13+OIS!H13</f>
        <v>91.416799999999995</v>
      </c>
      <c r="I31" s="51">
        <f>ISI!I27+NFM!I44+CHI!I33+NMM!I32+PPA!I33+FBT!I13+TRE!I13+MAE!I13+TEL!I13+WWP!I13+OIS!I13</f>
        <v>76.512500000000415</v>
      </c>
      <c r="J31" s="51">
        <f>ISI!J27+NFM!J44+CHI!J33+NMM!J32+PPA!J33+FBT!J13+TRE!J13+MAE!J13+TEL!J13+WWP!J13+OIS!J13</f>
        <v>73.014759999999995</v>
      </c>
      <c r="K31" s="51">
        <f>ISI!K27+NFM!K44+CHI!K33+NMM!K32+PPA!K33+FBT!K13+TRE!K13+MAE!K13+TEL!K13+WWP!K13+OIS!K13</f>
        <v>65.8</v>
      </c>
      <c r="L31" s="51">
        <f>ISI!L27+NFM!L44+CHI!L33+NMM!L32+PPA!L33+FBT!L13+TRE!L13+MAE!L13+TEL!L13+WWP!L13+OIS!L13</f>
        <v>65.850164642367275</v>
      </c>
      <c r="M31" s="51">
        <f>ISI!M27+NFM!M44+CHI!M33+NMM!M32+PPA!M33+FBT!M13+TRE!M13+MAE!M13+TEL!M13+WWP!M13+OIS!M13</f>
        <v>57.251340927350988</v>
      </c>
      <c r="N31" s="51">
        <f>ISI!N27+NFM!N44+CHI!N33+NMM!N32+PPA!N33+FBT!N13+TRE!N13+MAE!N13+TEL!N13+WWP!N13+OIS!N13</f>
        <v>52.95180766476124</v>
      </c>
      <c r="O31" s="51">
        <f>ISI!O27+NFM!O44+CHI!O33+NMM!O32+PPA!O33+FBT!O13+TRE!O13+MAE!O13+TEL!O13+WWP!O13+OIS!O13</f>
        <v>46.479352606185344</v>
      </c>
      <c r="P31" s="51">
        <f>ISI!P27+NFM!P44+CHI!P33+NMM!P32+PPA!P33+FBT!P13+TRE!P13+MAE!P13+TEL!P13+WWP!P13+OIS!P13</f>
        <v>52.737173975351141</v>
      </c>
      <c r="Q31" s="51">
        <f>ISI!Q27+NFM!Q44+CHI!Q33+NMM!Q32+PPA!Q33+FBT!Q13+TRE!Q13+MAE!Q13+TEL!Q13+WWP!Q13+OIS!Q13</f>
        <v>47.650043277004194</v>
      </c>
    </row>
    <row r="32" spans="1:17" x14ac:dyDescent="0.25">
      <c r="A32" s="53" t="s">
        <v>47</v>
      </c>
      <c r="B32" s="51">
        <f>ISI!B28</f>
        <v>0</v>
      </c>
      <c r="C32" s="51">
        <f>ISI!C28</f>
        <v>0</v>
      </c>
      <c r="D32" s="51">
        <f>ISI!D28</f>
        <v>0</v>
      </c>
      <c r="E32" s="51">
        <f>ISI!E28</f>
        <v>0</v>
      </c>
      <c r="F32" s="51">
        <f>ISI!F28</f>
        <v>0</v>
      </c>
      <c r="G32" s="51">
        <f>ISI!G28</f>
        <v>0</v>
      </c>
      <c r="H32" s="51">
        <f>ISI!H28</f>
        <v>0</v>
      </c>
      <c r="I32" s="51">
        <f>ISI!I28</f>
        <v>0</v>
      </c>
      <c r="J32" s="51">
        <f>ISI!J28</f>
        <v>0</v>
      </c>
      <c r="K32" s="51">
        <f>ISI!K28</f>
        <v>0</v>
      </c>
      <c r="L32" s="51">
        <f>ISI!L28</f>
        <v>0</v>
      </c>
      <c r="M32" s="51">
        <f>ISI!M28</f>
        <v>0</v>
      </c>
      <c r="N32" s="51">
        <f>ISI!N28</f>
        <v>0</v>
      </c>
      <c r="O32" s="51">
        <f>ISI!O28</f>
        <v>0</v>
      </c>
      <c r="P32" s="51">
        <f>ISI!P28</f>
        <v>0</v>
      </c>
      <c r="Q32" s="51">
        <f>ISI!Q28</f>
        <v>0</v>
      </c>
    </row>
    <row r="33" spans="1:17" x14ac:dyDescent="0.25">
      <c r="A33" s="67" t="s">
        <v>32</v>
      </c>
      <c r="B33" s="66">
        <f t="shared" ref="B33:Q33" si="1">SUM(B34:B38)</f>
        <v>43.374568544684323</v>
      </c>
      <c r="C33" s="66">
        <f t="shared" si="1"/>
        <v>48.327709999999854</v>
      </c>
      <c r="D33" s="66">
        <f t="shared" si="1"/>
        <v>39.963790000000216</v>
      </c>
      <c r="E33" s="66">
        <f t="shared" si="1"/>
        <v>36.197399999999952</v>
      </c>
      <c r="F33" s="66">
        <f t="shared" si="1"/>
        <v>36.975289999999916</v>
      </c>
      <c r="G33" s="66">
        <f t="shared" si="1"/>
        <v>26.870934604855627</v>
      </c>
      <c r="H33" s="66">
        <f t="shared" si="1"/>
        <v>18.668490000000446</v>
      </c>
      <c r="I33" s="66">
        <f t="shared" si="1"/>
        <v>16.699439999999782</v>
      </c>
      <c r="J33" s="66">
        <f t="shared" si="1"/>
        <v>12.642670000000148</v>
      </c>
      <c r="K33" s="66">
        <f t="shared" si="1"/>
        <v>8.0371399999999777</v>
      </c>
      <c r="L33" s="66">
        <f t="shared" si="1"/>
        <v>13.972596575150209</v>
      </c>
      <c r="M33" s="66">
        <f t="shared" si="1"/>
        <v>12.061538186787061</v>
      </c>
      <c r="N33" s="66">
        <f t="shared" si="1"/>
        <v>11.03461676568827</v>
      </c>
      <c r="O33" s="66">
        <f t="shared" si="1"/>
        <v>13.184180379057807</v>
      </c>
      <c r="P33" s="66">
        <f t="shared" si="1"/>
        <v>8.1207182999976339</v>
      </c>
      <c r="Q33" s="66">
        <f t="shared" si="1"/>
        <v>13.18441754150831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14.283006850211782</v>
      </c>
      <c r="C35" s="51">
        <f>ISI!C31+NFM!C47+CHI!C36+NMM!C35+PPA!C36+FBT!C16+TRE!C16+MAE!C16+TEL!C16+WWP!C16+OIS!C16</f>
        <v>13.184219999999968</v>
      </c>
      <c r="D35" s="51">
        <f>ISI!D31+NFM!D47+CHI!D36+NMM!D35+PPA!D36+FBT!D16+TRE!D16+MAE!D16+TEL!D16+WWP!D16+OIS!D16</f>
        <v>9.9022700000000512</v>
      </c>
      <c r="E35" s="51">
        <f>ISI!E31+NFM!E47+CHI!E36+NMM!E35+PPA!E36+FBT!E16+TRE!E16+MAE!E16+TEL!E16+WWP!E16+OIS!E16</f>
        <v>12.09926000000015</v>
      </c>
      <c r="F35" s="51">
        <f>ISI!F31+NFM!F47+CHI!F36+NMM!F35+PPA!F36+FBT!F16+TRE!F16+MAE!F16+TEL!F16+WWP!F16+OIS!F16</f>
        <v>8.8095099999998805</v>
      </c>
      <c r="G35" s="51">
        <f>ISI!G31+NFM!G47+CHI!G36+NMM!G35+PPA!G36+FBT!G16+TRE!G16+MAE!G16+TEL!G16+WWP!G16+OIS!G16</f>
        <v>7.6910858665154374</v>
      </c>
      <c r="H35" s="51">
        <f>ISI!H31+NFM!H47+CHI!H36+NMM!H35+PPA!H36+FBT!H16+TRE!H16+MAE!H16+TEL!H16+WWP!H16+OIS!H16</f>
        <v>6.6142800000002531</v>
      </c>
      <c r="I35" s="51">
        <f>ISI!I31+NFM!I47+CHI!I36+NMM!I35+PPA!I36+FBT!I16+TRE!I16+MAE!I16+TEL!I16+WWP!I16+OIS!I16</f>
        <v>6.5997799999997362</v>
      </c>
      <c r="J35" s="51">
        <f>ISI!J31+NFM!J47+CHI!J36+NMM!J35+PPA!J36+FBT!J16+TRE!J16+MAE!J16+TEL!J16+WWP!J16+OIS!J16</f>
        <v>6.5826600000000006</v>
      </c>
      <c r="K35" s="51">
        <f>ISI!K31+NFM!K47+CHI!K36+NMM!K35+PPA!K36+FBT!K16+TRE!K16+MAE!K16+TEL!K16+WWP!K16+OIS!K16</f>
        <v>1.0877300000001</v>
      </c>
      <c r="L35" s="51">
        <f>ISI!L31+NFM!L47+CHI!L36+NMM!L35+PPA!L36+FBT!L16+TRE!L16+MAE!L16+TEL!L16+WWP!L16+OIS!L16</f>
        <v>0</v>
      </c>
      <c r="M35" s="51">
        <f>ISI!M31+NFM!M47+CHI!M36+NMM!M35+PPA!M36+FBT!M16+TRE!M16+MAE!M16+TEL!M16+WWP!M16+OIS!M16</f>
        <v>0</v>
      </c>
      <c r="N35" s="51">
        <f>ISI!N31+NFM!N47+CHI!N36+NMM!N35+PPA!N36+FBT!N16+TRE!N16+MAE!N16+TEL!N16+WWP!N16+OIS!N16</f>
        <v>0</v>
      </c>
      <c r="O35" s="51">
        <f>ISI!O31+NFM!O47+CHI!O36+NMM!O35+PPA!O36+FBT!O16+TRE!O16+MAE!O16+TEL!O16+WWP!O16+OIS!O16</f>
        <v>0</v>
      </c>
      <c r="P35" s="51">
        <f>ISI!P31+NFM!P47+CHI!P36+NMM!P35+PPA!P36+FBT!P16+TRE!P16+MAE!P16+TEL!P16+WWP!P16+OIS!P16</f>
        <v>0</v>
      </c>
      <c r="Q35" s="51">
        <f>ISI!Q31+NFM!Q47+CHI!Q36+NMM!Q35+PPA!Q36+FBT!Q16+TRE!Q16+MAE!Q16+TEL!Q16+WWP!Q16+OIS!Q16</f>
        <v>0</v>
      </c>
    </row>
    <row r="36" spans="1:17" x14ac:dyDescent="0.25">
      <c r="A36" s="53" t="s">
        <v>76</v>
      </c>
      <c r="B36" s="51">
        <f>ISI!B32+NFM!B48+CHI!B37+NMM!B36+PPA!B37+FBT!B17+TRE!B17+MAE!B17+TEL!B17+WWP!B17+OIS!B17</f>
        <v>21.305317641469173</v>
      </c>
      <c r="C36" s="51">
        <f>ISI!C32+NFM!C48+CHI!C37+NMM!C36+PPA!C37+FBT!C17+TRE!C17+MAE!C17+TEL!C17+WWP!C17+OIS!C17</f>
        <v>26.347929999999906</v>
      </c>
      <c r="D36" s="51">
        <f>ISI!D32+NFM!D48+CHI!D37+NMM!D36+PPA!D37+FBT!D17+TRE!D17+MAE!D17+TEL!D17+WWP!D17+OIS!D17</f>
        <v>23.358610000000226</v>
      </c>
      <c r="E36" s="51">
        <f>ISI!E32+NFM!E48+CHI!E37+NMM!E36+PPA!E37+FBT!E17+TRE!E17+MAE!E17+TEL!E17+WWP!E17+OIS!E17</f>
        <v>18.298159999999825</v>
      </c>
      <c r="F36" s="51">
        <f>ISI!F32+NFM!F48+CHI!F37+NMM!F36+PPA!F37+FBT!F17+TRE!F17+MAE!F17+TEL!F17+WWP!F17+OIS!F17</f>
        <v>23.362800000000107</v>
      </c>
      <c r="G36" s="51">
        <f>ISI!G32+NFM!G48+CHI!G37+NMM!G36+PPA!G37+FBT!G17+TRE!G17+MAE!G17+TEL!G17+WWP!G17+OIS!G17</f>
        <v>16.242012772283488</v>
      </c>
      <c r="H36" s="51">
        <f>ISI!H32+NFM!H48+CHI!H37+NMM!H36+PPA!H37+FBT!H17+TRE!H17+MAE!H17+TEL!H17+WWP!H17+OIS!H17</f>
        <v>9.1486100000001898</v>
      </c>
      <c r="I36" s="51">
        <f>ISI!I32+NFM!I48+CHI!I37+NMM!I36+PPA!I37+FBT!I17+TRE!I17+MAE!I17+TEL!I17+WWP!I17+OIS!I17</f>
        <v>8.0997800000000097</v>
      </c>
      <c r="J36" s="51">
        <f>ISI!J32+NFM!J48+CHI!J37+NMM!J36+PPA!J37+FBT!J17+TRE!J17+MAE!J17+TEL!J17+WWP!J17+OIS!J17</f>
        <v>5.0600100000001476</v>
      </c>
      <c r="K36" s="51">
        <f>ISI!K32+NFM!K48+CHI!K37+NMM!K36+PPA!K37+FBT!K17+TRE!K17+MAE!K17+TEL!K17+WWP!K17+OIS!K17</f>
        <v>4.0494899999998779</v>
      </c>
      <c r="L36" s="51">
        <f>ISI!L32+NFM!L48+CHI!L37+NMM!L36+PPA!L37+FBT!L17+TRE!L17+MAE!L17+TEL!L17+WWP!L17+OIS!L17</f>
        <v>10.15104092937645</v>
      </c>
      <c r="M36" s="51">
        <f>ISI!M32+NFM!M48+CHI!M37+NMM!M36+PPA!M37+FBT!M17+TRE!M17+MAE!M17+TEL!M17+WWP!M17+OIS!M17</f>
        <v>10.15078657768936</v>
      </c>
      <c r="N36" s="51">
        <f>ISI!N32+NFM!N48+CHI!N37+NMM!N36+PPA!N37+FBT!N17+TRE!N17+MAE!N17+TEL!N17+WWP!N17+OIS!N17</f>
        <v>9.1238606202907704</v>
      </c>
      <c r="O36" s="51">
        <f>ISI!O32+NFM!O48+CHI!O37+NMM!O36+PPA!O37+FBT!O17+TRE!O17+MAE!O17+TEL!O17+WWP!O17+OIS!O17</f>
        <v>13.184180379057807</v>
      </c>
      <c r="P36" s="51">
        <f>ISI!P32+NFM!P48+CHI!P37+NMM!P36+PPA!P37+FBT!P17+TRE!P17+MAE!P17+TEL!P17+WWP!P17+OIS!P17</f>
        <v>8.1207182999976339</v>
      </c>
      <c r="Q36" s="51">
        <f>ISI!Q32+NFM!Q48+CHI!Q37+NMM!Q36+PPA!Q37+FBT!Q17+TRE!Q17+MAE!Q17+TEL!Q17+WWP!Q17+OIS!Q17</f>
        <v>13.18441754150831</v>
      </c>
    </row>
    <row r="37" spans="1:17" x14ac:dyDescent="0.25">
      <c r="A37" s="53" t="s">
        <v>29</v>
      </c>
      <c r="B37" s="51">
        <f>ISI!B33+NFM!B49+CHI!B38+NMM!B37+PPA!B38+FBT!B18+TRE!B18+MAE!B18+TEL!B18+WWP!B18+OIS!B18</f>
        <v>5.7322039254373145</v>
      </c>
      <c r="C37" s="51">
        <f>ISI!C33+NFM!C49+CHI!C38+NMM!C37+PPA!C38+FBT!C18+TRE!C18+MAE!C18+TEL!C18+WWP!C18+OIS!C18</f>
        <v>6.69991</v>
      </c>
      <c r="D37" s="51">
        <f>ISI!D33+NFM!D49+CHI!D38+NMM!D37+PPA!D38+FBT!D18+TRE!D18+MAE!D18+TEL!D18+WWP!D18+OIS!D18</f>
        <v>5.7002300000000004</v>
      </c>
      <c r="E37" s="51">
        <f>ISI!E33+NFM!E49+CHI!E38+NMM!E37+PPA!E38+FBT!E18+TRE!E18+MAE!E18+TEL!E18+WWP!E18+OIS!E18</f>
        <v>4.7998799999999999</v>
      </c>
      <c r="F37" s="51">
        <f>ISI!F33+NFM!F49+CHI!F38+NMM!F37+PPA!F38+FBT!F18+TRE!F18+MAE!F18+TEL!F18+WWP!F18+OIS!F18</f>
        <v>3.8002500000000001</v>
      </c>
      <c r="G37" s="51">
        <f>ISI!G33+NFM!G49+CHI!G38+NMM!G37+PPA!G38+FBT!G18+TRE!G18+MAE!G18+TEL!G18+WWP!G18+OIS!G18</f>
        <v>1.91076717301997</v>
      </c>
      <c r="H37" s="51">
        <f>ISI!H33+NFM!H49+CHI!H38+NMM!H37+PPA!H38+FBT!H18+TRE!H18+MAE!H18+TEL!H18+WWP!H18+OIS!H18</f>
        <v>1.90004</v>
      </c>
      <c r="I37" s="51">
        <f>ISI!I33+NFM!I49+CHI!I38+NMM!I37+PPA!I38+FBT!I18+TRE!I18+MAE!I18+TEL!I18+WWP!I18+OIS!I18</f>
        <v>0.99994000000000005</v>
      </c>
      <c r="J37" s="51">
        <f>ISI!J33+NFM!J49+CHI!J38+NMM!J37+PPA!J38+FBT!J18+TRE!J18+MAE!J18+TEL!J18+WWP!J18+OIS!J18</f>
        <v>1</v>
      </c>
      <c r="K37" s="51">
        <f>ISI!K33+NFM!K49+CHI!K38+NMM!K37+PPA!K38+FBT!K18+TRE!K18+MAE!K18+TEL!K18+WWP!K18+OIS!K18</f>
        <v>2.8999199999999998</v>
      </c>
      <c r="L37" s="51">
        <f>ISI!L33+NFM!L49+CHI!L38+NMM!L37+PPA!L38+FBT!L18+TRE!L18+MAE!L18+TEL!L18+WWP!L18+OIS!L18</f>
        <v>3.8215556457737589</v>
      </c>
      <c r="M37" s="51">
        <f>ISI!M33+NFM!M49+CHI!M38+NMM!M37+PPA!M38+FBT!M18+TRE!M18+MAE!M18+TEL!M18+WWP!M18+OIS!M18</f>
        <v>1.9107516090977017</v>
      </c>
      <c r="N37" s="51">
        <f>ISI!N33+NFM!N49+CHI!N38+NMM!N37+PPA!N38+FBT!N18+TRE!N18+MAE!N18+TEL!N18+WWP!N18+OIS!N18</f>
        <v>1.9107561453974988</v>
      </c>
      <c r="O37" s="51">
        <f>ISI!O33+NFM!O49+CHI!O38+NMM!O37+PPA!O38+FBT!O18+TRE!O18+MAE!O18+TEL!O18+WWP!O18+OIS!O18</f>
        <v>0</v>
      </c>
      <c r="P37" s="51">
        <f>ISI!P33+NFM!P49+CHI!P38+NMM!P37+PPA!P38+FBT!P18+TRE!P18+MAE!P18+TEL!P18+WWP!P18+OIS!P18</f>
        <v>0</v>
      </c>
      <c r="Q37" s="51">
        <f>ISI!Q33+NFM!Q49+CHI!Q38+NMM!Q37+PPA!Q38+FBT!Q18+TRE!Q18+MAE!Q18+TEL!Q18+WWP!Q18+OIS!Q18</f>
        <v>0</v>
      </c>
    </row>
    <row r="38" spans="1:17" x14ac:dyDescent="0.25">
      <c r="A38" s="53" t="s">
        <v>28</v>
      </c>
      <c r="B38" s="51">
        <f>ISI!B34+NFM!B50+CHI!B39+NMM!B38+PPA!B39+FBT!B19+TRE!B19+MAE!B19+TEL!B19+WWP!B19+OIS!B19</f>
        <v>2.0540401275660543</v>
      </c>
      <c r="C38" s="51">
        <f>ISI!C34+NFM!C50+CHI!C39+NMM!C38+PPA!C39+FBT!C19+TRE!C19+MAE!C19+TEL!C19+WWP!C19+OIS!C19</f>
        <v>2.0956499999999778</v>
      </c>
      <c r="D38" s="51">
        <f>ISI!D34+NFM!D50+CHI!D39+NMM!D38+PPA!D39+FBT!D19+TRE!D19+MAE!D19+TEL!D19+WWP!D19+OIS!D19</f>
        <v>1.0026799999999412</v>
      </c>
      <c r="E38" s="51">
        <f>ISI!E34+NFM!E50+CHI!E39+NMM!E38+PPA!E39+FBT!E19+TRE!E19+MAE!E19+TEL!E19+WWP!E19+OIS!E19</f>
        <v>1.0000999999999749</v>
      </c>
      <c r="F38" s="51">
        <f>ISI!F34+NFM!F50+CHI!F39+NMM!F38+PPA!F39+FBT!F19+TRE!F19+MAE!F19+TEL!F19+WWP!F19+OIS!F19</f>
        <v>1.0027299999999286</v>
      </c>
      <c r="G38" s="51">
        <f>ISI!G34+NFM!G50+CHI!G39+NMM!G38+PPA!G39+FBT!G19+TRE!G19+MAE!G19+TEL!G19+WWP!G19+OIS!G19</f>
        <v>1.027068793036733</v>
      </c>
      <c r="H38" s="51">
        <f>ISI!H34+NFM!H50+CHI!H39+NMM!H38+PPA!H39+FBT!H19+TRE!H19+MAE!H19+TEL!H19+WWP!H19+OIS!H19</f>
        <v>1.0055600000000027</v>
      </c>
      <c r="I38" s="51">
        <f>ISI!I34+NFM!I50+CHI!I39+NMM!I38+PPA!I39+FBT!I19+TRE!I19+MAE!I19+TEL!I19+WWP!I19+OIS!I19</f>
        <v>0.9999400000000378</v>
      </c>
      <c r="J38" s="51">
        <f>ISI!J34+NFM!J50+CHI!J39+NMM!J38+PPA!J39+FBT!J19+TRE!J19+MAE!J19+TEL!J19+WWP!J19+OIS!J19</f>
        <v>0</v>
      </c>
      <c r="K38" s="51">
        <f>ISI!K34+NFM!K50+CHI!K39+NMM!K38+PPA!K39+FBT!K19+TRE!K19+MAE!K19+TEL!K19+WWP!K19+OIS!K19</f>
        <v>0</v>
      </c>
      <c r="L38" s="51">
        <f>ISI!L34+NFM!L50+CHI!L39+NMM!L38+PPA!L39+FBT!L19+TRE!L19+MAE!L19+TEL!L19+WWP!L19+OIS!L19</f>
        <v>0</v>
      </c>
      <c r="M38" s="51">
        <f>ISI!M34+NFM!M50+CHI!M39+NMM!M38+PPA!M39+FBT!M19+TRE!M19+MAE!M19+TEL!M19+WWP!M19+OIS!M19</f>
        <v>0</v>
      </c>
      <c r="N38" s="51">
        <f>ISI!N34+NFM!N50+CHI!N39+NMM!N38+PPA!N39+FBT!N19+TRE!N19+MAE!N19+TEL!N19+WWP!N19+OIS!N19</f>
        <v>0</v>
      </c>
      <c r="O38" s="51">
        <f>ISI!O34+NFM!O50+CHI!O39+NMM!O38+PPA!O39+FBT!O19+TRE!O19+MAE!O19+TEL!O19+WWP!O19+OIS!O19</f>
        <v>0</v>
      </c>
      <c r="P38" s="51">
        <f>ISI!P34+NFM!P50+CHI!P39+NMM!P38+PPA!P39+FBT!P19+TRE!P19+MAE!P19+TEL!P19+WWP!P19+OIS!P19</f>
        <v>0</v>
      </c>
      <c r="Q38" s="51">
        <f>ISI!Q34+NFM!Q50+CHI!Q39+NMM!Q38+PPA!Q39+FBT!Q19+TRE!Q19+MAE!Q19+TEL!Q19+WWP!Q19+OIS!Q19</f>
        <v>0</v>
      </c>
    </row>
    <row r="39" spans="1:17" x14ac:dyDescent="0.25">
      <c r="A39" s="67" t="s">
        <v>75</v>
      </c>
      <c r="B39" s="66">
        <f t="shared" ref="B39:Q39" si="2">B40+B41</f>
        <v>299.38709730979696</v>
      </c>
      <c r="C39" s="66">
        <f t="shared" si="2"/>
        <v>320.95531</v>
      </c>
      <c r="D39" s="66">
        <f t="shared" si="2"/>
        <v>315.01772</v>
      </c>
      <c r="E39" s="66">
        <f t="shared" si="2"/>
        <v>302.90909999999997</v>
      </c>
      <c r="F39" s="66">
        <f t="shared" si="2"/>
        <v>328.98261000000002</v>
      </c>
      <c r="G39" s="66">
        <f t="shared" si="2"/>
        <v>329.0150490875622</v>
      </c>
      <c r="H39" s="66">
        <f t="shared" si="2"/>
        <v>350.66130000000004</v>
      </c>
      <c r="I39" s="66">
        <f t="shared" si="2"/>
        <v>350.12736999999998</v>
      </c>
      <c r="J39" s="66">
        <f t="shared" si="2"/>
        <v>332.61784999999998</v>
      </c>
      <c r="K39" s="66">
        <f t="shared" si="2"/>
        <v>293.64765999999997</v>
      </c>
      <c r="L39" s="66">
        <f t="shared" si="2"/>
        <v>309.5221225848893</v>
      </c>
      <c r="M39" s="66">
        <f t="shared" si="2"/>
        <v>303.31040412725696</v>
      </c>
      <c r="N39" s="66">
        <f t="shared" si="2"/>
        <v>290.81708532949881</v>
      </c>
      <c r="O39" s="66">
        <f t="shared" si="2"/>
        <v>272.4645734694343</v>
      </c>
      <c r="P39" s="66">
        <f t="shared" si="2"/>
        <v>276.26165064438192</v>
      </c>
      <c r="Q39" s="66">
        <f t="shared" si="2"/>
        <v>279.96583857718048</v>
      </c>
    </row>
    <row r="40" spans="1:17" x14ac:dyDescent="0.25">
      <c r="A40" s="53" t="s">
        <v>66</v>
      </c>
      <c r="B40" s="51">
        <f>ISI!B36+NFM!B52+CHI!B41+NMM!B40+PPA!B41+FBT!B21+TRE!B21+MAE!B21+TEL!B21+WWP!B21+OIS!B21</f>
        <v>299.38709730979696</v>
      </c>
      <c r="C40" s="51">
        <f>ISI!C36+NFM!C52+CHI!C41+NMM!C40+PPA!C41+FBT!C21+TRE!C21+MAE!C21+TEL!C21+WWP!C21+OIS!C21</f>
        <v>320.95531</v>
      </c>
      <c r="D40" s="51">
        <f>ISI!D36+NFM!D52+CHI!D41+NMM!D40+PPA!D41+FBT!D21+TRE!D21+MAE!D21+TEL!D21+WWP!D21+OIS!D21</f>
        <v>315.01772</v>
      </c>
      <c r="E40" s="51">
        <f>ISI!E36+NFM!E52+CHI!E41+NMM!E40+PPA!E41+FBT!E21+TRE!E21+MAE!E21+TEL!E21+WWP!E21+OIS!E21</f>
        <v>302.90909999999997</v>
      </c>
      <c r="F40" s="51">
        <f>ISI!F36+NFM!F52+CHI!F41+NMM!F40+PPA!F41+FBT!F21+TRE!F21+MAE!F21+TEL!F21+WWP!F21+OIS!F21</f>
        <v>328.98261000000002</v>
      </c>
      <c r="G40" s="51">
        <f>ISI!G36+NFM!G52+CHI!G41+NMM!G40+PPA!G41+FBT!G21+TRE!G21+MAE!G21+TEL!G21+WWP!G21+OIS!G21</f>
        <v>329.0150490875622</v>
      </c>
      <c r="H40" s="51">
        <f>ISI!H36+NFM!H52+CHI!H41+NMM!H40+PPA!H41+FBT!H21+TRE!H21+MAE!H21+TEL!H21+WWP!H21+OIS!H21</f>
        <v>350.66130000000004</v>
      </c>
      <c r="I40" s="51">
        <f>ISI!I36+NFM!I52+CHI!I41+NMM!I40+PPA!I41+FBT!I21+TRE!I21+MAE!I21+TEL!I21+WWP!I21+OIS!I21</f>
        <v>350.12736999999998</v>
      </c>
      <c r="J40" s="51">
        <f>ISI!J36+NFM!J52+CHI!J41+NMM!J40+PPA!J41+FBT!J21+TRE!J21+MAE!J21+TEL!J21+WWP!J21+OIS!J21</f>
        <v>332.61784999999998</v>
      </c>
      <c r="K40" s="51">
        <f>ISI!K36+NFM!K52+CHI!K41+NMM!K40+PPA!K41+FBT!K21+TRE!K21+MAE!K21+TEL!K21+WWP!K21+OIS!K21</f>
        <v>293.64765999999997</v>
      </c>
      <c r="L40" s="51">
        <f>ISI!L36+NFM!L52+CHI!L41+NMM!L40+PPA!L41+FBT!L21+TRE!L21+MAE!L21+TEL!L21+WWP!L21+OIS!L21</f>
        <v>309.5221225848893</v>
      </c>
      <c r="M40" s="51">
        <f>ISI!M36+NFM!M52+CHI!M41+NMM!M40+PPA!M41+FBT!M21+TRE!M21+MAE!M21+TEL!M21+WWP!M21+OIS!M21</f>
        <v>303.31040412725696</v>
      </c>
      <c r="N40" s="51">
        <f>ISI!N36+NFM!N52+CHI!N41+NMM!N40+PPA!N41+FBT!N21+TRE!N21+MAE!N21+TEL!N21+WWP!N21+OIS!N21</f>
        <v>290.81708532949881</v>
      </c>
      <c r="O40" s="51">
        <f>ISI!O36+NFM!O52+CHI!O41+NMM!O40+PPA!O41+FBT!O21+TRE!O21+MAE!O21+TEL!O21+WWP!O21+OIS!O21</f>
        <v>272.4645734694343</v>
      </c>
      <c r="P40" s="51">
        <f>ISI!P36+NFM!P52+CHI!P41+NMM!P40+PPA!P41+FBT!P21+TRE!P21+MAE!P21+TEL!P21+WWP!P21+OIS!P21</f>
        <v>276.26165064438192</v>
      </c>
      <c r="Q40" s="51">
        <f>ISI!Q36+NFM!Q52+CHI!Q41+NMM!Q40+PPA!Q41+FBT!Q21+TRE!Q21+MAE!Q21+TEL!Q21+WWP!Q21+OIS!Q21</f>
        <v>279.96583857718048</v>
      </c>
    </row>
    <row r="41" spans="1:17" x14ac:dyDescent="0.25">
      <c r="A41" s="53" t="s">
        <v>25</v>
      </c>
      <c r="B41" s="51">
        <f>ISI!B37+NFM!B53+CHI!B42+NMM!B41+PPA!B42+FBT!B22+TRE!B22+MAE!B22+TEL!B22+WWP!B22+OIS!B22</f>
        <v>0</v>
      </c>
      <c r="C41" s="51">
        <f>ISI!C37+NFM!C53+CHI!C42+NMM!C41+PPA!C42+FBT!C22+TRE!C22+MAE!C22+TEL!C22+WWP!C22+OIS!C22</f>
        <v>0</v>
      </c>
      <c r="D41" s="51">
        <f>ISI!D37+NFM!D53+CHI!D42+NMM!D41+PPA!D42+FBT!D22+TRE!D22+MAE!D22+TEL!D22+WWP!D22+OIS!D22</f>
        <v>0</v>
      </c>
      <c r="E41" s="51">
        <f>ISI!E37+NFM!E53+CHI!E42+NMM!E41+PPA!E42+FBT!E22+TRE!E22+MAE!E22+TEL!E22+WWP!E22+OIS!E22</f>
        <v>0</v>
      </c>
      <c r="F41" s="51">
        <f>ISI!F37+NFM!F53+CHI!F42+NMM!F41+PPA!F42+FBT!F22+TRE!F22+MAE!F22+TEL!F22+WWP!F22+OIS!F22</f>
        <v>0</v>
      </c>
      <c r="G41" s="51">
        <f>ISI!G37+NFM!G53+CHI!G42+NMM!G41+PPA!G42+FBT!G22+TRE!G22+MAE!G22+TEL!G22+WWP!G22+OIS!G22</f>
        <v>0</v>
      </c>
      <c r="H41" s="51">
        <f>ISI!H37+NFM!H53+CHI!H42+NMM!H41+PPA!H42+FBT!H22+TRE!H22+MAE!H22+TEL!H22+WWP!H22+OIS!H22</f>
        <v>0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0</v>
      </c>
      <c r="O41" s="51">
        <f>ISI!O37+NFM!O53+CHI!O42+NMM!O41+PPA!O42+FBT!O22+TRE!O22+MAE!O22+TEL!O22+WWP!O22+OIS!O22</f>
        <v>0</v>
      </c>
      <c r="P41" s="51">
        <f>ISI!P37+NFM!P53+CHI!P42+NMM!P41+PPA!P42+FBT!P22+TRE!P22+MAE!P22+TEL!P22+WWP!P22+OIS!P22</f>
        <v>0</v>
      </c>
      <c r="Q41" s="51">
        <f>ISI!Q37+NFM!Q53+CHI!Q42+NMM!Q41+PPA!Q42+FBT!Q22+TRE!Q22+MAE!Q22+TEL!Q22+WWP!Q22+OIS!Q22</f>
        <v>0</v>
      </c>
    </row>
    <row r="42" spans="1:17" x14ac:dyDescent="0.25">
      <c r="A42" s="67" t="s">
        <v>24</v>
      </c>
      <c r="B42" s="66">
        <f t="shared" ref="B42:Q42" si="3">SUM(B43:B47)</f>
        <v>6.4010269815858143</v>
      </c>
      <c r="C42" s="66">
        <f t="shared" si="3"/>
        <v>13.900370000000001</v>
      </c>
      <c r="D42" s="66">
        <f t="shared" si="3"/>
        <v>16.700029999999998</v>
      </c>
      <c r="E42" s="66">
        <f t="shared" si="3"/>
        <v>15.999699999999999</v>
      </c>
      <c r="F42" s="66">
        <f t="shared" si="3"/>
        <v>18.1998</v>
      </c>
      <c r="G42" s="66">
        <f t="shared" si="3"/>
        <v>39.529279314066741</v>
      </c>
      <c r="H42" s="66">
        <f t="shared" si="3"/>
        <v>40.600930000000005</v>
      </c>
      <c r="I42" s="66">
        <f t="shared" si="3"/>
        <v>43.082450000000001</v>
      </c>
      <c r="J42" s="66">
        <f t="shared" si="3"/>
        <v>45.384519999999995</v>
      </c>
      <c r="K42" s="66">
        <f t="shared" si="3"/>
        <v>33.6</v>
      </c>
      <c r="L42" s="66">
        <f t="shared" si="3"/>
        <v>42.180421960434906</v>
      </c>
      <c r="M42" s="66">
        <f t="shared" si="3"/>
        <v>39.099073277921143</v>
      </c>
      <c r="N42" s="66">
        <f t="shared" si="3"/>
        <v>37.140320672362265</v>
      </c>
      <c r="O42" s="66">
        <f t="shared" si="3"/>
        <v>38.7169198433171</v>
      </c>
      <c r="P42" s="66">
        <f t="shared" si="3"/>
        <v>41.941339447788202</v>
      </c>
      <c r="Q42" s="66">
        <f t="shared" si="3"/>
        <v>38.072267273081401</v>
      </c>
    </row>
    <row r="43" spans="1:17" x14ac:dyDescent="0.25">
      <c r="A43" s="53" t="s">
        <v>23</v>
      </c>
      <c r="B43" s="51">
        <f>ISI!B39+NFM!B55+CHI!B44+NMM!B43+PPA!B44+FBT!B24+TRE!B24+MAE!B24+TEL!B24+WWP!B24+OIS!B24</f>
        <v>6.4010269815858143</v>
      </c>
      <c r="C43" s="51">
        <f>ISI!C39+NFM!C55+CHI!C44+NMM!C43+PPA!C44+FBT!C24+TRE!C24+MAE!C24+TEL!C24+WWP!C24+OIS!C24</f>
        <v>13.900370000000001</v>
      </c>
      <c r="D43" s="51">
        <f>ISI!D39+NFM!D55+CHI!D44+NMM!D43+PPA!D44+FBT!D24+TRE!D24+MAE!D24+TEL!D24+WWP!D24+OIS!D24</f>
        <v>16.700029999999998</v>
      </c>
      <c r="E43" s="51">
        <f>ISI!E39+NFM!E55+CHI!E44+NMM!E43+PPA!E44+FBT!E24+TRE!E24+MAE!E24+TEL!E24+WWP!E24+OIS!E24</f>
        <v>15.999699999999999</v>
      </c>
      <c r="F43" s="51">
        <f>ISI!F39+NFM!F55+CHI!F44+NMM!F43+PPA!F44+FBT!F24+TRE!F24+MAE!F24+TEL!F24+WWP!F24+OIS!F24</f>
        <v>18.1998</v>
      </c>
      <c r="G43" s="51">
        <f>ISI!G39+NFM!G55+CHI!G44+NMM!G43+PPA!G44+FBT!G24+TRE!G24+MAE!G24+TEL!G24+WWP!G24+OIS!G24</f>
        <v>39.529279314066741</v>
      </c>
      <c r="H43" s="51">
        <f>ISI!H39+NFM!H55+CHI!H44+NMM!H43+PPA!H44+FBT!H24+TRE!H24+MAE!H24+TEL!H24+WWP!H24+OIS!H24</f>
        <v>40.600930000000005</v>
      </c>
      <c r="I43" s="51">
        <f>ISI!I39+NFM!I55+CHI!I44+NMM!I43+PPA!I44+FBT!I24+TRE!I24+MAE!I24+TEL!I24+WWP!I24+OIS!I24</f>
        <v>43.082450000000001</v>
      </c>
      <c r="J43" s="51">
        <f>ISI!J39+NFM!J55+CHI!J44+NMM!J43+PPA!J44+FBT!J24+TRE!J24+MAE!J24+TEL!J24+WWP!J24+OIS!J24</f>
        <v>45.384519999999995</v>
      </c>
      <c r="K43" s="51">
        <f>ISI!K39+NFM!K55+CHI!K44+NMM!K43+PPA!K44+FBT!K24+TRE!K24+MAE!K24+TEL!K24+WWP!K24+OIS!K24</f>
        <v>33.6</v>
      </c>
      <c r="L43" s="51">
        <f>ISI!L39+NFM!L55+CHI!L44+NMM!L43+PPA!L44+FBT!L24+TRE!L24+MAE!L24+TEL!L24+WWP!L24+OIS!L24</f>
        <v>42.180421960434906</v>
      </c>
      <c r="M43" s="51">
        <f>ISI!M39+NFM!M55+CHI!M44+NMM!M43+PPA!M44+FBT!M24+TRE!M24+MAE!M24+TEL!M24+WWP!M24+OIS!M24</f>
        <v>39.099073277921143</v>
      </c>
      <c r="N43" s="51">
        <f>ISI!N39+NFM!N55+CHI!N44+NMM!N43+PPA!N44+FBT!N24+TRE!N24+MAE!N24+TEL!N24+WWP!N24+OIS!N24</f>
        <v>37.140320672362265</v>
      </c>
      <c r="O43" s="51">
        <f>ISI!O39+NFM!O55+CHI!O44+NMM!O43+PPA!O44+FBT!O24+TRE!O24+MAE!O24+TEL!O24+WWP!O24+OIS!O24</f>
        <v>38.7169198433171</v>
      </c>
      <c r="P43" s="51">
        <f>ISI!P39+NFM!P55+CHI!P44+NMM!P43+PPA!P44+FBT!P24+TRE!P24+MAE!P24+TEL!P24+WWP!P24+OIS!P24</f>
        <v>41.941339447788202</v>
      </c>
      <c r="Q43" s="51">
        <f>ISI!Q39+NFM!Q55+CHI!Q44+NMM!Q43+PPA!Q44+FBT!Q24+TRE!Q24+MAE!Q24+TEL!Q24+WWP!Q24+OIS!Q24</f>
        <v>38.072267273081401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</v>
      </c>
      <c r="D44" s="51">
        <f>ISI!D40+NFM!D56+CHI!D45+NMM!D44+PPA!D45+FBT!D25+TRE!D25+MAE!D25+TEL!D25+WWP!D25+OIS!D25</f>
        <v>0</v>
      </c>
      <c r="E44" s="51">
        <f>ISI!E40+NFM!E56+CHI!E45+NMM!E44+PPA!E45+FBT!E25+TRE!E25+MAE!E25+TEL!E25+WWP!E25+OIS!E25</f>
        <v>0</v>
      </c>
      <c r="F44" s="51">
        <f>ISI!F40+NFM!F56+CHI!F45+NMM!F44+PPA!F45+FBT!F25+TRE!F25+MAE!F25+TEL!F25+WWP!F25+OIS!F25</f>
        <v>0</v>
      </c>
      <c r="G44" s="51">
        <f>ISI!G40+NFM!G56+CHI!G45+NMM!G44+PPA!G45+FBT!G25+TRE!G25+MAE!G25+TEL!G25+WWP!G25+OIS!G25</f>
        <v>0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</v>
      </c>
      <c r="L44" s="51">
        <f>ISI!L40+NFM!L56+CHI!L45+NMM!L44+PPA!L45+FBT!L25+TRE!L25+MAE!L25+TEL!L25+WWP!L25+OIS!L25</f>
        <v>0</v>
      </c>
      <c r="M44" s="51">
        <f>ISI!M40+NFM!M56+CHI!M45+NMM!M44+PPA!M45+FBT!M25+TRE!M25+MAE!M25+TEL!M25+WWP!M25+OIS!M25</f>
        <v>0</v>
      </c>
      <c r="N44" s="51">
        <f>ISI!N40+NFM!N56+CHI!N45+NMM!N44+PPA!N45+FBT!N25+TRE!N25+MAE!N25+TEL!N25+WWP!N25+OIS!N25</f>
        <v>0</v>
      </c>
      <c r="O44" s="51">
        <f>ISI!O40+NFM!O56+CHI!O45+NMM!O44+PPA!O45+FBT!O25+TRE!O25+MAE!O25+TEL!O25+WWP!O25+OIS!O25</f>
        <v>0</v>
      </c>
      <c r="P44" s="51">
        <f>ISI!P40+NFM!P56+CHI!P45+NMM!P44+PPA!P45+FBT!P25+TRE!P25+MAE!P25+TEL!P25+WWP!P25+OIS!P25</f>
        <v>0</v>
      </c>
      <c r="Q44" s="51">
        <f>ISI!Q40+NFM!Q56+CHI!Q45+NMM!Q44+PPA!Q45+FBT!Q25+TRE!Q25+MAE!Q25+TEL!Q25+WWP!Q25+OIS!Q25</f>
        <v>0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0</v>
      </c>
      <c r="C48" s="64">
        <f>ISI!C44+NFM!C60+CHI!C49+NMM!C48+PPA!C49+FBT!C29+TRE!C29+MAE!C29+TEL!C29+WWP!C29+OIS!C29</f>
        <v>0</v>
      </c>
      <c r="D48" s="64">
        <f>ISI!D44+NFM!D60+CHI!D49+NMM!D48+PPA!D49+FBT!D29+TRE!D29+MAE!D29+TEL!D29+WWP!D29+OIS!D29</f>
        <v>0</v>
      </c>
      <c r="E48" s="64">
        <f>ISI!E44+NFM!E60+CHI!E49+NMM!E48+PPA!E49+FBT!E29+TRE!E29+MAE!E29+TEL!E29+WWP!E29+OIS!E29</f>
        <v>8.6136499999999927</v>
      </c>
      <c r="F48" s="64">
        <f>ISI!F44+NFM!F60+CHI!F49+NMM!F48+PPA!F49+FBT!F29+TRE!F29+MAE!F29+TEL!F29+WWP!F29+OIS!F29</f>
        <v>11.815300000000001</v>
      </c>
      <c r="G48" s="64">
        <f>ISI!G44+NFM!G60+CHI!G49+NMM!G48+PPA!G49+FBT!G29+TRE!G29+MAE!G29+TEL!G29+WWP!G29+OIS!G29</f>
        <v>11.608209665587417</v>
      </c>
      <c r="H48" s="64">
        <f>ISI!H44+NFM!H60+CHI!H49+NMM!H48+PPA!H49+FBT!H29+TRE!H29+MAE!H29+TEL!H29+WWP!H29+OIS!H29</f>
        <v>14.6</v>
      </c>
      <c r="I48" s="64">
        <f>ISI!I44+NFM!I60+CHI!I49+NMM!I48+PPA!I49+FBT!I29+TRE!I29+MAE!I29+TEL!I29+WWP!I29+OIS!I29</f>
        <v>11.402070000000002</v>
      </c>
      <c r="J48" s="64">
        <f>ISI!J44+NFM!J60+CHI!J49+NMM!J48+PPA!J49+FBT!J29+TRE!J29+MAE!J29+TEL!J29+WWP!J29+OIS!J29</f>
        <v>11.301019999999994</v>
      </c>
      <c r="K48" s="64">
        <f>ISI!K44+NFM!K60+CHI!K49+NMM!K48+PPA!K49+FBT!K29+TRE!K29+MAE!K29+TEL!K29+WWP!K29+OIS!K29</f>
        <v>9.3837699999999984</v>
      </c>
      <c r="L48" s="64">
        <f>ISI!L44+NFM!L60+CHI!L49+NMM!L48+PPA!L49+FBT!L29+TRE!L29+MAE!L29+TEL!L29+WWP!L29+OIS!L29</f>
        <v>12.419986624629789</v>
      </c>
      <c r="M48" s="64">
        <f>ISI!M44+NFM!M60+CHI!M49+NMM!M48+PPA!M49+FBT!M29+TRE!M29+MAE!M29+TEL!M29+WWP!M29+OIS!M29</f>
        <v>8.9089519607629484</v>
      </c>
      <c r="N48" s="64">
        <f>ISI!N44+NFM!N60+CHI!N49+NMM!N48+PPA!N49+FBT!N29+TRE!N29+MAE!N29+TEL!N29+WWP!N29+OIS!N29</f>
        <v>11.584025963657218</v>
      </c>
      <c r="O48" s="64">
        <f>ISI!O44+NFM!O60+CHI!O49+NMM!O48+PPA!O49+FBT!O29+TRE!O29+MAE!O29+TEL!O29+WWP!O29+OIS!O29</f>
        <v>12.228909907327802</v>
      </c>
      <c r="P48" s="64">
        <f>ISI!P44+NFM!P60+CHI!P49+NMM!P48+PPA!P49+FBT!P29+TRE!P29+MAE!P29+TEL!P29+WWP!P29+OIS!P29</f>
        <v>13.399298401327313</v>
      </c>
      <c r="Q48" s="64">
        <f>ISI!Q44+NFM!Q60+CHI!Q49+NMM!Q48+PPA!Q49+FBT!Q29+TRE!Q29+MAE!Q29+TEL!Q29+WWP!Q29+OIS!Q29</f>
        <v>0.2388467055370711</v>
      </c>
    </row>
    <row r="49" spans="1:17" x14ac:dyDescent="0.25">
      <c r="A49" s="63" t="s">
        <v>21</v>
      </c>
      <c r="B49" s="62">
        <f>ISI!B45+NFM!B61+CHI!B50+NMM!B49+PPA!B50+FBT!B30+TRE!B30+MAE!B30+TEL!B30+WWP!B30+OIS!B30</f>
        <v>278.75184209295895</v>
      </c>
      <c r="C49" s="62">
        <f>ISI!C45+NFM!C61+CHI!C50+NMM!C49+PPA!C50+FBT!C30+TRE!C30+MAE!C30+TEL!C30+WWP!C30+OIS!C30</f>
        <v>255.05763000000002</v>
      </c>
      <c r="D49" s="62">
        <f>ISI!D45+NFM!D61+CHI!D50+NMM!D49+PPA!D50+FBT!D30+TRE!D30+MAE!D30+TEL!D30+WWP!D30+OIS!D30</f>
        <v>295.29781999999994</v>
      </c>
      <c r="E49" s="62">
        <f>ISI!E45+NFM!E61+CHI!E50+NMM!E49+PPA!E50+FBT!E30+TRE!E30+MAE!E30+TEL!E30+WWP!E30+OIS!E30</f>
        <v>306.40605999999991</v>
      </c>
      <c r="F49" s="62">
        <f>ISI!F45+NFM!F61+CHI!F50+NMM!F49+PPA!F50+FBT!F30+TRE!F30+MAE!F30+TEL!F30+WWP!F30+OIS!F30</f>
        <v>331.94643000000008</v>
      </c>
      <c r="G49" s="62">
        <f>ISI!G45+NFM!G61+CHI!G50+NMM!G49+PPA!G50+FBT!G30+TRE!G30+MAE!G30+TEL!G30+WWP!G30+OIS!G30</f>
        <v>294.84869301658938</v>
      </c>
      <c r="H49" s="62">
        <f>ISI!H45+NFM!H61+CHI!H50+NMM!H49+PPA!H50+FBT!H30+TRE!H30+MAE!H30+TEL!H30+WWP!H30+OIS!H30</f>
        <v>332.31393999999989</v>
      </c>
      <c r="I49" s="62">
        <f>ISI!I45+NFM!I61+CHI!I50+NMM!I49+PPA!I50+FBT!I30+TRE!I30+MAE!I30+TEL!I30+WWP!I30+OIS!I30</f>
        <v>307.62365999999997</v>
      </c>
      <c r="J49" s="62">
        <f>ISI!J45+NFM!J61+CHI!J50+NMM!J49+PPA!J50+FBT!J30+TRE!J30+MAE!J30+TEL!J30+WWP!J30+OIS!J30</f>
        <v>309.74050999999997</v>
      </c>
      <c r="K49" s="62">
        <f>ISI!K45+NFM!K61+CHI!K50+NMM!K49+PPA!K50+FBT!K30+TRE!K30+MAE!K30+TEL!K30+WWP!K30+OIS!K30</f>
        <v>266.5</v>
      </c>
      <c r="L49" s="62">
        <f>ISI!L45+NFM!L61+CHI!L50+NMM!L49+PPA!L50+FBT!L30+TRE!L30+MAE!L30+TEL!L30+WWP!L30+OIS!L30</f>
        <v>311.6862882020572</v>
      </c>
      <c r="M49" s="62">
        <f>ISI!M45+NFM!M61+CHI!M50+NMM!M49+PPA!M50+FBT!M30+TRE!M30+MAE!M30+TEL!M30+WWP!M30+OIS!M30</f>
        <v>307.57503682218282</v>
      </c>
      <c r="N49" s="62">
        <f>ISI!N45+NFM!N61+CHI!N50+NMM!N49+PPA!N50+FBT!N30+TRE!N30+MAE!N30+TEL!N30+WWP!N30+OIS!N30</f>
        <v>275.67434565727814</v>
      </c>
      <c r="O49" s="62">
        <f>ISI!O45+NFM!O61+CHI!O50+NMM!O49+PPA!O50+FBT!O30+TRE!O30+MAE!O30+TEL!O30+WWP!O30+OIS!O30</f>
        <v>262.527284850905</v>
      </c>
      <c r="P49" s="62">
        <f>ISI!P45+NFM!P61+CHI!P50+NMM!P49+PPA!P50+FBT!P30+TRE!P30+MAE!P30+TEL!P30+WWP!P30+OIS!P30</f>
        <v>260.87942713166495</v>
      </c>
      <c r="Q49" s="62">
        <f>ISI!Q45+NFM!Q61+CHI!Q50+NMM!Q49+PPA!Q50+FBT!Q30+TRE!Q30+MAE!Q30+TEL!Q30+WWP!Q30+OIS!Q30</f>
        <v>271.71355313006251</v>
      </c>
    </row>
    <row r="50" spans="1:17" x14ac:dyDescent="0.25">
      <c r="A50" s="50" t="s">
        <v>65</v>
      </c>
      <c r="B50" s="38">
        <f t="shared" ref="B50:Q50" si="4">SUM(B51,B54,B60,B64,B68,B72:B77)</f>
        <v>734.77336996367558</v>
      </c>
      <c r="C50" s="38">
        <f t="shared" si="4"/>
        <v>755.34484999999995</v>
      </c>
      <c r="D50" s="38">
        <f t="shared" si="4"/>
        <v>738.50408000000016</v>
      </c>
      <c r="E50" s="38">
        <f t="shared" si="4"/>
        <v>726.1245399999998</v>
      </c>
      <c r="F50" s="38">
        <f t="shared" si="4"/>
        <v>807.11947000000009</v>
      </c>
      <c r="G50" s="38">
        <f t="shared" si="4"/>
        <v>778.75665499980676</v>
      </c>
      <c r="H50" s="38">
        <f t="shared" si="4"/>
        <v>848.26146000000062</v>
      </c>
      <c r="I50" s="38">
        <f t="shared" si="4"/>
        <v>805.44749000000002</v>
      </c>
      <c r="J50" s="38">
        <f t="shared" si="4"/>
        <v>784.70133000000021</v>
      </c>
      <c r="K50" s="38">
        <f t="shared" si="4"/>
        <v>676.96857</v>
      </c>
      <c r="L50" s="38">
        <f t="shared" si="4"/>
        <v>755.63158058952888</v>
      </c>
      <c r="M50" s="38">
        <f t="shared" si="4"/>
        <v>728.20634530226198</v>
      </c>
      <c r="N50" s="38">
        <f t="shared" si="4"/>
        <v>679.20220205324586</v>
      </c>
      <c r="O50" s="38">
        <f t="shared" si="4"/>
        <v>645.60122105622725</v>
      </c>
      <c r="P50" s="38">
        <f t="shared" si="4"/>
        <v>653.33960790051117</v>
      </c>
      <c r="Q50" s="38">
        <f t="shared" si="4"/>
        <v>650.82496650437395</v>
      </c>
    </row>
    <row r="51" spans="1:17" x14ac:dyDescent="0.25">
      <c r="A51" s="61" t="s">
        <v>13</v>
      </c>
      <c r="B51" s="45">
        <f>ISI!B$46</f>
        <v>340.50803738416658</v>
      </c>
      <c r="C51" s="45">
        <f>ISI!C$46</f>
        <v>356.62604000000005</v>
      </c>
      <c r="D51" s="45">
        <f>ISI!D$46</f>
        <v>362.44129000000015</v>
      </c>
      <c r="E51" s="45">
        <f>ISI!E$46</f>
        <v>331.07992999999954</v>
      </c>
      <c r="F51" s="45">
        <f>ISI!F$46</f>
        <v>393.48398000000026</v>
      </c>
      <c r="G51" s="45">
        <f>ISI!G$46</f>
        <v>347.28626365264142</v>
      </c>
      <c r="H51" s="45">
        <f>ISI!H$46</f>
        <v>438.13171000000028</v>
      </c>
      <c r="I51" s="45">
        <f>ISI!I$46</f>
        <v>418.70930000000044</v>
      </c>
      <c r="J51" s="45">
        <f>ISI!J$46</f>
        <v>404.54001000000011</v>
      </c>
      <c r="K51" s="45">
        <f>ISI!K$46</f>
        <v>334.08002999999997</v>
      </c>
      <c r="L51" s="45">
        <f>ISI!L$46</f>
        <v>398.61416342443579</v>
      </c>
      <c r="M51" s="45">
        <f>ISI!M$46</f>
        <v>347.42992184997644</v>
      </c>
      <c r="N51" s="45">
        <f>ISI!N$46</f>
        <v>306.45733571129813</v>
      </c>
      <c r="O51" s="45">
        <f>ISI!O$46</f>
        <v>285.83177447191656</v>
      </c>
      <c r="P51" s="45">
        <f>ISI!P$46</f>
        <v>275.15095243730138</v>
      </c>
      <c r="Q51" s="45">
        <f>ISI!Q$46</f>
        <v>281.32308750074924</v>
      </c>
    </row>
    <row r="52" spans="1:17" x14ac:dyDescent="0.25">
      <c r="A52" s="57" t="s">
        <v>46</v>
      </c>
      <c r="B52" s="35">
        <f>ISI!B$47</f>
        <v>0</v>
      </c>
      <c r="C52" s="35">
        <f>ISI!C$47</f>
        <v>0</v>
      </c>
      <c r="D52" s="35">
        <f>ISI!D$47</f>
        <v>0</v>
      </c>
      <c r="E52" s="35">
        <f>ISI!E$47</f>
        <v>0</v>
      </c>
      <c r="F52" s="35">
        <f>ISI!F$47</f>
        <v>0</v>
      </c>
      <c r="G52" s="35">
        <f>ISI!G$47</f>
        <v>0</v>
      </c>
      <c r="H52" s="35">
        <f>ISI!H$47</f>
        <v>0</v>
      </c>
      <c r="I52" s="35">
        <f>ISI!I$47</f>
        <v>0</v>
      </c>
      <c r="J52" s="35">
        <f>ISI!J$47</f>
        <v>0</v>
      </c>
      <c r="K52" s="35">
        <f>ISI!K$47</f>
        <v>0</v>
      </c>
      <c r="L52" s="35">
        <f>ISI!L$47</f>
        <v>0</v>
      </c>
      <c r="M52" s="35">
        <f>ISI!M$47</f>
        <v>0</v>
      </c>
      <c r="N52" s="35">
        <f>ISI!N$47</f>
        <v>0</v>
      </c>
      <c r="O52" s="35">
        <f>ISI!O$47</f>
        <v>0</v>
      </c>
      <c r="P52" s="35">
        <f>ISI!P$47</f>
        <v>0</v>
      </c>
      <c r="Q52" s="35">
        <f>ISI!Q$47</f>
        <v>0</v>
      </c>
    </row>
    <row r="53" spans="1:17" x14ac:dyDescent="0.25">
      <c r="A53" s="57" t="s">
        <v>45</v>
      </c>
      <c r="B53" s="35">
        <f>ISI!B$48</f>
        <v>340.50803738416658</v>
      </c>
      <c r="C53" s="35">
        <f>ISI!C$48</f>
        <v>356.62604000000005</v>
      </c>
      <c r="D53" s="35">
        <f>ISI!D$48</f>
        <v>362.44129000000015</v>
      </c>
      <c r="E53" s="35">
        <f>ISI!E$48</f>
        <v>331.07992999999954</v>
      </c>
      <c r="F53" s="35">
        <f>ISI!F$48</f>
        <v>393.48398000000026</v>
      </c>
      <c r="G53" s="35">
        <f>ISI!G$48</f>
        <v>347.28626365264142</v>
      </c>
      <c r="H53" s="35">
        <f>ISI!H$48</f>
        <v>438.13171000000028</v>
      </c>
      <c r="I53" s="35">
        <f>ISI!I$48</f>
        <v>418.70930000000044</v>
      </c>
      <c r="J53" s="35">
        <f>ISI!J$48</f>
        <v>404.54001000000011</v>
      </c>
      <c r="K53" s="35">
        <f>ISI!K$48</f>
        <v>334.08002999999997</v>
      </c>
      <c r="L53" s="35">
        <f>ISI!L$48</f>
        <v>398.61416342443579</v>
      </c>
      <c r="M53" s="35">
        <f>ISI!M$48</f>
        <v>347.42992184997644</v>
      </c>
      <c r="N53" s="35">
        <f>ISI!N$48</f>
        <v>306.45733571129813</v>
      </c>
      <c r="O53" s="35">
        <f>ISI!O$48</f>
        <v>285.83177447191656</v>
      </c>
      <c r="P53" s="35">
        <f>ISI!P$48</f>
        <v>275.15095243730138</v>
      </c>
      <c r="Q53" s="35">
        <f>ISI!Q$48</f>
        <v>281.32308750074924</v>
      </c>
    </row>
    <row r="54" spans="1:17" x14ac:dyDescent="0.25">
      <c r="A54" s="58" t="s">
        <v>12</v>
      </c>
      <c r="B54" s="37">
        <f>NFM!B$62</f>
        <v>0</v>
      </c>
      <c r="C54" s="37">
        <f>NFM!C$62</f>
        <v>0</v>
      </c>
      <c r="D54" s="37">
        <f>NFM!D$62</f>
        <v>0</v>
      </c>
      <c r="E54" s="37">
        <f>NFM!E$62</f>
        <v>0</v>
      </c>
      <c r="F54" s="37">
        <f>NFM!F$62</f>
        <v>0</v>
      </c>
      <c r="G54" s="37">
        <f>NFM!G$62</f>
        <v>0</v>
      </c>
      <c r="H54" s="37">
        <f>NFM!H$62</f>
        <v>0</v>
      </c>
      <c r="I54" s="37">
        <f>NFM!I$62</f>
        <v>0</v>
      </c>
      <c r="J54" s="37">
        <f>NFM!J$62</f>
        <v>0</v>
      </c>
      <c r="K54" s="37">
        <f>NFM!K$62</f>
        <v>0</v>
      </c>
      <c r="L54" s="37">
        <f>NFM!L$62</f>
        <v>0</v>
      </c>
      <c r="M54" s="37">
        <f>NFM!M$62</f>
        <v>0</v>
      </c>
      <c r="N54" s="37">
        <f>NFM!N$62</f>
        <v>0</v>
      </c>
      <c r="O54" s="37">
        <f>NFM!O$62</f>
        <v>0</v>
      </c>
      <c r="P54" s="37">
        <f>NFM!P$62</f>
        <v>0</v>
      </c>
      <c r="Q54" s="37">
        <f>NFM!Q$62</f>
        <v>0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0</v>
      </c>
      <c r="C56" s="35">
        <f>NFM!C$64</f>
        <v>0</v>
      </c>
      <c r="D56" s="35">
        <f>NFM!D$64</f>
        <v>0</v>
      </c>
      <c r="E56" s="35">
        <f>NFM!E$64</f>
        <v>0</v>
      </c>
      <c r="F56" s="35">
        <f>NFM!F$64</f>
        <v>0</v>
      </c>
      <c r="G56" s="35">
        <f>NFM!G$64</f>
        <v>0</v>
      </c>
      <c r="H56" s="35">
        <f>NFM!H$64</f>
        <v>0</v>
      </c>
      <c r="I56" s="35">
        <f>NFM!I$64</f>
        <v>0</v>
      </c>
      <c r="J56" s="35">
        <f>NFM!J$64</f>
        <v>0</v>
      </c>
      <c r="K56" s="35">
        <f>NFM!K$64</f>
        <v>0</v>
      </c>
      <c r="L56" s="35">
        <f>NFM!L$64</f>
        <v>0</v>
      </c>
      <c r="M56" s="35">
        <f>NFM!M$64</f>
        <v>0</v>
      </c>
      <c r="N56" s="35">
        <f>NFM!N$64</f>
        <v>0</v>
      </c>
      <c r="O56" s="35">
        <f>NFM!O$64</f>
        <v>0</v>
      </c>
      <c r="P56" s="35">
        <f>NFM!P$64</f>
        <v>0</v>
      </c>
      <c r="Q56" s="35">
        <f>NFM!Q$64</f>
        <v>0</v>
      </c>
    </row>
    <row r="57" spans="1:17" x14ac:dyDescent="0.25">
      <c r="A57" s="60" t="s">
        <v>43</v>
      </c>
      <c r="B57" s="44">
        <f>NFM!B$65</f>
        <v>0</v>
      </c>
      <c r="C57" s="44">
        <f>NFM!C$65</f>
        <v>0</v>
      </c>
      <c r="D57" s="44">
        <f>NFM!D$65</f>
        <v>0</v>
      </c>
      <c r="E57" s="44">
        <f>NFM!E$65</f>
        <v>0</v>
      </c>
      <c r="F57" s="44">
        <f>NFM!F$65</f>
        <v>0</v>
      </c>
      <c r="G57" s="44">
        <f>NFM!G$65</f>
        <v>0</v>
      </c>
      <c r="H57" s="44">
        <f>NFM!H$65</f>
        <v>0</v>
      </c>
      <c r="I57" s="44">
        <f>NFM!I$65</f>
        <v>0</v>
      </c>
      <c r="J57" s="44">
        <f>NFM!J$65</f>
        <v>0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0</v>
      </c>
      <c r="C58" s="43">
        <f>NFM!C$66</f>
        <v>0</v>
      </c>
      <c r="D58" s="43">
        <f>NFM!D$66</f>
        <v>0</v>
      </c>
      <c r="E58" s="43">
        <f>NFM!E$66</f>
        <v>0</v>
      </c>
      <c r="F58" s="43">
        <f>NFM!F$66</f>
        <v>0</v>
      </c>
      <c r="G58" s="43">
        <f>NFM!G$66</f>
        <v>0</v>
      </c>
      <c r="H58" s="43">
        <f>NFM!H$66</f>
        <v>0</v>
      </c>
      <c r="I58" s="43">
        <f>NFM!I$66</f>
        <v>0</v>
      </c>
      <c r="J58" s="43">
        <f>NFM!J$66</f>
        <v>0</v>
      </c>
      <c r="K58" s="43">
        <f>NFM!K$66</f>
        <v>0</v>
      </c>
      <c r="L58" s="43">
        <f>NFM!L$66</f>
        <v>0</v>
      </c>
      <c r="M58" s="43">
        <f>NFM!M$66</f>
        <v>0</v>
      </c>
      <c r="N58" s="43">
        <f>NFM!N$66</f>
        <v>0</v>
      </c>
      <c r="O58" s="43">
        <f>NFM!O$66</f>
        <v>0</v>
      </c>
      <c r="P58" s="43">
        <f>NFM!P$66</f>
        <v>0</v>
      </c>
      <c r="Q58" s="43">
        <f>NFM!Q$66</f>
        <v>0</v>
      </c>
    </row>
    <row r="59" spans="1:17" x14ac:dyDescent="0.25">
      <c r="A59" s="57" t="s">
        <v>42</v>
      </c>
      <c r="B59" s="35">
        <f>NFM!B$67</f>
        <v>0</v>
      </c>
      <c r="C59" s="35">
        <f>NFM!C$67</f>
        <v>0</v>
      </c>
      <c r="D59" s="35">
        <f>NFM!D$67</f>
        <v>0</v>
      </c>
      <c r="E59" s="35">
        <f>NFM!E$67</f>
        <v>0</v>
      </c>
      <c r="F59" s="35">
        <f>NFM!F$67</f>
        <v>0</v>
      </c>
      <c r="G59" s="35">
        <f>NFM!G$67</f>
        <v>0</v>
      </c>
      <c r="H59" s="35">
        <f>NFM!H$67</f>
        <v>0</v>
      </c>
      <c r="I59" s="35">
        <f>NFM!I$67</f>
        <v>0</v>
      </c>
      <c r="J59" s="35">
        <f>NFM!J$67</f>
        <v>0</v>
      </c>
      <c r="K59" s="35">
        <f>NFM!K$67</f>
        <v>0</v>
      </c>
      <c r="L59" s="35">
        <f>NFM!L$67</f>
        <v>0</v>
      </c>
      <c r="M59" s="35">
        <f>NFM!M$67</f>
        <v>0</v>
      </c>
      <c r="N59" s="35">
        <f>NFM!N$67</f>
        <v>0</v>
      </c>
      <c r="O59" s="35">
        <f>NFM!O$67</f>
        <v>0</v>
      </c>
      <c r="P59" s="35">
        <f>NFM!P$67</f>
        <v>0</v>
      </c>
      <c r="Q59" s="35">
        <f>NFM!Q$67</f>
        <v>0</v>
      </c>
    </row>
    <row r="60" spans="1:17" x14ac:dyDescent="0.25">
      <c r="A60" s="58" t="s">
        <v>11</v>
      </c>
      <c r="B60" s="37">
        <f>CHI!B$51</f>
        <v>42.02021957361449</v>
      </c>
      <c r="C60" s="37">
        <f>CHI!C$51</f>
        <v>40.831459999999964</v>
      </c>
      <c r="D60" s="37">
        <f>CHI!D$51</f>
        <v>41.032160000000047</v>
      </c>
      <c r="E60" s="37">
        <f>CHI!E$51</f>
        <v>62.131780000000155</v>
      </c>
      <c r="F60" s="37">
        <f>CHI!F$51</f>
        <v>65.821129999999883</v>
      </c>
      <c r="G60" s="37">
        <f>CHI!G$51</f>
        <v>70.609906694126565</v>
      </c>
      <c r="H60" s="37">
        <f>CHI!H$51</f>
        <v>61.245450000000247</v>
      </c>
      <c r="I60" s="37">
        <f>CHI!I$51</f>
        <v>59.936129999999736</v>
      </c>
      <c r="J60" s="37">
        <f>CHI!J$51</f>
        <v>51.683939999999993</v>
      </c>
      <c r="K60" s="37">
        <f>CHI!K$51</f>
        <v>39.905180000000001</v>
      </c>
      <c r="L60" s="37">
        <f>CHI!L$51</f>
        <v>45.903739844361269</v>
      </c>
      <c r="M60" s="37">
        <f>CHI!M$51</f>
        <v>57.874447848940541</v>
      </c>
      <c r="N60" s="37">
        <f>CHI!N$51</f>
        <v>61.438235386751494</v>
      </c>
      <c r="O60" s="37">
        <f>CHI!O$51</f>
        <v>70.097283515584934</v>
      </c>
      <c r="P60" s="37">
        <f>CHI!P$51</f>
        <v>58.385340789089</v>
      </c>
      <c r="Q60" s="37">
        <f>CHI!Q$51</f>
        <v>55.162553473340921</v>
      </c>
    </row>
    <row r="61" spans="1:17" x14ac:dyDescent="0.25">
      <c r="A61" s="57" t="s">
        <v>61</v>
      </c>
      <c r="B61" s="35">
        <f>CHI!B$52</f>
        <v>0</v>
      </c>
      <c r="C61" s="35">
        <f>CHI!C$52</f>
        <v>0</v>
      </c>
      <c r="D61" s="35">
        <f>CHI!D$52</f>
        <v>0</v>
      </c>
      <c r="E61" s="35">
        <f>CHI!E$52</f>
        <v>0</v>
      </c>
      <c r="F61" s="35">
        <f>CHI!F$52</f>
        <v>0</v>
      </c>
      <c r="G61" s="35">
        <f>CHI!G$52</f>
        <v>0</v>
      </c>
      <c r="H61" s="35">
        <f>CHI!H$52</f>
        <v>0</v>
      </c>
      <c r="I61" s="35">
        <f>CHI!I$52</f>
        <v>0</v>
      </c>
      <c r="J61" s="35">
        <f>CHI!J$52</f>
        <v>0</v>
      </c>
      <c r="K61" s="35">
        <f>CHI!K$52</f>
        <v>0</v>
      </c>
      <c r="L61" s="35">
        <f>CHI!L$52</f>
        <v>0</v>
      </c>
      <c r="M61" s="35">
        <f>CHI!M$52</f>
        <v>0</v>
      </c>
      <c r="N61" s="35">
        <f>CHI!N$52</f>
        <v>0</v>
      </c>
      <c r="O61" s="35">
        <f>CHI!O$52</f>
        <v>0</v>
      </c>
      <c r="P61" s="35">
        <f>CHI!P$52</f>
        <v>0</v>
      </c>
      <c r="Q61" s="35">
        <f>CHI!Q$52</f>
        <v>0</v>
      </c>
    </row>
    <row r="62" spans="1:17" x14ac:dyDescent="0.25">
      <c r="A62" s="57" t="s">
        <v>40</v>
      </c>
      <c r="B62" s="35">
        <f>CHI!B$53</f>
        <v>36.756840084206651</v>
      </c>
      <c r="C62" s="35">
        <f>CHI!C$53</f>
        <v>35.562804536434989</v>
      </c>
      <c r="D62" s="35">
        <f>CHI!D$53</f>
        <v>35.865330681154028</v>
      </c>
      <c r="E62" s="35">
        <f>CHI!E$53</f>
        <v>54.666559433608271</v>
      </c>
      <c r="F62" s="35">
        <f>CHI!F$53</f>
        <v>57.888814898273914</v>
      </c>
      <c r="G62" s="35">
        <f>CHI!G$53</f>
        <v>62.932241777644208</v>
      </c>
      <c r="H62" s="35">
        <f>CHI!H$53</f>
        <v>53.940104533435111</v>
      </c>
      <c r="I62" s="35">
        <f>CHI!I$53</f>
        <v>53.167103798179213</v>
      </c>
      <c r="J62" s="35">
        <f>CHI!J$53</f>
        <v>44.915422552277938</v>
      </c>
      <c r="K62" s="35">
        <f>CHI!K$53</f>
        <v>34.877553142957801</v>
      </c>
      <c r="L62" s="35">
        <f>CHI!L$53</f>
        <v>40.289029980038961</v>
      </c>
      <c r="M62" s="35">
        <f>CHI!M$53</f>
        <v>51.513167266377131</v>
      </c>
      <c r="N62" s="35">
        <f>CHI!N$53</f>
        <v>53.945633140818856</v>
      </c>
      <c r="O62" s="35">
        <f>CHI!O$53</f>
        <v>62.431358863589438</v>
      </c>
      <c r="P62" s="35">
        <f>CHI!P$53</f>
        <v>52.111144280892994</v>
      </c>
      <c r="Q62" s="35">
        <f>CHI!Q$53</f>
        <v>48.741510795306958</v>
      </c>
    </row>
    <row r="63" spans="1:17" x14ac:dyDescent="0.25">
      <c r="A63" s="57" t="s">
        <v>39</v>
      </c>
      <c r="B63" s="35">
        <f>CHI!B$54</f>
        <v>5.2633794894078418</v>
      </c>
      <c r="C63" s="35">
        <f>CHI!C$54</f>
        <v>5.2686554635649747</v>
      </c>
      <c r="D63" s="35">
        <f>CHI!D$54</f>
        <v>5.1668293188460188</v>
      </c>
      <c r="E63" s="35">
        <f>CHI!E$54</f>
        <v>7.465220566391884</v>
      </c>
      <c r="F63" s="35">
        <f>CHI!F$54</f>
        <v>7.9323151017259725</v>
      </c>
      <c r="G63" s="35">
        <f>CHI!G$54</f>
        <v>7.6776649164823549</v>
      </c>
      <c r="H63" s="35">
        <f>CHI!H$54</f>
        <v>7.3053454665651394</v>
      </c>
      <c r="I63" s="35">
        <f>CHI!I$54</f>
        <v>6.7690262018205214</v>
      </c>
      <c r="J63" s="35">
        <f>CHI!J$54</f>
        <v>6.7685174477220533</v>
      </c>
      <c r="K63" s="35">
        <f>CHI!K$54</f>
        <v>5.0276268570421969</v>
      </c>
      <c r="L63" s="35">
        <f>CHI!L$54</f>
        <v>5.6147098643223083</v>
      </c>
      <c r="M63" s="35">
        <f>CHI!M$54</f>
        <v>6.361280582563408</v>
      </c>
      <c r="N63" s="35">
        <f>CHI!N$54</f>
        <v>7.4926022459326367</v>
      </c>
      <c r="O63" s="35">
        <f>CHI!O$54</f>
        <v>7.6659246519954998</v>
      </c>
      <c r="P63" s="35">
        <f>CHI!P$54</f>
        <v>6.2741965081960078</v>
      </c>
      <c r="Q63" s="35">
        <f>CHI!Q$54</f>
        <v>6.4210426780339631</v>
      </c>
    </row>
    <row r="64" spans="1:17" x14ac:dyDescent="0.25">
      <c r="A64" s="58" t="s">
        <v>10</v>
      </c>
      <c r="B64" s="37">
        <f>NMM!B$50</f>
        <v>199.57971111827271</v>
      </c>
      <c r="C64" s="37">
        <f>NMM!C$50</f>
        <v>205.60824000000002</v>
      </c>
      <c r="D64" s="37">
        <f>NMM!D$50</f>
        <v>173.17162999999999</v>
      </c>
      <c r="E64" s="37">
        <f>NMM!E$50</f>
        <v>138.65827999999999</v>
      </c>
      <c r="F64" s="37">
        <f>NMM!F$50</f>
        <v>167.51416</v>
      </c>
      <c r="G64" s="37">
        <f>NMM!G$50</f>
        <v>169.31332261455009</v>
      </c>
      <c r="H64" s="37">
        <f>NMM!H$50</f>
        <v>174.03869000000003</v>
      </c>
      <c r="I64" s="37">
        <f>NMM!I$50</f>
        <v>153.68918000000002</v>
      </c>
      <c r="J64" s="37">
        <f>NMM!J$50</f>
        <v>155.54058000000001</v>
      </c>
      <c r="K64" s="37">
        <f>NMM!K$50</f>
        <v>151.05029999999999</v>
      </c>
      <c r="L64" s="37">
        <f>NMM!L$50</f>
        <v>153.67046973602581</v>
      </c>
      <c r="M64" s="37">
        <f>NMM!M$50</f>
        <v>165.72838491589886</v>
      </c>
      <c r="N64" s="37">
        <f>NMM!N$50</f>
        <v>160.96932357329928</v>
      </c>
      <c r="O64" s="37">
        <f>NMM!O$50</f>
        <v>135.43296925393889</v>
      </c>
      <c r="P64" s="37">
        <f>NMM!P$50</f>
        <v>157.65500219618806</v>
      </c>
      <c r="Q64" s="37">
        <f>NMM!Q$50</f>
        <v>150.51414252552021</v>
      </c>
    </row>
    <row r="65" spans="1:17" x14ac:dyDescent="0.25">
      <c r="A65" s="57" t="s">
        <v>38</v>
      </c>
      <c r="B65" s="35">
        <f>NMM!B$51</f>
        <v>51.905700000000003</v>
      </c>
      <c r="C65" s="35">
        <f>NMM!C$51</f>
        <v>50.8602693227988</v>
      </c>
      <c r="D65" s="35">
        <f>NMM!D$51</f>
        <v>45.056438090022311</v>
      </c>
      <c r="E65" s="35">
        <f>NMM!E$51</f>
        <v>36.8190372739327</v>
      </c>
      <c r="F65" s="35">
        <f>NMM!F$51</f>
        <v>45.009749684774704</v>
      </c>
      <c r="G65" s="35">
        <f>NMM!G$51</f>
        <v>42.56019942467335</v>
      </c>
      <c r="H65" s="35">
        <f>NMM!H$51</f>
        <v>49.485322063302597</v>
      </c>
      <c r="I65" s="35">
        <f>NMM!I$51</f>
        <v>49.527371332675472</v>
      </c>
      <c r="J65" s="35">
        <f>NMM!J$51</f>
        <v>52.998405203250201</v>
      </c>
      <c r="K65" s="35">
        <f>NMM!K$51</f>
        <v>48.923653642178486</v>
      </c>
      <c r="L65" s="35">
        <f>NMM!L$51</f>
        <v>52.93952995028986</v>
      </c>
      <c r="M65" s="35">
        <f>NMM!M$51</f>
        <v>63.779065025181175</v>
      </c>
      <c r="N65" s="35">
        <f>NMM!N$51</f>
        <v>58.540238457095334</v>
      </c>
      <c r="O65" s="35">
        <f>NMM!O$51</f>
        <v>54.346224882384234</v>
      </c>
      <c r="P65" s="35">
        <f>NMM!P$51</f>
        <v>53.929428179117899</v>
      </c>
      <c r="Q65" s="35">
        <f>NMM!Q$51</f>
        <v>44.101225676765587</v>
      </c>
    </row>
    <row r="66" spans="1:17" x14ac:dyDescent="0.25">
      <c r="A66" s="57" t="s">
        <v>37</v>
      </c>
      <c r="B66" s="35">
        <f>NMM!B$52</f>
        <v>10.273506151117999</v>
      </c>
      <c r="C66" s="35">
        <f>NMM!C$52</f>
        <v>17.682788551262977</v>
      </c>
      <c r="D66" s="35">
        <f>NMM!D$52</f>
        <v>8.1688009831199242</v>
      </c>
      <c r="E66" s="35">
        <f>NMM!E$52</f>
        <v>1.5080518819150899</v>
      </c>
      <c r="F66" s="35">
        <f>NMM!F$52</f>
        <v>10.689611949597872</v>
      </c>
      <c r="G66" s="35">
        <f>NMM!G$52</f>
        <v>16.668109791327012</v>
      </c>
      <c r="H66" s="35">
        <f>NMM!H$52</f>
        <v>16.469750283784752</v>
      </c>
      <c r="I66" s="35">
        <f>NMM!I$52</f>
        <v>10.14359808125239</v>
      </c>
      <c r="J66" s="35">
        <f>NMM!J$52</f>
        <v>3.6806007151297901</v>
      </c>
      <c r="K66" s="35">
        <f>NMM!K$52</f>
        <v>3.3698211616974438</v>
      </c>
      <c r="L66" s="35">
        <f>NMM!L$52</f>
        <v>2.8679541079066677</v>
      </c>
      <c r="M66" s="35">
        <f>NMM!M$52</f>
        <v>2.9944225382448937</v>
      </c>
      <c r="N66" s="35">
        <f>NMM!N$52</f>
        <v>4.0394097220480436</v>
      </c>
      <c r="O66" s="35">
        <f>NMM!O$52</f>
        <v>9.5706651621412799</v>
      </c>
      <c r="P66" s="35">
        <f>NMM!P$52</f>
        <v>8.4611997277725077</v>
      </c>
      <c r="Q66" s="35">
        <f>NMM!Q$52</f>
        <v>21.604033645725629</v>
      </c>
    </row>
    <row r="67" spans="1:17" x14ac:dyDescent="0.25">
      <c r="A67" s="57" t="s">
        <v>57</v>
      </c>
      <c r="B67" s="35">
        <f>NMM!B$53</f>
        <v>137.40050496715472</v>
      </c>
      <c r="C67" s="35">
        <f>NMM!C$53</f>
        <v>137.06518212593824</v>
      </c>
      <c r="D67" s="35">
        <f>NMM!D$53</f>
        <v>119.94639092685777</v>
      </c>
      <c r="E67" s="35">
        <f>NMM!E$53</f>
        <v>100.3311908441522</v>
      </c>
      <c r="F67" s="35">
        <f>NMM!F$53</f>
        <v>111.81479836562741</v>
      </c>
      <c r="G67" s="35">
        <f>NMM!G$53</f>
        <v>110.08501339854972</v>
      </c>
      <c r="H67" s="35">
        <f>NMM!H$53</f>
        <v>108.08361765291266</v>
      </c>
      <c r="I67" s="35">
        <f>NMM!I$53</f>
        <v>94.018210586072158</v>
      </c>
      <c r="J67" s="35">
        <f>NMM!J$53</f>
        <v>98.861574081620006</v>
      </c>
      <c r="K67" s="35">
        <f>NMM!K$53</f>
        <v>98.756825196124055</v>
      </c>
      <c r="L67" s="35">
        <f>NMM!L$53</f>
        <v>97.862985677829272</v>
      </c>
      <c r="M67" s="35">
        <f>NMM!M$53</f>
        <v>98.95489735247277</v>
      </c>
      <c r="N67" s="35">
        <f>NMM!N$53</f>
        <v>98.389675394155901</v>
      </c>
      <c r="O67" s="35">
        <f>NMM!O$53</f>
        <v>71.516079209413391</v>
      </c>
      <c r="P67" s="35">
        <f>NMM!P$53</f>
        <v>95.264374289297649</v>
      </c>
      <c r="Q67" s="35">
        <f>NMM!Q$53</f>
        <v>84.808883203028998</v>
      </c>
    </row>
    <row r="68" spans="1:17" x14ac:dyDescent="0.25">
      <c r="A68" s="58" t="s">
        <v>9</v>
      </c>
      <c r="B68" s="37">
        <f>PPA!B$51</f>
        <v>13.516389764707258</v>
      </c>
      <c r="C68" s="37">
        <f>PPA!C$51</f>
        <v>16.901069999999997</v>
      </c>
      <c r="D68" s="37">
        <f>PPA!D$51</f>
        <v>21.30509</v>
      </c>
      <c r="E68" s="37">
        <f>PPA!E$51</f>
        <v>24.003909999999998</v>
      </c>
      <c r="F68" s="37">
        <f>PPA!F$51</f>
        <v>20.904980000000002</v>
      </c>
      <c r="G68" s="37">
        <f>PPA!G$51</f>
        <v>19.895019326850999</v>
      </c>
      <c r="H68" s="37">
        <f>PPA!H$51</f>
        <v>14.295919999999999</v>
      </c>
      <c r="I68" s="37">
        <f>PPA!I$51</f>
        <v>10.701050000000002</v>
      </c>
      <c r="J68" s="37">
        <f>PPA!J$51</f>
        <v>12.696110000000001</v>
      </c>
      <c r="K68" s="37">
        <f>PPA!K$51</f>
        <v>10.900270000000001</v>
      </c>
      <c r="L68" s="37">
        <f>PPA!L$51</f>
        <v>7.8568414971131855</v>
      </c>
      <c r="M68" s="37">
        <f>PPA!M$51</f>
        <v>6.9021595052193554</v>
      </c>
      <c r="N68" s="37">
        <f>PPA!N$51</f>
        <v>7.9532414193319081</v>
      </c>
      <c r="O68" s="37">
        <f>PPA!O$51</f>
        <v>8.9080847479924969</v>
      </c>
      <c r="P68" s="37">
        <f>PPA!P$51</f>
        <v>6.329052503240117</v>
      </c>
      <c r="Q68" s="37">
        <f>PPA!Q$51</f>
        <v>6.4956770771950181</v>
      </c>
    </row>
    <row r="69" spans="1:17" x14ac:dyDescent="0.25">
      <c r="A69" s="57" t="s">
        <v>35</v>
      </c>
      <c r="B69" s="35">
        <f>PPA!B$52</f>
        <v>0</v>
      </c>
      <c r="C69" s="35">
        <f>PPA!C$52</f>
        <v>0</v>
      </c>
      <c r="D69" s="35">
        <f>PPA!D$52</f>
        <v>0</v>
      </c>
      <c r="E69" s="35">
        <f>PPA!E$52</f>
        <v>0</v>
      </c>
      <c r="F69" s="35">
        <f>PPA!F$52</f>
        <v>0</v>
      </c>
      <c r="G69" s="35">
        <f>PPA!G$52</f>
        <v>0</v>
      </c>
      <c r="H69" s="35">
        <f>PPA!H$52</f>
        <v>0</v>
      </c>
      <c r="I69" s="35">
        <f>PPA!I$52</f>
        <v>0</v>
      </c>
      <c r="J69" s="35">
        <f>PPA!J$52</f>
        <v>0</v>
      </c>
      <c r="K69" s="35">
        <f>PPA!K$52</f>
        <v>0</v>
      </c>
      <c r="L69" s="35">
        <f>PPA!L$52</f>
        <v>0</v>
      </c>
      <c r="M69" s="35">
        <f>PPA!M$52</f>
        <v>0</v>
      </c>
      <c r="N69" s="35">
        <f>PPA!N$52</f>
        <v>0</v>
      </c>
      <c r="O69" s="35">
        <f>PPA!O$52</f>
        <v>0</v>
      </c>
      <c r="P69" s="35">
        <f>PPA!P$52</f>
        <v>0</v>
      </c>
      <c r="Q69" s="35">
        <f>PPA!Q$52</f>
        <v>0</v>
      </c>
    </row>
    <row r="70" spans="1:17" x14ac:dyDescent="0.25">
      <c r="A70" s="57" t="s">
        <v>56</v>
      </c>
      <c r="B70" s="35">
        <f>PPA!B$53</f>
        <v>0</v>
      </c>
      <c r="C70" s="35">
        <f>PPA!C$53</f>
        <v>0</v>
      </c>
      <c r="D70" s="35">
        <f>PPA!D$53</f>
        <v>0</v>
      </c>
      <c r="E70" s="35">
        <f>PPA!E$53</f>
        <v>0</v>
      </c>
      <c r="F70" s="35">
        <f>PPA!F$53</f>
        <v>0</v>
      </c>
      <c r="G70" s="35">
        <f>PPA!G$53</f>
        <v>0</v>
      </c>
      <c r="H70" s="35">
        <f>PPA!H$53</f>
        <v>0</v>
      </c>
      <c r="I70" s="35">
        <f>PPA!I$53</f>
        <v>0</v>
      </c>
      <c r="J70" s="35">
        <f>PPA!J$53</f>
        <v>0</v>
      </c>
      <c r="K70" s="35">
        <f>PPA!K$53</f>
        <v>0</v>
      </c>
      <c r="L70" s="35">
        <f>PPA!L$53</f>
        <v>0</v>
      </c>
      <c r="M70" s="35">
        <f>PPA!M$53</f>
        <v>0</v>
      </c>
      <c r="N70" s="35">
        <f>PPA!N$53</f>
        <v>0</v>
      </c>
      <c r="O70" s="35">
        <f>PPA!O$53</f>
        <v>0</v>
      </c>
      <c r="P70" s="35">
        <f>PPA!P$53</f>
        <v>0</v>
      </c>
      <c r="Q70" s="35">
        <f>PPA!Q$53</f>
        <v>0</v>
      </c>
    </row>
    <row r="71" spans="1:17" x14ac:dyDescent="0.25">
      <c r="A71" s="57" t="s">
        <v>55</v>
      </c>
      <c r="B71" s="35">
        <f>PPA!B$54</f>
        <v>13.516389764707258</v>
      </c>
      <c r="C71" s="35">
        <f>PPA!C$54</f>
        <v>16.901069999999997</v>
      </c>
      <c r="D71" s="35">
        <f>PPA!D$54</f>
        <v>21.30509</v>
      </c>
      <c r="E71" s="35">
        <f>PPA!E$54</f>
        <v>24.003909999999998</v>
      </c>
      <c r="F71" s="35">
        <f>PPA!F$54</f>
        <v>20.904980000000002</v>
      </c>
      <c r="G71" s="35">
        <f>PPA!G$54</f>
        <v>19.895019326850999</v>
      </c>
      <c r="H71" s="35">
        <f>PPA!H$54</f>
        <v>14.295919999999999</v>
      </c>
      <c r="I71" s="35">
        <f>PPA!I$54</f>
        <v>10.701050000000002</v>
      </c>
      <c r="J71" s="35">
        <f>PPA!J$54</f>
        <v>12.696110000000001</v>
      </c>
      <c r="K71" s="35">
        <f>PPA!K$54</f>
        <v>10.900270000000001</v>
      </c>
      <c r="L71" s="35">
        <f>PPA!L$54</f>
        <v>7.8568414971131855</v>
      </c>
      <c r="M71" s="35">
        <f>PPA!M$54</f>
        <v>6.9021595052193554</v>
      </c>
      <c r="N71" s="35">
        <f>PPA!N$54</f>
        <v>7.9532414193319081</v>
      </c>
      <c r="O71" s="35">
        <f>PPA!O$54</f>
        <v>8.9080847479924969</v>
      </c>
      <c r="P71" s="35">
        <f>PPA!P$54</f>
        <v>6.329052503240117</v>
      </c>
      <c r="Q71" s="35">
        <f>PPA!Q$54</f>
        <v>6.4956770771950181</v>
      </c>
    </row>
    <row r="72" spans="1:17" x14ac:dyDescent="0.25">
      <c r="A72" s="56" t="s">
        <v>54</v>
      </c>
      <c r="B72" s="36">
        <f>FBT!B$12</f>
        <v>22.502161994226622</v>
      </c>
      <c r="C72" s="36">
        <f>FBT!C$12</f>
        <v>24.809469999999997</v>
      </c>
      <c r="D72" s="36">
        <f>FBT!D$12</f>
        <v>29.020429999999998</v>
      </c>
      <c r="E72" s="36">
        <f>FBT!E$12</f>
        <v>26.70581</v>
      </c>
      <c r="F72" s="36">
        <f>FBT!F$12</f>
        <v>24.500879999999999</v>
      </c>
      <c r="G72" s="36">
        <f>FBT!G$12</f>
        <v>22.882513032540182</v>
      </c>
      <c r="H72" s="36">
        <f>FBT!H$12</f>
        <v>20.402290000000001</v>
      </c>
      <c r="I72" s="36">
        <f>FBT!I$12</f>
        <v>18.515509999999999</v>
      </c>
      <c r="J72" s="36">
        <f>FBT!J$12</f>
        <v>17.8858</v>
      </c>
      <c r="K72" s="36">
        <f>FBT!K$12</f>
        <v>16.099270000000001</v>
      </c>
      <c r="L72" s="36">
        <f>FBT!L$12</f>
        <v>17.29174499570793</v>
      </c>
      <c r="M72" s="36">
        <f>FBT!M$12</f>
        <v>22.906353455263396</v>
      </c>
      <c r="N72" s="36">
        <f>FBT!N$12</f>
        <v>20.446745765652949</v>
      </c>
      <c r="O72" s="36">
        <f>FBT!O$12</f>
        <v>18.680991518427565</v>
      </c>
      <c r="P72" s="36">
        <f>FBT!P$12</f>
        <v>24.958600604119319</v>
      </c>
      <c r="Q72" s="36">
        <f>FBT!Q$12</f>
        <v>26.630677782143472</v>
      </c>
    </row>
    <row r="73" spans="1:17" x14ac:dyDescent="0.25">
      <c r="A73" s="21" t="s">
        <v>53</v>
      </c>
      <c r="B73" s="35">
        <f>TRE!B$12</f>
        <v>0.52535212106588514</v>
      </c>
      <c r="C73" s="35">
        <f>TRE!C$12</f>
        <v>0.39990000000000003</v>
      </c>
      <c r="D73" s="35">
        <f>TRE!D$12</f>
        <v>0.49996999999999997</v>
      </c>
      <c r="E73" s="35">
        <f>TRE!E$12</f>
        <v>1.3001199999999999</v>
      </c>
      <c r="F73" s="35">
        <f>TRE!F$12</f>
        <v>1.6003800000000001</v>
      </c>
      <c r="G73" s="35">
        <f>TRE!G$12</f>
        <v>1.8389964279463435</v>
      </c>
      <c r="H73" s="35">
        <f>TRE!H$12</f>
        <v>2.3991499999999997</v>
      </c>
      <c r="I73" s="35">
        <f>TRE!I$12</f>
        <v>3.30009</v>
      </c>
      <c r="J73" s="35">
        <f>TRE!J$12</f>
        <v>3.8983399999999997</v>
      </c>
      <c r="K73" s="35">
        <f>TRE!K$12</f>
        <v>2.7995900000000002</v>
      </c>
      <c r="L73" s="35">
        <f>TRE!L$12</f>
        <v>2.3879640774318349</v>
      </c>
      <c r="M73" s="35">
        <f>TRE!M$12</f>
        <v>1.8389164285091084</v>
      </c>
      <c r="N73" s="35">
        <f>TRE!N$12</f>
        <v>1.9346112827501087</v>
      </c>
      <c r="O73" s="35">
        <f>TRE!O$12</f>
        <v>2.0299801946537626</v>
      </c>
      <c r="P73" s="35">
        <f>TRE!P$12</f>
        <v>1.0986131455852055</v>
      </c>
      <c r="Q73" s="35">
        <f>TRE!Q$12</f>
        <v>1.1940548792680294</v>
      </c>
    </row>
    <row r="74" spans="1:17" x14ac:dyDescent="0.25">
      <c r="A74" s="21" t="s">
        <v>52</v>
      </c>
      <c r="B74" s="35">
        <f>MAE!B$12</f>
        <v>12.564193669868677</v>
      </c>
      <c r="C74" s="35">
        <f>MAE!C$12</f>
        <v>13.60676</v>
      </c>
      <c r="D74" s="35">
        <f>MAE!D$12</f>
        <v>14.00694</v>
      </c>
      <c r="E74" s="35">
        <f>MAE!E$12</f>
        <v>15.401260000000001</v>
      </c>
      <c r="F74" s="35">
        <f>MAE!F$12</f>
        <v>15.40527</v>
      </c>
      <c r="G74" s="35">
        <f>MAE!G$12</f>
        <v>13.231140315202747</v>
      </c>
      <c r="H74" s="35">
        <f>MAE!H$12</f>
        <v>12.59538</v>
      </c>
      <c r="I74" s="35">
        <f>MAE!I$12</f>
        <v>13.10022</v>
      </c>
      <c r="J74" s="35">
        <f>MAE!J$12</f>
        <v>13.493880000000001</v>
      </c>
      <c r="K74" s="35">
        <f>MAE!K$12</f>
        <v>12.29757</v>
      </c>
      <c r="L74" s="35">
        <f>MAE!L$12</f>
        <v>14.017208222987581</v>
      </c>
      <c r="M74" s="35">
        <f>MAE!M$12</f>
        <v>10.125277919061435</v>
      </c>
      <c r="N74" s="35">
        <f>MAE!N$12</f>
        <v>9.5062299729106101</v>
      </c>
      <c r="O74" s="35">
        <f>MAE!O$12</f>
        <v>10.322253891475139</v>
      </c>
      <c r="P74" s="35">
        <f>MAE!P$12</f>
        <v>8.6702096594448435</v>
      </c>
      <c r="Q74" s="35">
        <f>MAE!Q$12</f>
        <v>8.9073926105406489</v>
      </c>
    </row>
    <row r="75" spans="1:17" x14ac:dyDescent="0.25">
      <c r="A75" s="21" t="s">
        <v>51</v>
      </c>
      <c r="B75" s="35">
        <f>TEL!B$12</f>
        <v>42.393938798094212</v>
      </c>
      <c r="C75" s="35">
        <f>TEL!C$12</f>
        <v>36.098259999999996</v>
      </c>
      <c r="D75" s="35">
        <f>TEL!D$12</f>
        <v>40.896950000000004</v>
      </c>
      <c r="E75" s="35">
        <f>TEL!E$12</f>
        <v>43.826360000000001</v>
      </c>
      <c r="F75" s="35">
        <f>TEL!F$12</f>
        <v>46.416260000000001</v>
      </c>
      <c r="G75" s="35">
        <f>TEL!G$12</f>
        <v>45.62187747236576</v>
      </c>
      <c r="H75" s="35">
        <f>TEL!H$12</f>
        <v>41.443080000000002</v>
      </c>
      <c r="I75" s="35">
        <f>TEL!I$12</f>
        <v>41.815219999999997</v>
      </c>
      <c r="J75" s="35">
        <f>TEL!J$12</f>
        <v>39.391779999999997</v>
      </c>
      <c r="K75" s="35">
        <f>TEL!K$12</f>
        <v>36.401769999999999</v>
      </c>
      <c r="L75" s="35">
        <f>TEL!L$12</f>
        <v>38.429129223108276</v>
      </c>
      <c r="M75" s="35">
        <f>TEL!M$12</f>
        <v>31.932065555541271</v>
      </c>
      <c r="N75" s="35">
        <f>TEL!N$12</f>
        <v>32.144925484538916</v>
      </c>
      <c r="O75" s="35">
        <f>TEL!O$12</f>
        <v>33.889518344179535</v>
      </c>
      <c r="P75" s="35">
        <f>TEL!P$12</f>
        <v>34.317912541009171</v>
      </c>
      <c r="Q75" s="35">
        <f>TEL!Q$12</f>
        <v>34.652919062926244</v>
      </c>
    </row>
    <row r="76" spans="1:17" x14ac:dyDescent="0.25">
      <c r="A76" s="21" t="s">
        <v>50</v>
      </c>
      <c r="B76" s="35">
        <f>WWP!B$12</f>
        <v>1.9819891179866036</v>
      </c>
      <c r="C76" s="35">
        <f>WWP!C$12</f>
        <v>1.69953</v>
      </c>
      <c r="D76" s="35">
        <f>WWP!D$12</f>
        <v>1.9999199999999999</v>
      </c>
      <c r="E76" s="35">
        <f>WWP!E$12</f>
        <v>2.3002400000000001</v>
      </c>
      <c r="F76" s="35">
        <f>WWP!F$12</f>
        <v>2.4005700000000001</v>
      </c>
      <c r="G76" s="35">
        <f>WWP!G$12</f>
        <v>23.478669304471136</v>
      </c>
      <c r="H76" s="35">
        <f>WWP!H$12</f>
        <v>22.400870000000001</v>
      </c>
      <c r="I76" s="35">
        <f>WWP!I$12</f>
        <v>23.71829</v>
      </c>
      <c r="J76" s="35">
        <f>WWP!J$12</f>
        <v>25.23845</v>
      </c>
      <c r="K76" s="35">
        <f>WWP!K$12</f>
        <v>19.699760000000001</v>
      </c>
      <c r="L76" s="35">
        <f>WWP!L$12</f>
        <v>22.260220877782288</v>
      </c>
      <c r="M76" s="35">
        <f>WWP!M$12</f>
        <v>19.991282844790646</v>
      </c>
      <c r="N76" s="35">
        <f>WWP!N$12</f>
        <v>17.363954622286126</v>
      </c>
      <c r="O76" s="35">
        <f>WWP!O$12</f>
        <v>18.461855741928556</v>
      </c>
      <c r="P76" s="35">
        <f>WWP!P$12</f>
        <v>25.738106477517942</v>
      </c>
      <c r="Q76" s="35">
        <f>WWP!Q$12</f>
        <v>22.618351546537635</v>
      </c>
    </row>
    <row r="77" spans="1:17" x14ac:dyDescent="0.25">
      <c r="A77" s="47" t="s">
        <v>49</v>
      </c>
      <c r="B77" s="34">
        <f>OIS!B$12</f>
        <v>59.181376421672425</v>
      </c>
      <c r="C77" s="34">
        <f>OIS!C$12</f>
        <v>58.764119999999977</v>
      </c>
      <c r="D77" s="34">
        <f>OIS!D$12</f>
        <v>54.129699999999943</v>
      </c>
      <c r="E77" s="34">
        <f>OIS!E$12</f>
        <v>80.716849999999965</v>
      </c>
      <c r="F77" s="34">
        <f>OIS!F$12</f>
        <v>69.07185999999993</v>
      </c>
      <c r="G77" s="34">
        <f>OIS!G$12</f>
        <v>64.598946159111478</v>
      </c>
      <c r="H77" s="34">
        <f>OIS!H$12</f>
        <v>61.308920000000001</v>
      </c>
      <c r="I77" s="34">
        <f>OIS!I$12</f>
        <v>61.962500000000034</v>
      </c>
      <c r="J77" s="34">
        <f>OIS!J$12</f>
        <v>60.332439999999998</v>
      </c>
      <c r="K77" s="34">
        <f>OIS!K$12</f>
        <v>53.734830000000102</v>
      </c>
      <c r="L77" s="34">
        <f>OIS!L$12</f>
        <v>55.200098690574727</v>
      </c>
      <c r="M77" s="34">
        <f>OIS!M$12</f>
        <v>63.47753497906097</v>
      </c>
      <c r="N77" s="34">
        <f>OIS!N$12</f>
        <v>60.98759883442635</v>
      </c>
      <c r="O77" s="34">
        <f>OIS!O$12</f>
        <v>61.94650937612986</v>
      </c>
      <c r="P77" s="34">
        <f>OIS!P$12</f>
        <v>61.035817547016116</v>
      </c>
      <c r="Q77" s="34">
        <f>OIS!Q$12</f>
        <v>63.326110046152522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50.27620526268975</v>
      </c>
      <c r="C80" s="38">
        <v>46.099369999999993</v>
      </c>
      <c r="D80" s="38">
        <v>40.434949999999994</v>
      </c>
      <c r="E80" s="38">
        <v>39.798999999999999</v>
      </c>
      <c r="F80" s="38">
        <v>38.802540000000008</v>
      </c>
      <c r="G80" s="38">
        <v>20.015286137384138</v>
      </c>
      <c r="H80" s="38">
        <v>23.495810000000002</v>
      </c>
      <c r="I80" s="38">
        <v>18.335139999999999</v>
      </c>
      <c r="J80" s="38">
        <v>16.908749999999998</v>
      </c>
      <c r="K80" s="38">
        <v>22.093669999999999</v>
      </c>
      <c r="L80" s="38">
        <v>25.945475027667467</v>
      </c>
      <c r="M80" s="38">
        <v>28.301384111660084</v>
      </c>
      <c r="N80" s="38">
        <v>33.103850219011576</v>
      </c>
      <c r="O80" s="38">
        <v>29.258371064798617</v>
      </c>
      <c r="P80" s="38">
        <v>28.30323875035829</v>
      </c>
      <c r="Q80" s="38">
        <v>25.604434282179625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</row>
    <row r="82" spans="1:17" x14ac:dyDescent="0.25">
      <c r="A82" s="52" t="s">
        <v>32</v>
      </c>
      <c r="B82" s="51">
        <v>50.27620526268975</v>
      </c>
      <c r="C82" s="51">
        <v>46.099369999999993</v>
      </c>
      <c r="D82" s="51">
        <v>40.434949999999994</v>
      </c>
      <c r="E82" s="51">
        <v>39.798999999999999</v>
      </c>
      <c r="F82" s="51">
        <v>38.802540000000008</v>
      </c>
      <c r="G82" s="51">
        <v>20.015286137384138</v>
      </c>
      <c r="H82" s="51">
        <v>23.495810000000002</v>
      </c>
      <c r="I82" s="51">
        <v>18.335139999999999</v>
      </c>
      <c r="J82" s="51">
        <v>16.908749999999998</v>
      </c>
      <c r="K82" s="51">
        <v>22.093669999999999</v>
      </c>
      <c r="L82" s="51">
        <v>25.945475027667467</v>
      </c>
      <c r="M82" s="51">
        <v>28.301384111660084</v>
      </c>
      <c r="N82" s="51">
        <v>33.103850219011576</v>
      </c>
      <c r="O82" s="51">
        <v>29.258371064798617</v>
      </c>
      <c r="P82" s="51">
        <v>28.30323875035829</v>
      </c>
      <c r="Q82" s="51">
        <v>25.604434282179625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50.27620526268975</v>
      </c>
      <c r="C87" s="51">
        <f t="shared" si="5"/>
        <v>46.099369999999993</v>
      </c>
      <c r="D87" s="51">
        <f t="shared" si="5"/>
        <v>40.434949999999994</v>
      </c>
      <c r="E87" s="51">
        <f t="shared" si="5"/>
        <v>39.798999999999999</v>
      </c>
      <c r="F87" s="51">
        <f t="shared" si="5"/>
        <v>38.802540000000008</v>
      </c>
      <c r="G87" s="51">
        <f t="shared" si="5"/>
        <v>20.015286137384138</v>
      </c>
      <c r="H87" s="51">
        <f t="shared" si="5"/>
        <v>23.495810000000002</v>
      </c>
      <c r="I87" s="51">
        <f t="shared" si="5"/>
        <v>18.335139999999999</v>
      </c>
      <c r="J87" s="51">
        <f t="shared" si="5"/>
        <v>16.908749999999998</v>
      </c>
      <c r="K87" s="51">
        <f t="shared" si="5"/>
        <v>22.093669999999999</v>
      </c>
      <c r="L87" s="51">
        <f t="shared" si="5"/>
        <v>25.945475027667467</v>
      </c>
      <c r="M87" s="51">
        <f t="shared" si="5"/>
        <v>28.301384111660084</v>
      </c>
      <c r="N87" s="51">
        <f t="shared" si="5"/>
        <v>33.103850219011576</v>
      </c>
      <c r="O87" s="51">
        <f t="shared" si="5"/>
        <v>29.258371064798617</v>
      </c>
      <c r="P87" s="51">
        <f t="shared" si="5"/>
        <v>28.30323875035829</v>
      </c>
      <c r="Q87" s="51">
        <f t="shared" si="5"/>
        <v>25.604434282179625</v>
      </c>
    </row>
    <row r="88" spans="1:17" x14ac:dyDescent="0.25">
      <c r="A88" s="53" t="s">
        <v>67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</row>
    <row r="89" spans="1:17" x14ac:dyDescent="0.25">
      <c r="A89" s="52" t="s">
        <v>27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</row>
    <row r="90" spans="1:17" x14ac:dyDescent="0.25">
      <c r="A90" s="53" t="s">
        <v>66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50.27620526268975</v>
      </c>
      <c r="C93" s="38">
        <f t="shared" si="6"/>
        <v>46.099369999999993</v>
      </c>
      <c r="D93" s="38">
        <f t="shared" si="6"/>
        <v>40.434949999999994</v>
      </c>
      <c r="E93" s="38">
        <f t="shared" si="6"/>
        <v>39.798999999999999</v>
      </c>
      <c r="F93" s="38">
        <f t="shared" si="6"/>
        <v>38.802540000000008</v>
      </c>
      <c r="G93" s="38">
        <f t="shared" si="6"/>
        <v>20.015286137384138</v>
      </c>
      <c r="H93" s="38">
        <f t="shared" si="6"/>
        <v>23.495810000000002</v>
      </c>
      <c r="I93" s="38">
        <f t="shared" si="6"/>
        <v>18.335139999999999</v>
      </c>
      <c r="J93" s="38">
        <f t="shared" si="6"/>
        <v>16.908749999999998</v>
      </c>
      <c r="K93" s="38">
        <f t="shared" si="6"/>
        <v>22.093669999999999</v>
      </c>
      <c r="L93" s="38">
        <f t="shared" si="6"/>
        <v>25.945475027667467</v>
      </c>
      <c r="M93" s="38">
        <f t="shared" si="6"/>
        <v>28.301384111660084</v>
      </c>
      <c r="N93" s="38">
        <f t="shared" si="6"/>
        <v>33.103850219011576</v>
      </c>
      <c r="O93" s="38">
        <f t="shared" si="6"/>
        <v>29.258371064798617</v>
      </c>
      <c r="P93" s="38">
        <f t="shared" si="6"/>
        <v>28.30323875035829</v>
      </c>
      <c r="Q93" s="38">
        <f t="shared" si="6"/>
        <v>25.604434282179625</v>
      </c>
    </row>
    <row r="94" spans="1:17" x14ac:dyDescent="0.25">
      <c r="A94" s="49" t="s">
        <v>41</v>
      </c>
      <c r="B94" s="48">
        <f>CHI!B57</f>
        <v>0</v>
      </c>
      <c r="C94" s="48">
        <f>CHI!C57</f>
        <v>0</v>
      </c>
      <c r="D94" s="48">
        <f>CHI!D57</f>
        <v>0</v>
      </c>
      <c r="E94" s="48">
        <f>CHI!E57</f>
        <v>0</v>
      </c>
      <c r="F94" s="48">
        <f>CHI!F57</f>
        <v>0</v>
      </c>
      <c r="G94" s="48">
        <f>CHI!G57</f>
        <v>0</v>
      </c>
      <c r="H94" s="48">
        <f>CHI!H57</f>
        <v>0</v>
      </c>
      <c r="I94" s="48">
        <f>CHI!I57</f>
        <v>0</v>
      </c>
      <c r="J94" s="48">
        <f>CHI!J57</f>
        <v>0</v>
      </c>
      <c r="K94" s="48">
        <f>CHI!K57</f>
        <v>0</v>
      </c>
      <c r="L94" s="48">
        <f>CHI!L57</f>
        <v>0</v>
      </c>
      <c r="M94" s="48">
        <f>CHI!M57</f>
        <v>0</v>
      </c>
      <c r="N94" s="48">
        <f>CHI!N57</f>
        <v>0</v>
      </c>
      <c r="O94" s="48">
        <f>CHI!O57</f>
        <v>0</v>
      </c>
      <c r="P94" s="48">
        <f>CHI!P57</f>
        <v>0</v>
      </c>
      <c r="Q94" s="48">
        <f>CHI!Q57</f>
        <v>0</v>
      </c>
    </row>
    <row r="95" spans="1:17" x14ac:dyDescent="0.25">
      <c r="A95" s="47" t="s">
        <v>64</v>
      </c>
      <c r="B95" s="34">
        <v>50.27620526268975</v>
      </c>
      <c r="C95" s="34">
        <v>46.099369999999993</v>
      </c>
      <c r="D95" s="34">
        <v>40.434949999999994</v>
      </c>
      <c r="E95" s="34">
        <v>39.798999999999999</v>
      </c>
      <c r="F95" s="34">
        <v>38.802540000000008</v>
      </c>
      <c r="G95" s="34">
        <v>20.015286137384138</v>
      </c>
      <c r="H95" s="34">
        <v>23.495810000000002</v>
      </c>
      <c r="I95" s="34">
        <v>18.335139999999999</v>
      </c>
      <c r="J95" s="34">
        <v>16.908749999999998</v>
      </c>
      <c r="K95" s="34">
        <v>22.093669999999999</v>
      </c>
      <c r="L95" s="34">
        <v>25.945475027667467</v>
      </c>
      <c r="M95" s="34">
        <v>28.301384111660084</v>
      </c>
      <c r="N95" s="34">
        <v>33.103850219011576</v>
      </c>
      <c r="O95" s="34">
        <v>29.258371064798617</v>
      </c>
      <c r="P95" s="34">
        <v>28.30323875035829</v>
      </c>
      <c r="Q95" s="34">
        <v>25.604434282179625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1915.7851026036101</v>
      </c>
      <c r="C97" s="46">
        <f t="shared" si="7"/>
        <v>2000.4490169733524</v>
      </c>
      <c r="D97" s="46">
        <f t="shared" si="7"/>
        <v>1817.8531549931251</v>
      </c>
      <c r="E97" s="46">
        <f t="shared" si="7"/>
        <v>1648.7919277058772</v>
      </c>
      <c r="F97" s="46">
        <f t="shared" si="7"/>
        <v>1857.3893224968226</v>
      </c>
      <c r="G97" s="46">
        <f t="shared" si="7"/>
        <v>1814.0443805045315</v>
      </c>
      <c r="H97" s="46">
        <f t="shared" si="7"/>
        <v>1928.3502995623166</v>
      </c>
      <c r="I97" s="46">
        <f t="shared" si="7"/>
        <v>1811.5717339325633</v>
      </c>
      <c r="J97" s="46">
        <f t="shared" si="7"/>
        <v>1724.2871800951839</v>
      </c>
      <c r="K97" s="46">
        <f t="shared" si="7"/>
        <v>1520.3475684724388</v>
      </c>
      <c r="L97" s="46">
        <f t="shared" si="7"/>
        <v>1621.8510945738101</v>
      </c>
      <c r="M97" s="46">
        <f t="shared" si="7"/>
        <v>1602.4398317094331</v>
      </c>
      <c r="N97" s="46">
        <f t="shared" si="7"/>
        <v>1499.1113214294398</v>
      </c>
      <c r="O97" s="46">
        <f t="shared" si="7"/>
        <v>1419.864808532674</v>
      </c>
      <c r="P97" s="46">
        <f t="shared" si="7"/>
        <v>1456.8891744593323</v>
      </c>
      <c r="Q97" s="46">
        <f t="shared" si="7"/>
        <v>1451.2238577307414</v>
      </c>
    </row>
    <row r="98" spans="1:17" x14ac:dyDescent="0.25">
      <c r="A98" s="29" t="s">
        <v>13</v>
      </c>
      <c r="B98" s="45">
        <f>ISI!B$53</f>
        <v>506.97820641648127</v>
      </c>
      <c r="C98" s="45">
        <f>ISI!C$53</f>
        <v>614.01300652366797</v>
      </c>
      <c r="D98" s="45">
        <f>ISI!D$53</f>
        <v>578.93119343489354</v>
      </c>
      <c r="E98" s="45">
        <f>ISI!E$53</f>
        <v>528.71129708591309</v>
      </c>
      <c r="F98" s="45">
        <f>ISI!F$53</f>
        <v>571.73782197011144</v>
      </c>
      <c r="G98" s="45">
        <f>ISI!G$53</f>
        <v>538.1911606725929</v>
      </c>
      <c r="H98" s="45">
        <f>ISI!H$53</f>
        <v>664.00004416966817</v>
      </c>
      <c r="I98" s="45">
        <f>ISI!I$53</f>
        <v>650.93617925932415</v>
      </c>
      <c r="J98" s="45">
        <f>ISI!J$53</f>
        <v>598.86999982794828</v>
      </c>
      <c r="K98" s="45">
        <f>ISI!K$53</f>
        <v>467.90504543516596</v>
      </c>
      <c r="L98" s="45">
        <f>ISI!L$53</f>
        <v>525.62551011638902</v>
      </c>
      <c r="M98" s="45">
        <f>ISI!M$53</f>
        <v>467.10486063707316</v>
      </c>
      <c r="N98" s="45">
        <f>ISI!N$53</f>
        <v>405.55978857995621</v>
      </c>
      <c r="O98" s="45">
        <f>ISI!O$53</f>
        <v>383.90451849935789</v>
      </c>
      <c r="P98" s="45">
        <f>ISI!P$53</f>
        <v>382.99387729367248</v>
      </c>
      <c r="Q98" s="45">
        <f>ISI!Q$53</f>
        <v>411.63833859729607</v>
      </c>
    </row>
    <row r="99" spans="1:17" x14ac:dyDescent="0.25">
      <c r="A99" s="21" t="s">
        <v>46</v>
      </c>
      <c r="B99" s="35">
        <f>ISI!B$54</f>
        <v>0</v>
      </c>
      <c r="C99" s="35">
        <f>ISI!C$54</f>
        <v>0</v>
      </c>
      <c r="D99" s="35">
        <f>ISI!D$54</f>
        <v>0</v>
      </c>
      <c r="E99" s="35">
        <f>ISI!E$54</f>
        <v>0</v>
      </c>
      <c r="F99" s="35">
        <f>ISI!F$54</f>
        <v>0</v>
      </c>
      <c r="G99" s="35">
        <f>ISI!G$54</f>
        <v>0</v>
      </c>
      <c r="H99" s="35">
        <f>ISI!H$54</f>
        <v>0</v>
      </c>
      <c r="I99" s="35">
        <f>ISI!I$54</f>
        <v>0</v>
      </c>
      <c r="J99" s="35">
        <f>ISI!J$54</f>
        <v>0</v>
      </c>
      <c r="K99" s="35">
        <f>ISI!K$54</f>
        <v>0</v>
      </c>
      <c r="L99" s="35">
        <f>ISI!L$54</f>
        <v>0</v>
      </c>
      <c r="M99" s="35">
        <f>ISI!M$54</f>
        <v>0</v>
      </c>
      <c r="N99" s="35">
        <f>ISI!N$54</f>
        <v>0</v>
      </c>
      <c r="O99" s="35">
        <f>ISI!O$54</f>
        <v>0</v>
      </c>
      <c r="P99" s="35">
        <f>ISI!P$54</f>
        <v>0</v>
      </c>
      <c r="Q99" s="35">
        <f>ISI!Q$54</f>
        <v>0</v>
      </c>
    </row>
    <row r="100" spans="1:17" x14ac:dyDescent="0.25">
      <c r="A100" s="21" t="s">
        <v>45</v>
      </c>
      <c r="B100" s="35">
        <f>ISI!B$55</f>
        <v>506.97820641648127</v>
      </c>
      <c r="C100" s="35">
        <f>ISI!C$55</f>
        <v>614.01300652366797</v>
      </c>
      <c r="D100" s="35">
        <f>ISI!D$55</f>
        <v>578.93119343489354</v>
      </c>
      <c r="E100" s="35">
        <f>ISI!E$55</f>
        <v>528.71129708591309</v>
      </c>
      <c r="F100" s="35">
        <f>ISI!F$55</f>
        <v>571.73782197011144</v>
      </c>
      <c r="G100" s="35">
        <f>ISI!G$55</f>
        <v>538.1911606725929</v>
      </c>
      <c r="H100" s="35">
        <f>ISI!H$55</f>
        <v>664.00004416966817</v>
      </c>
      <c r="I100" s="35">
        <f>ISI!I$55</f>
        <v>650.93617925932415</v>
      </c>
      <c r="J100" s="35">
        <f>ISI!J$55</f>
        <v>598.86999982794828</v>
      </c>
      <c r="K100" s="35">
        <f>ISI!K$55</f>
        <v>467.90504543516596</v>
      </c>
      <c r="L100" s="35">
        <f>ISI!L$55</f>
        <v>525.62551011638902</v>
      </c>
      <c r="M100" s="35">
        <f>ISI!M$55</f>
        <v>467.10486063707316</v>
      </c>
      <c r="N100" s="35">
        <f>ISI!N$55</f>
        <v>405.55978857995621</v>
      </c>
      <c r="O100" s="35">
        <f>ISI!O$55</f>
        <v>383.90451849935789</v>
      </c>
      <c r="P100" s="35">
        <f>ISI!P$55</f>
        <v>382.99387729367248</v>
      </c>
      <c r="Q100" s="35">
        <f>ISI!Q$55</f>
        <v>411.63833859729607</v>
      </c>
    </row>
    <row r="101" spans="1:17" x14ac:dyDescent="0.25">
      <c r="A101" s="23" t="s">
        <v>12</v>
      </c>
      <c r="B101" s="37">
        <f>NFM!B$72</f>
        <v>0</v>
      </c>
      <c r="C101" s="37">
        <f>NFM!C$72</f>
        <v>0</v>
      </c>
      <c r="D101" s="37">
        <f>NFM!D$72</f>
        <v>0</v>
      </c>
      <c r="E101" s="37">
        <f>NFM!E$72</f>
        <v>0</v>
      </c>
      <c r="F101" s="37">
        <f>NFM!F$72</f>
        <v>0</v>
      </c>
      <c r="G101" s="37">
        <f>NFM!G$72</f>
        <v>0</v>
      </c>
      <c r="H101" s="37">
        <f>NFM!H$72</f>
        <v>0</v>
      </c>
      <c r="I101" s="37">
        <f>NFM!I$72</f>
        <v>0</v>
      </c>
      <c r="J101" s="37">
        <f>NFM!J$72</f>
        <v>0</v>
      </c>
      <c r="K101" s="37">
        <f>NFM!K$72</f>
        <v>0</v>
      </c>
      <c r="L101" s="37">
        <f>NFM!L$72</f>
        <v>0</v>
      </c>
      <c r="M101" s="37">
        <f>NFM!M$72</f>
        <v>0</v>
      </c>
      <c r="N101" s="37">
        <f>NFM!N$72</f>
        <v>0</v>
      </c>
      <c r="O101" s="37">
        <f>NFM!O$72</f>
        <v>0</v>
      </c>
      <c r="P101" s="37">
        <f>NFM!P$72</f>
        <v>0</v>
      </c>
      <c r="Q101" s="37">
        <f>NFM!Q$72</f>
        <v>0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0</v>
      </c>
      <c r="C103" s="35">
        <f>NFM!C$74</f>
        <v>0</v>
      </c>
      <c r="D103" s="35">
        <f>NFM!D$74</f>
        <v>0</v>
      </c>
      <c r="E103" s="35">
        <f>NFM!E$74</f>
        <v>0</v>
      </c>
      <c r="F103" s="35">
        <f>NFM!F$74</f>
        <v>0</v>
      </c>
      <c r="G103" s="35">
        <f>NFM!G$74</f>
        <v>0</v>
      </c>
      <c r="H103" s="35">
        <f>NFM!H$74</f>
        <v>0</v>
      </c>
      <c r="I103" s="35">
        <f>NFM!I$74</f>
        <v>0</v>
      </c>
      <c r="J103" s="35">
        <f>NFM!J$74</f>
        <v>0</v>
      </c>
      <c r="K103" s="35">
        <f>NFM!K$74</f>
        <v>0</v>
      </c>
      <c r="L103" s="35">
        <f>NFM!L$74</f>
        <v>0</v>
      </c>
      <c r="M103" s="35">
        <f>NFM!M$74</f>
        <v>0</v>
      </c>
      <c r="N103" s="35">
        <f>NFM!N$74</f>
        <v>0</v>
      </c>
      <c r="O103" s="35">
        <f>NFM!O$74</f>
        <v>0</v>
      </c>
      <c r="P103" s="35">
        <f>NFM!P$74</f>
        <v>0</v>
      </c>
      <c r="Q103" s="35">
        <f>NFM!Q$74</f>
        <v>0</v>
      </c>
    </row>
    <row r="104" spans="1:17" x14ac:dyDescent="0.25">
      <c r="A104" s="27" t="s">
        <v>43</v>
      </c>
      <c r="B104" s="44">
        <f>NFM!B$75</f>
        <v>0</v>
      </c>
      <c r="C104" s="44">
        <f>NFM!C$75</f>
        <v>0</v>
      </c>
      <c r="D104" s="44">
        <f>NFM!D$75</f>
        <v>0</v>
      </c>
      <c r="E104" s="44">
        <f>NFM!E$75</f>
        <v>0</v>
      </c>
      <c r="F104" s="44">
        <f>NFM!F$75</f>
        <v>0</v>
      </c>
      <c r="G104" s="44">
        <f>NFM!G$75</f>
        <v>0</v>
      </c>
      <c r="H104" s="44">
        <f>NFM!H$75</f>
        <v>0</v>
      </c>
      <c r="I104" s="44">
        <f>NFM!I$75</f>
        <v>0</v>
      </c>
      <c r="J104" s="44">
        <f>NFM!J$75</f>
        <v>0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0</v>
      </c>
      <c r="C105" s="43">
        <f>NFM!C$76</f>
        <v>0</v>
      </c>
      <c r="D105" s="43">
        <f>NFM!D$76</f>
        <v>0</v>
      </c>
      <c r="E105" s="43">
        <f>NFM!E$76</f>
        <v>0</v>
      </c>
      <c r="F105" s="43">
        <f>NFM!F$76</f>
        <v>0</v>
      </c>
      <c r="G105" s="43">
        <f>NFM!G$76</f>
        <v>0</v>
      </c>
      <c r="H105" s="43">
        <f>NFM!H$76</f>
        <v>0</v>
      </c>
      <c r="I105" s="43">
        <f>NFM!I$76</f>
        <v>0</v>
      </c>
      <c r="J105" s="43">
        <f>NFM!J$76</f>
        <v>0</v>
      </c>
      <c r="K105" s="43">
        <f>NFM!K$76</f>
        <v>0</v>
      </c>
      <c r="L105" s="43">
        <f>NFM!L$76</f>
        <v>0</v>
      </c>
      <c r="M105" s="43">
        <f>NFM!M$76</f>
        <v>0</v>
      </c>
      <c r="N105" s="43">
        <f>NFM!N$76</f>
        <v>0</v>
      </c>
      <c r="O105" s="43">
        <f>NFM!O$76</f>
        <v>0</v>
      </c>
      <c r="P105" s="43">
        <f>NFM!P$76</f>
        <v>0</v>
      </c>
      <c r="Q105" s="43">
        <f>NFM!Q$76</f>
        <v>0</v>
      </c>
    </row>
    <row r="106" spans="1:17" x14ac:dyDescent="0.25">
      <c r="A106" s="21" t="s">
        <v>42</v>
      </c>
      <c r="B106" s="35">
        <f>NFM!B$77</f>
        <v>0</v>
      </c>
      <c r="C106" s="35">
        <f>NFM!C$77</f>
        <v>0</v>
      </c>
      <c r="D106" s="35">
        <f>NFM!D$77</f>
        <v>0</v>
      </c>
      <c r="E106" s="35">
        <f>NFM!E$77</f>
        <v>0</v>
      </c>
      <c r="F106" s="35">
        <f>NFM!F$77</f>
        <v>0</v>
      </c>
      <c r="G106" s="35">
        <f>NFM!G$77</f>
        <v>0</v>
      </c>
      <c r="H106" s="35">
        <f>NFM!H$77</f>
        <v>0</v>
      </c>
      <c r="I106" s="35">
        <f>NFM!I$77</f>
        <v>0</v>
      </c>
      <c r="J106" s="35">
        <f>NFM!J$77</f>
        <v>0</v>
      </c>
      <c r="K106" s="35">
        <f>NFM!K$77</f>
        <v>0</v>
      </c>
      <c r="L106" s="35">
        <f>NFM!L$77</f>
        <v>0</v>
      </c>
      <c r="M106" s="35">
        <f>NFM!M$77</f>
        <v>0</v>
      </c>
      <c r="N106" s="35">
        <f>NFM!N$77</f>
        <v>0</v>
      </c>
      <c r="O106" s="35">
        <f>NFM!O$77</f>
        <v>0</v>
      </c>
      <c r="P106" s="35">
        <f>NFM!P$77</f>
        <v>0</v>
      </c>
      <c r="Q106" s="35">
        <f>NFM!Q$77</f>
        <v>0</v>
      </c>
    </row>
    <row r="107" spans="1:17" x14ac:dyDescent="0.25">
      <c r="A107" s="23" t="s">
        <v>11</v>
      </c>
      <c r="B107" s="37">
        <f>CHI!B$78</f>
        <v>46.14010957815529</v>
      </c>
      <c r="C107" s="37">
        <f>CHI!C$78</f>
        <v>47.252824600967919</v>
      </c>
      <c r="D107" s="37">
        <f>CHI!D$78</f>
        <v>44.499703449276126</v>
      </c>
      <c r="E107" s="37">
        <f>CHI!E$78</f>
        <v>44.597925107388406</v>
      </c>
      <c r="F107" s="37">
        <f>CHI!F$78</f>
        <v>50.471454608243683</v>
      </c>
      <c r="G107" s="37">
        <f>CHI!G$78</f>
        <v>50.580596161565509</v>
      </c>
      <c r="H107" s="37">
        <f>CHI!H$78</f>
        <v>37.04167735315265</v>
      </c>
      <c r="I107" s="37">
        <f>CHI!I$78</f>
        <v>40.6980301409993</v>
      </c>
      <c r="J107" s="37">
        <f>CHI!J$78</f>
        <v>31.541115323195996</v>
      </c>
      <c r="K107" s="37">
        <f>CHI!K$78</f>
        <v>22.651512403571999</v>
      </c>
      <c r="L107" s="37">
        <f>CHI!L$78</f>
        <v>27.855144063602463</v>
      </c>
      <c r="M107" s="37">
        <f>CHI!M$78</f>
        <v>48.57135959236107</v>
      </c>
      <c r="N107" s="37">
        <f>CHI!N$78</f>
        <v>55.876289705269663</v>
      </c>
      <c r="O107" s="37">
        <f>CHI!O$78</f>
        <v>72.503128644018446</v>
      </c>
      <c r="P107" s="37">
        <f>CHI!P$78</f>
        <v>51.225605668862293</v>
      </c>
      <c r="Q107" s="37">
        <f>CHI!Q$78</f>
        <v>57.634424060990661</v>
      </c>
    </row>
    <row r="108" spans="1:17" x14ac:dyDescent="0.25">
      <c r="A108" s="21" t="s">
        <v>61</v>
      </c>
      <c r="B108" s="35">
        <f>CHI!B$79</f>
        <v>0</v>
      </c>
      <c r="C108" s="35">
        <f>CHI!C$79</f>
        <v>0</v>
      </c>
      <c r="D108" s="35">
        <f>CHI!D$79</f>
        <v>0</v>
      </c>
      <c r="E108" s="35">
        <f>CHI!E$79</f>
        <v>0</v>
      </c>
      <c r="F108" s="35">
        <f>CHI!F$79</f>
        <v>0</v>
      </c>
      <c r="G108" s="35">
        <f>CHI!G$79</f>
        <v>0</v>
      </c>
      <c r="H108" s="35">
        <f>CHI!H$79</f>
        <v>0</v>
      </c>
      <c r="I108" s="35">
        <f>CHI!I$79</f>
        <v>0</v>
      </c>
      <c r="J108" s="35">
        <f>CHI!J$79</f>
        <v>0</v>
      </c>
      <c r="K108" s="35">
        <f>CHI!K$79</f>
        <v>0</v>
      </c>
      <c r="L108" s="35">
        <f>CHI!L$79</f>
        <v>0</v>
      </c>
      <c r="M108" s="35">
        <f>CHI!M$79</f>
        <v>0</v>
      </c>
      <c r="N108" s="35">
        <f>CHI!N$79</f>
        <v>0</v>
      </c>
      <c r="O108" s="35">
        <f>CHI!O$79</f>
        <v>0</v>
      </c>
      <c r="P108" s="35">
        <f>CHI!P$79</f>
        <v>0</v>
      </c>
      <c r="Q108" s="35">
        <f>CHI!Q$79</f>
        <v>0</v>
      </c>
    </row>
    <row r="109" spans="1:17" x14ac:dyDescent="0.25">
      <c r="A109" s="21" t="s">
        <v>40</v>
      </c>
      <c r="B109" s="35">
        <f>CHI!B$80</f>
        <v>41.27903953807062</v>
      </c>
      <c r="C109" s="35">
        <f>CHI!C$80</f>
        <v>42.168600705959285</v>
      </c>
      <c r="D109" s="35">
        <f>CHI!D$80</f>
        <v>39.768842155751997</v>
      </c>
      <c r="E109" s="35">
        <f>CHI!E$80</f>
        <v>38.837962666336772</v>
      </c>
      <c r="F109" s="35">
        <f>CHI!F$80</f>
        <v>43.828855998151816</v>
      </c>
      <c r="G109" s="35">
        <f>CHI!G$80</f>
        <v>44.534183355445002</v>
      </c>
      <c r="H109" s="35">
        <f>CHI!H$80</f>
        <v>33.451072293293606</v>
      </c>
      <c r="I109" s="35">
        <f>CHI!I$80</f>
        <v>36.257795035158672</v>
      </c>
      <c r="J109" s="35">
        <f>CHI!J$80</f>
        <v>27.811190037038699</v>
      </c>
      <c r="K109" s="35">
        <f>CHI!K$80</f>
        <v>20.587765195330967</v>
      </c>
      <c r="L109" s="35">
        <f>CHI!L$80</f>
        <v>25.255212825899243</v>
      </c>
      <c r="M109" s="35">
        <f>CHI!M$80</f>
        <v>43.239306564625501</v>
      </c>
      <c r="N109" s="35">
        <f>CHI!N$80</f>
        <v>49.841862605861799</v>
      </c>
      <c r="O109" s="35">
        <f>CHI!O$80</f>
        <v>64.924885300827739</v>
      </c>
      <c r="P109" s="35">
        <f>CHI!P$80</f>
        <v>47.16708991885627</v>
      </c>
      <c r="Q109" s="35">
        <f>CHI!Q$80</f>
        <v>51.947381525978173</v>
      </c>
    </row>
    <row r="110" spans="1:17" x14ac:dyDescent="0.25">
      <c r="A110" s="21" t="s">
        <v>39</v>
      </c>
      <c r="B110" s="35">
        <f>CHI!B$81</f>
        <v>4.8610700400846678</v>
      </c>
      <c r="C110" s="35">
        <f>CHI!C$81</f>
        <v>5.0842238950086331</v>
      </c>
      <c r="D110" s="35">
        <f>CHI!D$81</f>
        <v>4.7308612935241312</v>
      </c>
      <c r="E110" s="35">
        <f>CHI!E$81</f>
        <v>5.7599624410516332</v>
      </c>
      <c r="F110" s="35">
        <f>CHI!F$81</f>
        <v>6.6425986100918664</v>
      </c>
      <c r="G110" s="35">
        <f>CHI!G$81</f>
        <v>6.0464128061205065</v>
      </c>
      <c r="H110" s="35">
        <f>CHI!H$81</f>
        <v>3.5906050598590444</v>
      </c>
      <c r="I110" s="35">
        <f>CHI!I$81</f>
        <v>4.4402351058406255</v>
      </c>
      <c r="J110" s="35">
        <f>CHI!J$81</f>
        <v>3.7299252861572985</v>
      </c>
      <c r="K110" s="35">
        <f>CHI!K$81</f>
        <v>2.0637472082410322</v>
      </c>
      <c r="L110" s="35">
        <f>CHI!L$81</f>
        <v>2.5999312377032218</v>
      </c>
      <c r="M110" s="35">
        <f>CHI!M$81</f>
        <v>5.3320530277355704</v>
      </c>
      <c r="N110" s="35">
        <f>CHI!N$81</f>
        <v>6.0344270994078641</v>
      </c>
      <c r="O110" s="35">
        <f>CHI!O$81</f>
        <v>7.578243343190703</v>
      </c>
      <c r="P110" s="35">
        <f>CHI!P$81</f>
        <v>4.0585157500060216</v>
      </c>
      <c r="Q110" s="35">
        <f>CHI!Q$81</f>
        <v>5.6870425350124902</v>
      </c>
    </row>
    <row r="111" spans="1:17" x14ac:dyDescent="0.25">
      <c r="A111" s="23" t="s">
        <v>10</v>
      </c>
      <c r="B111" s="37">
        <f>NMM!B$58</f>
        <v>1116.08356581881</v>
      </c>
      <c r="C111" s="37">
        <f>NMM!C$58</f>
        <v>1094.043688015216</v>
      </c>
      <c r="D111" s="37">
        <f>NMM!D$58</f>
        <v>968.42464481208003</v>
      </c>
      <c r="E111" s="37">
        <f>NMM!E$58</f>
        <v>841.45744369812815</v>
      </c>
      <c r="F111" s="37">
        <f>NMM!F$58</f>
        <v>994.98456492998002</v>
      </c>
      <c r="G111" s="37">
        <f>NMM!G$58</f>
        <v>1005.0165618898304</v>
      </c>
      <c r="H111" s="37">
        <f>NMM!H$58</f>
        <v>1036.4912645229319</v>
      </c>
      <c r="I111" s="37">
        <f>NMM!I$58</f>
        <v>924.32432905678002</v>
      </c>
      <c r="J111" s="37">
        <f>NMM!J$58</f>
        <v>912.62387963684</v>
      </c>
      <c r="K111" s="37">
        <f>NMM!K$58</f>
        <v>860.11374851593212</v>
      </c>
      <c r="L111" s="37">
        <f>NMM!L$58</f>
        <v>895.16128182850389</v>
      </c>
      <c r="M111" s="37">
        <f>NMM!M$58</f>
        <v>905.64224464223753</v>
      </c>
      <c r="N111" s="37">
        <f>NMM!N$58</f>
        <v>860.57517341268681</v>
      </c>
      <c r="O111" s="37">
        <f>NMM!O$58</f>
        <v>781.61444085153505</v>
      </c>
      <c r="P111" s="37">
        <f>NMM!P$58</f>
        <v>851.63680835979017</v>
      </c>
      <c r="Q111" s="37">
        <f>NMM!Q$58</f>
        <v>788.19780340101488</v>
      </c>
    </row>
    <row r="112" spans="1:17" x14ac:dyDescent="0.25">
      <c r="A112" s="21" t="s">
        <v>38</v>
      </c>
      <c r="B112" s="35">
        <f>NMM!B$59</f>
        <v>724.64205705813094</v>
      </c>
      <c r="C112" s="35">
        <f>NMM!C$59</f>
        <v>669.39605754977993</v>
      </c>
      <c r="D112" s="35">
        <f>NMM!D$59</f>
        <v>667.26889074347719</v>
      </c>
      <c r="E112" s="35">
        <f>NMM!E$59</f>
        <v>574.0294324416235</v>
      </c>
      <c r="F112" s="35">
        <f>NMM!F$59</f>
        <v>642.65111190247444</v>
      </c>
      <c r="G112" s="35">
        <f>NMM!G$59</f>
        <v>630.98790719060753</v>
      </c>
      <c r="H112" s="35">
        <f>NMM!H$59</f>
        <v>650.89290698320792</v>
      </c>
      <c r="I112" s="35">
        <f>NMM!I$59</f>
        <v>615.04928465054059</v>
      </c>
      <c r="J112" s="35">
        <f>NMM!J$59</f>
        <v>606.17759646714774</v>
      </c>
      <c r="K112" s="35">
        <f>NMM!K$59</f>
        <v>556.85064878411686</v>
      </c>
      <c r="L112" s="35">
        <f>NMM!L$59</f>
        <v>587.63034276046017</v>
      </c>
      <c r="M112" s="35">
        <f>NMM!M$59</f>
        <v>649.34287542680818</v>
      </c>
      <c r="N112" s="35">
        <f>NMM!N$59</f>
        <v>595.54440453715563</v>
      </c>
      <c r="O112" s="35">
        <f>NMM!O$59</f>
        <v>572.81724155707275</v>
      </c>
      <c r="P112" s="35">
        <f>NMM!P$59</f>
        <v>567.41159212565356</v>
      </c>
      <c r="Q112" s="35">
        <f>NMM!Q$59</f>
        <v>499.94874743635296</v>
      </c>
    </row>
    <row r="113" spans="1:17" x14ac:dyDescent="0.25">
      <c r="A113" s="21" t="s">
        <v>37</v>
      </c>
      <c r="B113" s="35">
        <f>NMM!B$60</f>
        <v>36.511865226698312</v>
      </c>
      <c r="C113" s="35">
        <f>NMM!C$60</f>
        <v>63.160576281501079</v>
      </c>
      <c r="D113" s="35">
        <f>NMM!D$60</f>
        <v>28.377422408982856</v>
      </c>
      <c r="E113" s="35">
        <f>NMM!E$60</f>
        <v>5.3634393052802265</v>
      </c>
      <c r="F113" s="35">
        <f>NMM!F$60</f>
        <v>38.87484848700673</v>
      </c>
      <c r="G113" s="35">
        <f>NMM!G$60</f>
        <v>60.984815412399719</v>
      </c>
      <c r="H113" s="35">
        <f>NMM!H$60</f>
        <v>61.035171187432141</v>
      </c>
      <c r="I113" s="35">
        <f>NMM!I$60</f>
        <v>37.557621482948477</v>
      </c>
      <c r="J113" s="35">
        <f>NMM!J$60</f>
        <v>13.663710153956581</v>
      </c>
      <c r="K113" s="35">
        <f>NMM!K$60</f>
        <v>12.514950429903596</v>
      </c>
      <c r="L113" s="35">
        <f>NMM!L$60</f>
        <v>10.677518305108526</v>
      </c>
      <c r="M113" s="35">
        <f>NMM!M$60</f>
        <v>10.628787465606024</v>
      </c>
      <c r="N113" s="35">
        <f>NMM!N$60</f>
        <v>14.428649948611003</v>
      </c>
      <c r="O113" s="35">
        <f>NMM!O$60</f>
        <v>33.122124617845394</v>
      </c>
      <c r="P113" s="35">
        <f>NMM!P$60</f>
        <v>30.177640322879949</v>
      </c>
      <c r="Q113" s="35">
        <f>NMM!Q$60</f>
        <v>67.730648496458016</v>
      </c>
    </row>
    <row r="114" spans="1:17" x14ac:dyDescent="0.25">
      <c r="A114" s="21" t="s">
        <v>57</v>
      </c>
      <c r="B114" s="35">
        <f>NMM!B$61</f>
        <v>354.92964353398071</v>
      </c>
      <c r="C114" s="35">
        <f>NMM!C$61</f>
        <v>361.48705418393496</v>
      </c>
      <c r="D114" s="35">
        <f>NMM!D$61</f>
        <v>272.77833165961999</v>
      </c>
      <c r="E114" s="35">
        <f>NMM!E$61</f>
        <v>262.06457195122431</v>
      </c>
      <c r="F114" s="35">
        <f>NMM!F$61</f>
        <v>313.45860454049892</v>
      </c>
      <c r="G114" s="35">
        <f>NMM!G$61</f>
        <v>313.04383928682324</v>
      </c>
      <c r="H114" s="35">
        <f>NMM!H$61</f>
        <v>324.56318635229184</v>
      </c>
      <c r="I114" s="35">
        <f>NMM!I$61</f>
        <v>271.717422923291</v>
      </c>
      <c r="J114" s="35">
        <f>NMM!J$61</f>
        <v>292.78257301573575</v>
      </c>
      <c r="K114" s="35">
        <f>NMM!K$61</f>
        <v>290.74814930191167</v>
      </c>
      <c r="L114" s="35">
        <f>NMM!L$61</f>
        <v>296.85342076293517</v>
      </c>
      <c r="M114" s="35">
        <f>NMM!M$61</f>
        <v>245.67058174982327</v>
      </c>
      <c r="N114" s="35">
        <f>NMM!N$61</f>
        <v>250.60211892692024</v>
      </c>
      <c r="O114" s="35">
        <f>NMM!O$61</f>
        <v>175.67507467661687</v>
      </c>
      <c r="P114" s="35">
        <f>NMM!P$61</f>
        <v>254.04757591125667</v>
      </c>
      <c r="Q114" s="35">
        <f>NMM!Q$61</f>
        <v>220.51840746820397</v>
      </c>
    </row>
    <row r="115" spans="1:17" x14ac:dyDescent="0.25">
      <c r="A115" s="23" t="s">
        <v>9</v>
      </c>
      <c r="B115" s="37">
        <f>PPA!B$56</f>
        <v>11.331860095835603</v>
      </c>
      <c r="C115" s="37">
        <f>PPA!C$56</f>
        <v>16.503733686276</v>
      </c>
      <c r="D115" s="37">
        <f>PPA!D$56</f>
        <v>20.030593899888004</v>
      </c>
      <c r="E115" s="37">
        <f>PPA!E$56</f>
        <v>20.207151423359999</v>
      </c>
      <c r="F115" s="37">
        <f>PPA!F$56</f>
        <v>17.385332838588003</v>
      </c>
      <c r="G115" s="37">
        <f>PPA!G$56</f>
        <v>17.258488276328865</v>
      </c>
      <c r="H115" s="37">
        <f>PPA!H$56</f>
        <v>10.803939345144002</v>
      </c>
      <c r="I115" s="37">
        <f>PPA!I$56</f>
        <v>7.0490150501760018</v>
      </c>
      <c r="J115" s="37">
        <f>PPA!J$56</f>
        <v>9.6310686617640009</v>
      </c>
      <c r="K115" s="37">
        <f>PPA!K$56</f>
        <v>7.5211932688200012</v>
      </c>
      <c r="L115" s="37">
        <f>PPA!L$56</f>
        <v>4.9372615178396355</v>
      </c>
      <c r="M115" s="37">
        <f>PPA!M$56</f>
        <v>8.5277485840836658</v>
      </c>
      <c r="N115" s="37">
        <f>PPA!N$56</f>
        <v>10.601838128169474</v>
      </c>
      <c r="O115" s="37">
        <f>PPA!O$56</f>
        <v>13.238515122772593</v>
      </c>
      <c r="P115" s="37">
        <f>PPA!P$56</f>
        <v>6.8169856905974235</v>
      </c>
      <c r="Q115" s="37">
        <f>PPA!Q$56</f>
        <v>6.787559476606031</v>
      </c>
    </row>
    <row r="116" spans="1:17" x14ac:dyDescent="0.25">
      <c r="A116" s="21" t="s">
        <v>35</v>
      </c>
      <c r="B116" s="35">
        <f>PPA!B$57</f>
        <v>0</v>
      </c>
      <c r="C116" s="35">
        <f>PPA!C$57</f>
        <v>0</v>
      </c>
      <c r="D116" s="35">
        <f>PPA!D$57</f>
        <v>0</v>
      </c>
      <c r="E116" s="35">
        <f>PPA!E$57</f>
        <v>0</v>
      </c>
      <c r="F116" s="35">
        <f>PPA!F$57</f>
        <v>0</v>
      </c>
      <c r="G116" s="35">
        <f>PPA!G$57</f>
        <v>0</v>
      </c>
      <c r="H116" s="35">
        <f>PPA!H$57</f>
        <v>0</v>
      </c>
      <c r="I116" s="35">
        <f>PPA!I$57</f>
        <v>0</v>
      </c>
      <c r="J116" s="35">
        <f>PPA!J$57</f>
        <v>0</v>
      </c>
      <c r="K116" s="35">
        <f>PPA!K$57</f>
        <v>0</v>
      </c>
      <c r="L116" s="35">
        <f>PPA!L$57</f>
        <v>0</v>
      </c>
      <c r="M116" s="35">
        <f>PPA!M$57</f>
        <v>0</v>
      </c>
      <c r="N116" s="35">
        <f>PPA!N$57</f>
        <v>0</v>
      </c>
      <c r="O116" s="35">
        <f>PPA!O$57</f>
        <v>0</v>
      </c>
      <c r="P116" s="35">
        <f>PPA!P$57</f>
        <v>0</v>
      </c>
      <c r="Q116" s="35">
        <f>PPA!Q$57</f>
        <v>0</v>
      </c>
    </row>
    <row r="117" spans="1:17" x14ac:dyDescent="0.25">
      <c r="A117" s="21" t="s">
        <v>56</v>
      </c>
      <c r="B117" s="35">
        <f>PPA!B$58</f>
        <v>0</v>
      </c>
      <c r="C117" s="35">
        <f>PPA!C$58</f>
        <v>0</v>
      </c>
      <c r="D117" s="35">
        <f>PPA!D$58</f>
        <v>0</v>
      </c>
      <c r="E117" s="35">
        <f>PPA!E$58</f>
        <v>0</v>
      </c>
      <c r="F117" s="35">
        <f>PPA!F$58</f>
        <v>0</v>
      </c>
      <c r="G117" s="35">
        <f>PPA!G$58</f>
        <v>0</v>
      </c>
      <c r="H117" s="35">
        <f>PPA!H$58</f>
        <v>0</v>
      </c>
      <c r="I117" s="35">
        <f>PPA!I$58</f>
        <v>0</v>
      </c>
      <c r="J117" s="35">
        <f>PPA!J$58</f>
        <v>0</v>
      </c>
      <c r="K117" s="35">
        <f>PPA!K$58</f>
        <v>0</v>
      </c>
      <c r="L117" s="35">
        <f>PPA!L$58</f>
        <v>0</v>
      </c>
      <c r="M117" s="35">
        <f>PPA!M$58</f>
        <v>0</v>
      </c>
      <c r="N117" s="35">
        <f>PPA!N$58</f>
        <v>0</v>
      </c>
      <c r="O117" s="35">
        <f>PPA!O$58</f>
        <v>0</v>
      </c>
      <c r="P117" s="35">
        <f>PPA!P$58</f>
        <v>0</v>
      </c>
      <c r="Q117" s="35">
        <f>PPA!Q$58</f>
        <v>0</v>
      </c>
    </row>
    <row r="118" spans="1:17" x14ac:dyDescent="0.25">
      <c r="A118" s="21" t="s">
        <v>55</v>
      </c>
      <c r="B118" s="35">
        <f>PPA!B$59</f>
        <v>11.331860095835603</v>
      </c>
      <c r="C118" s="35">
        <f>PPA!C$59</f>
        <v>16.503733686276</v>
      </c>
      <c r="D118" s="35">
        <f>PPA!D$59</f>
        <v>20.030593899888004</v>
      </c>
      <c r="E118" s="35">
        <f>PPA!E$59</f>
        <v>20.207151423359999</v>
      </c>
      <c r="F118" s="35">
        <f>PPA!F$59</f>
        <v>17.385332838588003</v>
      </c>
      <c r="G118" s="35">
        <f>PPA!G$59</f>
        <v>17.258488276328865</v>
      </c>
      <c r="H118" s="35">
        <f>PPA!H$59</f>
        <v>10.803939345144002</v>
      </c>
      <c r="I118" s="35">
        <f>PPA!I$59</f>
        <v>7.0490150501760018</v>
      </c>
      <c r="J118" s="35">
        <f>PPA!J$59</f>
        <v>9.6310686617640009</v>
      </c>
      <c r="K118" s="35">
        <f>PPA!K$59</f>
        <v>7.5211932688200012</v>
      </c>
      <c r="L118" s="35">
        <f>PPA!L$59</f>
        <v>4.9372615178396355</v>
      </c>
      <c r="M118" s="35">
        <f>PPA!M$59</f>
        <v>8.5277485840836658</v>
      </c>
      <c r="N118" s="35">
        <f>PPA!N$59</f>
        <v>10.601838128169474</v>
      </c>
      <c r="O118" s="35">
        <f>PPA!O$59</f>
        <v>13.238515122772593</v>
      </c>
      <c r="P118" s="35">
        <f>PPA!P$59</f>
        <v>6.8169856905974235</v>
      </c>
      <c r="Q118" s="35">
        <f>PPA!Q$59</f>
        <v>6.787559476606031</v>
      </c>
    </row>
    <row r="119" spans="1:17" x14ac:dyDescent="0.25">
      <c r="A119" s="20" t="s">
        <v>54</v>
      </c>
      <c r="B119" s="36">
        <f>FBT!B$32</f>
        <v>24.101165938478474</v>
      </c>
      <c r="C119" s="36">
        <f>FBT!C$32</f>
        <v>29.197072457460003</v>
      </c>
      <c r="D119" s="36">
        <f>FBT!D$32</f>
        <v>31.795129525896002</v>
      </c>
      <c r="E119" s="36">
        <f>FBT!E$32</f>
        <v>27.154666509156002</v>
      </c>
      <c r="F119" s="36">
        <f>FBT!F$32</f>
        <v>26.6618700171</v>
      </c>
      <c r="G119" s="36">
        <f>FBT!G$32</f>
        <v>21.401058561028997</v>
      </c>
      <c r="H119" s="36">
        <f>FBT!H$32</f>
        <v>19.275012235944004</v>
      </c>
      <c r="I119" s="36">
        <f>FBT!I$32</f>
        <v>18.826219681776003</v>
      </c>
      <c r="J119" s="36">
        <f>FBT!J$32</f>
        <v>15.742712657376</v>
      </c>
      <c r="K119" s="36">
        <f>FBT!K$32</f>
        <v>8.2263014677800008</v>
      </c>
      <c r="L119" s="36">
        <f>FBT!L$32</f>
        <v>12.055628440947691</v>
      </c>
      <c r="M119" s="36">
        <f>FBT!M$32</f>
        <v>21.670912756208942</v>
      </c>
      <c r="N119" s="36">
        <f>FBT!N$32</f>
        <v>18.182324189369389</v>
      </c>
      <c r="O119" s="36">
        <f>FBT!O$32</f>
        <v>15.637616383925065</v>
      </c>
      <c r="P119" s="36">
        <f>FBT!P$32</f>
        <v>19.013491489370288</v>
      </c>
      <c r="Q119" s="36">
        <f>FBT!Q$32</f>
        <v>22.307436663493963</v>
      </c>
    </row>
    <row r="120" spans="1:17" x14ac:dyDescent="0.25">
      <c r="A120" s="18" t="s">
        <v>53</v>
      </c>
      <c r="B120" s="35">
        <f>TRE!B$32</f>
        <v>0.22439326922447111</v>
      </c>
      <c r="C120" s="35">
        <f>TRE!C$32</f>
        <v>0.23485599205200003</v>
      </c>
      <c r="D120" s="35">
        <f>TRE!D$32</f>
        <v>0.23476204026000003</v>
      </c>
      <c r="E120" s="35">
        <f>TRE!E$32</f>
        <v>0.46992337563600006</v>
      </c>
      <c r="F120" s="35">
        <f>TRE!F$32</f>
        <v>0.46987639974000006</v>
      </c>
      <c r="G120" s="35">
        <f>TRE!G$32</f>
        <v>0.7199669479020876</v>
      </c>
      <c r="H120" s="35">
        <f>TRE!H$32</f>
        <v>0.70461495205200009</v>
      </c>
      <c r="I120" s="35">
        <f>TRE!I$32</f>
        <v>0.72692850265200004</v>
      </c>
      <c r="J120" s="35">
        <f>TRE!J$32</f>
        <v>1.17451483974</v>
      </c>
      <c r="K120" s="35">
        <f>TRE!K$32</f>
        <v>0.7051081989600001</v>
      </c>
      <c r="L120" s="35">
        <f>TRE!L$32</f>
        <v>0.56105244520906017</v>
      </c>
      <c r="M120" s="35">
        <f>TRE!M$32</f>
        <v>1.7169142940458639</v>
      </c>
      <c r="N120" s="35">
        <f>TRE!N$32</f>
        <v>1.9072089754379051</v>
      </c>
      <c r="O120" s="35">
        <f>TRE!O$32</f>
        <v>2.3272914246803174</v>
      </c>
      <c r="P120" s="35">
        <f>TRE!P$32</f>
        <v>1.1778269064211653</v>
      </c>
      <c r="Q120" s="35">
        <f>TRE!Q$32</f>
        <v>1.1780061901547625</v>
      </c>
    </row>
    <row r="121" spans="1:17" x14ac:dyDescent="0.25">
      <c r="A121" s="18" t="s">
        <v>52</v>
      </c>
      <c r="B121" s="35">
        <f>MAE!B$32</f>
        <v>10.041017389470916</v>
      </c>
      <c r="C121" s="35">
        <f>MAE!C$32</f>
        <v>13.141942375068002</v>
      </c>
      <c r="D121" s="35">
        <f>MAE!D$32</f>
        <v>10.953111302892001</v>
      </c>
      <c r="E121" s="35">
        <f>MAE!E$32</f>
        <v>3.9944309007240006</v>
      </c>
      <c r="F121" s="35">
        <f>MAE!F$32</f>
        <v>6.6756206094120003</v>
      </c>
      <c r="G121" s="35">
        <f>MAE!G$32</f>
        <v>3.2597606401901826</v>
      </c>
      <c r="H121" s="35">
        <f>MAE!H$32</f>
        <v>2.6042262345</v>
      </c>
      <c r="I121" s="35">
        <f>MAE!I$32</f>
        <v>2.130967570248</v>
      </c>
      <c r="J121" s="35">
        <f>MAE!J$32</f>
        <v>2.583932647428</v>
      </c>
      <c r="K121" s="35">
        <f>MAE!K$32</f>
        <v>1.8957122830800004</v>
      </c>
      <c r="L121" s="35">
        <f>MAE!L$32</f>
        <v>2.0197888027525934</v>
      </c>
      <c r="M121" s="35">
        <f>MAE!M$32</f>
        <v>3.4304107468386755</v>
      </c>
      <c r="N121" s="35">
        <f>MAE!N$32</f>
        <v>3.1412853713094826</v>
      </c>
      <c r="O121" s="35">
        <f>MAE!O$32</f>
        <v>6.6062564908471328</v>
      </c>
      <c r="P121" s="35">
        <f>MAE!P$32</f>
        <v>3.5895677148073619</v>
      </c>
      <c r="Q121" s="35">
        <f>MAE!Q$32</f>
        <v>3.534018570464287</v>
      </c>
    </row>
    <row r="122" spans="1:17" x14ac:dyDescent="0.25">
      <c r="A122" s="18" t="s">
        <v>51</v>
      </c>
      <c r="B122" s="35">
        <f>TEL!B$32</f>
        <v>66.999466246674487</v>
      </c>
      <c r="C122" s="35">
        <f>TEL!C$32</f>
        <v>56.897789921820006</v>
      </c>
      <c r="D122" s="35">
        <f>TEL!D$32</f>
        <v>59.001186534840009</v>
      </c>
      <c r="E122" s="35">
        <f>TEL!E$32</f>
        <v>60.216498433008006</v>
      </c>
      <c r="F122" s="35">
        <f>TEL!F$32</f>
        <v>63.153287508744008</v>
      </c>
      <c r="G122" s="35">
        <f>TEL!G$32</f>
        <v>61.185438413131862</v>
      </c>
      <c r="H122" s="35">
        <f>TEL!H$32</f>
        <v>52.610490309564007</v>
      </c>
      <c r="I122" s="35">
        <f>TEL!I$32</f>
        <v>59.681654494704006</v>
      </c>
      <c r="J122" s="35">
        <f>TEL!J$32</f>
        <v>50.269446532404004</v>
      </c>
      <c r="K122" s="35">
        <f>TEL!K$32</f>
        <v>49.122764911044008</v>
      </c>
      <c r="L122" s="35">
        <f>TEL!L$32</f>
        <v>43.818195970826778</v>
      </c>
      <c r="M122" s="35">
        <f>TEL!M$32</f>
        <v>36.467345918778726</v>
      </c>
      <c r="N122" s="35">
        <f>TEL!N$32</f>
        <v>39.239125155841911</v>
      </c>
      <c r="O122" s="35">
        <f>TEL!O$32</f>
        <v>43.866605194949933</v>
      </c>
      <c r="P122" s="35">
        <f>TEL!P$32</f>
        <v>48.234816167723928</v>
      </c>
      <c r="Q122" s="35">
        <f>TEL!Q$32</f>
        <v>64.061098531273373</v>
      </c>
    </row>
    <row r="123" spans="1:17" x14ac:dyDescent="0.25">
      <c r="A123" s="18" t="s">
        <v>50</v>
      </c>
      <c r="B123" s="35">
        <f>WWP!B$32</f>
        <v>0.61708149036729554</v>
      </c>
      <c r="C123" s="35">
        <f>WWP!C$32</f>
        <v>0.46968849615600006</v>
      </c>
      <c r="D123" s="35">
        <f>WWP!D$32</f>
        <v>0.70428612078000008</v>
      </c>
      <c r="E123" s="35">
        <f>WWP!E$32</f>
        <v>0.93987023922000013</v>
      </c>
      <c r="F123" s="35">
        <f>WWP!F$32</f>
        <v>0.93975279948000012</v>
      </c>
      <c r="G123" s="35">
        <f>WWP!G$32</f>
        <v>1.0659250916991718</v>
      </c>
      <c r="H123" s="35">
        <f>WWP!H$32</f>
        <v>0.70461495205200009</v>
      </c>
      <c r="I123" s="35">
        <f>WWP!I$32</f>
        <v>0.47189636326800005</v>
      </c>
      <c r="J123" s="35">
        <f>WWP!J$32</f>
        <v>0.70191383803200003</v>
      </c>
      <c r="K123" s="35">
        <f>WWP!K$32</f>
        <v>0.47006430332400007</v>
      </c>
      <c r="L123" s="35">
        <f>WWP!L$32</f>
        <v>0.44884195616724815</v>
      </c>
      <c r="M123" s="35">
        <f>WWP!M$32</f>
        <v>1.2342794003278956</v>
      </c>
      <c r="N123" s="35">
        <f>WWP!N$32</f>
        <v>1.4584539223936865</v>
      </c>
      <c r="O123" s="35">
        <f>WWP!O$32</f>
        <v>3.0291517653801763</v>
      </c>
      <c r="P123" s="35">
        <f>WWP!P$32</f>
        <v>8.2371401182830954</v>
      </c>
      <c r="Q123" s="35">
        <f>WWP!Q$32</f>
        <v>3.534018570464287</v>
      </c>
    </row>
    <row r="124" spans="1:17" x14ac:dyDescent="0.25">
      <c r="A124" s="18" t="s">
        <v>49</v>
      </c>
      <c r="B124" s="35">
        <f>OIS!B$32</f>
        <v>117.11872636011233</v>
      </c>
      <c r="C124" s="35">
        <f>OIS!C$32</f>
        <v>112.23584490466794</v>
      </c>
      <c r="D124" s="35">
        <f>OIS!D$32</f>
        <v>85.31309387231984</v>
      </c>
      <c r="E124" s="35">
        <f>OIS!E$32</f>
        <v>105.44995093334394</v>
      </c>
      <c r="F124" s="35">
        <f>OIS!F$32</f>
        <v>106.68621081542381</v>
      </c>
      <c r="G124" s="35">
        <f>OIS!G$32</f>
        <v>95.85910385026169</v>
      </c>
      <c r="H124" s="35">
        <f>OIS!H$32</f>
        <v>86.175735487308003</v>
      </c>
      <c r="I124" s="35">
        <f>OIS!I$32</f>
        <v>88.559263812636132</v>
      </c>
      <c r="J124" s="35">
        <f>OIS!J$32</f>
        <v>76.521266130456013</v>
      </c>
      <c r="K124" s="35">
        <f>OIS!K$32</f>
        <v>78.894617684760263</v>
      </c>
      <c r="L124" s="35">
        <f>OIS!L$32</f>
        <v>85.305849431571858</v>
      </c>
      <c r="M124" s="35">
        <f>OIS!M$32</f>
        <v>79.139045137477495</v>
      </c>
      <c r="N124" s="35">
        <f>OIS!N$32</f>
        <v>73.293933989005239</v>
      </c>
      <c r="O124" s="35">
        <f>OIS!O$32</f>
        <v>64.707014155207432</v>
      </c>
      <c r="P124" s="35">
        <f>OIS!P$32</f>
        <v>55.473845049803799</v>
      </c>
      <c r="Q124" s="35">
        <f>OIS!Q$32</f>
        <v>62.99799366898327</v>
      </c>
    </row>
    <row r="125" spans="1:17" x14ac:dyDescent="0.25">
      <c r="A125" s="42" t="s">
        <v>62</v>
      </c>
      <c r="B125" s="41">
        <f>Ind_Summary_emi!B42</f>
        <v>16.149509999999999</v>
      </c>
      <c r="C125" s="41">
        <f>Ind_Summary_emi!C42</f>
        <v>16.458570000000002</v>
      </c>
      <c r="D125" s="41">
        <f>Ind_Summary_emi!D42</f>
        <v>17.965450000000001</v>
      </c>
      <c r="E125" s="41">
        <f>Ind_Summary_emi!E42</f>
        <v>15.59277</v>
      </c>
      <c r="F125" s="41">
        <f>Ind_Summary_emi!F42</f>
        <v>18.22353</v>
      </c>
      <c r="G125" s="41">
        <f>Ind_Summary_emi!G42</f>
        <v>19.506319999999999</v>
      </c>
      <c r="H125" s="41">
        <f>Ind_Summary_emi!H42</f>
        <v>17.938680000000002</v>
      </c>
      <c r="I125" s="41">
        <f>Ind_Summary_emi!I42</f>
        <v>18.167249999999999</v>
      </c>
      <c r="J125" s="41">
        <f>Ind_Summary_emi!J42</f>
        <v>24.627330000000001</v>
      </c>
      <c r="K125" s="41">
        <f>Ind_Summary_emi!K42</f>
        <v>22.8415</v>
      </c>
      <c r="L125" s="41">
        <f>Ind_Summary_emi!L42</f>
        <v>24.062539999999998</v>
      </c>
      <c r="M125" s="41">
        <f>Ind_Summary_emi!M42</f>
        <v>28.934709999999999</v>
      </c>
      <c r="N125" s="41">
        <f>Ind_Summary_emi!N42</f>
        <v>29.2759</v>
      </c>
      <c r="O125" s="41">
        <f>Ind_Summary_emi!O42</f>
        <v>32.43027</v>
      </c>
      <c r="P125" s="41">
        <f>Ind_Summary_emi!P42</f>
        <v>28.48921</v>
      </c>
      <c r="Q125" s="41">
        <f>Ind_Summary_emi!Q42</f>
        <v>29.353159999999999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245.69706287050749</v>
      </c>
      <c r="C127" s="38">
        <f t="shared" si="8"/>
        <v>260.03860601229701</v>
      </c>
      <c r="D127" s="38">
        <f t="shared" si="8"/>
        <v>261.44524348809273</v>
      </c>
      <c r="E127" s="38">
        <f t="shared" si="8"/>
        <v>246.52316413483675</v>
      </c>
      <c r="F127" s="38">
        <f t="shared" si="8"/>
        <v>274.7521464504062</v>
      </c>
      <c r="G127" s="38">
        <f t="shared" si="8"/>
        <v>274.94795397332899</v>
      </c>
      <c r="H127" s="38">
        <f t="shared" si="8"/>
        <v>317.79425992002308</v>
      </c>
      <c r="I127" s="38">
        <f t="shared" si="8"/>
        <v>244.65828404299839</v>
      </c>
      <c r="J127" s="38">
        <f t="shared" si="8"/>
        <v>283.63748797170473</v>
      </c>
      <c r="K127" s="38">
        <f t="shared" si="8"/>
        <v>377.80641889927318</v>
      </c>
      <c r="L127" s="38">
        <f t="shared" si="8"/>
        <v>367.41888356958555</v>
      </c>
      <c r="M127" s="38">
        <f t="shared" si="8"/>
        <v>366.14988108315259</v>
      </c>
      <c r="N127" s="38">
        <f t="shared" si="8"/>
        <v>354.86688280501733</v>
      </c>
      <c r="O127" s="38">
        <f t="shared" si="8"/>
        <v>317.35429659851599</v>
      </c>
      <c r="P127" s="38">
        <f t="shared" si="8"/>
        <v>298.12850664186652</v>
      </c>
      <c r="Q127" s="38">
        <f t="shared" si="8"/>
        <v>301.21104123538231</v>
      </c>
    </row>
    <row r="128" spans="1:17" x14ac:dyDescent="0.25">
      <c r="A128" s="18" t="s">
        <v>13</v>
      </c>
      <c r="B128" s="35">
        <f t="shared" ref="B128:Q128" si="9">IF(B51=0,"",B51/B4*1000)</f>
        <v>382.22529534603069</v>
      </c>
      <c r="C128" s="35">
        <f t="shared" si="9"/>
        <v>414.45338322805929</v>
      </c>
      <c r="D128" s="35">
        <f t="shared" si="9"/>
        <v>489.15715911097305</v>
      </c>
      <c r="E128" s="35">
        <f t="shared" si="9"/>
        <v>391.45214670890829</v>
      </c>
      <c r="F128" s="35">
        <f t="shared" si="9"/>
        <v>456.8900364812884</v>
      </c>
      <c r="G128" s="35">
        <f t="shared" si="9"/>
        <v>404.27062717034568</v>
      </c>
      <c r="H128" s="35">
        <f t="shared" si="9"/>
        <v>583.4465836277592</v>
      </c>
      <c r="I128" s="35">
        <f t="shared" si="9"/>
        <v>327.31655774604297</v>
      </c>
      <c r="J128" s="35">
        <f t="shared" si="9"/>
        <v>369.96824152415405</v>
      </c>
      <c r="K128" s="35">
        <f t="shared" si="9"/>
        <v>1034.6490755469451</v>
      </c>
      <c r="L128" s="35">
        <f t="shared" si="9"/>
        <v>925.28821593415921</v>
      </c>
      <c r="M128" s="35">
        <f t="shared" si="9"/>
        <v>715.02288379165736</v>
      </c>
      <c r="N128" s="35">
        <f t="shared" si="9"/>
        <v>605.01333597704593</v>
      </c>
      <c r="O128" s="35">
        <f t="shared" si="9"/>
        <v>605.45219883843731</v>
      </c>
      <c r="P128" s="35">
        <f t="shared" si="9"/>
        <v>564.57311484100319</v>
      </c>
      <c r="Q128" s="35">
        <f t="shared" si="9"/>
        <v>616.39581246439229</v>
      </c>
    </row>
    <row r="129" spans="1:17" x14ac:dyDescent="0.25">
      <c r="A129" s="23" t="s">
        <v>12</v>
      </c>
      <c r="B129" s="37" t="str">
        <f t="shared" ref="B129:Q129" si="10">IF(B54=0,"",B54/B5*1000)</f>
        <v/>
      </c>
      <c r="C129" s="37" t="str">
        <f t="shared" si="10"/>
        <v/>
      </c>
      <c r="D129" s="37" t="str">
        <f t="shared" si="10"/>
        <v/>
      </c>
      <c r="E129" s="37" t="str">
        <f t="shared" si="10"/>
        <v/>
      </c>
      <c r="F129" s="37" t="str">
        <f t="shared" si="10"/>
        <v/>
      </c>
      <c r="G129" s="37" t="str">
        <f t="shared" si="10"/>
        <v/>
      </c>
      <c r="H129" s="37" t="str">
        <f t="shared" si="10"/>
        <v/>
      </c>
      <c r="I129" s="37" t="str">
        <f t="shared" si="10"/>
        <v/>
      </c>
      <c r="J129" s="37" t="str">
        <f t="shared" si="10"/>
        <v/>
      </c>
      <c r="K129" s="37" t="str">
        <f t="shared" si="10"/>
        <v/>
      </c>
      <c r="L129" s="37" t="str">
        <f t="shared" si="10"/>
        <v/>
      </c>
      <c r="M129" s="37" t="str">
        <f t="shared" si="10"/>
        <v/>
      </c>
      <c r="N129" s="37" t="str">
        <f t="shared" si="10"/>
        <v/>
      </c>
      <c r="O129" s="37" t="str">
        <f t="shared" si="10"/>
        <v/>
      </c>
      <c r="P129" s="37" t="str">
        <f t="shared" si="10"/>
        <v/>
      </c>
      <c r="Q129" s="37" t="str">
        <f t="shared" si="10"/>
        <v/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 t="str">
        <f t="shared" ref="B131:Q131" si="12">IF(B56=0,"",B56/B7*1000)</f>
        <v/>
      </c>
      <c r="C131" s="35" t="str">
        <f t="shared" si="12"/>
        <v/>
      </c>
      <c r="D131" s="35" t="str">
        <f t="shared" si="12"/>
        <v/>
      </c>
      <c r="E131" s="35" t="str">
        <f t="shared" si="12"/>
        <v/>
      </c>
      <c r="F131" s="35" t="str">
        <f t="shared" si="12"/>
        <v/>
      </c>
      <c r="G131" s="35" t="str">
        <f t="shared" si="12"/>
        <v/>
      </c>
      <c r="H131" s="35" t="str">
        <f t="shared" si="12"/>
        <v/>
      </c>
      <c r="I131" s="35" t="str">
        <f t="shared" si="12"/>
        <v/>
      </c>
      <c r="J131" s="35" t="str">
        <f t="shared" si="12"/>
        <v/>
      </c>
      <c r="K131" s="35" t="str">
        <f t="shared" si="12"/>
        <v/>
      </c>
      <c r="L131" s="35" t="str">
        <f t="shared" si="12"/>
        <v/>
      </c>
      <c r="M131" s="35" t="str">
        <f t="shared" si="12"/>
        <v/>
      </c>
      <c r="N131" s="35" t="str">
        <f t="shared" si="12"/>
        <v/>
      </c>
      <c r="O131" s="35" t="str">
        <f t="shared" si="12"/>
        <v/>
      </c>
      <c r="P131" s="35" t="str">
        <f t="shared" si="12"/>
        <v/>
      </c>
      <c r="Q131" s="35" t="str">
        <f t="shared" si="12"/>
        <v/>
      </c>
    </row>
    <row r="132" spans="1:17" x14ac:dyDescent="0.25">
      <c r="A132" s="21" t="s">
        <v>42</v>
      </c>
      <c r="B132" s="35" t="str">
        <f t="shared" ref="B132:Q132" si="13">IF(B59=0,"",B59/B8*1000)</f>
        <v/>
      </c>
      <c r="C132" s="35" t="str">
        <f t="shared" si="13"/>
        <v/>
      </c>
      <c r="D132" s="35" t="str">
        <f t="shared" si="13"/>
        <v/>
      </c>
      <c r="E132" s="35" t="str">
        <f t="shared" si="13"/>
        <v/>
      </c>
      <c r="F132" s="35" t="str">
        <f t="shared" si="13"/>
        <v/>
      </c>
      <c r="G132" s="35" t="str">
        <f t="shared" si="13"/>
        <v/>
      </c>
      <c r="H132" s="35" t="str">
        <f t="shared" si="13"/>
        <v/>
      </c>
      <c r="I132" s="35" t="str">
        <f t="shared" si="13"/>
        <v/>
      </c>
      <c r="J132" s="35" t="str">
        <f t="shared" si="13"/>
        <v/>
      </c>
      <c r="K132" s="35" t="str">
        <f t="shared" si="13"/>
        <v/>
      </c>
      <c r="L132" s="35" t="str">
        <f t="shared" si="13"/>
        <v/>
      </c>
      <c r="M132" s="35" t="str">
        <f t="shared" si="13"/>
        <v/>
      </c>
      <c r="N132" s="35" t="str">
        <f t="shared" si="13"/>
        <v/>
      </c>
      <c r="O132" s="35" t="str">
        <f t="shared" si="13"/>
        <v/>
      </c>
      <c r="P132" s="35" t="str">
        <f t="shared" si="13"/>
        <v/>
      </c>
      <c r="Q132" s="35" t="str">
        <f t="shared" si="13"/>
        <v/>
      </c>
    </row>
    <row r="133" spans="1:17" x14ac:dyDescent="0.25">
      <c r="A133" s="23" t="s">
        <v>11</v>
      </c>
      <c r="B133" s="37">
        <f t="shared" ref="B133:Q133" si="14">IF(B60=0,"",B60/B9*1000)</f>
        <v>197.79915954442978</v>
      </c>
      <c r="C133" s="37">
        <f t="shared" si="14"/>
        <v>194.48348072091974</v>
      </c>
      <c r="D133" s="37">
        <f t="shared" si="14"/>
        <v>166.75919091739419</v>
      </c>
      <c r="E133" s="37">
        <f t="shared" si="14"/>
        <v>227.68467181435176</v>
      </c>
      <c r="F133" s="37">
        <f t="shared" si="14"/>
        <v>247.10179976790155</v>
      </c>
      <c r="G133" s="37">
        <f t="shared" si="14"/>
        <v>357.46643919210908</v>
      </c>
      <c r="H133" s="37">
        <f t="shared" si="14"/>
        <v>339.27498492635203</v>
      </c>
      <c r="I133" s="37">
        <f t="shared" si="14"/>
        <v>338.96103723265782</v>
      </c>
      <c r="J133" s="37">
        <f t="shared" si="14"/>
        <v>237.51241038318136</v>
      </c>
      <c r="K133" s="37">
        <f t="shared" si="14"/>
        <v>248.56160129685696</v>
      </c>
      <c r="L133" s="37">
        <f t="shared" si="14"/>
        <v>283.10165677785022</v>
      </c>
      <c r="M133" s="37">
        <f t="shared" si="14"/>
        <v>350.13117417058106</v>
      </c>
      <c r="N133" s="37">
        <f t="shared" si="14"/>
        <v>413.84128798283331</v>
      </c>
      <c r="O133" s="37">
        <f t="shared" si="14"/>
        <v>437.12998404841767</v>
      </c>
      <c r="P133" s="37">
        <f t="shared" si="14"/>
        <v>341.61279894377185</v>
      </c>
      <c r="Q133" s="37">
        <f t="shared" si="14"/>
        <v>330.80736751078712</v>
      </c>
    </row>
    <row r="134" spans="1:17" x14ac:dyDescent="0.25">
      <c r="A134" s="21" t="s">
        <v>61</v>
      </c>
      <c r="B134" s="35" t="str">
        <f t="shared" ref="B134:Q134" si="15">IF(B61=0,"",B61/B10*1000)</f>
        <v/>
      </c>
      <c r="C134" s="35" t="str">
        <f t="shared" si="15"/>
        <v/>
      </c>
      <c r="D134" s="35" t="str">
        <f t="shared" si="15"/>
        <v/>
      </c>
      <c r="E134" s="35" t="str">
        <f t="shared" si="15"/>
        <v/>
      </c>
      <c r="F134" s="35" t="str">
        <f t="shared" si="15"/>
        <v/>
      </c>
      <c r="G134" s="35" t="str">
        <f t="shared" si="15"/>
        <v/>
      </c>
      <c r="H134" s="35" t="str">
        <f t="shared" si="15"/>
        <v/>
      </c>
      <c r="I134" s="35" t="str">
        <f t="shared" si="15"/>
        <v/>
      </c>
      <c r="J134" s="35" t="str">
        <f t="shared" si="15"/>
        <v/>
      </c>
      <c r="K134" s="35" t="str">
        <f t="shared" si="15"/>
        <v/>
      </c>
      <c r="L134" s="35" t="str">
        <f t="shared" si="15"/>
        <v/>
      </c>
      <c r="M134" s="35" t="str">
        <f t="shared" si="15"/>
        <v/>
      </c>
      <c r="N134" s="35" t="str">
        <f t="shared" si="15"/>
        <v/>
      </c>
      <c r="O134" s="35" t="str">
        <f t="shared" si="15"/>
        <v/>
      </c>
      <c r="P134" s="35" t="str">
        <f t="shared" si="15"/>
        <v/>
      </c>
      <c r="Q134" s="35" t="str">
        <f t="shared" si="15"/>
        <v/>
      </c>
    </row>
    <row r="135" spans="1:17" x14ac:dyDescent="0.25">
      <c r="A135" s="21" t="s">
        <v>40</v>
      </c>
      <c r="B135" s="35">
        <f t="shared" ref="B135:Q135" si="16">IF(B62=0,"",B62/B11*1000)</f>
        <v>358.32847507582642</v>
      </c>
      <c r="C135" s="35">
        <f t="shared" si="16"/>
        <v>351.62840899208237</v>
      </c>
      <c r="D135" s="35">
        <f t="shared" si="16"/>
        <v>293.61209062158554</v>
      </c>
      <c r="E135" s="35">
        <f t="shared" si="16"/>
        <v>404.06056097488164</v>
      </c>
      <c r="F135" s="35">
        <f t="shared" si="16"/>
        <v>438.82024088938721</v>
      </c>
      <c r="G135" s="35">
        <f t="shared" si="16"/>
        <v>629.75955191094545</v>
      </c>
      <c r="H135" s="35">
        <f t="shared" si="16"/>
        <v>619.31920021204974</v>
      </c>
      <c r="I135" s="35">
        <f t="shared" si="16"/>
        <v>603.89854849161861</v>
      </c>
      <c r="J135" s="35">
        <f t="shared" si="16"/>
        <v>435.59233975622755</v>
      </c>
      <c r="K135" s="35">
        <f t="shared" si="16"/>
        <v>450.30848338743522</v>
      </c>
      <c r="L135" s="35">
        <f t="shared" si="16"/>
        <v>513.23605070113331</v>
      </c>
      <c r="M135" s="35">
        <f t="shared" si="16"/>
        <v>632.01306560364333</v>
      </c>
      <c r="N135" s="35">
        <f t="shared" si="16"/>
        <v>813.42469932558913</v>
      </c>
      <c r="O135" s="35">
        <f t="shared" si="16"/>
        <v>805.59222017851221</v>
      </c>
      <c r="P135" s="35">
        <f t="shared" si="16"/>
        <v>589.60641541343034</v>
      </c>
      <c r="Q135" s="35">
        <f t="shared" si="16"/>
        <v>565.29310123794733</v>
      </c>
    </row>
    <row r="136" spans="1:17" x14ac:dyDescent="0.25">
      <c r="A136" s="21" t="s">
        <v>39</v>
      </c>
      <c r="B136" s="35">
        <f t="shared" ref="B136:Q136" si="17">IF(B63=0,"",B63/B12*1000)</f>
        <v>47.909794011174469</v>
      </c>
      <c r="C136" s="35">
        <f t="shared" si="17"/>
        <v>48.420355353181463</v>
      </c>
      <c r="D136" s="35">
        <f t="shared" si="17"/>
        <v>41.700170787565007</v>
      </c>
      <c r="E136" s="35">
        <f t="shared" si="17"/>
        <v>54.256121269982984</v>
      </c>
      <c r="F136" s="35">
        <f t="shared" si="17"/>
        <v>58.996794255034956</v>
      </c>
      <c r="G136" s="35">
        <f t="shared" si="17"/>
        <v>78.666062722633256</v>
      </c>
      <c r="H136" s="35">
        <f t="shared" si="17"/>
        <v>78.196594440150207</v>
      </c>
      <c r="I136" s="35">
        <f t="shared" si="17"/>
        <v>76.242134541794584</v>
      </c>
      <c r="J136" s="35">
        <f t="shared" si="17"/>
        <v>59.117931867019145</v>
      </c>
      <c r="K136" s="35">
        <f t="shared" si="17"/>
        <v>60.506859700858179</v>
      </c>
      <c r="L136" s="35">
        <f t="shared" si="17"/>
        <v>67.124840656058495</v>
      </c>
      <c r="M136" s="35">
        <f t="shared" si="17"/>
        <v>75.921934141874871</v>
      </c>
      <c r="N136" s="35">
        <f t="shared" si="17"/>
        <v>91.218238374426377</v>
      </c>
      <c r="O136" s="35">
        <f t="shared" si="17"/>
        <v>92.516014737278198</v>
      </c>
      <c r="P136" s="35">
        <f t="shared" si="17"/>
        <v>76.025121991059265</v>
      </c>
      <c r="Q136" s="35">
        <f t="shared" si="17"/>
        <v>79.736915943150592</v>
      </c>
    </row>
    <row r="137" spans="1:17" x14ac:dyDescent="0.25">
      <c r="A137" s="23" t="s">
        <v>10</v>
      </c>
      <c r="B137" s="37">
        <f t="shared" ref="B137:Q137" si="18">IF(B64=0,"",B64/B13*1000)</f>
        <v>249.89400892373499</v>
      </c>
      <c r="C137" s="37">
        <f t="shared" si="18"/>
        <v>278.70010015418188</v>
      </c>
      <c r="D137" s="37">
        <f t="shared" si="18"/>
        <v>232.72218574588271</v>
      </c>
      <c r="E137" s="37">
        <f t="shared" si="18"/>
        <v>193.6220344757125</v>
      </c>
      <c r="F137" s="37">
        <f t="shared" si="18"/>
        <v>262.41371807906074</v>
      </c>
      <c r="G137" s="37">
        <f t="shared" si="18"/>
        <v>277.34723801267552</v>
      </c>
      <c r="H137" s="37">
        <f t="shared" si="18"/>
        <v>285.72411011121261</v>
      </c>
      <c r="I137" s="37">
        <f t="shared" si="18"/>
        <v>232.06095726553679</v>
      </c>
      <c r="J137" s="37">
        <f t="shared" si="18"/>
        <v>283.43049743054752</v>
      </c>
      <c r="K137" s="37">
        <f t="shared" si="18"/>
        <v>336.23091622602266</v>
      </c>
      <c r="L137" s="37">
        <f t="shared" si="18"/>
        <v>314.12606242033075</v>
      </c>
      <c r="M137" s="37">
        <f t="shared" si="18"/>
        <v>382.05461591717136</v>
      </c>
      <c r="N137" s="37">
        <f t="shared" si="18"/>
        <v>425.45782576819175</v>
      </c>
      <c r="O137" s="37">
        <f t="shared" si="18"/>
        <v>262.95669146293631</v>
      </c>
      <c r="P137" s="37">
        <f t="shared" si="18"/>
        <v>236.81152612100095</v>
      </c>
      <c r="Q137" s="37">
        <f t="shared" si="18"/>
        <v>254.89846708935804</v>
      </c>
    </row>
    <row r="138" spans="1:17" x14ac:dyDescent="0.25">
      <c r="A138" s="21" t="s">
        <v>38</v>
      </c>
      <c r="B138" s="35">
        <f t="shared" ref="B138:Q138" si="19">IF(B65=0,"",B65/B14*1000)</f>
        <v>179.69104360388778</v>
      </c>
      <c r="C138" s="35">
        <f t="shared" si="19"/>
        <v>210.22538767367982</v>
      </c>
      <c r="D138" s="35">
        <f t="shared" si="19"/>
        <v>167.74287969302517</v>
      </c>
      <c r="E138" s="35">
        <f t="shared" si="19"/>
        <v>132.54158787707067</v>
      </c>
      <c r="F138" s="35">
        <f t="shared" si="19"/>
        <v>195.0836002161447</v>
      </c>
      <c r="G138" s="35">
        <f t="shared" si="19"/>
        <v>215.79455965368896</v>
      </c>
      <c r="H138" s="35">
        <f t="shared" si="19"/>
        <v>225.2792421909387</v>
      </c>
      <c r="I138" s="35">
        <f t="shared" si="19"/>
        <v>176.88526503186858</v>
      </c>
      <c r="J138" s="35">
        <f t="shared" si="19"/>
        <v>206.04116899483714</v>
      </c>
      <c r="K138" s="35">
        <f t="shared" si="19"/>
        <v>238.97739654252135</v>
      </c>
      <c r="L138" s="35">
        <f t="shared" si="19"/>
        <v>190.51630792075596</v>
      </c>
      <c r="M138" s="35">
        <f t="shared" si="19"/>
        <v>257.34474493682399</v>
      </c>
      <c r="N138" s="35">
        <f t="shared" si="19"/>
        <v>261.11600832245614</v>
      </c>
      <c r="O138" s="35">
        <f t="shared" si="19"/>
        <v>151.63048169936749</v>
      </c>
      <c r="P138" s="35">
        <f t="shared" si="19"/>
        <v>107.7475810289905</v>
      </c>
      <c r="Q138" s="35">
        <f t="shared" si="19"/>
        <v>128.91572826971233</v>
      </c>
    </row>
    <row r="139" spans="1:17" x14ac:dyDescent="0.25">
      <c r="A139" s="21" t="s">
        <v>37</v>
      </c>
      <c r="B139" s="35">
        <f t="shared" ref="B139:Q139" si="20">IF(B66=0,"",B66/B15*1000)</f>
        <v>109.25955292571207</v>
      </c>
      <c r="C139" s="35">
        <f t="shared" si="20"/>
        <v>127.82569130988003</v>
      </c>
      <c r="D139" s="35">
        <f t="shared" si="20"/>
        <v>101.99457732647329</v>
      </c>
      <c r="E139" s="35">
        <f t="shared" si="20"/>
        <v>82.139530520050016</v>
      </c>
      <c r="F139" s="35">
        <f t="shared" si="20"/>
        <v>121.00740039786068</v>
      </c>
      <c r="G139" s="35">
        <f t="shared" si="20"/>
        <v>130.87642508785405</v>
      </c>
      <c r="H139" s="35">
        <f t="shared" si="20"/>
        <v>136.77482518699139</v>
      </c>
      <c r="I139" s="35">
        <f t="shared" si="20"/>
        <v>110.65239606906543</v>
      </c>
      <c r="J139" s="35">
        <f t="shared" si="20"/>
        <v>128.89117154016444</v>
      </c>
      <c r="K139" s="35">
        <f t="shared" si="20"/>
        <v>180.81069661000294</v>
      </c>
      <c r="L139" s="35">
        <f t="shared" si="20"/>
        <v>128.45807820374853</v>
      </c>
      <c r="M139" s="35">
        <f t="shared" si="20"/>
        <v>196.1897438170914</v>
      </c>
      <c r="N139" s="35">
        <f t="shared" si="20"/>
        <v>292.86091237241027</v>
      </c>
      <c r="O139" s="35">
        <f t="shared" si="20"/>
        <v>168.60625168641323</v>
      </c>
      <c r="P139" s="35">
        <f t="shared" si="20"/>
        <v>138.59769005649883</v>
      </c>
      <c r="Q139" s="35">
        <f t="shared" si="20"/>
        <v>125.85608963505834</v>
      </c>
    </row>
    <row r="140" spans="1:17" x14ac:dyDescent="0.25">
      <c r="A140" s="21" t="s">
        <v>57</v>
      </c>
      <c r="B140" s="35">
        <f t="shared" ref="B140:Q140" si="21">IF(B67=0,"",B67/B16*1000)</f>
        <v>330.47382611026006</v>
      </c>
      <c r="C140" s="35">
        <f t="shared" si="21"/>
        <v>383.4282479204968</v>
      </c>
      <c r="D140" s="35">
        <f t="shared" si="21"/>
        <v>303.34044339979653</v>
      </c>
      <c r="E140" s="35">
        <f t="shared" si="21"/>
        <v>238.89707126411179</v>
      </c>
      <c r="F140" s="35">
        <f t="shared" si="21"/>
        <v>350.18706838746311</v>
      </c>
      <c r="G140" s="35">
        <f t="shared" si="21"/>
        <v>385.05938856032736</v>
      </c>
      <c r="H140" s="35">
        <f t="shared" si="21"/>
        <v>401.74220032880351</v>
      </c>
      <c r="I140" s="35">
        <f t="shared" si="21"/>
        <v>323.51871151239709</v>
      </c>
      <c r="J140" s="35">
        <f t="shared" si="21"/>
        <v>375.8991294220877</v>
      </c>
      <c r="K140" s="35">
        <f t="shared" si="21"/>
        <v>437.19455868954532</v>
      </c>
      <c r="L140" s="35">
        <f t="shared" si="21"/>
        <v>517.79357501496975</v>
      </c>
      <c r="M140" s="35">
        <f t="shared" si="21"/>
        <v>579.7552668659481</v>
      </c>
      <c r="N140" s="35">
        <f t="shared" si="21"/>
        <v>700.9888558789886</v>
      </c>
      <c r="O140" s="35">
        <f t="shared" si="21"/>
        <v>716.13908585479521</v>
      </c>
      <c r="P140" s="35">
        <f t="shared" si="21"/>
        <v>914.46129152383105</v>
      </c>
      <c r="Q140" s="35">
        <f t="shared" si="21"/>
        <v>1105.195193411118</v>
      </c>
    </row>
    <row r="141" spans="1:17" x14ac:dyDescent="0.25">
      <c r="A141" s="23" t="s">
        <v>9</v>
      </c>
      <c r="B141" s="37">
        <f t="shared" ref="B141:Q141" si="22">IF(B68=0,"",B68/B17*1000)</f>
        <v>100.17386688055321</v>
      </c>
      <c r="C141" s="37">
        <f t="shared" si="22"/>
        <v>124.13877543251233</v>
      </c>
      <c r="D141" s="37">
        <f t="shared" si="22"/>
        <v>138.5451563847472</v>
      </c>
      <c r="E141" s="37">
        <f t="shared" si="22"/>
        <v>145.07560966252908</v>
      </c>
      <c r="F141" s="37">
        <f t="shared" si="22"/>
        <v>137.84371861779243</v>
      </c>
      <c r="G141" s="37">
        <f t="shared" si="22"/>
        <v>144.93356799590376</v>
      </c>
      <c r="H141" s="37">
        <f t="shared" si="22"/>
        <v>120.56449380112572</v>
      </c>
      <c r="I141" s="37">
        <f t="shared" si="22"/>
        <v>100.24567127835054</v>
      </c>
      <c r="J141" s="37">
        <f t="shared" si="22"/>
        <v>134.24614773355628</v>
      </c>
      <c r="K141" s="37">
        <f t="shared" si="22"/>
        <v>118.49676135327313</v>
      </c>
      <c r="L141" s="37">
        <f t="shared" si="22"/>
        <v>96.759131737847113</v>
      </c>
      <c r="M141" s="37">
        <f t="shared" si="22"/>
        <v>96.250339678552933</v>
      </c>
      <c r="N141" s="37">
        <f t="shared" si="22"/>
        <v>118.26963640013956</v>
      </c>
      <c r="O141" s="37">
        <f t="shared" si="22"/>
        <v>150.08412338626192</v>
      </c>
      <c r="P141" s="37">
        <f t="shared" si="22"/>
        <v>96.194699899382499</v>
      </c>
      <c r="Q141" s="37">
        <f t="shared" si="22"/>
        <v>107.20390677819036</v>
      </c>
    </row>
    <row r="142" spans="1:17" x14ac:dyDescent="0.25">
      <c r="A142" s="21" t="s">
        <v>35</v>
      </c>
      <c r="B142" s="35" t="str">
        <f t="shared" ref="B142:Q142" si="23">IF(B69=0,"",B69/B18*1000)</f>
        <v/>
      </c>
      <c r="C142" s="35" t="str">
        <f t="shared" si="23"/>
        <v/>
      </c>
      <c r="D142" s="35" t="str">
        <f t="shared" si="23"/>
        <v/>
      </c>
      <c r="E142" s="35" t="str">
        <f t="shared" si="23"/>
        <v/>
      </c>
      <c r="F142" s="35" t="str">
        <f t="shared" si="23"/>
        <v/>
      </c>
      <c r="G142" s="35" t="str">
        <f t="shared" si="23"/>
        <v/>
      </c>
      <c r="H142" s="35" t="str">
        <f t="shared" si="23"/>
        <v/>
      </c>
      <c r="I142" s="35" t="str">
        <f t="shared" si="23"/>
        <v/>
      </c>
      <c r="J142" s="35" t="str">
        <f t="shared" si="23"/>
        <v/>
      </c>
      <c r="K142" s="35" t="str">
        <f t="shared" si="23"/>
        <v/>
      </c>
      <c r="L142" s="35" t="str">
        <f t="shared" si="23"/>
        <v/>
      </c>
      <c r="M142" s="35" t="str">
        <f t="shared" si="23"/>
        <v/>
      </c>
      <c r="N142" s="35" t="str">
        <f t="shared" si="23"/>
        <v/>
      </c>
      <c r="O142" s="35" t="str">
        <f t="shared" si="23"/>
        <v/>
      </c>
      <c r="P142" s="35" t="str">
        <f t="shared" si="23"/>
        <v/>
      </c>
      <c r="Q142" s="35" t="str">
        <f t="shared" si="23"/>
        <v/>
      </c>
    </row>
    <row r="143" spans="1:17" x14ac:dyDescent="0.25">
      <c r="A143" s="21" t="s">
        <v>56</v>
      </c>
      <c r="B143" s="35" t="str">
        <f t="shared" ref="B143:Q143" si="24">IF(B70=0,"",B70/B19*1000)</f>
        <v/>
      </c>
      <c r="C143" s="35" t="str">
        <f t="shared" si="24"/>
        <v/>
      </c>
      <c r="D143" s="35" t="str">
        <f t="shared" si="24"/>
        <v/>
      </c>
      <c r="E143" s="35" t="str">
        <f t="shared" si="24"/>
        <v/>
      </c>
      <c r="F143" s="35" t="str">
        <f t="shared" si="24"/>
        <v/>
      </c>
      <c r="G143" s="35" t="str">
        <f t="shared" si="24"/>
        <v/>
      </c>
      <c r="H143" s="35" t="str">
        <f t="shared" si="24"/>
        <v/>
      </c>
      <c r="I143" s="35" t="str">
        <f t="shared" si="24"/>
        <v/>
      </c>
      <c r="J143" s="35" t="str">
        <f t="shared" si="24"/>
        <v/>
      </c>
      <c r="K143" s="35" t="str">
        <f t="shared" si="24"/>
        <v/>
      </c>
      <c r="L143" s="35" t="str">
        <f t="shared" si="24"/>
        <v/>
      </c>
      <c r="M143" s="35" t="str">
        <f t="shared" si="24"/>
        <v/>
      </c>
      <c r="N143" s="35" t="str">
        <f t="shared" si="24"/>
        <v/>
      </c>
      <c r="O143" s="35" t="str">
        <f t="shared" si="24"/>
        <v/>
      </c>
      <c r="P143" s="35" t="str">
        <f t="shared" si="24"/>
        <v/>
      </c>
      <c r="Q143" s="35" t="str">
        <f t="shared" si="24"/>
        <v/>
      </c>
    </row>
    <row r="144" spans="1:17" x14ac:dyDescent="0.25">
      <c r="A144" s="21" t="s">
        <v>55</v>
      </c>
      <c r="B144" s="35">
        <f t="shared" ref="B144:Q144" si="25">IF(B71=0,"",B71/B20*1000)</f>
        <v>100.17386688055321</v>
      </c>
      <c r="C144" s="35">
        <f t="shared" si="25"/>
        <v>124.13877543251233</v>
      </c>
      <c r="D144" s="35">
        <f t="shared" si="25"/>
        <v>138.5451563847472</v>
      </c>
      <c r="E144" s="35">
        <f t="shared" si="25"/>
        <v>145.07560966252908</v>
      </c>
      <c r="F144" s="35">
        <f t="shared" si="25"/>
        <v>137.84371861779243</v>
      </c>
      <c r="G144" s="35">
        <f t="shared" si="25"/>
        <v>144.93356799590376</v>
      </c>
      <c r="H144" s="35">
        <f t="shared" si="25"/>
        <v>120.56449380112572</v>
      </c>
      <c r="I144" s="35">
        <f t="shared" si="25"/>
        <v>100.24567127835054</v>
      </c>
      <c r="J144" s="35">
        <f t="shared" si="25"/>
        <v>134.24614773355628</v>
      </c>
      <c r="K144" s="35">
        <f t="shared" si="25"/>
        <v>118.49676135327313</v>
      </c>
      <c r="L144" s="35">
        <f t="shared" si="25"/>
        <v>96.759131737847113</v>
      </c>
      <c r="M144" s="35">
        <f t="shared" si="25"/>
        <v>96.250339678552933</v>
      </c>
      <c r="N144" s="35">
        <f t="shared" si="25"/>
        <v>118.26963640013956</v>
      </c>
      <c r="O144" s="35">
        <f t="shared" si="25"/>
        <v>150.08412338626192</v>
      </c>
      <c r="P144" s="35">
        <f t="shared" si="25"/>
        <v>96.194699899382499</v>
      </c>
      <c r="Q144" s="35">
        <f t="shared" si="25"/>
        <v>107.20390677819036</v>
      </c>
    </row>
    <row r="145" spans="1:17" x14ac:dyDescent="0.25">
      <c r="A145" s="20" t="s">
        <v>54</v>
      </c>
      <c r="B145" s="36">
        <f t="shared" ref="B145:Q145" si="26">IF(B72=0,"",B72/B21*1000)</f>
        <v>85.60860983926618</v>
      </c>
      <c r="C145" s="36">
        <f t="shared" si="26"/>
        <v>94.367122828571425</v>
      </c>
      <c r="D145" s="36">
        <f t="shared" si="26"/>
        <v>107.37842088103363</v>
      </c>
      <c r="E145" s="36">
        <f t="shared" si="26"/>
        <v>93.590469098065682</v>
      </c>
      <c r="F145" s="36">
        <f t="shared" si="26"/>
        <v>83.175188427480904</v>
      </c>
      <c r="G145" s="36">
        <f t="shared" si="26"/>
        <v>74.513523927240541</v>
      </c>
      <c r="H145" s="36">
        <f t="shared" si="26"/>
        <v>75.387845182490736</v>
      </c>
      <c r="I145" s="36">
        <f t="shared" si="26"/>
        <v>66.16072995202515</v>
      </c>
      <c r="J145" s="36">
        <f t="shared" si="26"/>
        <v>74.208857069116348</v>
      </c>
      <c r="K145" s="36">
        <f t="shared" si="26"/>
        <v>56.841399874999993</v>
      </c>
      <c r="L145" s="36">
        <f t="shared" si="26"/>
        <v>60.864994705061349</v>
      </c>
      <c r="M145" s="36">
        <f t="shared" si="26"/>
        <v>96.493931652791261</v>
      </c>
      <c r="N145" s="36">
        <f t="shared" si="26"/>
        <v>85.309773780440253</v>
      </c>
      <c r="O145" s="36">
        <f t="shared" si="26"/>
        <v>77.84763794576952</v>
      </c>
      <c r="P145" s="36">
        <f t="shared" si="26"/>
        <v>103.85607920162442</v>
      </c>
      <c r="Q145" s="36">
        <f t="shared" si="26"/>
        <v>109.32684334171155</v>
      </c>
    </row>
    <row r="146" spans="1:17" x14ac:dyDescent="0.25">
      <c r="A146" s="18" t="s">
        <v>53</v>
      </c>
      <c r="B146" s="35">
        <f t="shared" ref="B146:Q146" si="27">IF(B73=0,"",B73/B22*1000)</f>
        <v>38.210095887759628</v>
      </c>
      <c r="C146" s="35">
        <f t="shared" si="27"/>
        <v>28.666677692307697</v>
      </c>
      <c r="D146" s="35">
        <f t="shared" si="27"/>
        <v>36.135450790476185</v>
      </c>
      <c r="E146" s="35">
        <f t="shared" si="27"/>
        <v>60.650208742514963</v>
      </c>
      <c r="F146" s="35">
        <f t="shared" si="27"/>
        <v>62.492106643902453</v>
      </c>
      <c r="G146" s="35">
        <f t="shared" si="27"/>
        <v>62.976583412434657</v>
      </c>
      <c r="H146" s="35">
        <f t="shared" si="27"/>
        <v>79.296317702205869</v>
      </c>
      <c r="I146" s="35">
        <f t="shared" si="27"/>
        <v>59.03003506299212</v>
      </c>
      <c r="J146" s="35">
        <f t="shared" si="27"/>
        <v>76.710758087136909</v>
      </c>
      <c r="K146" s="35">
        <f t="shared" si="27"/>
        <v>109.16927531578948</v>
      </c>
      <c r="L146" s="35">
        <f t="shared" si="27"/>
        <v>74.160375075522808</v>
      </c>
      <c r="M146" s="35">
        <f t="shared" si="27"/>
        <v>53.118919746041257</v>
      </c>
      <c r="N146" s="35">
        <f t="shared" si="27"/>
        <v>54.175145874247981</v>
      </c>
      <c r="O146" s="35">
        <f t="shared" si="27"/>
        <v>55.248202910625153</v>
      </c>
      <c r="P146" s="35">
        <f t="shared" si="27"/>
        <v>26.47111933509407</v>
      </c>
      <c r="Q146" s="35">
        <f t="shared" si="27"/>
        <v>25.363052363296578</v>
      </c>
    </row>
    <row r="147" spans="1:17" x14ac:dyDescent="0.25">
      <c r="A147" s="18" t="s">
        <v>52</v>
      </c>
      <c r="B147" s="35">
        <f t="shared" ref="B147:Q147" si="28">IF(B74=0,"",B74/B23*1000)</f>
        <v>34.030908834562645</v>
      </c>
      <c r="C147" s="35">
        <f t="shared" si="28"/>
        <v>35.898269741056296</v>
      </c>
      <c r="D147" s="35">
        <f t="shared" si="28"/>
        <v>40.192517758303246</v>
      </c>
      <c r="E147" s="35">
        <f t="shared" si="28"/>
        <v>46.793841534399675</v>
      </c>
      <c r="F147" s="35">
        <f t="shared" si="28"/>
        <v>44.961895223832137</v>
      </c>
      <c r="G147" s="35">
        <f t="shared" si="28"/>
        <v>38.077209479036661</v>
      </c>
      <c r="H147" s="35">
        <f t="shared" si="28"/>
        <v>31.886767609019575</v>
      </c>
      <c r="I147" s="35">
        <f t="shared" si="28"/>
        <v>32.954328063432428</v>
      </c>
      <c r="J147" s="35">
        <f t="shared" si="28"/>
        <v>46.437481401213695</v>
      </c>
      <c r="K147" s="35">
        <f t="shared" si="28"/>
        <v>42.920310732862781</v>
      </c>
      <c r="L147" s="35">
        <f t="shared" si="28"/>
        <v>41.998595117537235</v>
      </c>
      <c r="M147" s="35">
        <f t="shared" si="28"/>
        <v>30.566068034004545</v>
      </c>
      <c r="N147" s="35">
        <f t="shared" si="28"/>
        <v>27.748812141623716</v>
      </c>
      <c r="O147" s="35">
        <f t="shared" si="28"/>
        <v>28.836065238907871</v>
      </c>
      <c r="P147" s="35">
        <f t="shared" si="28"/>
        <v>26.090249161323889</v>
      </c>
      <c r="Q147" s="35">
        <f t="shared" si="28"/>
        <v>24.463964536196077</v>
      </c>
    </row>
    <row r="148" spans="1:17" x14ac:dyDescent="0.25">
      <c r="A148" s="18" t="s">
        <v>51</v>
      </c>
      <c r="B148" s="35">
        <f t="shared" ref="B148:Q148" si="29">IF(B75=0,"",B75/B24*1000)</f>
        <v>197.67939268474009</v>
      </c>
      <c r="C148" s="35">
        <f t="shared" si="29"/>
        <v>170.76126139086296</v>
      </c>
      <c r="D148" s="35">
        <f t="shared" si="29"/>
        <v>190.17332344056373</v>
      </c>
      <c r="E148" s="35">
        <f t="shared" si="29"/>
        <v>193.77369896708288</v>
      </c>
      <c r="F148" s="35">
        <f t="shared" si="29"/>
        <v>179.93100226343827</v>
      </c>
      <c r="G148" s="35">
        <f t="shared" si="29"/>
        <v>195.7921334276291</v>
      </c>
      <c r="H148" s="35">
        <f t="shared" si="29"/>
        <v>196.7145900253432</v>
      </c>
      <c r="I148" s="35">
        <f t="shared" si="29"/>
        <v>193.56420840346405</v>
      </c>
      <c r="J148" s="35">
        <f t="shared" si="29"/>
        <v>291.89001231718748</v>
      </c>
      <c r="K148" s="35">
        <f t="shared" si="29"/>
        <v>325.84658746189587</v>
      </c>
      <c r="L148" s="35">
        <f t="shared" si="29"/>
        <v>224.2072883495232</v>
      </c>
      <c r="M148" s="35">
        <f t="shared" si="29"/>
        <v>198.19935258780322</v>
      </c>
      <c r="N148" s="35">
        <f t="shared" si="29"/>
        <v>250.40525334820157</v>
      </c>
      <c r="O148" s="35">
        <f t="shared" si="29"/>
        <v>261.21126222824705</v>
      </c>
      <c r="P148" s="35">
        <f t="shared" si="29"/>
        <v>280.0663001517911</v>
      </c>
      <c r="Q148" s="35">
        <f t="shared" si="29"/>
        <v>212.32687619421824</v>
      </c>
    </row>
    <row r="149" spans="1:17" x14ac:dyDescent="0.25">
      <c r="A149" s="18" t="s">
        <v>50</v>
      </c>
      <c r="B149" s="35">
        <f t="shared" ref="B149:Q149" si="30">IF(B76=0,"",B76/B25*1000)</f>
        <v>39.105804972359614</v>
      </c>
      <c r="C149" s="35">
        <f t="shared" si="30"/>
        <v>37.597436367952518</v>
      </c>
      <c r="D149" s="35">
        <f t="shared" si="30"/>
        <v>38.520794131979692</v>
      </c>
      <c r="E149" s="35">
        <f t="shared" si="30"/>
        <v>46.42492155440415</v>
      </c>
      <c r="F149" s="35">
        <f t="shared" si="30"/>
        <v>39.78534739751553</v>
      </c>
      <c r="G149" s="35">
        <f t="shared" si="30"/>
        <v>437.90862717477665</v>
      </c>
      <c r="H149" s="35">
        <f t="shared" si="30"/>
        <v>484.10110910336539</v>
      </c>
      <c r="I149" s="35">
        <f t="shared" si="30"/>
        <v>516.84258410551558</v>
      </c>
      <c r="J149" s="35">
        <f t="shared" si="30"/>
        <v>631.60719449868077</v>
      </c>
      <c r="K149" s="35">
        <f t="shared" si="30"/>
        <v>568.09035446706594</v>
      </c>
      <c r="L149" s="35">
        <f t="shared" si="30"/>
        <v>460.87413825636207</v>
      </c>
      <c r="M149" s="35">
        <f t="shared" si="30"/>
        <v>466.07171501452609</v>
      </c>
      <c r="N149" s="35">
        <f t="shared" si="30"/>
        <v>431.34623864928841</v>
      </c>
      <c r="O149" s="35">
        <f t="shared" si="30"/>
        <v>499.97896287172</v>
      </c>
      <c r="P149" s="35">
        <f t="shared" si="30"/>
        <v>730.62166886307944</v>
      </c>
      <c r="Q149" s="35">
        <f t="shared" si="30"/>
        <v>646.97510201769569</v>
      </c>
    </row>
    <row r="150" spans="1:17" x14ac:dyDescent="0.25">
      <c r="A150" s="16" t="s">
        <v>49</v>
      </c>
      <c r="B150" s="34">
        <f t="shared" ref="B150:Q150" si="31">IF(B77=0,"",B77/B26*1000)</f>
        <v>1384.5116034730611</v>
      </c>
      <c r="C150" s="34">
        <f t="shared" si="31"/>
        <v>1225.7016166071273</v>
      </c>
      <c r="D150" s="34">
        <f t="shared" si="31"/>
        <v>1345.2604268116945</v>
      </c>
      <c r="E150" s="34">
        <f t="shared" si="31"/>
        <v>2403.5852850738925</v>
      </c>
      <c r="F150" s="34">
        <f t="shared" si="31"/>
        <v>1775.4892400277242</v>
      </c>
      <c r="G150" s="34">
        <f t="shared" si="31"/>
        <v>1120.3604070340721</v>
      </c>
      <c r="H150" s="34">
        <f t="shared" si="31"/>
        <v>1071.2442007918198</v>
      </c>
      <c r="I150" s="34">
        <f t="shared" si="31"/>
        <v>862.30359807584637</v>
      </c>
      <c r="J150" s="34">
        <f t="shared" si="31"/>
        <v>1100.3848059580753</v>
      </c>
      <c r="K150" s="34">
        <f t="shared" si="31"/>
        <v>2117.1193506148929</v>
      </c>
      <c r="L150" s="34">
        <f t="shared" si="31"/>
        <v>2349.5105428087031</v>
      </c>
      <c r="M150" s="34">
        <f t="shared" si="31"/>
        <v>2552.8007360228821</v>
      </c>
      <c r="N150" s="34">
        <f t="shared" si="31"/>
        <v>2276.5601399214979</v>
      </c>
      <c r="O150" s="34">
        <f t="shared" si="31"/>
        <v>2370.1729169939304</v>
      </c>
      <c r="P150" s="34">
        <f t="shared" si="31"/>
        <v>2050.7239758153423</v>
      </c>
      <c r="Q150" s="34">
        <f t="shared" si="31"/>
        <v>1888.6430540054912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2.6073142834481322</v>
      </c>
      <c r="C152" s="30">
        <f t="shared" si="32"/>
        <v>2.648391680930045</v>
      </c>
      <c r="D152" s="30">
        <f t="shared" si="32"/>
        <v>2.4615343424956091</v>
      </c>
      <c r="E152" s="30">
        <f t="shared" si="32"/>
        <v>2.2706737437986568</v>
      </c>
      <c r="F152" s="30">
        <f t="shared" si="32"/>
        <v>2.301256990488437</v>
      </c>
      <c r="G152" s="30">
        <f t="shared" si="32"/>
        <v>2.3294110796459027</v>
      </c>
      <c r="H152" s="30">
        <f t="shared" si="32"/>
        <v>2.2732970793725737</v>
      </c>
      <c r="I152" s="30">
        <f t="shared" si="32"/>
        <v>2.249149393876146</v>
      </c>
      <c r="J152" s="30">
        <f t="shared" si="32"/>
        <v>2.1973802186561651</v>
      </c>
      <c r="K152" s="30">
        <f t="shared" si="32"/>
        <v>2.245817067212498</v>
      </c>
      <c r="L152" s="30">
        <f t="shared" si="32"/>
        <v>2.1463516563302898</v>
      </c>
      <c r="M152" s="30">
        <f t="shared" si="32"/>
        <v>2.2005298938232905</v>
      </c>
      <c r="N152" s="30">
        <f t="shared" si="32"/>
        <v>2.2071649898919459</v>
      </c>
      <c r="O152" s="30">
        <f t="shared" si="32"/>
        <v>2.1992907730405515</v>
      </c>
      <c r="P152" s="30">
        <f t="shared" si="32"/>
        <v>2.2299109939790815</v>
      </c>
      <c r="Q152" s="30">
        <f t="shared" si="32"/>
        <v>2.2298220449737283</v>
      </c>
    </row>
    <row r="153" spans="1:17" x14ac:dyDescent="0.25">
      <c r="A153" s="29" t="s">
        <v>13</v>
      </c>
      <c r="B153" s="28">
        <f>ISI!B64</f>
        <v>1.4888876348152111</v>
      </c>
      <c r="C153" s="28">
        <f>ISI!C64</f>
        <v>1.7217279100641891</v>
      </c>
      <c r="D153" s="28">
        <f>ISI!D64</f>
        <v>1.5973102662637948</v>
      </c>
      <c r="E153" s="28">
        <f>ISI!E64</f>
        <v>1.596929469828974</v>
      </c>
      <c r="F153" s="28">
        <f>ISI!F64</f>
        <v>1.4530142293724666</v>
      </c>
      <c r="G153" s="28">
        <f>ISI!G64</f>
        <v>1.5497047162536095</v>
      </c>
      <c r="H153" s="28">
        <f>ISI!H64</f>
        <v>1.5155261055395139</v>
      </c>
      <c r="I153" s="28">
        <f>ISI!I64</f>
        <v>1.5546255582556285</v>
      </c>
      <c r="J153" s="28">
        <f>ISI!J64</f>
        <v>1.4803727320517646</v>
      </c>
      <c r="K153" s="28">
        <f>ISI!K64</f>
        <v>1.4005777161692843</v>
      </c>
      <c r="L153" s="28">
        <f>ISI!L64</f>
        <v>1.3186322974598228</v>
      </c>
      <c r="M153" s="28">
        <f>ISI!M64</f>
        <v>1.3444577777004869</v>
      </c>
      <c r="N153" s="28">
        <f>ISI!N64</f>
        <v>1.3233809125131164</v>
      </c>
      <c r="O153" s="28">
        <f>ISI!O64</f>
        <v>1.3431135121650974</v>
      </c>
      <c r="P153" s="28">
        <f>ISI!P64</f>
        <v>1.3919409469641768</v>
      </c>
      <c r="Q153" s="28">
        <f>ISI!Q64</f>
        <v>1.4632227388596386</v>
      </c>
    </row>
    <row r="154" spans="1:17" x14ac:dyDescent="0.25">
      <c r="A154" s="21" t="s">
        <v>46</v>
      </c>
      <c r="B154" s="17" t="str">
        <f>ISI!B65</f>
        <v/>
      </c>
      <c r="C154" s="17" t="str">
        <f>ISI!C65</f>
        <v/>
      </c>
      <c r="D154" s="17" t="str">
        <f>ISI!D65</f>
        <v/>
      </c>
      <c r="E154" s="17" t="str">
        <f>ISI!E65</f>
        <v/>
      </c>
      <c r="F154" s="17" t="str">
        <f>ISI!F65</f>
        <v/>
      </c>
      <c r="G154" s="17" t="str">
        <f>ISI!G65</f>
        <v/>
      </c>
      <c r="H154" s="17" t="str">
        <f>ISI!H65</f>
        <v/>
      </c>
      <c r="I154" s="17" t="str">
        <f>ISI!I65</f>
        <v/>
      </c>
      <c r="J154" s="17" t="str">
        <f>ISI!J65</f>
        <v/>
      </c>
      <c r="K154" s="17" t="str">
        <f>ISI!K65</f>
        <v/>
      </c>
      <c r="L154" s="17" t="str">
        <f>ISI!L65</f>
        <v/>
      </c>
      <c r="M154" s="17" t="str">
        <f>ISI!M65</f>
        <v/>
      </c>
      <c r="N154" s="17" t="str">
        <f>ISI!N65</f>
        <v/>
      </c>
      <c r="O154" s="17" t="str">
        <f>ISI!O65</f>
        <v/>
      </c>
      <c r="P154" s="17" t="str">
        <f>ISI!P65</f>
        <v/>
      </c>
      <c r="Q154" s="17" t="str">
        <f>ISI!Q65</f>
        <v/>
      </c>
    </row>
    <row r="155" spans="1:17" x14ac:dyDescent="0.25">
      <c r="A155" s="21" t="s">
        <v>45</v>
      </c>
      <c r="B155" s="17">
        <f>ISI!B66</f>
        <v>1.4888876348152111</v>
      </c>
      <c r="C155" s="17">
        <f>ISI!C66</f>
        <v>1.7217279100641891</v>
      </c>
      <c r="D155" s="17">
        <f>ISI!D66</f>
        <v>1.5973102662637948</v>
      </c>
      <c r="E155" s="17">
        <f>ISI!E66</f>
        <v>1.596929469828974</v>
      </c>
      <c r="F155" s="17">
        <f>ISI!F66</f>
        <v>1.4530142293724666</v>
      </c>
      <c r="G155" s="17">
        <f>ISI!G66</f>
        <v>1.5497047162536095</v>
      </c>
      <c r="H155" s="17">
        <f>ISI!H66</f>
        <v>1.5155261055395139</v>
      </c>
      <c r="I155" s="17">
        <f>ISI!I66</f>
        <v>1.5546255582556285</v>
      </c>
      <c r="J155" s="17">
        <f>ISI!J66</f>
        <v>1.4803727320517646</v>
      </c>
      <c r="K155" s="17">
        <f>ISI!K66</f>
        <v>1.4005777161692843</v>
      </c>
      <c r="L155" s="17">
        <f>ISI!L66</f>
        <v>1.3186322974598228</v>
      </c>
      <c r="M155" s="17">
        <f>ISI!M66</f>
        <v>1.3444577777004869</v>
      </c>
      <c r="N155" s="17">
        <f>ISI!N66</f>
        <v>1.3233809125131164</v>
      </c>
      <c r="O155" s="17">
        <f>ISI!O66</f>
        <v>1.3431135121650974</v>
      </c>
      <c r="P155" s="17">
        <f>ISI!P66</f>
        <v>1.3919409469641768</v>
      </c>
      <c r="Q155" s="17">
        <f>ISI!Q66</f>
        <v>1.4632227388596386</v>
      </c>
    </row>
    <row r="156" spans="1:17" x14ac:dyDescent="0.25">
      <c r="A156" s="23" t="s">
        <v>12</v>
      </c>
      <c r="B156" s="22" t="str">
        <f>NFM!B95</f>
        <v/>
      </c>
      <c r="C156" s="22" t="str">
        <f>NFM!C95</f>
        <v/>
      </c>
      <c r="D156" s="22" t="str">
        <f>NFM!D95</f>
        <v/>
      </c>
      <c r="E156" s="22" t="str">
        <f>NFM!E95</f>
        <v/>
      </c>
      <c r="F156" s="22" t="str">
        <f>NFM!F95</f>
        <v/>
      </c>
      <c r="G156" s="22" t="str">
        <f>NFM!G95</f>
        <v/>
      </c>
      <c r="H156" s="22" t="str">
        <f>NFM!H95</f>
        <v/>
      </c>
      <c r="I156" s="22" t="str">
        <f>NFM!I95</f>
        <v/>
      </c>
      <c r="J156" s="22" t="str">
        <f>NFM!J95</f>
        <v/>
      </c>
      <c r="K156" s="22" t="str">
        <f>NFM!K95</f>
        <v/>
      </c>
      <c r="L156" s="22" t="str">
        <f>NFM!L95</f>
        <v/>
      </c>
      <c r="M156" s="22" t="str">
        <f>NFM!M95</f>
        <v/>
      </c>
      <c r="N156" s="22" t="str">
        <f>NFM!N95</f>
        <v/>
      </c>
      <c r="O156" s="22" t="str">
        <f>NFM!O95</f>
        <v/>
      </c>
      <c r="P156" s="22" t="str">
        <f>NFM!P95</f>
        <v/>
      </c>
      <c r="Q156" s="22" t="str">
        <f>NFM!Q95</f>
        <v/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 t="str">
        <f>NFM!B97</f>
        <v/>
      </c>
      <c r="C158" s="17" t="str">
        <f>NFM!C97</f>
        <v/>
      </c>
      <c r="D158" s="17" t="str">
        <f>NFM!D97</f>
        <v/>
      </c>
      <c r="E158" s="17" t="str">
        <f>NFM!E97</f>
        <v/>
      </c>
      <c r="F158" s="17" t="str">
        <f>NFM!F97</f>
        <v/>
      </c>
      <c r="G158" s="17" t="str">
        <f>NFM!G97</f>
        <v/>
      </c>
      <c r="H158" s="17" t="str">
        <f>NFM!H97</f>
        <v/>
      </c>
      <c r="I158" s="17" t="str">
        <f>NFM!I97</f>
        <v/>
      </c>
      <c r="J158" s="17" t="str">
        <f>NFM!J97</f>
        <v/>
      </c>
      <c r="K158" s="17" t="str">
        <f>NFM!K97</f>
        <v/>
      </c>
      <c r="L158" s="17" t="str">
        <f>NFM!L97</f>
        <v/>
      </c>
      <c r="M158" s="17" t="str">
        <f>NFM!M97</f>
        <v/>
      </c>
      <c r="N158" s="17" t="str">
        <f>NFM!N97</f>
        <v/>
      </c>
      <c r="O158" s="17" t="str">
        <f>NFM!O97</f>
        <v/>
      </c>
      <c r="P158" s="17" t="str">
        <f>NFM!P97</f>
        <v/>
      </c>
      <c r="Q158" s="17" t="str">
        <f>NFM!Q97</f>
        <v/>
      </c>
    </row>
    <row r="159" spans="1:17" x14ac:dyDescent="0.25">
      <c r="A159" s="27" t="s">
        <v>43</v>
      </c>
      <c r="B159" s="26" t="str">
        <f>NFM!B98</f>
        <v/>
      </c>
      <c r="C159" s="26" t="str">
        <f>NFM!C98</f>
        <v/>
      </c>
      <c r="D159" s="26" t="str">
        <f>NFM!D98</f>
        <v/>
      </c>
      <c r="E159" s="26" t="str">
        <f>NFM!E98</f>
        <v/>
      </c>
      <c r="F159" s="26" t="str">
        <f>NFM!F98</f>
        <v/>
      </c>
      <c r="G159" s="26" t="str">
        <f>NFM!G98</f>
        <v/>
      </c>
      <c r="H159" s="26" t="str">
        <f>NFM!H98</f>
        <v/>
      </c>
      <c r="I159" s="26" t="str">
        <f>NFM!I98</f>
        <v/>
      </c>
      <c r="J159" s="26" t="str">
        <f>NFM!J98</f>
        <v/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 t="str">
        <f>NFM!B99</f>
        <v/>
      </c>
      <c r="C160" s="24" t="str">
        <f>NFM!C99</f>
        <v/>
      </c>
      <c r="D160" s="24" t="str">
        <f>NFM!D99</f>
        <v/>
      </c>
      <c r="E160" s="24" t="str">
        <f>NFM!E99</f>
        <v/>
      </c>
      <c r="F160" s="24" t="str">
        <f>NFM!F99</f>
        <v/>
      </c>
      <c r="G160" s="24" t="str">
        <f>NFM!G99</f>
        <v/>
      </c>
      <c r="H160" s="24" t="str">
        <f>NFM!H99</f>
        <v/>
      </c>
      <c r="I160" s="24" t="str">
        <f>NFM!I99</f>
        <v/>
      </c>
      <c r="J160" s="24" t="str">
        <f>NFM!J99</f>
        <v/>
      </c>
      <c r="K160" s="24" t="str">
        <f>NFM!K99</f>
        <v/>
      </c>
      <c r="L160" s="24" t="str">
        <f>NFM!L99</f>
        <v/>
      </c>
      <c r="M160" s="24" t="str">
        <f>NFM!M99</f>
        <v/>
      </c>
      <c r="N160" s="24" t="str">
        <f>NFM!N99</f>
        <v/>
      </c>
      <c r="O160" s="24" t="str">
        <f>NFM!O99</f>
        <v/>
      </c>
      <c r="P160" s="24" t="str">
        <f>NFM!P99</f>
        <v/>
      </c>
      <c r="Q160" s="24" t="str">
        <f>NFM!Q99</f>
        <v/>
      </c>
    </row>
    <row r="161" spans="1:17" x14ac:dyDescent="0.25">
      <c r="A161" s="21" t="s">
        <v>42</v>
      </c>
      <c r="B161" s="17" t="str">
        <f>NFM!B100</f>
        <v/>
      </c>
      <c r="C161" s="17" t="str">
        <f>NFM!C100</f>
        <v/>
      </c>
      <c r="D161" s="17" t="str">
        <f>NFM!D100</f>
        <v/>
      </c>
      <c r="E161" s="17" t="str">
        <f>NFM!E100</f>
        <v/>
      </c>
      <c r="F161" s="17" t="str">
        <f>NFM!F100</f>
        <v/>
      </c>
      <c r="G161" s="17" t="str">
        <f>NFM!G100</f>
        <v/>
      </c>
      <c r="H161" s="17" t="str">
        <f>NFM!H100</f>
        <v/>
      </c>
      <c r="I161" s="17" t="str">
        <f>NFM!I100</f>
        <v/>
      </c>
      <c r="J161" s="17" t="str">
        <f>NFM!J100</f>
        <v/>
      </c>
      <c r="K161" s="17" t="str">
        <f>NFM!K100</f>
        <v/>
      </c>
      <c r="L161" s="17" t="str">
        <f>NFM!L100</f>
        <v/>
      </c>
      <c r="M161" s="17" t="str">
        <f>NFM!M100</f>
        <v/>
      </c>
      <c r="N161" s="17" t="str">
        <f>NFM!N100</f>
        <v/>
      </c>
      <c r="O161" s="17" t="str">
        <f>NFM!O100</f>
        <v/>
      </c>
      <c r="P161" s="17" t="str">
        <f>NFM!P100</f>
        <v/>
      </c>
      <c r="Q161" s="17" t="str">
        <f>NFM!Q100</f>
        <v/>
      </c>
    </row>
    <row r="162" spans="1:17" x14ac:dyDescent="0.25">
      <c r="A162" s="23" t="s">
        <v>11</v>
      </c>
      <c r="B162" s="22">
        <f>CHI!B99</f>
        <v>1.0980454182854336</v>
      </c>
      <c r="C162" s="22">
        <f>CHI!C99</f>
        <v>1.1572651235338625</v>
      </c>
      <c r="D162" s="22">
        <f>CHI!D99</f>
        <v>1.0845079432639197</v>
      </c>
      <c r="E162" s="22">
        <f>CHI!E99</f>
        <v>0.7177957094966263</v>
      </c>
      <c r="F162" s="22">
        <f>CHI!F99</f>
        <v>0.76679714566194435</v>
      </c>
      <c r="G162" s="22">
        <f>CHI!G99</f>
        <v>0.71633852145810695</v>
      </c>
      <c r="H162" s="22">
        <f>CHI!H99</f>
        <v>0.60480700775571905</v>
      </c>
      <c r="I162" s="22">
        <f>CHI!I99</f>
        <v>0.67902332267698096</v>
      </c>
      <c r="J162" s="22">
        <f>CHI!J99</f>
        <v>0.61026917303897499</v>
      </c>
      <c r="K162" s="22">
        <f>CHI!K99</f>
        <v>0.56763338502851002</v>
      </c>
      <c r="L162" s="22">
        <f>CHI!L99</f>
        <v>0.60681644149358205</v>
      </c>
      <c r="M162" s="22">
        <f>CHI!M99</f>
        <v>0.83925396090409909</v>
      </c>
      <c r="N162" s="22">
        <f>CHI!N99</f>
        <v>0.90947094026269504</v>
      </c>
      <c r="O162" s="22">
        <f>CHI!O99</f>
        <v>1.0343215172938709</v>
      </c>
      <c r="P162" s="22">
        <f>CHI!P99</f>
        <v>0.87737101430836029</v>
      </c>
      <c r="Q162" s="22">
        <f>CHI!Q99</f>
        <v>1.0448106628864515</v>
      </c>
    </row>
    <row r="163" spans="1:17" x14ac:dyDescent="0.25">
      <c r="A163" s="21" t="s">
        <v>58</v>
      </c>
      <c r="B163" s="17" t="str">
        <f>CHI!B100</f>
        <v/>
      </c>
      <c r="C163" s="17" t="str">
        <f>CHI!C100</f>
        <v/>
      </c>
      <c r="D163" s="17" t="str">
        <f>CHI!D100</f>
        <v/>
      </c>
      <c r="E163" s="17" t="str">
        <f>CHI!E100</f>
        <v/>
      </c>
      <c r="F163" s="17" t="str">
        <f>CHI!F100</f>
        <v/>
      </c>
      <c r="G163" s="17" t="str">
        <f>CHI!G100</f>
        <v/>
      </c>
      <c r="H163" s="17" t="str">
        <f>CHI!H100</f>
        <v/>
      </c>
      <c r="I163" s="17" t="str">
        <f>CHI!I100</f>
        <v/>
      </c>
      <c r="J163" s="17" t="str">
        <f>CHI!J100</f>
        <v/>
      </c>
      <c r="K163" s="17" t="str">
        <f>CHI!K100</f>
        <v/>
      </c>
      <c r="L163" s="17" t="str">
        <f>CHI!L100</f>
        <v/>
      </c>
      <c r="M163" s="17" t="str">
        <f>CHI!M100</f>
        <v/>
      </c>
      <c r="N163" s="17" t="str">
        <f>CHI!N100</f>
        <v/>
      </c>
      <c r="O163" s="17" t="str">
        <f>CHI!O100</f>
        <v/>
      </c>
      <c r="P163" s="17" t="str">
        <f>CHI!P100</f>
        <v/>
      </c>
      <c r="Q163" s="17" t="str">
        <f>CHI!Q100</f>
        <v/>
      </c>
    </row>
    <row r="164" spans="1:17" x14ac:dyDescent="0.25">
      <c r="A164" s="21" t="s">
        <v>40</v>
      </c>
      <c r="B164" s="17">
        <f>CHI!B101</f>
        <v>1.1230301474094078</v>
      </c>
      <c r="C164" s="17">
        <f>CHI!C101</f>
        <v>1.1857501469760769</v>
      </c>
      <c r="D164" s="17">
        <f>CHI!D101</f>
        <v>1.1088380171174368</v>
      </c>
      <c r="E164" s="17">
        <f>CHI!E101</f>
        <v>0.71045193018786745</v>
      </c>
      <c r="F164" s="17">
        <f>CHI!F101</f>
        <v>0.75712132084878236</v>
      </c>
      <c r="G164" s="17">
        <f>CHI!G101</f>
        <v>0.70765289933251896</v>
      </c>
      <c r="H164" s="17">
        <f>CHI!H101</f>
        <v>0.62015215918906408</v>
      </c>
      <c r="I164" s="17">
        <f>CHI!I101</f>
        <v>0.68195918989291227</v>
      </c>
      <c r="J164" s="17">
        <f>CHI!J101</f>
        <v>0.61919021255268636</v>
      </c>
      <c r="K164" s="17">
        <f>CHI!K101</f>
        <v>0.59028697084754889</v>
      </c>
      <c r="L164" s="17">
        <f>CHI!L101</f>
        <v>0.62685085340629543</v>
      </c>
      <c r="M164" s="17">
        <f>CHI!M101</f>
        <v>0.83938357626183058</v>
      </c>
      <c r="N164" s="17">
        <f>CHI!N101</f>
        <v>0.92392766020106509</v>
      </c>
      <c r="O164" s="17">
        <f>CHI!O101</f>
        <v>1.0399402877436414</v>
      </c>
      <c r="P164" s="17">
        <f>CHI!P101</f>
        <v>0.90512481676880963</v>
      </c>
      <c r="Q164" s="17">
        <f>CHI!Q101</f>
        <v>1.0657729044168218</v>
      </c>
    </row>
    <row r="165" spans="1:17" x14ac:dyDescent="0.25">
      <c r="A165" s="21" t="s">
        <v>39</v>
      </c>
      <c r="B165" s="17">
        <f>CHI!B102</f>
        <v>0.92356442279474782</v>
      </c>
      <c r="C165" s="17">
        <f>CHI!C102</f>
        <v>0.96499456648251813</v>
      </c>
      <c r="D165" s="17">
        <f>CHI!D102</f>
        <v>0.91562174819057918</v>
      </c>
      <c r="E165" s="17">
        <f>CHI!E102</f>
        <v>0.77157297494768573</v>
      </c>
      <c r="F165" s="17">
        <f>CHI!F102</f>
        <v>0.83740982612333692</v>
      </c>
      <c r="G165" s="17">
        <f>CHI!G102</f>
        <v>0.78753278137212157</v>
      </c>
      <c r="H165" s="17">
        <f>CHI!H102</f>
        <v>0.49150380037363128</v>
      </c>
      <c r="I165" s="17">
        <f>CHI!I102</f>
        <v>0.65596364579685473</v>
      </c>
      <c r="J165" s="17">
        <f>CHI!J102</f>
        <v>0.55106976010124731</v>
      </c>
      <c r="K165" s="17">
        <f>CHI!K102</f>
        <v>0.41048137956983455</v>
      </c>
      <c r="L165" s="17">
        <f>CHI!L102</f>
        <v>0.46305709476174894</v>
      </c>
      <c r="M165" s="17">
        <f>CHI!M102</f>
        <v>0.83820434557642332</v>
      </c>
      <c r="N165" s="17">
        <f>CHI!N102</f>
        <v>0.80538468496491411</v>
      </c>
      <c r="O165" s="17">
        <f>CHI!O102</f>
        <v>0.98856220054524369</v>
      </c>
      <c r="P165" s="17">
        <f>CHI!P102</f>
        <v>0.64685824626378319</v>
      </c>
      <c r="Q165" s="17">
        <f>CHI!Q102</f>
        <v>0.88568832511697093</v>
      </c>
    </row>
    <row r="166" spans="1:17" x14ac:dyDescent="0.25">
      <c r="A166" s="23" t="s">
        <v>10</v>
      </c>
      <c r="B166" s="22">
        <f>NMM!B75</f>
        <v>5.592169462342838</v>
      </c>
      <c r="C166" s="22">
        <f>NMM!C75</f>
        <v>5.321010908975321</v>
      </c>
      <c r="D166" s="22">
        <f>NMM!D75</f>
        <v>5.5922823202165395</v>
      </c>
      <c r="E166" s="22">
        <f>NMM!E75</f>
        <v>6.0685697507435412</v>
      </c>
      <c r="F166" s="22">
        <f>NMM!F75</f>
        <v>5.9397042311526382</v>
      </c>
      <c r="G166" s="22">
        <f>NMM!G75</f>
        <v>5.9358386355561574</v>
      </c>
      <c r="H166" s="22">
        <f>NMM!H75</f>
        <v>5.9555220998441882</v>
      </c>
      <c r="I166" s="22">
        <f>NMM!I75</f>
        <v>6.0142446531159832</v>
      </c>
      <c r="J166" s="22">
        <f>NMM!J75</f>
        <v>5.8674326637899892</v>
      </c>
      <c r="K166" s="22">
        <f>NMM!K75</f>
        <v>5.6942207232685549</v>
      </c>
      <c r="L166" s="22">
        <f>NMM!L75</f>
        <v>5.8252004003515214</v>
      </c>
      <c r="M166" s="22">
        <f>NMM!M75</f>
        <v>5.4646175735183693</v>
      </c>
      <c r="N166" s="22">
        <f>NMM!N75</f>
        <v>5.3462060615593865</v>
      </c>
      <c r="O166" s="22">
        <f>NMM!O75</f>
        <v>5.7712272363016419</v>
      </c>
      <c r="P166" s="22">
        <f>NMM!P75</f>
        <v>5.4019015984028309</v>
      </c>
      <c r="Q166" s="22">
        <f>NMM!Q75</f>
        <v>5.2367026126290632</v>
      </c>
    </row>
    <row r="167" spans="1:17" x14ac:dyDescent="0.25">
      <c r="A167" s="21" t="s">
        <v>38</v>
      </c>
      <c r="B167" s="17">
        <f>NMM!B76</f>
        <v>13.960741441848022</v>
      </c>
      <c r="C167" s="17">
        <f>NMM!C76</f>
        <v>13.161472923025087</v>
      </c>
      <c r="D167" s="17">
        <f>NMM!D76</f>
        <v>14.809623641582156</v>
      </c>
      <c r="E167" s="17">
        <f>NMM!E76</f>
        <v>15.590560615989471</v>
      </c>
      <c r="F167" s="17">
        <f>NMM!F76</f>
        <v>14.278042344231517</v>
      </c>
      <c r="G167" s="17">
        <f>NMM!G76</f>
        <v>14.825774214413244</v>
      </c>
      <c r="H167" s="17">
        <f>NMM!H76</f>
        <v>13.153251910749876</v>
      </c>
      <c r="I167" s="17">
        <f>NMM!I76</f>
        <v>12.418371258172639</v>
      </c>
      <c r="J167" s="17">
        <f>NMM!J76</f>
        <v>11.437657305770648</v>
      </c>
      <c r="K167" s="17">
        <f>NMM!K76</f>
        <v>11.382033174726752</v>
      </c>
      <c r="L167" s="17">
        <f>NMM!L76</f>
        <v>11.100029473481237</v>
      </c>
      <c r="M167" s="17">
        <f>NMM!M76</f>
        <v>10.181128794698314</v>
      </c>
      <c r="N167" s="17">
        <f>NMM!N76</f>
        <v>10.17324869582886</v>
      </c>
      <c r="O167" s="17">
        <f>NMM!O76</f>
        <v>10.540147780213994</v>
      </c>
      <c r="P167" s="17">
        <f>NMM!P76</f>
        <v>10.521372306064277</v>
      </c>
      <c r="Q167" s="17">
        <f>NMM!Q76</f>
        <v>11.33639121734767</v>
      </c>
    </row>
    <row r="168" spans="1:17" x14ac:dyDescent="0.25">
      <c r="A168" s="21" t="s">
        <v>37</v>
      </c>
      <c r="B168" s="17">
        <f>NMM!B77</f>
        <v>3.5539829041446538</v>
      </c>
      <c r="C168" s="17">
        <f>NMM!C77</f>
        <v>3.5718674177659548</v>
      </c>
      <c r="D168" s="17">
        <f>NMM!D77</f>
        <v>3.4738785370854535</v>
      </c>
      <c r="E168" s="17">
        <f>NMM!E77</f>
        <v>3.556535003602888</v>
      </c>
      <c r="F168" s="17">
        <f>NMM!F77</f>
        <v>3.6366940792896743</v>
      </c>
      <c r="G168" s="17">
        <f>NMM!G77</f>
        <v>3.6587721208875288</v>
      </c>
      <c r="H168" s="17">
        <f>NMM!H77</f>
        <v>3.7058953618455379</v>
      </c>
      <c r="I168" s="17">
        <f>NMM!I77</f>
        <v>3.7025936144259557</v>
      </c>
      <c r="J168" s="17">
        <f>NMM!J77</f>
        <v>3.7123587184530429</v>
      </c>
      <c r="K168" s="17">
        <f>NMM!K77</f>
        <v>3.7138322271083295</v>
      </c>
      <c r="L168" s="17">
        <f>NMM!L77</f>
        <v>3.7230436413440708</v>
      </c>
      <c r="M168" s="17">
        <f>NMM!M77</f>
        <v>3.5495282746020953</v>
      </c>
      <c r="N168" s="17">
        <f>NMM!N77</f>
        <v>3.5719699019032545</v>
      </c>
      <c r="O168" s="17">
        <f>NMM!O77</f>
        <v>3.4607965127509339</v>
      </c>
      <c r="P168" s="17">
        <f>NMM!P77</f>
        <v>3.5665911801876948</v>
      </c>
      <c r="Q168" s="17">
        <f>NMM!Q77</f>
        <v>3.1350927149596699</v>
      </c>
    </row>
    <row r="169" spans="1:17" x14ac:dyDescent="0.25">
      <c r="A169" s="21" t="s">
        <v>57</v>
      </c>
      <c r="B169" s="17">
        <f>NMM!B78</f>
        <v>2.5831756849716516</v>
      </c>
      <c r="C169" s="17">
        <f>NMM!C78</f>
        <v>2.6373368391382823</v>
      </c>
      <c r="D169" s="17">
        <f>NMM!D78</f>
        <v>2.2741687311455476</v>
      </c>
      <c r="E169" s="17">
        <f>NMM!E78</f>
        <v>2.6119950311194651</v>
      </c>
      <c r="F169" s="17">
        <f>NMM!F78</f>
        <v>2.8033731592083981</v>
      </c>
      <c r="G169" s="17">
        <f>NMM!G78</f>
        <v>2.8436553679971421</v>
      </c>
      <c r="H169" s="17">
        <f>NMM!H78</f>
        <v>3.0028897385222324</v>
      </c>
      <c r="I169" s="17">
        <f>NMM!I78</f>
        <v>2.8900509936267937</v>
      </c>
      <c r="J169" s="17">
        <f>NMM!J78</f>
        <v>2.9615406768054773</v>
      </c>
      <c r="K169" s="17">
        <f>NMM!K78</f>
        <v>2.9440815733444898</v>
      </c>
      <c r="L169" s="17">
        <f>NMM!L78</f>
        <v>3.0333574916689559</v>
      </c>
      <c r="M169" s="17">
        <f>NMM!M78</f>
        <v>2.4826520801164191</v>
      </c>
      <c r="N169" s="17">
        <f>NMM!N78</f>
        <v>2.5470367487542842</v>
      </c>
      <c r="O169" s="17">
        <f>NMM!O78</f>
        <v>2.4564416368828765</v>
      </c>
      <c r="P169" s="17">
        <f>NMM!P78</f>
        <v>2.6667637068582239</v>
      </c>
      <c r="Q169" s="17">
        <f>NMM!Q78</f>
        <v>2.6001805369879936</v>
      </c>
    </row>
    <row r="170" spans="1:17" x14ac:dyDescent="0.25">
      <c r="A170" s="23" t="s">
        <v>9</v>
      </c>
      <c r="B170" s="22">
        <f>PPA!B73</f>
        <v>0.8383792042919852</v>
      </c>
      <c r="C170" s="22">
        <f>PPA!C73</f>
        <v>0.97649046399287165</v>
      </c>
      <c r="D170" s="22">
        <f>PPA!D73</f>
        <v>0.94017879764356804</v>
      </c>
      <c r="E170" s="22">
        <f>PPA!E73</f>
        <v>0.84182749491062081</v>
      </c>
      <c r="F170" s="22">
        <f>PPA!F73</f>
        <v>0.83163594696517296</v>
      </c>
      <c r="G170" s="22">
        <f>PPA!G73</f>
        <v>0.86747783416506763</v>
      </c>
      <c r="H170" s="22">
        <f>PPA!H73</f>
        <v>0.75573585646422214</v>
      </c>
      <c r="I170" s="22">
        <f>PPA!I73</f>
        <v>0.65872181236196448</v>
      </c>
      <c r="J170" s="22">
        <f>PPA!J73</f>
        <v>0.75858421687934341</v>
      </c>
      <c r="K170" s="22">
        <f>PPA!K73</f>
        <v>0.69000063932544797</v>
      </c>
      <c r="L170" s="22">
        <f>PPA!L73</f>
        <v>0.62840284097034638</v>
      </c>
      <c r="M170" s="22">
        <f>PPA!M73</f>
        <v>1.2355189093551162</v>
      </c>
      <c r="N170" s="22">
        <f>PPA!N73</f>
        <v>1.3330210374853746</v>
      </c>
      <c r="O170" s="22">
        <f>PPA!O73</f>
        <v>1.4861236166119762</v>
      </c>
      <c r="P170" s="22">
        <f>PPA!P73</f>
        <v>1.077094191762118</v>
      </c>
      <c r="Q170" s="22">
        <f>PPA!Q73</f>
        <v>1.0449348691356213</v>
      </c>
    </row>
    <row r="171" spans="1:17" x14ac:dyDescent="0.25">
      <c r="A171" s="21" t="s">
        <v>35</v>
      </c>
      <c r="B171" s="17" t="str">
        <f>PPA!B74</f>
        <v/>
      </c>
      <c r="C171" s="17" t="str">
        <f>PPA!C74</f>
        <v/>
      </c>
      <c r="D171" s="17" t="str">
        <f>PPA!D74</f>
        <v/>
      </c>
      <c r="E171" s="17" t="str">
        <f>PPA!E74</f>
        <v/>
      </c>
      <c r="F171" s="17" t="str">
        <f>PPA!F74</f>
        <v/>
      </c>
      <c r="G171" s="17" t="str">
        <f>PPA!G74</f>
        <v/>
      </c>
      <c r="H171" s="17" t="str">
        <f>PPA!H74</f>
        <v/>
      </c>
      <c r="I171" s="17" t="str">
        <f>PPA!I74</f>
        <v/>
      </c>
      <c r="J171" s="17" t="str">
        <f>PPA!J74</f>
        <v/>
      </c>
      <c r="K171" s="17" t="str">
        <f>PPA!K74</f>
        <v/>
      </c>
      <c r="L171" s="17" t="str">
        <f>PPA!L74</f>
        <v/>
      </c>
      <c r="M171" s="17" t="str">
        <f>PPA!M74</f>
        <v/>
      </c>
      <c r="N171" s="17" t="str">
        <f>PPA!N74</f>
        <v/>
      </c>
      <c r="O171" s="17" t="str">
        <f>PPA!O74</f>
        <v/>
      </c>
      <c r="P171" s="17" t="str">
        <f>PPA!P74</f>
        <v/>
      </c>
      <c r="Q171" s="17" t="str">
        <f>PPA!Q74</f>
        <v/>
      </c>
    </row>
    <row r="172" spans="1:17" x14ac:dyDescent="0.25">
      <c r="A172" s="21" t="s">
        <v>56</v>
      </c>
      <c r="B172" s="17" t="str">
        <f>PPA!B75</f>
        <v/>
      </c>
      <c r="C172" s="17" t="str">
        <f>PPA!C75</f>
        <v/>
      </c>
      <c r="D172" s="17" t="str">
        <f>PPA!D75</f>
        <v/>
      </c>
      <c r="E172" s="17" t="str">
        <f>PPA!E75</f>
        <v/>
      </c>
      <c r="F172" s="17" t="str">
        <f>PPA!F75</f>
        <v/>
      </c>
      <c r="G172" s="17" t="str">
        <f>PPA!G75</f>
        <v/>
      </c>
      <c r="H172" s="17" t="str">
        <f>PPA!H75</f>
        <v/>
      </c>
      <c r="I172" s="17" t="str">
        <f>PPA!I75</f>
        <v/>
      </c>
      <c r="J172" s="17" t="str">
        <f>PPA!J75</f>
        <v/>
      </c>
      <c r="K172" s="17" t="str">
        <f>PPA!K75</f>
        <v/>
      </c>
      <c r="L172" s="17" t="str">
        <f>PPA!L75</f>
        <v/>
      </c>
      <c r="M172" s="17" t="str">
        <f>PPA!M75</f>
        <v/>
      </c>
      <c r="N172" s="17" t="str">
        <f>PPA!N75</f>
        <v/>
      </c>
      <c r="O172" s="17" t="str">
        <f>PPA!O75</f>
        <v/>
      </c>
      <c r="P172" s="17" t="str">
        <f>PPA!P75</f>
        <v/>
      </c>
      <c r="Q172" s="17" t="str">
        <f>PPA!Q75</f>
        <v/>
      </c>
    </row>
    <row r="173" spans="1:17" x14ac:dyDescent="0.25">
      <c r="A173" s="21" t="s">
        <v>55</v>
      </c>
      <c r="B173" s="17">
        <f>PPA!B76</f>
        <v>0.8383792042919852</v>
      </c>
      <c r="C173" s="17">
        <f>PPA!C76</f>
        <v>0.97649046399287165</v>
      </c>
      <c r="D173" s="17">
        <f>PPA!D76</f>
        <v>0.94017879764356804</v>
      </c>
      <c r="E173" s="17">
        <f>PPA!E76</f>
        <v>0.84182749491062081</v>
      </c>
      <c r="F173" s="17">
        <f>PPA!F76</f>
        <v>0.83163594696517296</v>
      </c>
      <c r="G173" s="17">
        <f>PPA!G76</f>
        <v>0.86747783416506763</v>
      </c>
      <c r="H173" s="17">
        <f>PPA!H76</f>
        <v>0.75573585646422214</v>
      </c>
      <c r="I173" s="17">
        <f>PPA!I76</f>
        <v>0.65872181236196448</v>
      </c>
      <c r="J173" s="17">
        <f>PPA!J76</f>
        <v>0.75858421687934341</v>
      </c>
      <c r="K173" s="17">
        <f>PPA!K76</f>
        <v>0.69000063932544797</v>
      </c>
      <c r="L173" s="17">
        <f>PPA!L76</f>
        <v>0.62840284097034638</v>
      </c>
      <c r="M173" s="17">
        <f>PPA!M76</f>
        <v>1.2355189093551162</v>
      </c>
      <c r="N173" s="17">
        <f>PPA!N76</f>
        <v>1.3330210374853746</v>
      </c>
      <c r="O173" s="17">
        <f>PPA!O76</f>
        <v>1.4861236166119762</v>
      </c>
      <c r="P173" s="17">
        <f>PPA!P76</f>
        <v>1.077094191762118</v>
      </c>
      <c r="Q173" s="17">
        <f>PPA!Q76</f>
        <v>1.0449348691356213</v>
      </c>
    </row>
    <row r="174" spans="1:17" x14ac:dyDescent="0.25">
      <c r="A174" s="20" t="s">
        <v>54</v>
      </c>
      <c r="B174" s="19">
        <f>FBT!B$37</f>
        <v>1.0710600139072017</v>
      </c>
      <c r="C174" s="19">
        <f>FBT!C$37</f>
        <v>1.1768519221676241</v>
      </c>
      <c r="D174" s="19">
        <f>FBT!D$37</f>
        <v>1.0956119370352542</v>
      </c>
      <c r="E174" s="19">
        <f>FBT!E$37</f>
        <v>1.0168074478608213</v>
      </c>
      <c r="F174" s="19">
        <f>FBT!F$37</f>
        <v>1.0882005061491669</v>
      </c>
      <c r="G174" s="19">
        <f>FBT!G$37</f>
        <v>0.93525822669020331</v>
      </c>
      <c r="H174" s="19">
        <f>FBT!H$37</f>
        <v>0.94474748844095457</v>
      </c>
      <c r="I174" s="19">
        <f>FBT!I$37</f>
        <v>1.0167810490651352</v>
      </c>
      <c r="J174" s="19">
        <f>FBT!J$37</f>
        <v>0.88017939691688385</v>
      </c>
      <c r="K174" s="19">
        <f>FBT!K$37</f>
        <v>0.51097357009230859</v>
      </c>
      <c r="L174" s="19">
        <f>FBT!L$37</f>
        <v>0.69718981189810969</v>
      </c>
      <c r="M174" s="19">
        <f>FBT!M$37</f>
        <v>0.94606558824531817</v>
      </c>
      <c r="N174" s="19">
        <f>FBT!N$37</f>
        <v>0.88925271521263771</v>
      </c>
      <c r="O174" s="19">
        <f>FBT!O$37</f>
        <v>0.83708706620307549</v>
      </c>
      <c r="P174" s="19">
        <f>FBT!P$37</f>
        <v>0.76180118392664153</v>
      </c>
      <c r="Q174" s="19">
        <f>FBT!Q$37</f>
        <v>0.83765936586306677</v>
      </c>
    </row>
    <row r="175" spans="1:17" x14ac:dyDescent="0.25">
      <c r="A175" s="18" t="s">
        <v>53</v>
      </c>
      <c r="B175" s="17">
        <f>TRE!B$37</f>
        <v>0.42712927239962478</v>
      </c>
      <c r="C175" s="17">
        <f>TRE!C$37</f>
        <v>0.58728680183045767</v>
      </c>
      <c r="D175" s="17">
        <f>TRE!D$37</f>
        <v>0.46955225365521941</v>
      </c>
      <c r="E175" s="17">
        <f>TRE!E$37</f>
        <v>0.3614461554594961</v>
      </c>
      <c r="F175" s="17">
        <f>TRE!F$37</f>
        <v>0.29360301912045889</v>
      </c>
      <c r="G175" s="17">
        <f>TRE!G$37</f>
        <v>0.39149991645502757</v>
      </c>
      <c r="H175" s="17">
        <f>TRE!H$37</f>
        <v>0.29369357983119027</v>
      </c>
      <c r="I175" s="17">
        <f>TRE!I$37</f>
        <v>0.22027535693026556</v>
      </c>
      <c r="J175" s="17">
        <f>TRE!J$37</f>
        <v>0.30128589085097762</v>
      </c>
      <c r="K175" s="17">
        <f>TRE!K$37</f>
        <v>0.25186123645248054</v>
      </c>
      <c r="L175" s="17">
        <f>TRE!L$37</f>
        <v>0.23495011943917132</v>
      </c>
      <c r="M175" s="17">
        <f>TRE!M$37</f>
        <v>0.9336554219801293</v>
      </c>
      <c r="N175" s="17">
        <f>TRE!N$37</f>
        <v>0.98583575545302804</v>
      </c>
      <c r="O175" s="17">
        <f>TRE!O$37</f>
        <v>1.146460162916646</v>
      </c>
      <c r="P175" s="17">
        <f>TRE!P$37</f>
        <v>1.0721034161608949</v>
      </c>
      <c r="Q175" s="17">
        <f>TRE!Q$37</f>
        <v>0.98655950459906416</v>
      </c>
    </row>
    <row r="176" spans="1:17" x14ac:dyDescent="0.25">
      <c r="A176" s="18" t="s">
        <v>52</v>
      </c>
      <c r="B176" s="17">
        <f>MAE!B$37</f>
        <v>0.79917722165897387</v>
      </c>
      <c r="C176" s="17">
        <f>MAE!C$37</f>
        <v>0.96583921338129008</v>
      </c>
      <c r="D176" s="17">
        <f>MAE!D$37</f>
        <v>0.78197745566783328</v>
      </c>
      <c r="E176" s="17">
        <f>MAE!E$37</f>
        <v>0.25935740976543481</v>
      </c>
      <c r="F176" s="17">
        <f>MAE!F$37</f>
        <v>0.43333356763055764</v>
      </c>
      <c r="G176" s="17">
        <f>MAE!G$37</f>
        <v>0.24637034772011876</v>
      </c>
      <c r="H176" s="17">
        <f>MAE!H$37</f>
        <v>0.20676043394482738</v>
      </c>
      <c r="I176" s="17">
        <f>MAE!I$37</f>
        <v>0.16266654836697397</v>
      </c>
      <c r="J176" s="17">
        <f>MAE!J$37</f>
        <v>0.19148922677747243</v>
      </c>
      <c r="K176" s="17">
        <f>MAE!K$37</f>
        <v>0.15415340454089713</v>
      </c>
      <c r="L176" s="17">
        <f>MAE!L$37</f>
        <v>0.14409351495829478</v>
      </c>
      <c r="M176" s="17">
        <f>MAE!M$37</f>
        <v>0.33879670012619845</v>
      </c>
      <c r="N176" s="17">
        <f>MAE!N$37</f>
        <v>0.33044491667685655</v>
      </c>
      <c r="O176" s="17">
        <f>MAE!O$37</f>
        <v>0.64000135632229072</v>
      </c>
      <c r="P176" s="17">
        <f>MAE!P$37</f>
        <v>0.4140116393721906</v>
      </c>
      <c r="Q176" s="17">
        <f>MAE!Q$37</f>
        <v>0.39675118466006226</v>
      </c>
    </row>
    <row r="177" spans="1:17" x14ac:dyDescent="0.25">
      <c r="A177" s="18" t="s">
        <v>51</v>
      </c>
      <c r="B177" s="17">
        <f>TEL!B$37</f>
        <v>1.58040201373519</v>
      </c>
      <c r="C177" s="17">
        <f>TEL!C$37</f>
        <v>1.5761920358992376</v>
      </c>
      <c r="D177" s="17">
        <f>TEL!D$37</f>
        <v>1.4426793815881136</v>
      </c>
      <c r="E177" s="17">
        <f>TEL!E$37</f>
        <v>1.3739790033442887</v>
      </c>
      <c r="F177" s="17">
        <f>TEL!F$37</f>
        <v>1.3605854394288555</v>
      </c>
      <c r="G177" s="17">
        <f>TEL!G$37</f>
        <v>1.3411424913451515</v>
      </c>
      <c r="H177" s="17">
        <f>TEL!H$37</f>
        <v>1.269463811800764</v>
      </c>
      <c r="I177" s="17">
        <f>TEL!I$37</f>
        <v>1.4272710868125054</v>
      </c>
      <c r="J177" s="17">
        <f>TEL!J$37</f>
        <v>1.2761405179558782</v>
      </c>
      <c r="K177" s="17">
        <f>TEL!K$37</f>
        <v>1.3494608891557749</v>
      </c>
      <c r="L177" s="17">
        <f>TEL!L$37</f>
        <v>1.1402339021639329</v>
      </c>
      <c r="M177" s="17">
        <f>TEL!M$37</f>
        <v>1.1420290320821551</v>
      </c>
      <c r="N177" s="17">
        <f>TEL!N$37</f>
        <v>1.2206942328958008</v>
      </c>
      <c r="O177" s="17">
        <f>TEL!O$37</f>
        <v>1.2944003732789535</v>
      </c>
      <c r="P177" s="17">
        <f>TEL!P$37</f>
        <v>1.4055288505699277</v>
      </c>
      <c r="Q177" s="17">
        <f>TEL!Q$37</f>
        <v>1.8486494143522167</v>
      </c>
    </row>
    <row r="178" spans="1:17" x14ac:dyDescent="0.25">
      <c r="A178" s="18" t="s">
        <v>50</v>
      </c>
      <c r="B178" s="17">
        <f>WWP!B$37</f>
        <v>0.31134454007202395</v>
      </c>
      <c r="C178" s="17">
        <f>WWP!C$37</f>
        <v>0.27636375713050082</v>
      </c>
      <c r="D178" s="17">
        <f>WWP!D$37</f>
        <v>0.35215714667586712</v>
      </c>
      <c r="E178" s="17">
        <f>WWP!E$37</f>
        <v>0.40859659827670158</v>
      </c>
      <c r="F178" s="17">
        <f>WWP!F$37</f>
        <v>0.39147069216061187</v>
      </c>
      <c r="G178" s="17">
        <f>WWP!G$37</f>
        <v>4.5399723377686635E-2</v>
      </c>
      <c r="H178" s="17">
        <f>WWP!H$37</f>
        <v>3.1454802963099202E-2</v>
      </c>
      <c r="I178" s="17">
        <f>WWP!I$37</f>
        <v>1.9895884706190879E-2</v>
      </c>
      <c r="J178" s="17">
        <f>WWP!J$37</f>
        <v>2.7811289442576704E-2</v>
      </c>
      <c r="K178" s="17">
        <f>WWP!K$37</f>
        <v>2.3861422845963608E-2</v>
      </c>
      <c r="L178" s="17">
        <f>WWP!L$37</f>
        <v>2.0163409816621944E-2</v>
      </c>
      <c r="M178" s="17">
        <f>WWP!M$37</f>
        <v>6.1740880258193423E-2</v>
      </c>
      <c r="N178" s="17">
        <f>WWP!N$37</f>
        <v>8.3993189000955107E-2</v>
      </c>
      <c r="O178" s="17">
        <f>WWP!O$37</f>
        <v>0.16407623414046599</v>
      </c>
      <c r="P178" s="17">
        <f>WWP!P$37</f>
        <v>0.32003675660749092</v>
      </c>
      <c r="Q178" s="17">
        <f>WWP!Q$37</f>
        <v>0.15624562927112459</v>
      </c>
    </row>
    <row r="179" spans="1:17" x14ac:dyDescent="0.25">
      <c r="A179" s="16" t="s">
        <v>49</v>
      </c>
      <c r="B179" s="15">
        <f>OIS!B$37</f>
        <v>1.9789794263254588</v>
      </c>
      <c r="C179" s="15">
        <f>OIS!C$37</f>
        <v>1.9099383246897594</v>
      </c>
      <c r="D179" s="15">
        <f>OIS!D$37</f>
        <v>1.5760865822703605</v>
      </c>
      <c r="E179" s="15">
        <f>OIS!E$37</f>
        <v>1.3064180642993872</v>
      </c>
      <c r="F179" s="15">
        <f>OIS!F$37</f>
        <v>1.5445683787207107</v>
      </c>
      <c r="G179" s="15">
        <f>OIS!G$37</f>
        <v>1.4839112640344685</v>
      </c>
      <c r="H179" s="15">
        <f>OIS!H$37</f>
        <v>1.4055986549315826</v>
      </c>
      <c r="I179" s="15">
        <f>OIS!I$37</f>
        <v>1.4292396822696967</v>
      </c>
      <c r="J179" s="15">
        <f>OIS!J$37</f>
        <v>1.2683270580546058</v>
      </c>
      <c r="K179" s="15">
        <f>OIS!K$37</f>
        <v>1.4682212204776699</v>
      </c>
      <c r="L179" s="15">
        <f>OIS!L$37</f>
        <v>1.545393060069612</v>
      </c>
      <c r="M179" s="15">
        <f>OIS!M$37</f>
        <v>1.2467252416714467</v>
      </c>
      <c r="N179" s="15">
        <f>OIS!N$37</f>
        <v>1.2017842215429573</v>
      </c>
      <c r="O179" s="15">
        <f>OIS!O$37</f>
        <v>1.044562717203583</v>
      </c>
      <c r="P179" s="15">
        <f>OIS!P$37</f>
        <v>0.90887362993167231</v>
      </c>
      <c r="Q179" s="15">
        <f>OIS!Q$37</f>
        <v>0.99481862415155264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24.10116593847847</v>
      </c>
      <c r="C5" s="96">
        <v>29.197072457459996</v>
      </c>
      <c r="D5" s="96">
        <v>31.795129525896009</v>
      </c>
      <c r="E5" s="96">
        <v>27.154666509156002</v>
      </c>
      <c r="F5" s="96">
        <v>26.661870017099996</v>
      </c>
      <c r="G5" s="96">
        <v>21.401058561028997</v>
      </c>
      <c r="H5" s="96">
        <v>19.275012235944011</v>
      </c>
      <c r="I5" s="96">
        <v>18.826219681775996</v>
      </c>
      <c r="J5" s="96">
        <v>15.742712657376</v>
      </c>
      <c r="K5" s="96">
        <v>8.2263014677799973</v>
      </c>
      <c r="L5" s="96">
        <v>12.055628440947689</v>
      </c>
      <c r="M5" s="96">
        <v>21.670912756208946</v>
      </c>
      <c r="N5" s="96">
        <v>18.182324189369385</v>
      </c>
      <c r="O5" s="96">
        <v>15.637616383925069</v>
      </c>
      <c r="P5" s="96">
        <v>19.013491489370296</v>
      </c>
      <c r="Q5" s="96">
        <v>22.30743666349397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277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0</v>
      </c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0</v>
      </c>
      <c r="N24" s="204">
        <v>0</v>
      </c>
      <c r="O24" s="204">
        <v>0</v>
      </c>
      <c r="P24" s="204">
        <v>0</v>
      </c>
      <c r="Q24" s="204">
        <v>0</v>
      </c>
    </row>
    <row r="25" spans="1:17" x14ac:dyDescent="0.25">
      <c r="A25" s="152" t="s">
        <v>274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24.10116593847847</v>
      </c>
      <c r="C33" s="204">
        <v>29.197072457459996</v>
      </c>
      <c r="D33" s="204">
        <v>31.795129525896009</v>
      </c>
      <c r="E33" s="204">
        <v>27.154666509156002</v>
      </c>
      <c r="F33" s="204">
        <v>26.661870017099996</v>
      </c>
      <c r="G33" s="204">
        <v>21.401058561028997</v>
      </c>
      <c r="H33" s="204">
        <v>19.275012235944011</v>
      </c>
      <c r="I33" s="204">
        <v>18.826219681775996</v>
      </c>
      <c r="J33" s="204">
        <v>15.742712657376</v>
      </c>
      <c r="K33" s="204">
        <v>8.2263014677799973</v>
      </c>
      <c r="L33" s="204">
        <v>12.055628440947689</v>
      </c>
      <c r="M33" s="204">
        <v>21.670912756208946</v>
      </c>
      <c r="N33" s="204">
        <v>18.182324189369385</v>
      </c>
      <c r="O33" s="204">
        <v>15.637616383925069</v>
      </c>
      <c r="P33" s="204">
        <v>19.013491489370296</v>
      </c>
      <c r="Q33" s="204">
        <v>22.30743666349397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8.6972500232640009</v>
      </c>
      <c r="F36" s="87">
        <v>8.6985973773719998</v>
      </c>
      <c r="G36" s="87">
        <v>5.8097189236998048</v>
      </c>
      <c r="H36" s="87">
        <v>5.7964758848640034</v>
      </c>
      <c r="I36" s="87">
        <v>5.8151539114199986</v>
      </c>
      <c r="J36" s="87">
        <v>5.8213094703840005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6.3179993524394424</v>
      </c>
      <c r="C37" s="87">
        <v>9.389873812643998</v>
      </c>
      <c r="D37" s="87">
        <v>9.4155308161200022</v>
      </c>
      <c r="E37" s="87">
        <v>6.2391503519280009</v>
      </c>
      <c r="F37" s="87">
        <v>6.2164096221239991</v>
      </c>
      <c r="G37" s="87">
        <v>3.1238323611803698</v>
      </c>
      <c r="H37" s="87">
        <v>3.1443324779880011</v>
      </c>
      <c r="I37" s="87">
        <v>3.1424400025199986</v>
      </c>
      <c r="J37" s="87">
        <v>0</v>
      </c>
      <c r="K37" s="87">
        <v>0</v>
      </c>
      <c r="L37" s="87">
        <v>3.1225560643660737</v>
      </c>
      <c r="M37" s="87">
        <v>3.1287255616537348</v>
      </c>
      <c r="N37" s="87">
        <v>3.123389417422441</v>
      </c>
      <c r="O37" s="87">
        <v>3.1283415009662061</v>
      </c>
      <c r="P37" s="87">
        <v>0</v>
      </c>
      <c r="Q37" s="87">
        <v>3.1227644238306396</v>
      </c>
    </row>
    <row r="38" spans="1:17" x14ac:dyDescent="0.25">
      <c r="A38" s="150" t="s">
        <v>29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3.0975897922267013</v>
      </c>
      <c r="N38" s="87">
        <v>3.0968570948351153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17.783166586039027</v>
      </c>
      <c r="C40" s="87">
        <v>19.807198644815998</v>
      </c>
      <c r="D40" s="87">
        <v>22.379598709776005</v>
      </c>
      <c r="E40" s="87">
        <v>12.218266133964001</v>
      </c>
      <c r="F40" s="87">
        <v>11.746863017603998</v>
      </c>
      <c r="G40" s="87">
        <v>12.467507276148824</v>
      </c>
      <c r="H40" s="87">
        <v>10.334203873092006</v>
      </c>
      <c r="I40" s="87">
        <v>9.8686257678359972</v>
      </c>
      <c r="J40" s="87">
        <v>9.9214031869920003</v>
      </c>
      <c r="K40" s="87">
        <v>8.2263014677799973</v>
      </c>
      <c r="L40" s="87">
        <v>8.9330723765816149</v>
      </c>
      <c r="M40" s="87">
        <v>15.44459740232851</v>
      </c>
      <c r="N40" s="87">
        <v>11.962077677111829</v>
      </c>
      <c r="O40" s="87">
        <v>12.509274882958863</v>
      </c>
      <c r="P40" s="87">
        <v>19.013491489370296</v>
      </c>
      <c r="Q40" s="87">
        <v>19.184672239663332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0</v>
      </c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0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</row>
    <row r="45" spans="1:17" x14ac:dyDescent="0.25">
      <c r="A45" s="299" t="s">
        <v>271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0</v>
      </c>
      <c r="C88" s="201">
        <f t="shared" si="5"/>
        <v>0</v>
      </c>
      <c r="D88" s="201">
        <f t="shared" si="5"/>
        <v>0</v>
      </c>
      <c r="E88" s="201">
        <f t="shared" si="5"/>
        <v>0</v>
      </c>
      <c r="F88" s="201">
        <f t="shared" si="5"/>
        <v>0</v>
      </c>
      <c r="G88" s="201">
        <f t="shared" si="5"/>
        <v>0</v>
      </c>
      <c r="H88" s="201">
        <f t="shared" si="5"/>
        <v>0</v>
      </c>
      <c r="I88" s="201">
        <f t="shared" si="5"/>
        <v>0</v>
      </c>
      <c r="J88" s="201">
        <f t="shared" si="5"/>
        <v>0</v>
      </c>
      <c r="K88" s="201">
        <f t="shared" si="5"/>
        <v>0</v>
      </c>
      <c r="L88" s="201">
        <f t="shared" si="5"/>
        <v>0</v>
      </c>
      <c r="M88" s="201">
        <f t="shared" si="5"/>
        <v>0</v>
      </c>
      <c r="N88" s="201">
        <f t="shared" si="5"/>
        <v>0</v>
      </c>
      <c r="O88" s="201">
        <f t="shared" si="5"/>
        <v>0</v>
      </c>
      <c r="P88" s="201">
        <f t="shared" si="5"/>
        <v>0</v>
      </c>
      <c r="Q88" s="201">
        <f t="shared" si="5"/>
        <v>0</v>
      </c>
    </row>
    <row r="89" spans="1:17" x14ac:dyDescent="0.25">
      <c r="A89" s="127" t="s">
        <v>263</v>
      </c>
      <c r="B89" s="200">
        <f t="shared" ref="B89:Q89" si="6">IF(B$15=0,0,B$15/B$5)</f>
        <v>0</v>
      </c>
      <c r="C89" s="200">
        <f t="shared" si="6"/>
        <v>0</v>
      </c>
      <c r="D89" s="200">
        <f t="shared" si="6"/>
        <v>0</v>
      </c>
      <c r="E89" s="200">
        <f t="shared" si="6"/>
        <v>0</v>
      </c>
      <c r="F89" s="200">
        <f t="shared" si="6"/>
        <v>0</v>
      </c>
      <c r="G89" s="200">
        <f t="shared" si="6"/>
        <v>0</v>
      </c>
      <c r="H89" s="200">
        <f t="shared" si="6"/>
        <v>0</v>
      </c>
      <c r="I89" s="200">
        <f t="shared" si="6"/>
        <v>0</v>
      </c>
      <c r="J89" s="200">
        <f t="shared" si="6"/>
        <v>0</v>
      </c>
      <c r="K89" s="200">
        <f t="shared" si="6"/>
        <v>0</v>
      </c>
      <c r="L89" s="200">
        <f t="shared" si="6"/>
        <v>0</v>
      </c>
      <c r="M89" s="200">
        <f t="shared" si="6"/>
        <v>0</v>
      </c>
      <c r="N89" s="200">
        <f t="shared" si="6"/>
        <v>0</v>
      </c>
      <c r="O89" s="200">
        <f t="shared" si="6"/>
        <v>0</v>
      </c>
      <c r="P89" s="200">
        <f t="shared" si="6"/>
        <v>0</v>
      </c>
      <c r="Q89" s="200">
        <f t="shared" si="6"/>
        <v>0</v>
      </c>
    </row>
    <row r="90" spans="1:17" x14ac:dyDescent="0.25">
      <c r="A90" s="142" t="s">
        <v>277</v>
      </c>
      <c r="B90" s="199">
        <f t="shared" ref="B90:Q90" si="7">IF(B$16=0,0,B$16/B$5)</f>
        <v>0</v>
      </c>
      <c r="C90" s="199">
        <f t="shared" si="7"/>
        <v>0</v>
      </c>
      <c r="D90" s="199">
        <f t="shared" si="7"/>
        <v>0</v>
      </c>
      <c r="E90" s="199">
        <f t="shared" si="7"/>
        <v>0</v>
      </c>
      <c r="F90" s="199">
        <f t="shared" si="7"/>
        <v>0</v>
      </c>
      <c r="G90" s="199">
        <f t="shared" si="7"/>
        <v>0</v>
      </c>
      <c r="H90" s="199">
        <f t="shared" si="7"/>
        <v>0</v>
      </c>
      <c r="I90" s="199">
        <f t="shared" si="7"/>
        <v>0</v>
      </c>
      <c r="J90" s="199">
        <f t="shared" si="7"/>
        <v>0</v>
      </c>
      <c r="K90" s="199">
        <f t="shared" si="7"/>
        <v>0</v>
      </c>
      <c r="L90" s="199">
        <f t="shared" si="7"/>
        <v>0</v>
      </c>
      <c r="M90" s="199">
        <f t="shared" si="7"/>
        <v>0</v>
      </c>
      <c r="N90" s="199">
        <f t="shared" si="7"/>
        <v>0</v>
      </c>
      <c r="O90" s="199">
        <f t="shared" si="7"/>
        <v>0</v>
      </c>
      <c r="P90" s="199">
        <f t="shared" si="7"/>
        <v>0</v>
      </c>
      <c r="Q90" s="199">
        <f t="shared" si="7"/>
        <v>0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0</v>
      </c>
      <c r="C93" s="200">
        <f t="shared" si="10"/>
        <v>0</v>
      </c>
      <c r="D93" s="200">
        <f t="shared" si="10"/>
        <v>0</v>
      </c>
      <c r="E93" s="200">
        <f t="shared" si="10"/>
        <v>0</v>
      </c>
      <c r="F93" s="200">
        <f t="shared" si="10"/>
        <v>0</v>
      </c>
      <c r="G93" s="200">
        <f t="shared" si="10"/>
        <v>0</v>
      </c>
      <c r="H93" s="200">
        <f t="shared" si="10"/>
        <v>0</v>
      </c>
      <c r="I93" s="200">
        <f t="shared" si="10"/>
        <v>0</v>
      </c>
      <c r="J93" s="200">
        <f t="shared" si="10"/>
        <v>0</v>
      </c>
      <c r="K93" s="200">
        <f t="shared" si="10"/>
        <v>0</v>
      </c>
      <c r="L93" s="200">
        <f t="shared" si="10"/>
        <v>0</v>
      </c>
      <c r="M93" s="200">
        <f t="shared" si="10"/>
        <v>0</v>
      </c>
      <c r="N93" s="200">
        <f t="shared" si="10"/>
        <v>0</v>
      </c>
      <c r="O93" s="200">
        <f t="shared" si="10"/>
        <v>0</v>
      </c>
      <c r="P93" s="200">
        <f t="shared" si="10"/>
        <v>0</v>
      </c>
      <c r="Q93" s="200">
        <f t="shared" si="10"/>
        <v>0</v>
      </c>
    </row>
    <row r="94" spans="1:17" x14ac:dyDescent="0.25">
      <c r="A94" s="142" t="s">
        <v>274</v>
      </c>
      <c r="B94" s="199">
        <f t="shared" ref="B94:Q94" si="11">IF(B$25=0,0,B$25/B$5)</f>
        <v>0</v>
      </c>
      <c r="C94" s="199">
        <f t="shared" si="11"/>
        <v>0</v>
      </c>
      <c r="D94" s="199">
        <f t="shared" si="11"/>
        <v>0</v>
      </c>
      <c r="E94" s="199">
        <f t="shared" si="11"/>
        <v>0</v>
      </c>
      <c r="F94" s="199">
        <f t="shared" si="11"/>
        <v>0</v>
      </c>
      <c r="G94" s="199">
        <f t="shared" si="11"/>
        <v>0</v>
      </c>
      <c r="H94" s="199">
        <f t="shared" si="11"/>
        <v>0</v>
      </c>
      <c r="I94" s="199">
        <f t="shared" si="11"/>
        <v>0</v>
      </c>
      <c r="J94" s="199">
        <f t="shared" si="11"/>
        <v>0</v>
      </c>
      <c r="K94" s="199">
        <f t="shared" si="11"/>
        <v>0</v>
      </c>
      <c r="L94" s="199">
        <f t="shared" si="11"/>
        <v>0</v>
      </c>
      <c r="M94" s="199">
        <f t="shared" si="11"/>
        <v>0</v>
      </c>
      <c r="N94" s="199">
        <f t="shared" si="11"/>
        <v>0</v>
      </c>
      <c r="O94" s="199">
        <f t="shared" si="11"/>
        <v>0</v>
      </c>
      <c r="P94" s="199">
        <f t="shared" si="11"/>
        <v>0</v>
      </c>
      <c r="Q94" s="199">
        <f t="shared" si="11"/>
        <v>0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1</v>
      </c>
      <c r="C97" s="200">
        <f t="shared" si="14"/>
        <v>1</v>
      </c>
      <c r="D97" s="200">
        <f t="shared" si="14"/>
        <v>1</v>
      </c>
      <c r="E97" s="200">
        <f t="shared" si="14"/>
        <v>1</v>
      </c>
      <c r="F97" s="200">
        <f t="shared" si="14"/>
        <v>1</v>
      </c>
      <c r="G97" s="200">
        <f t="shared" si="14"/>
        <v>1</v>
      </c>
      <c r="H97" s="200">
        <f t="shared" si="14"/>
        <v>1</v>
      </c>
      <c r="I97" s="200">
        <f t="shared" si="14"/>
        <v>1</v>
      </c>
      <c r="J97" s="200">
        <f t="shared" si="14"/>
        <v>1</v>
      </c>
      <c r="K97" s="200">
        <f t="shared" si="14"/>
        <v>1</v>
      </c>
      <c r="L97" s="200">
        <f t="shared" si="14"/>
        <v>1</v>
      </c>
      <c r="M97" s="200">
        <f t="shared" si="14"/>
        <v>1</v>
      </c>
      <c r="N97" s="200">
        <f t="shared" si="14"/>
        <v>1</v>
      </c>
      <c r="O97" s="200">
        <f t="shared" si="14"/>
        <v>1</v>
      </c>
      <c r="P97" s="200">
        <f t="shared" si="14"/>
        <v>1</v>
      </c>
      <c r="Q97" s="200">
        <f t="shared" si="14"/>
        <v>1</v>
      </c>
    </row>
    <row r="98" spans="1:17" x14ac:dyDescent="0.25">
      <c r="A98" s="127" t="s">
        <v>260</v>
      </c>
      <c r="B98" s="200">
        <f t="shared" ref="B98:Q98" si="15">IF(B$44=0,0,B$44/B$5)</f>
        <v>0</v>
      </c>
      <c r="C98" s="200">
        <f t="shared" si="15"/>
        <v>0</v>
      </c>
      <c r="D98" s="200">
        <f t="shared" si="15"/>
        <v>0</v>
      </c>
      <c r="E98" s="200">
        <f t="shared" si="15"/>
        <v>0</v>
      </c>
      <c r="F98" s="200">
        <f t="shared" si="15"/>
        <v>0</v>
      </c>
      <c r="G98" s="200">
        <f t="shared" si="15"/>
        <v>0</v>
      </c>
      <c r="H98" s="200">
        <f t="shared" si="15"/>
        <v>0</v>
      </c>
      <c r="I98" s="200">
        <f t="shared" si="15"/>
        <v>0</v>
      </c>
      <c r="J98" s="200">
        <f t="shared" si="15"/>
        <v>0</v>
      </c>
      <c r="K98" s="200">
        <f t="shared" si="15"/>
        <v>0</v>
      </c>
      <c r="L98" s="200">
        <f t="shared" si="15"/>
        <v>0</v>
      </c>
      <c r="M98" s="200">
        <f t="shared" si="15"/>
        <v>0</v>
      </c>
      <c r="N98" s="200">
        <f t="shared" si="15"/>
        <v>0</v>
      </c>
      <c r="O98" s="200">
        <f t="shared" si="15"/>
        <v>0</v>
      </c>
      <c r="P98" s="200">
        <f t="shared" si="15"/>
        <v>0</v>
      </c>
      <c r="Q98" s="200">
        <f t="shared" si="15"/>
        <v>0</v>
      </c>
    </row>
    <row r="99" spans="1:17" x14ac:dyDescent="0.25">
      <c r="A99" s="142" t="s">
        <v>271</v>
      </c>
      <c r="B99" s="199">
        <f t="shared" ref="B99:Q99" si="16">IF(B$45=0,0,B$45/B$5)</f>
        <v>0</v>
      </c>
      <c r="C99" s="199">
        <f t="shared" si="16"/>
        <v>0</v>
      </c>
      <c r="D99" s="199">
        <f t="shared" si="16"/>
        <v>0</v>
      </c>
      <c r="E99" s="199">
        <f t="shared" si="16"/>
        <v>0</v>
      </c>
      <c r="F99" s="199">
        <f t="shared" si="16"/>
        <v>0</v>
      </c>
      <c r="G99" s="199">
        <f t="shared" si="16"/>
        <v>0</v>
      </c>
      <c r="H99" s="199">
        <f t="shared" si="16"/>
        <v>0</v>
      </c>
      <c r="I99" s="199">
        <f t="shared" si="16"/>
        <v>0</v>
      </c>
      <c r="J99" s="199">
        <f t="shared" si="16"/>
        <v>0</v>
      </c>
      <c r="K99" s="199">
        <f t="shared" si="16"/>
        <v>0</v>
      </c>
      <c r="L99" s="199">
        <f t="shared" si="16"/>
        <v>0</v>
      </c>
      <c r="M99" s="199">
        <f t="shared" si="16"/>
        <v>0</v>
      </c>
      <c r="N99" s="199">
        <f t="shared" si="16"/>
        <v>0</v>
      </c>
      <c r="O99" s="199">
        <f t="shared" si="16"/>
        <v>0</v>
      </c>
      <c r="P99" s="199">
        <f t="shared" si="16"/>
        <v>0</v>
      </c>
      <c r="Q99" s="199">
        <f t="shared" si="16"/>
        <v>0</v>
      </c>
    </row>
    <row r="100" spans="1:17" x14ac:dyDescent="0.25">
      <c r="A100" s="142" t="s">
        <v>270</v>
      </c>
      <c r="B100" s="199">
        <f t="shared" ref="B100:Q100" si="17">IF(B$51=0,0,B$51/B$5)</f>
        <v>0</v>
      </c>
      <c r="C100" s="199">
        <f t="shared" si="17"/>
        <v>0</v>
      </c>
      <c r="D100" s="199">
        <f t="shared" si="17"/>
        <v>0</v>
      </c>
      <c r="E100" s="199">
        <f t="shared" si="17"/>
        <v>0</v>
      </c>
      <c r="F100" s="199">
        <f t="shared" si="17"/>
        <v>0</v>
      </c>
      <c r="G100" s="199">
        <f t="shared" si="17"/>
        <v>0</v>
      </c>
      <c r="H100" s="199">
        <f t="shared" si="17"/>
        <v>0</v>
      </c>
      <c r="I100" s="199">
        <f t="shared" si="17"/>
        <v>0</v>
      </c>
      <c r="J100" s="199">
        <f t="shared" si="17"/>
        <v>0</v>
      </c>
      <c r="K100" s="199">
        <f t="shared" si="17"/>
        <v>0</v>
      </c>
      <c r="L100" s="199">
        <f t="shared" si="17"/>
        <v>0</v>
      </c>
      <c r="M100" s="199">
        <f t="shared" si="17"/>
        <v>0</v>
      </c>
      <c r="N100" s="199">
        <f t="shared" si="17"/>
        <v>0</v>
      </c>
      <c r="O100" s="199">
        <f t="shared" si="17"/>
        <v>0</v>
      </c>
      <c r="P100" s="199">
        <f t="shared" si="17"/>
        <v>0</v>
      </c>
      <c r="Q100" s="199">
        <f t="shared" si="17"/>
        <v>0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0</v>
      </c>
      <c r="C104" s="200">
        <f t="shared" si="21"/>
        <v>0</v>
      </c>
      <c r="D104" s="200">
        <f t="shared" si="21"/>
        <v>0</v>
      </c>
      <c r="E104" s="200">
        <f t="shared" si="21"/>
        <v>0</v>
      </c>
      <c r="F104" s="200">
        <f t="shared" si="21"/>
        <v>0</v>
      </c>
      <c r="G104" s="200">
        <f t="shared" si="21"/>
        <v>0</v>
      </c>
      <c r="H104" s="200">
        <f t="shared" si="21"/>
        <v>0</v>
      </c>
      <c r="I104" s="200">
        <f t="shared" si="21"/>
        <v>0</v>
      </c>
      <c r="J104" s="200">
        <f t="shared" si="21"/>
        <v>0</v>
      </c>
      <c r="K104" s="200">
        <f t="shared" si="21"/>
        <v>0</v>
      </c>
      <c r="L104" s="200">
        <f t="shared" si="21"/>
        <v>0</v>
      </c>
      <c r="M104" s="200">
        <f t="shared" si="21"/>
        <v>0</v>
      </c>
      <c r="N104" s="200">
        <f t="shared" si="21"/>
        <v>0</v>
      </c>
      <c r="O104" s="200">
        <f t="shared" si="21"/>
        <v>0</v>
      </c>
      <c r="P104" s="200">
        <f t="shared" si="21"/>
        <v>0</v>
      </c>
      <c r="Q104" s="200">
        <f t="shared" si="21"/>
        <v>0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0</v>
      </c>
      <c r="C106" s="199">
        <f t="shared" si="23"/>
        <v>0</v>
      </c>
      <c r="D106" s="199">
        <f t="shared" si="23"/>
        <v>0</v>
      </c>
      <c r="E106" s="199">
        <f t="shared" si="23"/>
        <v>0</v>
      </c>
      <c r="F106" s="199">
        <f t="shared" si="23"/>
        <v>0</v>
      </c>
      <c r="G106" s="199">
        <f t="shared" si="23"/>
        <v>0</v>
      </c>
      <c r="H106" s="199">
        <f t="shared" si="23"/>
        <v>0</v>
      </c>
      <c r="I106" s="199">
        <f t="shared" si="23"/>
        <v>0</v>
      </c>
      <c r="J106" s="199">
        <f t="shared" si="23"/>
        <v>0</v>
      </c>
      <c r="K106" s="199">
        <f t="shared" si="23"/>
        <v>0</v>
      </c>
      <c r="L106" s="199">
        <f t="shared" si="23"/>
        <v>0</v>
      </c>
      <c r="M106" s="199">
        <f t="shared" si="23"/>
        <v>0</v>
      </c>
      <c r="N106" s="199">
        <f t="shared" si="23"/>
        <v>0</v>
      </c>
      <c r="O106" s="199">
        <f t="shared" si="23"/>
        <v>0</v>
      </c>
      <c r="P106" s="199">
        <f t="shared" si="23"/>
        <v>0</v>
      </c>
      <c r="Q106" s="199">
        <f t="shared" si="23"/>
        <v>0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1.0710600139072017</v>
      </c>
      <c r="C112" s="230">
        <f>IF(C$5=0,0,C$5/FBT_fec!C$5)</f>
        <v>1.1768519221676239</v>
      </c>
      <c r="D112" s="230">
        <f>IF(D$5=0,0,D$5/FBT_fec!D$5)</f>
        <v>1.0956119370352546</v>
      </c>
      <c r="E112" s="230">
        <f>IF(E$5=0,0,E$5/FBT_fec!E$5)</f>
        <v>1.0168074478608213</v>
      </c>
      <c r="F112" s="230">
        <f>IF(F$5=0,0,F$5/FBT_fec!F$5)</f>
        <v>1.0882005061491669</v>
      </c>
      <c r="G112" s="230">
        <f>IF(G$5=0,0,G$5/FBT_fec!G$5)</f>
        <v>0.93525822669020331</v>
      </c>
      <c r="H112" s="230">
        <f>IF(H$5=0,0,H$5/FBT_fec!H$5)</f>
        <v>0.94474748844095491</v>
      </c>
      <c r="I112" s="230">
        <f>IF(I$5=0,0,I$5/FBT_fec!I$5)</f>
        <v>1.016781049065135</v>
      </c>
      <c r="J112" s="230">
        <f>IF(J$5=0,0,J$5/FBT_fec!J$5)</f>
        <v>0.88017939691688385</v>
      </c>
      <c r="K112" s="230">
        <f>IF(K$5=0,0,K$5/FBT_fec!K$5)</f>
        <v>0.51097357009230837</v>
      </c>
      <c r="L112" s="230">
        <f>IF(L$5=0,0,L$5/FBT_fec!L$5)</f>
        <v>0.69718981189810958</v>
      </c>
      <c r="M112" s="230">
        <f>IF(M$5=0,0,M$5/FBT_fec!M$5)</f>
        <v>0.94606558824531839</v>
      </c>
      <c r="N112" s="230">
        <f>IF(N$5=0,0,N$5/FBT_fec!N$5)</f>
        <v>0.8892527152126376</v>
      </c>
      <c r="O112" s="230">
        <f>IF(O$5=0,0,O$5/FBT_fec!O$5)</f>
        <v>0.8370870662030756</v>
      </c>
      <c r="P112" s="230">
        <f>IF(P$5=0,0,P$5/FBT_fec!P$5)</f>
        <v>0.76180118392664187</v>
      </c>
      <c r="Q112" s="230">
        <f>IF(Q$5=0,0,Q$5/FBT_fec!Q$5)</f>
        <v>0.83765936586306711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0</v>
      </c>
      <c r="C117" s="273">
        <f>IF(C$10=0,0,C$10/FBT_fec!C$10)</f>
        <v>0</v>
      </c>
      <c r="D117" s="273">
        <f>IF(D$10=0,0,D$10/FBT_fec!D$10)</f>
        <v>0</v>
      </c>
      <c r="E117" s="273">
        <f>IF(E$10=0,0,E$10/FBT_fec!E$10)</f>
        <v>0</v>
      </c>
      <c r="F117" s="273">
        <f>IF(F$10=0,0,F$10/FBT_fec!F$10)</f>
        <v>0</v>
      </c>
      <c r="G117" s="273">
        <f>IF(G$10=0,0,G$10/FBT_fec!G$10)</f>
        <v>0</v>
      </c>
      <c r="H117" s="273">
        <f>IF(H$10=0,0,H$10/FBT_fec!H$10)</f>
        <v>0</v>
      </c>
      <c r="I117" s="273">
        <f>IF(I$10=0,0,I$10/FBT_fec!I$10)</f>
        <v>0</v>
      </c>
      <c r="J117" s="273">
        <f>IF(J$10=0,0,J$10/FBT_fec!J$10)</f>
        <v>0</v>
      </c>
      <c r="K117" s="273">
        <f>IF(K$10=0,0,K$10/FBT_fec!K$10)</f>
        <v>0</v>
      </c>
      <c r="L117" s="273">
        <f>IF(L$10=0,0,L$10/FBT_fec!L$10)</f>
        <v>0</v>
      </c>
      <c r="M117" s="273">
        <f>IF(M$10=0,0,M$10/FBT_fec!M$10)</f>
        <v>0</v>
      </c>
      <c r="N117" s="273">
        <f>IF(N$10=0,0,N$10/FBT_fec!N$10)</f>
        <v>0</v>
      </c>
      <c r="O117" s="273">
        <f>IF(O$10=0,0,O$10/FBT_fec!O$10)</f>
        <v>0</v>
      </c>
      <c r="P117" s="273">
        <f>IF(P$10=0,0,P$10/FBT_fec!P$10)</f>
        <v>0</v>
      </c>
      <c r="Q117" s="273">
        <f>IF(Q$10=0,0,Q$10/FBT_fec!Q$10)</f>
        <v>0</v>
      </c>
    </row>
    <row r="118" spans="1:17" x14ac:dyDescent="0.25">
      <c r="A118" s="127" t="s">
        <v>263</v>
      </c>
      <c r="B118" s="296">
        <f>IF(B$15=0,0,B$15/FBT_fec!B$15)</f>
        <v>0</v>
      </c>
      <c r="C118" s="296">
        <f>IF(C$15=0,0,C$15/FBT_fec!C$15)</f>
        <v>0</v>
      </c>
      <c r="D118" s="296">
        <f>IF(D$15=0,0,D$15/FBT_fec!D$15)</f>
        <v>0</v>
      </c>
      <c r="E118" s="296">
        <f>IF(E$15=0,0,E$15/FBT_fec!E$15)</f>
        <v>0</v>
      </c>
      <c r="F118" s="296">
        <f>IF(F$15=0,0,F$15/FBT_fec!F$15)</f>
        <v>0</v>
      </c>
      <c r="G118" s="296">
        <f>IF(G$15=0,0,G$15/FBT_fec!G$15)</f>
        <v>0</v>
      </c>
      <c r="H118" s="296">
        <f>IF(H$15=0,0,H$15/FBT_fec!H$15)</f>
        <v>0</v>
      </c>
      <c r="I118" s="296">
        <f>IF(I$15=0,0,I$15/FBT_fec!I$15)</f>
        <v>0</v>
      </c>
      <c r="J118" s="296">
        <f>IF(J$15=0,0,J$15/FBT_fec!J$15)</f>
        <v>0</v>
      </c>
      <c r="K118" s="296">
        <f>IF(K$15=0,0,K$15/FBT_fec!K$15)</f>
        <v>0</v>
      </c>
      <c r="L118" s="296">
        <f>IF(L$15=0,0,L$15/FBT_fec!L$15)</f>
        <v>0</v>
      </c>
      <c r="M118" s="296">
        <f>IF(M$15=0,0,M$15/FBT_fec!M$15)</f>
        <v>0</v>
      </c>
      <c r="N118" s="296">
        <f>IF(N$15=0,0,N$15/FBT_fec!N$15)</f>
        <v>0</v>
      </c>
      <c r="O118" s="296">
        <f>IF(O$15=0,0,O$15/FBT_fec!O$15)</f>
        <v>0</v>
      </c>
      <c r="P118" s="296">
        <f>IF(P$15=0,0,P$15/FBT_fec!P$15)</f>
        <v>0</v>
      </c>
      <c r="Q118" s="296">
        <f>IF(Q$15=0,0,Q$15/FBT_fec!Q$15)</f>
        <v>0</v>
      </c>
    </row>
    <row r="119" spans="1:17" x14ac:dyDescent="0.25">
      <c r="A119" s="127" t="s">
        <v>262</v>
      </c>
      <c r="B119" s="296">
        <f>IF(B$24=0,0,B$24/FBT_fec!B$24)</f>
        <v>0</v>
      </c>
      <c r="C119" s="296">
        <f>IF(C$24=0,0,C$24/FBT_fec!C$24)</f>
        <v>0</v>
      </c>
      <c r="D119" s="296">
        <f>IF(D$24=0,0,D$24/FBT_fec!D$24)</f>
        <v>0</v>
      </c>
      <c r="E119" s="296">
        <f>IF(E$24=0,0,E$24/FBT_fec!E$24)</f>
        <v>0</v>
      </c>
      <c r="F119" s="296">
        <f>IF(F$24=0,0,F$24/FBT_fec!F$24)</f>
        <v>0</v>
      </c>
      <c r="G119" s="296">
        <f>IF(G$24=0,0,G$24/FBT_fec!G$24)</f>
        <v>0</v>
      </c>
      <c r="H119" s="296">
        <f>IF(H$24=0,0,H$24/FBT_fec!H$24)</f>
        <v>0</v>
      </c>
      <c r="I119" s="296">
        <f>IF(I$24=0,0,I$24/FBT_fec!I$24)</f>
        <v>0</v>
      </c>
      <c r="J119" s="296">
        <f>IF(J$24=0,0,J$24/FBT_fec!J$24)</f>
        <v>0</v>
      </c>
      <c r="K119" s="296">
        <f>IF(K$24=0,0,K$24/FBT_fec!K$24)</f>
        <v>0</v>
      </c>
      <c r="L119" s="296">
        <f>IF(L$24=0,0,L$24/FBT_fec!L$24)</f>
        <v>0</v>
      </c>
      <c r="M119" s="296">
        <f>IF(M$24=0,0,M$24/FBT_fec!M$24)</f>
        <v>0</v>
      </c>
      <c r="N119" s="296">
        <f>IF(N$24=0,0,N$24/FBT_fec!N$24)</f>
        <v>0</v>
      </c>
      <c r="O119" s="296">
        <f>IF(O$24=0,0,O$24/FBT_fec!O$24)</f>
        <v>0</v>
      </c>
      <c r="P119" s="296">
        <f>IF(P$24=0,0,P$24/FBT_fec!P$24)</f>
        <v>0</v>
      </c>
      <c r="Q119" s="296">
        <f>IF(Q$24=0,0,Q$24/FBT_fec!Q$24)</f>
        <v>0</v>
      </c>
    </row>
    <row r="120" spans="1:17" x14ac:dyDescent="0.25">
      <c r="A120" s="127" t="s">
        <v>261</v>
      </c>
      <c r="B120" s="296">
        <f>IF(B$33=0,0,B$33/FBT_fec!B$33)</f>
        <v>2.5085356922835089</v>
      </c>
      <c r="C120" s="296">
        <f>IF(C$33=0,0,C$33/FBT_fec!C$33)</f>
        <v>2.5478376077123452</v>
      </c>
      <c r="D120" s="296">
        <f>IF(D$33=0,0,D$33/FBT_fec!D$33)</f>
        <v>2.530850824554606</v>
      </c>
      <c r="E120" s="296">
        <f>IF(E$33=0,0,E$33/FBT_fec!E$33)</f>
        <v>2.584910572624076</v>
      </c>
      <c r="F120" s="296">
        <f>IF(F$33=0,0,F$33/FBT_fec!F$33)</f>
        <v>2.5891469346689262</v>
      </c>
      <c r="G120" s="296">
        <f>IF(G$33=0,0,G$33/FBT_fec!G$33)</f>
        <v>2.5136198504919967</v>
      </c>
      <c r="H120" s="296">
        <f>IF(H$33=0,0,H$33/FBT_fec!H$33)</f>
        <v>2.5337254397629674</v>
      </c>
      <c r="I120" s="296">
        <f>IF(I$33=0,0,I$33/FBT_fec!I$33)</f>
        <v>2.5387249726625694</v>
      </c>
      <c r="J120" s="296">
        <f>IF(J$33=0,0,J$33/FBT_fec!J$33)</f>
        <v>2.4492670045952405</v>
      </c>
      <c r="K120" s="296">
        <f>IF(K$33=0,0,K$33/FBT_fec!K$33)</f>
        <v>2.3487948000000003</v>
      </c>
      <c r="L120" s="296">
        <f>IF(L$33=0,0,L$33/FBT_fec!L$33)</f>
        <v>2.5064985983312353</v>
      </c>
      <c r="M120" s="296">
        <f>IF(M$33=0,0,M$33/FBT_fec!M$33)</f>
        <v>2.5376088087232604</v>
      </c>
      <c r="N120" s="296">
        <f>IF(N$33=0,0,N$33/FBT_fec!N$33)</f>
        <v>2.5597834053685613</v>
      </c>
      <c r="O120" s="296">
        <f>IF(O$33=0,0,O$33/FBT_fec!O$33)</f>
        <v>2.4502875812987495</v>
      </c>
      <c r="P120" s="296">
        <f>IF(P$33=0,0,P$33/FBT_fec!P$33)</f>
        <v>2.3487948000000003</v>
      </c>
      <c r="Q120" s="296">
        <f>IF(Q$33=0,0,Q$33/FBT_fec!Q$33)</f>
        <v>2.4314773929064097</v>
      </c>
    </row>
    <row r="121" spans="1:17" x14ac:dyDescent="0.25">
      <c r="A121" s="127" t="s">
        <v>260</v>
      </c>
      <c r="B121" s="296">
        <f>IF(B$44=0,0,B$44/FBT_fec!B$44)</f>
        <v>0</v>
      </c>
      <c r="C121" s="296">
        <f>IF(C$44=0,0,C$44/FBT_fec!C$44)</f>
        <v>0</v>
      </c>
      <c r="D121" s="296">
        <f>IF(D$44=0,0,D$44/FBT_fec!D$44)</f>
        <v>0</v>
      </c>
      <c r="E121" s="296">
        <f>IF(E$44=0,0,E$44/FBT_fec!E$44)</f>
        <v>0</v>
      </c>
      <c r="F121" s="296">
        <f>IF(F$44=0,0,F$44/FBT_fec!F$44)</f>
        <v>0</v>
      </c>
      <c r="G121" s="296">
        <f>IF(G$44=0,0,G$44/FBT_fec!G$44)</f>
        <v>0</v>
      </c>
      <c r="H121" s="296">
        <f>IF(H$44=0,0,H$44/FBT_fec!H$44)</f>
        <v>0</v>
      </c>
      <c r="I121" s="296">
        <f>IF(I$44=0,0,I$44/FBT_fec!I$44)</f>
        <v>0</v>
      </c>
      <c r="J121" s="296">
        <f>IF(J$44=0,0,J$44/FBT_fec!J$44)</f>
        <v>0</v>
      </c>
      <c r="K121" s="296">
        <f>IF(K$44=0,0,K$44/FBT_fec!K$44)</f>
        <v>0</v>
      </c>
      <c r="L121" s="296">
        <f>IF(L$44=0,0,L$44/FBT_fec!L$44)</f>
        <v>0</v>
      </c>
      <c r="M121" s="296">
        <f>IF(M$44=0,0,M$44/FBT_fec!M$44)</f>
        <v>0</v>
      </c>
      <c r="N121" s="296">
        <f>IF(N$44=0,0,N$44/FBT_fec!N$44)</f>
        <v>0</v>
      </c>
      <c r="O121" s="296">
        <f>IF(O$44=0,0,O$44/FBT_fec!O$44)</f>
        <v>0</v>
      </c>
      <c r="P121" s="296">
        <f>IF(P$44=0,0,P$44/FBT_fec!P$44)</f>
        <v>0</v>
      </c>
      <c r="Q121" s="296">
        <f>IF(Q$44=0,0,Q$44/FBT_fec!Q$44)</f>
        <v>0</v>
      </c>
    </row>
    <row r="122" spans="1:17" x14ac:dyDescent="0.25">
      <c r="A122" s="127" t="s">
        <v>259</v>
      </c>
      <c r="B122" s="296">
        <f>IF(B$65=0,0,B$65/FBT_fec!B$65)</f>
        <v>0</v>
      </c>
      <c r="C122" s="296">
        <f>IF(C$65=0,0,C$65/FBT_fec!C$65)</f>
        <v>0</v>
      </c>
      <c r="D122" s="296">
        <f>IF(D$65=0,0,D$65/FBT_fec!D$65)</f>
        <v>0</v>
      </c>
      <c r="E122" s="296">
        <f>IF(E$65=0,0,E$65/FBT_fec!E$65)</f>
        <v>0</v>
      </c>
      <c r="F122" s="296">
        <f>IF(F$65=0,0,F$65/FBT_fec!F$65)</f>
        <v>0</v>
      </c>
      <c r="G122" s="296">
        <f>IF(G$65=0,0,G$65/FBT_fec!G$65)</f>
        <v>0</v>
      </c>
      <c r="H122" s="296">
        <f>IF(H$65=0,0,H$65/FBT_fec!H$65)</f>
        <v>0</v>
      </c>
      <c r="I122" s="296">
        <f>IF(I$65=0,0,I$65/FBT_fec!I$65)</f>
        <v>0</v>
      </c>
      <c r="J122" s="296">
        <f>IF(J$65=0,0,J$65/FBT_fec!J$65)</f>
        <v>0</v>
      </c>
      <c r="K122" s="296">
        <f>IF(K$65=0,0,K$65/FBT_fec!K$65)</f>
        <v>0</v>
      </c>
      <c r="L122" s="296">
        <f>IF(L$65=0,0,L$65/FBT_fec!L$65)</f>
        <v>0</v>
      </c>
      <c r="M122" s="296">
        <f>IF(M$65=0,0,M$65/FBT_fec!M$65)</f>
        <v>0</v>
      </c>
      <c r="N122" s="296">
        <f>IF(N$65=0,0,N$65/FBT_fec!N$65)</f>
        <v>0</v>
      </c>
      <c r="O122" s="296">
        <f>IF(O$65=0,0,O$65/FBT_fec!O$65)</f>
        <v>0</v>
      </c>
      <c r="P122" s="296">
        <f>IF(P$65=0,0,P$65/FBT_fec!P$65)</f>
        <v>0</v>
      </c>
      <c r="Q122" s="296">
        <f>IF(Q$65=0,0,Q$65/FBT_fec!Q$65)</f>
        <v>0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13.749039589146346</v>
      </c>
      <c r="C3" s="46">
        <v>13.949994634617447</v>
      </c>
      <c r="D3" s="46">
        <v>13.83599731186338</v>
      </c>
      <c r="E3" s="46">
        <v>21.436364803286054</v>
      </c>
      <c r="F3" s="46">
        <v>25.609314294994313</v>
      </c>
      <c r="G3" s="46">
        <v>29.20127336700256</v>
      </c>
      <c r="H3" s="46">
        <v>30.255503275825632</v>
      </c>
      <c r="I3" s="46">
        <v>55.905269181670121</v>
      </c>
      <c r="J3" s="46">
        <v>50.818686937910535</v>
      </c>
      <c r="K3" s="46">
        <v>25.644486435416386</v>
      </c>
      <c r="L3" s="46">
        <v>32.200000000000003</v>
      </c>
      <c r="M3" s="46">
        <v>34.618859669979557</v>
      </c>
      <c r="N3" s="46">
        <v>35.710310540570624</v>
      </c>
      <c r="O3" s="46">
        <v>36.742918098850296</v>
      </c>
      <c r="P3" s="46">
        <v>41.502330584438866</v>
      </c>
      <c r="Q3" s="46">
        <v>47.078516503635505</v>
      </c>
    </row>
    <row r="5" spans="1:17" x14ac:dyDescent="0.25">
      <c r="A5" s="31" t="s">
        <v>257</v>
      </c>
      <c r="B5" s="46">
        <v>16.533403505571417</v>
      </c>
      <c r="C5" s="46">
        <v>12.745140174074377</v>
      </c>
      <c r="D5" s="46">
        <v>15.787537988742908</v>
      </c>
      <c r="E5" s="46">
        <v>42.920757925268902</v>
      </c>
      <c r="F5" s="46">
        <v>53.472921866591321</v>
      </c>
      <c r="G5" s="46">
        <v>62.881629011456369</v>
      </c>
      <c r="H5" s="46">
        <v>83.835575802423747</v>
      </c>
      <c r="I5" s="46">
        <v>119.42886399419996</v>
      </c>
      <c r="J5" s="46">
        <v>144.20101931662123</v>
      </c>
      <c r="K5" s="46">
        <v>103.14785082182881</v>
      </c>
      <c r="L5" s="46">
        <v>87.862280483080411</v>
      </c>
      <c r="M5" s="46">
        <v>71.717550211786644</v>
      </c>
      <c r="N5" s="46">
        <v>75.735774575053341</v>
      </c>
      <c r="O5" s="46">
        <v>80.547929045128001</v>
      </c>
      <c r="P5" s="46">
        <v>43.396979991741524</v>
      </c>
      <c r="Q5" s="46">
        <v>46.842730183393726</v>
      </c>
    </row>
    <row r="6" spans="1:17" x14ac:dyDescent="0.25">
      <c r="A6" s="294" t="s">
        <v>256</v>
      </c>
      <c r="B6" s="293">
        <v>20.666754381964271</v>
      </c>
      <c r="C6" s="293">
        <v>19.485480429913913</v>
      </c>
      <c r="D6" s="293">
        <v>18.345902269137596</v>
      </c>
      <c r="E6" s="293">
        <v>45.608632473145406</v>
      </c>
      <c r="F6" s="293">
        <v>57.158639685570826</v>
      </c>
      <c r="G6" s="293">
        <v>67.363846605245129</v>
      </c>
      <c r="H6" s="293">
        <v>89.70849338029592</v>
      </c>
      <c r="I6" s="293">
        <v>126.10632735072276</v>
      </c>
      <c r="J6" s="293">
        <v>152.20810948720111</v>
      </c>
      <c r="K6" s="293">
        <v>167.84872030959892</v>
      </c>
      <c r="L6" s="293">
        <v>142.38040297340032</v>
      </c>
      <c r="M6" s="293">
        <v>129.32190281999536</v>
      </c>
      <c r="N6" s="293">
        <v>135.62636241002278</v>
      </c>
      <c r="O6" s="293">
        <v>136.74526027730155</v>
      </c>
      <c r="P6" s="293">
        <v>104.89328776263061</v>
      </c>
      <c r="Q6" s="293">
        <v>97.225711137165817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27.262730204007809</v>
      </c>
      <c r="F7" s="291">
        <v>12.1881831391128</v>
      </c>
      <c r="G7" s="291">
        <v>10.409647965880755</v>
      </c>
      <c r="H7" s="291">
        <v>22.501665481759783</v>
      </c>
      <c r="I7" s="291">
        <v>42.676832794212885</v>
      </c>
      <c r="J7" s="291">
        <v>26.101782136478349</v>
      </c>
      <c r="K7" s="291">
        <v>15.640610822397804</v>
      </c>
      <c r="L7" s="291">
        <v>0</v>
      </c>
      <c r="M7" s="291">
        <v>0</v>
      </c>
      <c r="N7" s="291">
        <v>6.3044595900274203</v>
      </c>
      <c r="O7" s="291">
        <v>1.1188978672787755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1.1812739520503577</v>
      </c>
      <c r="D8" s="289">
        <f t="shared" ref="D8:Q8" si="0">C6+D7-D6</f>
        <v>1.1395781607763169</v>
      </c>
      <c r="E8" s="289">
        <f t="shared" si="0"/>
        <v>0</v>
      </c>
      <c r="F8" s="289">
        <f t="shared" si="0"/>
        <v>0.63817592668738143</v>
      </c>
      <c r="G8" s="289">
        <f t="shared" si="0"/>
        <v>0.20444104620645476</v>
      </c>
      <c r="H8" s="289">
        <f t="shared" si="0"/>
        <v>0.15701870670899609</v>
      </c>
      <c r="I8" s="289">
        <f t="shared" si="0"/>
        <v>6.2789988237860399</v>
      </c>
      <c r="J8" s="289">
        <f t="shared" si="0"/>
        <v>0</v>
      </c>
      <c r="K8" s="289">
        <f t="shared" si="0"/>
        <v>0</v>
      </c>
      <c r="L8" s="289">
        <f t="shared" si="0"/>
        <v>25.468317336198595</v>
      </c>
      <c r="M8" s="289">
        <f t="shared" si="0"/>
        <v>13.058500153404964</v>
      </c>
      <c r="N8" s="289">
        <f t="shared" si="0"/>
        <v>0</v>
      </c>
      <c r="O8" s="289">
        <f t="shared" si="0"/>
        <v>0</v>
      </c>
      <c r="P8" s="289">
        <f t="shared" si="0"/>
        <v>31.851972514670948</v>
      </c>
      <c r="Q8" s="289">
        <f t="shared" si="0"/>
        <v>7.6675766254647897</v>
      </c>
    </row>
    <row r="9" spans="1:17" x14ac:dyDescent="0.25">
      <c r="A9" s="288" t="s">
        <v>253</v>
      </c>
      <c r="B9" s="287">
        <f>B6-B5</f>
        <v>4.1333508763928535</v>
      </c>
      <c r="C9" s="287">
        <f t="shared" ref="C9:Q9" si="1">C6-C5</f>
        <v>6.740340255839536</v>
      </c>
      <c r="D9" s="287">
        <f t="shared" si="1"/>
        <v>2.558364280394688</v>
      </c>
      <c r="E9" s="287">
        <f t="shared" si="1"/>
        <v>2.687874547876504</v>
      </c>
      <c r="F9" s="287">
        <f t="shared" si="1"/>
        <v>3.685717818979505</v>
      </c>
      <c r="G9" s="287">
        <f t="shared" si="1"/>
        <v>4.4822175937887607</v>
      </c>
      <c r="H9" s="287">
        <f t="shared" si="1"/>
        <v>5.8729175778721725</v>
      </c>
      <c r="I9" s="287">
        <f t="shared" si="1"/>
        <v>6.6774633565228072</v>
      </c>
      <c r="J9" s="287">
        <f t="shared" si="1"/>
        <v>8.007090170579886</v>
      </c>
      <c r="K9" s="287">
        <f t="shared" si="1"/>
        <v>64.700869487770106</v>
      </c>
      <c r="L9" s="287">
        <f t="shared" si="1"/>
        <v>54.518122490319911</v>
      </c>
      <c r="M9" s="287">
        <f t="shared" si="1"/>
        <v>57.604352608208714</v>
      </c>
      <c r="N9" s="287">
        <f t="shared" si="1"/>
        <v>59.890587834969438</v>
      </c>
      <c r="O9" s="287">
        <f t="shared" si="1"/>
        <v>56.197331232173553</v>
      </c>
      <c r="P9" s="287">
        <f t="shared" si="1"/>
        <v>61.496307770889082</v>
      </c>
      <c r="Q9" s="287">
        <f t="shared" si="1"/>
        <v>50.382980953772091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0.52535212106588514</v>
      </c>
      <c r="C12" s="38">
        <v>0.39990000000000003</v>
      </c>
      <c r="D12" s="38">
        <v>0.49996999999999997</v>
      </c>
      <c r="E12" s="38">
        <v>1.3001199999999999</v>
      </c>
      <c r="F12" s="38">
        <v>1.6003800000000001</v>
      </c>
      <c r="G12" s="38">
        <v>1.8389964279463435</v>
      </c>
      <c r="H12" s="38">
        <v>2.3991499999999997</v>
      </c>
      <c r="I12" s="38">
        <v>3.30009</v>
      </c>
      <c r="J12" s="38">
        <v>3.8983399999999997</v>
      </c>
      <c r="K12" s="38">
        <v>2.7995900000000002</v>
      </c>
      <c r="L12" s="38">
        <v>2.3879640774318349</v>
      </c>
      <c r="M12" s="38">
        <v>1.8389164285091084</v>
      </c>
      <c r="N12" s="38">
        <v>1.9346112827501087</v>
      </c>
      <c r="O12" s="38">
        <v>2.0299801946537626</v>
      </c>
      <c r="P12" s="38">
        <v>1.0986131455852055</v>
      </c>
      <c r="Q12" s="38">
        <v>1.1940548792680294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9.5535493021557727E-2</v>
      </c>
      <c r="C20" s="51">
        <v>9.9989999999999996E-2</v>
      </c>
      <c r="D20" s="51">
        <v>9.9949999999999997E-2</v>
      </c>
      <c r="E20" s="51">
        <v>0.20007</v>
      </c>
      <c r="F20" s="51">
        <v>0.20005000000000001</v>
      </c>
      <c r="G20" s="51">
        <v>0.30652611624569653</v>
      </c>
      <c r="H20" s="51">
        <v>0.29998999999999998</v>
      </c>
      <c r="I20" s="51">
        <v>0.30948999999999999</v>
      </c>
      <c r="J20" s="51">
        <v>0.50004999999999999</v>
      </c>
      <c r="K20" s="51">
        <v>0.30020000000000002</v>
      </c>
      <c r="L20" s="51">
        <v>0.23886822518896078</v>
      </c>
      <c r="M20" s="51">
        <v>0.7309767094366284</v>
      </c>
      <c r="N20" s="51">
        <v>0.81199471977624649</v>
      </c>
      <c r="O20" s="51">
        <v>0.99084493233734894</v>
      </c>
      <c r="P20" s="51">
        <v>0.50146011325517459</v>
      </c>
      <c r="Q20" s="51">
        <v>0.50153644335161263</v>
      </c>
    </row>
    <row r="21" spans="1:17" x14ac:dyDescent="0.25">
      <c r="A21" s="53" t="s">
        <v>66</v>
      </c>
      <c r="B21" s="51">
        <v>9.5535493021557727E-2</v>
      </c>
      <c r="C21" s="51">
        <v>9.9989999999999996E-2</v>
      </c>
      <c r="D21" s="51">
        <v>9.9949999999999997E-2</v>
      </c>
      <c r="E21" s="51">
        <v>0.20007</v>
      </c>
      <c r="F21" s="51">
        <v>0.20005000000000001</v>
      </c>
      <c r="G21" s="51">
        <v>0.30652611624569653</v>
      </c>
      <c r="H21" s="51">
        <v>0.29998999999999998</v>
      </c>
      <c r="I21" s="51">
        <v>0.30948999999999999</v>
      </c>
      <c r="J21" s="51">
        <v>0.50004999999999999</v>
      </c>
      <c r="K21" s="51">
        <v>0.30020000000000002</v>
      </c>
      <c r="L21" s="51">
        <v>0.23886822518896078</v>
      </c>
      <c r="M21" s="51">
        <v>0.7309767094366284</v>
      </c>
      <c r="N21" s="51">
        <v>0.81199471977624649</v>
      </c>
      <c r="O21" s="51">
        <v>0.99084493233734894</v>
      </c>
      <c r="P21" s="51">
        <v>0.50146011325517459</v>
      </c>
      <c r="Q21" s="51">
        <v>0.50153644335161263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0.42981662804432746</v>
      </c>
      <c r="C30" s="62">
        <v>0.29991000000000001</v>
      </c>
      <c r="D30" s="62">
        <v>0.40001999999999999</v>
      </c>
      <c r="E30" s="62">
        <v>1.10005</v>
      </c>
      <c r="F30" s="62">
        <v>1.4003300000000001</v>
      </c>
      <c r="G30" s="62">
        <v>1.5324703117006471</v>
      </c>
      <c r="H30" s="62">
        <v>2.0991599999999999</v>
      </c>
      <c r="I30" s="62">
        <v>2.9906000000000001</v>
      </c>
      <c r="J30" s="62">
        <v>3.3982899999999998</v>
      </c>
      <c r="K30" s="62">
        <v>2.49939</v>
      </c>
      <c r="L30" s="62">
        <v>2.149095852242874</v>
      </c>
      <c r="M30" s="62">
        <v>1.10793971907248</v>
      </c>
      <c r="N30" s="62">
        <v>1.1226165629738623</v>
      </c>
      <c r="O30" s="62">
        <v>1.0391352623164138</v>
      </c>
      <c r="P30" s="62">
        <v>0.59715303233003081</v>
      </c>
      <c r="Q30" s="62">
        <v>0.69251843591641682</v>
      </c>
    </row>
    <row r="32" spans="1:17" x14ac:dyDescent="0.25">
      <c r="A32" s="31" t="s">
        <v>63</v>
      </c>
      <c r="B32" s="70">
        <v>0.22439326922447111</v>
      </c>
      <c r="C32" s="70">
        <v>0.23485599205200003</v>
      </c>
      <c r="D32" s="70">
        <v>0.23476204026000003</v>
      </c>
      <c r="E32" s="70">
        <v>0.46992337563600006</v>
      </c>
      <c r="F32" s="70">
        <v>0.46987639974000006</v>
      </c>
      <c r="G32" s="70">
        <v>0.7199669479020876</v>
      </c>
      <c r="H32" s="70">
        <v>0.70461495205200009</v>
      </c>
      <c r="I32" s="70">
        <v>0.72692850265200004</v>
      </c>
      <c r="J32" s="70">
        <v>1.17451483974</v>
      </c>
      <c r="K32" s="70">
        <v>0.7051081989600001</v>
      </c>
      <c r="L32" s="70">
        <v>0.56105244520906017</v>
      </c>
      <c r="M32" s="70">
        <v>1.7169142940458639</v>
      </c>
      <c r="N32" s="70">
        <v>1.9072089754379051</v>
      </c>
      <c r="O32" s="70">
        <v>2.3272914246803174</v>
      </c>
      <c r="P32" s="70">
        <v>1.1778269064211653</v>
      </c>
      <c r="Q32" s="70">
        <v>1.1780061901547625</v>
      </c>
    </row>
    <row r="34" spans="1:17" x14ac:dyDescent="0.25">
      <c r="A34" s="184" t="s">
        <v>252</v>
      </c>
      <c r="B34" s="190">
        <f t="shared" ref="B34:Q34" si="2">IF(B$12=0,"",B$12/B$3*1000)</f>
        <v>38.210095887759628</v>
      </c>
      <c r="C34" s="190">
        <f t="shared" si="2"/>
        <v>28.666677692307697</v>
      </c>
      <c r="D34" s="190">
        <f t="shared" si="2"/>
        <v>36.135450790476185</v>
      </c>
      <c r="E34" s="190">
        <f t="shared" si="2"/>
        <v>60.650208742514963</v>
      </c>
      <c r="F34" s="190">
        <f t="shared" si="2"/>
        <v>62.492106643902453</v>
      </c>
      <c r="G34" s="190">
        <f t="shared" si="2"/>
        <v>62.976583412434657</v>
      </c>
      <c r="H34" s="190">
        <f t="shared" si="2"/>
        <v>79.296317702205869</v>
      </c>
      <c r="I34" s="190">
        <f t="shared" si="2"/>
        <v>59.03003506299212</v>
      </c>
      <c r="J34" s="190">
        <f t="shared" si="2"/>
        <v>76.710758087136909</v>
      </c>
      <c r="K34" s="190">
        <f t="shared" si="2"/>
        <v>109.16927531578948</v>
      </c>
      <c r="L34" s="190">
        <f t="shared" si="2"/>
        <v>74.160375075522808</v>
      </c>
      <c r="M34" s="190">
        <f t="shared" si="2"/>
        <v>53.118919746041257</v>
      </c>
      <c r="N34" s="190">
        <f t="shared" si="2"/>
        <v>54.175145874247981</v>
      </c>
      <c r="O34" s="190">
        <f t="shared" si="2"/>
        <v>55.248202910625153</v>
      </c>
      <c r="P34" s="190">
        <f t="shared" si="2"/>
        <v>26.47111933509407</v>
      </c>
      <c r="Q34" s="190">
        <f t="shared" si="2"/>
        <v>25.363052363296578</v>
      </c>
    </row>
    <row r="35" spans="1:17" x14ac:dyDescent="0.25">
      <c r="A35" s="286" t="s">
        <v>251</v>
      </c>
      <c r="B35" s="285">
        <f t="shared" ref="B35:Q35" si="3">IF(B$12=0,"",B$12/B$5*1000)</f>
        <v>31.775195040080661</v>
      </c>
      <c r="C35" s="285">
        <f t="shared" si="3"/>
        <v>31.376665500585052</v>
      </c>
      <c r="D35" s="285">
        <f t="shared" si="3"/>
        <v>31.668649054494555</v>
      </c>
      <c r="E35" s="285">
        <f t="shared" si="3"/>
        <v>30.291170586122742</v>
      </c>
      <c r="F35" s="285">
        <f t="shared" si="3"/>
        <v>29.928792819527626</v>
      </c>
      <c r="G35" s="285">
        <f t="shared" si="3"/>
        <v>29.245368748498834</v>
      </c>
      <c r="H35" s="285">
        <f t="shared" si="3"/>
        <v>28.617325962597356</v>
      </c>
      <c r="I35" s="285">
        <f t="shared" si="3"/>
        <v>27.632264844788846</v>
      </c>
      <c r="J35" s="285">
        <f t="shared" si="3"/>
        <v>27.034066877436143</v>
      </c>
      <c r="K35" s="285">
        <f t="shared" si="3"/>
        <v>27.14152527361756</v>
      </c>
      <c r="L35" s="285">
        <f t="shared" si="3"/>
        <v>27.178489612407496</v>
      </c>
      <c r="M35" s="285">
        <f t="shared" si="3"/>
        <v>25.641093750116493</v>
      </c>
      <c r="N35" s="285">
        <f t="shared" si="3"/>
        <v>25.544219935757436</v>
      </c>
      <c r="O35" s="285">
        <f t="shared" si="3"/>
        <v>25.202140125991821</v>
      </c>
      <c r="P35" s="285">
        <f t="shared" si="3"/>
        <v>25.315428534295989</v>
      </c>
      <c r="Q35" s="285">
        <f t="shared" si="3"/>
        <v>25.490719148802633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17.035318416505643</v>
      </c>
      <c r="D36" s="285">
        <f>IF(TRE_ued!D$5=0,"",TRE_ued!D$5/D$5*1000)</f>
        <v>17.035318416505646</v>
      </c>
      <c r="E36" s="285">
        <f>IF(TRE_ued!E$5=0,"",TRE_ued!E$5/E$5*1000)</f>
        <v>17.035318416505643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17.035318416505643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0.42712927239962478</v>
      </c>
      <c r="C37" s="283">
        <f t="shared" si="4"/>
        <v>0.58728680183045767</v>
      </c>
      <c r="D37" s="283">
        <f t="shared" si="4"/>
        <v>0.46955225365521941</v>
      </c>
      <c r="E37" s="283">
        <f t="shared" si="4"/>
        <v>0.3614461554594961</v>
      </c>
      <c r="F37" s="283">
        <f t="shared" si="4"/>
        <v>0.29360301912045889</v>
      </c>
      <c r="G37" s="283">
        <f t="shared" si="4"/>
        <v>0.39149991645502757</v>
      </c>
      <c r="H37" s="283">
        <f t="shared" si="4"/>
        <v>0.29369357983119027</v>
      </c>
      <c r="I37" s="283">
        <f t="shared" si="4"/>
        <v>0.22027535693026556</v>
      </c>
      <c r="J37" s="283">
        <f t="shared" si="4"/>
        <v>0.30128589085097762</v>
      </c>
      <c r="K37" s="283">
        <f t="shared" si="4"/>
        <v>0.25186123645248054</v>
      </c>
      <c r="L37" s="283">
        <f t="shared" si="4"/>
        <v>0.23495011943917132</v>
      </c>
      <c r="M37" s="283">
        <f t="shared" si="4"/>
        <v>0.9336554219801293</v>
      </c>
      <c r="N37" s="283">
        <f t="shared" si="4"/>
        <v>0.98583575545302804</v>
      </c>
      <c r="O37" s="283">
        <f t="shared" si="4"/>
        <v>1.146460162916646</v>
      </c>
      <c r="P37" s="283">
        <f t="shared" si="4"/>
        <v>1.0721034161608949</v>
      </c>
      <c r="Q37" s="283">
        <f t="shared" si="4"/>
        <v>0.98655950459906416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0.52535212106588514</v>
      </c>
      <c r="C5" s="96">
        <v>0.39990000000000009</v>
      </c>
      <c r="D5" s="96">
        <v>0.49997000000000003</v>
      </c>
      <c r="E5" s="96">
        <v>1.3001199999999999</v>
      </c>
      <c r="F5" s="96">
        <v>1.6003800000000004</v>
      </c>
      <c r="G5" s="96">
        <v>1.8389964279463435</v>
      </c>
      <c r="H5" s="96">
        <v>2.3991499999999997</v>
      </c>
      <c r="I5" s="96">
        <v>3.30009</v>
      </c>
      <c r="J5" s="96">
        <v>3.8983399999999997</v>
      </c>
      <c r="K5" s="96">
        <v>2.7995900000000002</v>
      </c>
      <c r="L5" s="96">
        <v>2.3879640774318349</v>
      </c>
      <c r="M5" s="96">
        <v>1.8389164285091082</v>
      </c>
      <c r="N5" s="96">
        <v>1.9346112827501087</v>
      </c>
      <c r="O5" s="96">
        <v>2.0299801946537626</v>
      </c>
      <c r="P5" s="96">
        <v>1.0986131455852055</v>
      </c>
      <c r="Q5" s="96">
        <v>1.1940548792680294</v>
      </c>
    </row>
    <row r="6" spans="1:17" x14ac:dyDescent="0.25">
      <c r="A6" s="132" t="s">
        <v>83</v>
      </c>
      <c r="B6" s="160">
        <v>1.28506480168531E-2</v>
      </c>
      <c r="C6" s="160">
        <v>9.7819613472067222E-3</v>
      </c>
      <c r="D6" s="160">
        <v>1.2229775480777557E-2</v>
      </c>
      <c r="E6" s="160">
        <v>3.1802259531708933E-2</v>
      </c>
      <c r="F6" s="160">
        <v>3.914692498335258E-2</v>
      </c>
      <c r="G6" s="160">
        <v>4.4983725871023665E-2</v>
      </c>
      <c r="H6" s="160">
        <v>5.8685652828584657E-2</v>
      </c>
      <c r="I6" s="160">
        <v>8.07235629464952E-2</v>
      </c>
      <c r="J6" s="160">
        <v>9.5357367337509005E-2</v>
      </c>
      <c r="K6" s="160">
        <v>6.8480823125847634E-2</v>
      </c>
      <c r="L6" s="160">
        <v>5.8412033768333003E-2</v>
      </c>
      <c r="M6" s="160">
        <v>4.4981769003299657E-2</v>
      </c>
      <c r="N6" s="160">
        <v>4.7322562614982695E-2</v>
      </c>
      <c r="O6" s="160">
        <v>4.9655383345081981E-2</v>
      </c>
      <c r="P6" s="160">
        <v>2.6873196613272497E-2</v>
      </c>
      <c r="Q6" s="160">
        <v>2.9207798638268199E-2</v>
      </c>
    </row>
    <row r="7" spans="1:17" x14ac:dyDescent="0.25">
      <c r="A7" s="76" t="s">
        <v>82</v>
      </c>
      <c r="B7" s="159">
        <v>1.6063310021066375E-2</v>
      </c>
      <c r="C7" s="159">
        <v>1.2227451684008404E-2</v>
      </c>
      <c r="D7" s="159">
        <v>1.5287219350971945E-2</v>
      </c>
      <c r="E7" s="159">
        <v>3.9752824414636172E-2</v>
      </c>
      <c r="F7" s="159">
        <v>4.8933656229190728E-2</v>
      </c>
      <c r="G7" s="159">
        <v>5.622965733877959E-2</v>
      </c>
      <c r="H7" s="159">
        <v>7.3357066035730834E-2</v>
      </c>
      <c r="I7" s="159">
        <v>0.10090445368311901</v>
      </c>
      <c r="J7" s="159">
        <v>0.11919670917188627</v>
      </c>
      <c r="K7" s="159">
        <v>8.5601028907309556E-2</v>
      </c>
      <c r="L7" s="159">
        <v>7.301504221041627E-2</v>
      </c>
      <c r="M7" s="159">
        <v>5.6227211254124575E-2</v>
      </c>
      <c r="N7" s="159">
        <v>5.9153203268728367E-2</v>
      </c>
      <c r="O7" s="159">
        <v>6.2069229181352478E-2</v>
      </c>
      <c r="P7" s="159">
        <v>3.3591495766590623E-2</v>
      </c>
      <c r="Q7" s="159">
        <v>3.6509748297835251E-2</v>
      </c>
    </row>
    <row r="8" spans="1:17" x14ac:dyDescent="0.25">
      <c r="A8" s="76" t="s">
        <v>81</v>
      </c>
      <c r="B8" s="159">
        <v>2.2087051278966263E-2</v>
      </c>
      <c r="C8" s="159">
        <v>1.6812746065511554E-2</v>
      </c>
      <c r="D8" s="159">
        <v>2.1019926607586423E-2</v>
      </c>
      <c r="E8" s="159">
        <v>5.4660133570124732E-2</v>
      </c>
      <c r="F8" s="159">
        <v>6.7283777315137239E-2</v>
      </c>
      <c r="G8" s="159">
        <v>7.7315778840821928E-2</v>
      </c>
      <c r="H8" s="159">
        <v>0.10086596579912988</v>
      </c>
      <c r="I8" s="159">
        <v>0.13874362381428862</v>
      </c>
      <c r="J8" s="159">
        <v>0.16389547511134359</v>
      </c>
      <c r="K8" s="159">
        <v>0.11770141474755062</v>
      </c>
      <c r="L8" s="159">
        <v>0.10039568303932235</v>
      </c>
      <c r="M8" s="159">
        <v>7.7312415474421275E-2</v>
      </c>
      <c r="N8" s="159">
        <v>8.1335654494501503E-2</v>
      </c>
      <c r="O8" s="159">
        <v>8.5345190124359649E-2</v>
      </c>
      <c r="P8" s="159">
        <v>4.6188306679062104E-2</v>
      </c>
      <c r="Q8" s="159">
        <v>5.0200903909523469E-2</v>
      </c>
    </row>
    <row r="9" spans="1:17" x14ac:dyDescent="0.25">
      <c r="A9" s="76" t="s">
        <v>80</v>
      </c>
      <c r="B9" s="159">
        <v>1.4055396268433081E-2</v>
      </c>
      <c r="C9" s="159">
        <v>1.0699020223507355E-2</v>
      </c>
      <c r="D9" s="159">
        <v>1.3376316932100453E-2</v>
      </c>
      <c r="E9" s="159">
        <v>3.4783721362806649E-2</v>
      </c>
      <c r="F9" s="159">
        <v>4.2816949200541889E-2</v>
      </c>
      <c r="G9" s="159">
        <v>4.920095017143214E-2</v>
      </c>
      <c r="H9" s="159">
        <v>6.4187432781264472E-2</v>
      </c>
      <c r="I9" s="159">
        <v>8.8291396972729141E-2</v>
      </c>
      <c r="J9" s="159">
        <v>0.10429712052540048</v>
      </c>
      <c r="K9" s="159">
        <v>7.4900900293895858E-2</v>
      </c>
      <c r="L9" s="159">
        <v>6.3888161934114229E-2</v>
      </c>
      <c r="M9" s="159">
        <v>4.9198809847359005E-2</v>
      </c>
      <c r="N9" s="159">
        <v>5.1759052860137329E-2</v>
      </c>
      <c r="O9" s="159">
        <v>5.4310575533683424E-2</v>
      </c>
      <c r="P9" s="159">
        <v>2.9392558795766799E-2</v>
      </c>
      <c r="Q9" s="159">
        <v>3.194602976060585E-2</v>
      </c>
    </row>
    <row r="10" spans="1:17" x14ac:dyDescent="0.25">
      <c r="A10" s="129" t="s">
        <v>79</v>
      </c>
      <c r="B10" s="158">
        <v>1.0842734264219804E-2</v>
      </c>
      <c r="C10" s="158">
        <v>8.2535298867056732E-3</v>
      </c>
      <c r="D10" s="158">
        <v>1.0318873061906063E-2</v>
      </c>
      <c r="E10" s="158">
        <v>2.6833156479879414E-2</v>
      </c>
      <c r="F10" s="158">
        <v>3.303021795470374E-2</v>
      </c>
      <c r="G10" s="158">
        <v>3.7955018703676222E-2</v>
      </c>
      <c r="H10" s="158">
        <v>4.9516019574118303E-2</v>
      </c>
      <c r="I10" s="158">
        <v>6.8110506236105331E-2</v>
      </c>
      <c r="J10" s="158">
        <v>8.0457778691023218E-2</v>
      </c>
      <c r="K10" s="158">
        <v>5.7780694512433943E-2</v>
      </c>
      <c r="L10" s="158">
        <v>4.9285153492030977E-2</v>
      </c>
      <c r="M10" s="158">
        <v>3.7953367596534088E-2</v>
      </c>
      <c r="N10" s="158">
        <v>3.992841220639165E-2</v>
      </c>
      <c r="O10" s="158">
        <v>4.189672969741292E-2</v>
      </c>
      <c r="P10" s="158">
        <v>2.2674259642448669E-2</v>
      </c>
      <c r="Q10" s="158">
        <v>2.4644080101038794E-2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2.7755575615628914E-17</v>
      </c>
      <c r="F12" s="91">
        <v>0</v>
      </c>
      <c r="G12" s="91">
        <v>5.5511151231257827E-17</v>
      </c>
      <c r="H12" s="91">
        <v>2.2204460492503131E-16</v>
      </c>
      <c r="I12" s="91">
        <v>1.6653345369377348E-16</v>
      </c>
      <c r="J12" s="91">
        <v>1.1102230246251565E-16</v>
      </c>
      <c r="K12" s="91">
        <v>0</v>
      </c>
      <c r="L12" s="91">
        <v>0</v>
      </c>
      <c r="M12" s="91">
        <v>0</v>
      </c>
      <c r="N12" s="91">
        <v>0</v>
      </c>
      <c r="O12" s="91">
        <v>2.2204460492503131E-16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1.0842734264219804E-2</v>
      </c>
      <c r="C14" s="157">
        <v>8.2535298867056732E-3</v>
      </c>
      <c r="D14" s="157">
        <v>1.0318873061906063E-2</v>
      </c>
      <c r="E14" s="157">
        <v>2.6833156479879387E-2</v>
      </c>
      <c r="F14" s="157">
        <v>3.303021795470374E-2</v>
      </c>
      <c r="G14" s="157">
        <v>3.7955018703676166E-2</v>
      </c>
      <c r="H14" s="157">
        <v>4.9516019574118081E-2</v>
      </c>
      <c r="I14" s="157">
        <v>6.8110506236105164E-2</v>
      </c>
      <c r="J14" s="157">
        <v>8.0457778691023107E-2</v>
      </c>
      <c r="K14" s="157">
        <v>5.7780694512433943E-2</v>
      </c>
      <c r="L14" s="157">
        <v>4.9285153492030977E-2</v>
      </c>
      <c r="M14" s="157">
        <v>3.7953367596534088E-2</v>
      </c>
      <c r="N14" s="157">
        <v>3.992841220639165E-2</v>
      </c>
      <c r="O14" s="157">
        <v>4.1896729697412698E-2</v>
      </c>
      <c r="P14" s="157">
        <v>2.2674259642448669E-2</v>
      </c>
      <c r="Q14" s="157">
        <v>2.4644080101038794E-2</v>
      </c>
    </row>
    <row r="15" spans="1:17" x14ac:dyDescent="0.25">
      <c r="A15" s="156" t="s">
        <v>283</v>
      </c>
      <c r="B15" s="204">
        <v>4.4456279052061974E-2</v>
      </c>
      <c r="C15" s="204">
        <v>3.384028593403169E-2</v>
      </c>
      <c r="D15" s="204">
        <v>4.2308396495218357E-2</v>
      </c>
      <c r="E15" s="204">
        <v>0.11001858601788765</v>
      </c>
      <c r="F15" s="204">
        <v>0.13542714879496281</v>
      </c>
      <c r="G15" s="204">
        <v>0.1556193172127211</v>
      </c>
      <c r="H15" s="204">
        <v>0.2030205601366144</v>
      </c>
      <c r="I15" s="204">
        <v>0.27925978796708834</v>
      </c>
      <c r="J15" s="204">
        <v>0.3298848218756516</v>
      </c>
      <c r="K15" s="204">
        <v>0.23690654188060958</v>
      </c>
      <c r="L15" s="204">
        <v>0.20207398644783564</v>
      </c>
      <c r="M15" s="204">
        <v>0.1556125475107191</v>
      </c>
      <c r="N15" s="204">
        <v>0.16371042505493247</v>
      </c>
      <c r="O15" s="204">
        <v>0.17178072074894879</v>
      </c>
      <c r="P15" s="204">
        <v>9.2966699118502957E-2</v>
      </c>
      <c r="Q15" s="204">
        <v>0.10104315712767141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4.4456279052061974E-2</v>
      </c>
      <c r="C22" s="264">
        <v>3.384028593403169E-2</v>
      </c>
      <c r="D22" s="264">
        <v>4.2308396495218357E-2</v>
      </c>
      <c r="E22" s="264">
        <v>0.11001858601788765</v>
      </c>
      <c r="F22" s="264">
        <v>0.13542714879496281</v>
      </c>
      <c r="G22" s="264">
        <v>0.1556193172127211</v>
      </c>
      <c r="H22" s="264">
        <v>0.2030205601366144</v>
      </c>
      <c r="I22" s="264">
        <v>0.27925978796708834</v>
      </c>
      <c r="J22" s="264">
        <v>0.3298848218756516</v>
      </c>
      <c r="K22" s="264">
        <v>0.23690654188060958</v>
      </c>
      <c r="L22" s="264">
        <v>0.20207398644783564</v>
      </c>
      <c r="M22" s="264">
        <v>0.1556125475107191</v>
      </c>
      <c r="N22" s="264">
        <v>0.16371042505493247</v>
      </c>
      <c r="O22" s="264">
        <v>0.17178072074894879</v>
      </c>
      <c r="P22" s="264">
        <v>9.2966699118502957E-2</v>
      </c>
      <c r="Q22" s="264">
        <v>0.10104315712767141</v>
      </c>
    </row>
    <row r="23" spans="1:17" x14ac:dyDescent="0.25">
      <c r="A23" s="156" t="s">
        <v>282</v>
      </c>
      <c r="B23" s="204">
        <v>2.2228139526030987E-2</v>
      </c>
      <c r="C23" s="204">
        <v>1.6920142967015845E-2</v>
      </c>
      <c r="D23" s="204">
        <v>2.1154198247609179E-2</v>
      </c>
      <c r="E23" s="204">
        <v>5.5009293008943826E-2</v>
      </c>
      <c r="F23" s="204">
        <v>6.7713574397481407E-2</v>
      </c>
      <c r="G23" s="204">
        <v>7.7809658606360549E-2</v>
      </c>
      <c r="H23" s="204">
        <v>0.1015102800683072</v>
      </c>
      <c r="I23" s="204">
        <v>0.13962989398354417</v>
      </c>
      <c r="J23" s="204">
        <v>0.1649424109378258</v>
      </c>
      <c r="K23" s="204">
        <v>0.11845327094030479</v>
      </c>
      <c r="L23" s="204">
        <v>0.10103699322391782</v>
      </c>
      <c r="M23" s="204">
        <v>7.7806273755359548E-2</v>
      </c>
      <c r="N23" s="204">
        <v>8.1855212527466234E-2</v>
      </c>
      <c r="O23" s="204">
        <v>8.5890360374474395E-2</v>
      </c>
      <c r="P23" s="204">
        <v>4.6483349559251479E-2</v>
      </c>
      <c r="Q23" s="204">
        <v>5.0521578563835705E-2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2.2228139526030987E-2</v>
      </c>
      <c r="C25" s="151">
        <v>1.6920142967015845E-2</v>
      </c>
      <c r="D25" s="151">
        <v>2.1154198247609179E-2</v>
      </c>
      <c r="E25" s="151">
        <v>5.5009293008943826E-2</v>
      </c>
      <c r="F25" s="151">
        <v>6.7713574397481407E-2</v>
      </c>
      <c r="G25" s="151">
        <v>7.7809658606360549E-2</v>
      </c>
      <c r="H25" s="151">
        <v>0.1015102800683072</v>
      </c>
      <c r="I25" s="151">
        <v>0.13962989398354417</v>
      </c>
      <c r="J25" s="151">
        <v>0.1649424109378258</v>
      </c>
      <c r="K25" s="151">
        <v>0.11845327094030479</v>
      </c>
      <c r="L25" s="151">
        <v>0.10103699322391782</v>
      </c>
      <c r="M25" s="151">
        <v>7.7806273755359548E-2</v>
      </c>
      <c r="N25" s="151">
        <v>8.1855212527466234E-2</v>
      </c>
      <c r="O25" s="151">
        <v>8.5890360374474395E-2</v>
      </c>
      <c r="P25" s="151">
        <v>4.6483349559251479E-2</v>
      </c>
      <c r="Q25" s="151">
        <v>5.0521578563835705E-2</v>
      </c>
    </row>
    <row r="26" spans="1:17" x14ac:dyDescent="0.25">
      <c r="A26" s="156" t="s">
        <v>281</v>
      </c>
      <c r="B26" s="204">
        <v>0.14226009296659831</v>
      </c>
      <c r="C26" s="204">
        <v>0.10828891498890142</v>
      </c>
      <c r="D26" s="204">
        <v>0.13538686878469874</v>
      </c>
      <c r="E26" s="204">
        <v>0.35205947525724046</v>
      </c>
      <c r="F26" s="204">
        <v>0.43336687614388109</v>
      </c>
      <c r="G26" s="204">
        <v>0.49798181508070744</v>
      </c>
      <c r="H26" s="204">
        <v>0.64966579243716616</v>
      </c>
      <c r="I26" s="204">
        <v>0.8936313214946825</v>
      </c>
      <c r="J26" s="204">
        <v>1.055631430002085</v>
      </c>
      <c r="K26" s="204">
        <v>0.75810093401795065</v>
      </c>
      <c r="L26" s="204">
        <v>0.64663675663307418</v>
      </c>
      <c r="M26" s="204">
        <v>0.29796015203430115</v>
      </c>
      <c r="N26" s="204">
        <v>0.32387336017578383</v>
      </c>
      <c r="O26" s="204">
        <v>0.24969830639663609</v>
      </c>
      <c r="P26" s="204">
        <v>9.7493437179209455E-2</v>
      </c>
      <c r="Q26" s="204">
        <v>0.12333810280854852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0.14226009296659831</v>
      </c>
      <c r="C33" s="264">
        <v>0.10828891498890142</v>
      </c>
      <c r="D33" s="264">
        <v>0.13538686878469874</v>
      </c>
      <c r="E33" s="264">
        <v>0.35205947525724046</v>
      </c>
      <c r="F33" s="264">
        <v>0.43336687614388109</v>
      </c>
      <c r="G33" s="264">
        <v>0.49798181508070744</v>
      </c>
      <c r="H33" s="264">
        <v>0.64966579243716616</v>
      </c>
      <c r="I33" s="264">
        <v>0.8936313214946825</v>
      </c>
      <c r="J33" s="264">
        <v>1.055631430002085</v>
      </c>
      <c r="K33" s="264">
        <v>0.75810093401795065</v>
      </c>
      <c r="L33" s="264">
        <v>0.64663675663307418</v>
      </c>
      <c r="M33" s="264">
        <v>0.29796015203430115</v>
      </c>
      <c r="N33" s="264">
        <v>0.32387336017578383</v>
      </c>
      <c r="O33" s="264">
        <v>0.24969830639663609</v>
      </c>
      <c r="P33" s="264">
        <v>9.7493437179209455E-2</v>
      </c>
      <c r="Q33" s="264">
        <v>0.12333810280854852</v>
      </c>
    </row>
    <row r="34" spans="1:17" x14ac:dyDescent="0.25">
      <c r="A34" s="156" t="s">
        <v>280</v>
      </c>
      <c r="B34" s="204">
        <v>9.5535493021557727E-2</v>
      </c>
      <c r="C34" s="204">
        <v>9.9990000000000023E-2</v>
      </c>
      <c r="D34" s="204">
        <v>9.9950000000000039E-2</v>
      </c>
      <c r="E34" s="204">
        <v>0.20006999999999997</v>
      </c>
      <c r="F34" s="204">
        <v>0.20005000000000006</v>
      </c>
      <c r="G34" s="204">
        <v>0.30652611624569648</v>
      </c>
      <c r="H34" s="204">
        <v>0.29998999999999976</v>
      </c>
      <c r="I34" s="204">
        <v>0.30948999999999982</v>
      </c>
      <c r="J34" s="204">
        <v>0.50004999999999988</v>
      </c>
      <c r="K34" s="204">
        <v>0.30020000000000024</v>
      </c>
      <c r="L34" s="204">
        <v>0.23886822518896089</v>
      </c>
      <c r="M34" s="204">
        <v>0.73097670943662851</v>
      </c>
      <c r="N34" s="204">
        <v>0.81199471977624649</v>
      </c>
      <c r="O34" s="204">
        <v>0.99084493233734872</v>
      </c>
      <c r="P34" s="204">
        <v>0.5014601132551747</v>
      </c>
      <c r="Q34" s="204">
        <v>0.50153644335161263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9.5535493021557727E-2</v>
      </c>
      <c r="C41" s="87">
        <v>9.9990000000000023E-2</v>
      </c>
      <c r="D41" s="87">
        <v>9.9950000000000039E-2</v>
      </c>
      <c r="E41" s="87">
        <v>0.20006999999999997</v>
      </c>
      <c r="F41" s="87">
        <v>0.20005000000000006</v>
      </c>
      <c r="G41" s="87">
        <v>0.30652611624569648</v>
      </c>
      <c r="H41" s="87">
        <v>0.29998999999999976</v>
      </c>
      <c r="I41" s="87">
        <v>0.30948999999999982</v>
      </c>
      <c r="J41" s="87">
        <v>0.50004999999999988</v>
      </c>
      <c r="K41" s="87">
        <v>0.30020000000000024</v>
      </c>
      <c r="L41" s="87">
        <v>0.23886822518896089</v>
      </c>
      <c r="M41" s="87">
        <v>0.73097670943662851</v>
      </c>
      <c r="N41" s="87">
        <v>0.81199471977624649</v>
      </c>
      <c r="O41" s="87">
        <v>0.99084493233734872</v>
      </c>
      <c r="P41" s="87">
        <v>0.5014601132551747</v>
      </c>
      <c r="Q41" s="87">
        <v>0.50153644335161263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4.0010651146855772E-2</v>
      </c>
      <c r="C45" s="204">
        <v>3.0456257340628515E-2</v>
      </c>
      <c r="D45" s="204">
        <v>3.8077556845696518E-2</v>
      </c>
      <c r="E45" s="204">
        <v>9.9016727416098876E-2</v>
      </c>
      <c r="F45" s="204">
        <v>0.12188443391546652</v>
      </c>
      <c r="G45" s="204">
        <v>0.14005738549144897</v>
      </c>
      <c r="H45" s="204">
        <v>0.18271850412295296</v>
      </c>
      <c r="I45" s="204">
        <v>0.25133380917037945</v>
      </c>
      <c r="J45" s="204">
        <v>0.29689633968808637</v>
      </c>
      <c r="K45" s="204">
        <v>0.21321588769254859</v>
      </c>
      <c r="L45" s="204">
        <v>0.18186658780305207</v>
      </c>
      <c r="M45" s="204">
        <v>0.14005129275964717</v>
      </c>
      <c r="N45" s="204">
        <v>0.14733938254943921</v>
      </c>
      <c r="O45" s="204">
        <v>0.15460264867405391</v>
      </c>
      <c r="P45" s="204">
        <v>8.367002920665266E-2</v>
      </c>
      <c r="Q45" s="204">
        <v>9.093884141490427E-2</v>
      </c>
    </row>
    <row r="46" spans="1:17" x14ac:dyDescent="0.25">
      <c r="A46" s="72" t="s">
        <v>278</v>
      </c>
      <c r="B46" s="306">
        <v>0.10496232550324178</v>
      </c>
      <c r="C46" s="306">
        <v>5.2629689562482859E-2</v>
      </c>
      <c r="D46" s="306">
        <v>9.0860868193434724E-2</v>
      </c>
      <c r="E46" s="306">
        <v>0.29611382294067334</v>
      </c>
      <c r="F46" s="306">
        <v>0.41072644106528211</v>
      </c>
      <c r="G46" s="306">
        <v>0.39531700438367523</v>
      </c>
      <c r="H46" s="306">
        <v>0.61563272621613108</v>
      </c>
      <c r="I46" s="306">
        <v>0.94997164373156828</v>
      </c>
      <c r="J46" s="306">
        <v>0.98773054665918858</v>
      </c>
      <c r="K46" s="306">
        <v>0.76824850388154886</v>
      </c>
      <c r="L46" s="306">
        <v>0.6724854536907775</v>
      </c>
      <c r="M46" s="306">
        <v>0.1708358798367145</v>
      </c>
      <c r="N46" s="306">
        <v>0.12633929722149889</v>
      </c>
      <c r="O46" s="306">
        <v>8.3886118240410201E-2</v>
      </c>
      <c r="P46" s="306">
        <v>0.11781969976927353</v>
      </c>
      <c r="Q46" s="306">
        <v>0.15416819529418535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0.99999999999999989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0.99999999999999989</v>
      </c>
      <c r="M50" s="77">
        <f t="shared" si="0"/>
        <v>1.0000000000000002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2.4461018622672474E-2</v>
      </c>
      <c r="C51" s="203">
        <f t="shared" si="1"/>
        <v>2.4461018622672467E-2</v>
      </c>
      <c r="D51" s="203">
        <f t="shared" si="1"/>
        <v>2.4461018622672474E-2</v>
      </c>
      <c r="E51" s="203">
        <f t="shared" si="1"/>
        <v>2.4461018622672474E-2</v>
      </c>
      <c r="F51" s="203">
        <f t="shared" si="1"/>
        <v>2.4461018622672474E-2</v>
      </c>
      <c r="G51" s="203">
        <f t="shared" si="1"/>
        <v>2.4461018622672474E-2</v>
      </c>
      <c r="H51" s="203">
        <f t="shared" si="1"/>
        <v>2.4461018622672474E-2</v>
      </c>
      <c r="I51" s="203">
        <f t="shared" si="1"/>
        <v>2.4461018622672474E-2</v>
      </c>
      <c r="J51" s="203">
        <f t="shared" si="1"/>
        <v>2.4461018622672474E-2</v>
      </c>
      <c r="K51" s="203">
        <f t="shared" si="1"/>
        <v>2.4461018622672474E-2</v>
      </c>
      <c r="L51" s="203">
        <f t="shared" si="1"/>
        <v>2.4461018622672474E-2</v>
      </c>
      <c r="M51" s="203">
        <f t="shared" si="1"/>
        <v>2.4461018622672477E-2</v>
      </c>
      <c r="N51" s="203">
        <f t="shared" si="1"/>
        <v>2.4461018622672474E-2</v>
      </c>
      <c r="O51" s="203">
        <f t="shared" si="1"/>
        <v>2.4461018622672474E-2</v>
      </c>
      <c r="P51" s="203">
        <f t="shared" si="1"/>
        <v>2.4461018622672474E-2</v>
      </c>
      <c r="Q51" s="203">
        <f t="shared" si="1"/>
        <v>2.4461018622672474E-2</v>
      </c>
    </row>
    <row r="52" spans="1:17" x14ac:dyDescent="0.25">
      <c r="A52" s="76" t="s">
        <v>82</v>
      </c>
      <c r="B52" s="202">
        <f t="shared" ref="B52:Q52" si="2">IF(B$7=0,0,B$7/B$5)</f>
        <v>3.0576273278340591E-2</v>
      </c>
      <c r="C52" s="202">
        <f t="shared" si="2"/>
        <v>3.0576273278340588E-2</v>
      </c>
      <c r="D52" s="202">
        <f t="shared" si="2"/>
        <v>3.0576273278340591E-2</v>
      </c>
      <c r="E52" s="202">
        <f t="shared" si="2"/>
        <v>3.0576273278340595E-2</v>
      </c>
      <c r="F52" s="202">
        <f t="shared" si="2"/>
        <v>3.0576273278340591E-2</v>
      </c>
      <c r="G52" s="202">
        <f t="shared" si="2"/>
        <v>3.0576273278340595E-2</v>
      </c>
      <c r="H52" s="202">
        <f t="shared" si="2"/>
        <v>3.0576273278340598E-2</v>
      </c>
      <c r="I52" s="202">
        <f t="shared" si="2"/>
        <v>3.0576273278340595E-2</v>
      </c>
      <c r="J52" s="202">
        <f t="shared" si="2"/>
        <v>3.0576273278340595E-2</v>
      </c>
      <c r="K52" s="202">
        <f t="shared" si="2"/>
        <v>3.0576273278340595E-2</v>
      </c>
      <c r="L52" s="202">
        <f t="shared" si="2"/>
        <v>3.0576273278340598E-2</v>
      </c>
      <c r="M52" s="202">
        <f t="shared" si="2"/>
        <v>3.0576273278340598E-2</v>
      </c>
      <c r="N52" s="202">
        <f t="shared" si="2"/>
        <v>3.0576273278340595E-2</v>
      </c>
      <c r="O52" s="202">
        <f t="shared" si="2"/>
        <v>3.0576273278340595E-2</v>
      </c>
      <c r="P52" s="202">
        <f t="shared" si="2"/>
        <v>3.0576273278340595E-2</v>
      </c>
      <c r="Q52" s="202">
        <f t="shared" si="2"/>
        <v>3.0576273278340591E-2</v>
      </c>
    </row>
    <row r="53" spans="1:17" x14ac:dyDescent="0.25">
      <c r="A53" s="76" t="s">
        <v>81</v>
      </c>
      <c r="B53" s="202">
        <f t="shared" ref="B53:Q53" si="3">IF(B$8=0,0,B$8/B$5)</f>
        <v>4.2042375757718312E-2</v>
      </c>
      <c r="C53" s="202">
        <f t="shared" si="3"/>
        <v>4.2042375757718305E-2</v>
      </c>
      <c r="D53" s="202">
        <f t="shared" si="3"/>
        <v>4.2042375757718305E-2</v>
      </c>
      <c r="E53" s="202">
        <f t="shared" si="3"/>
        <v>4.2042375757718312E-2</v>
      </c>
      <c r="F53" s="202">
        <f t="shared" si="3"/>
        <v>4.2042375757718305E-2</v>
      </c>
      <c r="G53" s="202">
        <f t="shared" si="3"/>
        <v>4.2042375757718312E-2</v>
      </c>
      <c r="H53" s="202">
        <f t="shared" si="3"/>
        <v>4.2042375757718312E-2</v>
      </c>
      <c r="I53" s="202">
        <f t="shared" si="3"/>
        <v>4.2042375757718312E-2</v>
      </c>
      <c r="J53" s="202">
        <f t="shared" si="3"/>
        <v>4.2042375757718312E-2</v>
      </c>
      <c r="K53" s="202">
        <f t="shared" si="3"/>
        <v>4.2042375757718312E-2</v>
      </c>
      <c r="L53" s="202">
        <f t="shared" si="3"/>
        <v>4.2042375757718312E-2</v>
      </c>
      <c r="M53" s="202">
        <f t="shared" si="3"/>
        <v>4.2042375757718319E-2</v>
      </c>
      <c r="N53" s="202">
        <f t="shared" si="3"/>
        <v>4.2042375757718312E-2</v>
      </c>
      <c r="O53" s="202">
        <f t="shared" si="3"/>
        <v>4.2042375757718312E-2</v>
      </c>
      <c r="P53" s="202">
        <f t="shared" si="3"/>
        <v>4.2042375757718312E-2</v>
      </c>
      <c r="Q53" s="202">
        <f t="shared" si="3"/>
        <v>4.2042375757718312E-2</v>
      </c>
    </row>
    <row r="54" spans="1:17" x14ac:dyDescent="0.25">
      <c r="A54" s="76" t="s">
        <v>80</v>
      </c>
      <c r="B54" s="202">
        <f t="shared" ref="B54:Q54" si="4">IF(B$9=0,0,B$9/B$5)</f>
        <v>2.6754239118548021E-2</v>
      </c>
      <c r="C54" s="202">
        <f t="shared" si="4"/>
        <v>2.6754239118548018E-2</v>
      </c>
      <c r="D54" s="202">
        <f t="shared" si="4"/>
        <v>2.6754239118548018E-2</v>
      </c>
      <c r="E54" s="202">
        <f t="shared" si="4"/>
        <v>2.6754239118548018E-2</v>
      </c>
      <c r="F54" s="202">
        <f t="shared" si="4"/>
        <v>2.6754239118548018E-2</v>
      </c>
      <c r="G54" s="202">
        <f t="shared" si="4"/>
        <v>2.6754239118548021E-2</v>
      </c>
      <c r="H54" s="202">
        <f t="shared" si="4"/>
        <v>2.6754239118548021E-2</v>
      </c>
      <c r="I54" s="202">
        <f t="shared" si="4"/>
        <v>2.6754239118548021E-2</v>
      </c>
      <c r="J54" s="202">
        <f t="shared" si="4"/>
        <v>2.6754239118548021E-2</v>
      </c>
      <c r="K54" s="202">
        <f t="shared" si="4"/>
        <v>2.6754239118548021E-2</v>
      </c>
      <c r="L54" s="202">
        <f t="shared" si="4"/>
        <v>2.6754239118548018E-2</v>
      </c>
      <c r="M54" s="202">
        <f t="shared" si="4"/>
        <v>2.6754239118548025E-2</v>
      </c>
      <c r="N54" s="202">
        <f t="shared" si="4"/>
        <v>2.6754239118548025E-2</v>
      </c>
      <c r="O54" s="202">
        <f t="shared" si="4"/>
        <v>2.6754239118548021E-2</v>
      </c>
      <c r="P54" s="202">
        <f t="shared" si="4"/>
        <v>2.6754239118548021E-2</v>
      </c>
      <c r="Q54" s="202">
        <f t="shared" si="4"/>
        <v>2.6754239118548021E-2</v>
      </c>
    </row>
    <row r="55" spans="1:17" x14ac:dyDescent="0.25">
      <c r="A55" s="129" t="s">
        <v>79</v>
      </c>
      <c r="B55" s="201">
        <f t="shared" ref="B55:Q55" si="5">IF(B$10=0,0,B$10/B$5)</f>
        <v>2.06389844628799E-2</v>
      </c>
      <c r="C55" s="201">
        <f t="shared" si="5"/>
        <v>2.0638984462879897E-2</v>
      </c>
      <c r="D55" s="201">
        <f t="shared" si="5"/>
        <v>2.0638984462879897E-2</v>
      </c>
      <c r="E55" s="201">
        <f t="shared" si="5"/>
        <v>2.06389844628799E-2</v>
      </c>
      <c r="F55" s="201">
        <f t="shared" si="5"/>
        <v>2.06389844628799E-2</v>
      </c>
      <c r="G55" s="201">
        <f t="shared" si="5"/>
        <v>2.06389844628799E-2</v>
      </c>
      <c r="H55" s="201">
        <f t="shared" si="5"/>
        <v>2.06389844628799E-2</v>
      </c>
      <c r="I55" s="201">
        <f t="shared" si="5"/>
        <v>2.06389844628799E-2</v>
      </c>
      <c r="J55" s="201">
        <f t="shared" si="5"/>
        <v>2.06389844628799E-2</v>
      </c>
      <c r="K55" s="201">
        <f t="shared" si="5"/>
        <v>2.06389844628799E-2</v>
      </c>
      <c r="L55" s="201">
        <f t="shared" si="5"/>
        <v>2.06389844628799E-2</v>
      </c>
      <c r="M55" s="201">
        <f t="shared" si="5"/>
        <v>2.0638984462879904E-2</v>
      </c>
      <c r="N55" s="201">
        <f t="shared" si="5"/>
        <v>2.06389844628799E-2</v>
      </c>
      <c r="O55" s="201">
        <f t="shared" si="5"/>
        <v>2.06389844628799E-2</v>
      </c>
      <c r="P55" s="201">
        <f t="shared" si="5"/>
        <v>2.06389844628799E-2</v>
      </c>
      <c r="Q55" s="201">
        <f t="shared" si="5"/>
        <v>2.06389844628799E-2</v>
      </c>
    </row>
    <row r="56" spans="1:17" x14ac:dyDescent="0.25">
      <c r="A56" s="127" t="s">
        <v>283</v>
      </c>
      <c r="B56" s="200">
        <f t="shared" ref="B56:Q56" si="6">IF(B$15=0,0,B$15/B$5)</f>
        <v>8.4621870302654875E-2</v>
      </c>
      <c r="C56" s="200">
        <f t="shared" si="6"/>
        <v>8.4621870302654875E-2</v>
      </c>
      <c r="D56" s="200">
        <f t="shared" si="6"/>
        <v>8.4621870302654875E-2</v>
      </c>
      <c r="E56" s="200">
        <f t="shared" si="6"/>
        <v>8.4621870302654875E-2</v>
      </c>
      <c r="F56" s="200">
        <f t="shared" si="6"/>
        <v>8.4621870302654861E-2</v>
      </c>
      <c r="G56" s="200">
        <f t="shared" si="6"/>
        <v>8.4621870302654875E-2</v>
      </c>
      <c r="H56" s="200">
        <f t="shared" si="6"/>
        <v>8.4621870302654875E-2</v>
      </c>
      <c r="I56" s="200">
        <f t="shared" si="6"/>
        <v>8.4621870302654875E-2</v>
      </c>
      <c r="J56" s="200">
        <f t="shared" si="6"/>
        <v>8.4621870302654875E-2</v>
      </c>
      <c r="K56" s="200">
        <f t="shared" si="6"/>
        <v>8.4621870302654875E-2</v>
      </c>
      <c r="L56" s="200">
        <f t="shared" si="6"/>
        <v>8.4621870302654875E-2</v>
      </c>
      <c r="M56" s="200">
        <f t="shared" si="6"/>
        <v>8.4621870302654889E-2</v>
      </c>
      <c r="N56" s="200">
        <f t="shared" si="6"/>
        <v>8.4621870302654875E-2</v>
      </c>
      <c r="O56" s="200">
        <f t="shared" si="6"/>
        <v>8.4621870302654875E-2</v>
      </c>
      <c r="P56" s="200">
        <f t="shared" si="6"/>
        <v>8.4621870302654875E-2</v>
      </c>
      <c r="Q56" s="200">
        <f t="shared" si="6"/>
        <v>8.4621870302654875E-2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8.4621870302654875E-2</v>
      </c>
      <c r="C58" s="199">
        <f t="shared" si="8"/>
        <v>8.4621870302654875E-2</v>
      </c>
      <c r="D58" s="199">
        <f t="shared" si="8"/>
        <v>8.4621870302654875E-2</v>
      </c>
      <c r="E58" s="199">
        <f t="shared" si="8"/>
        <v>8.4621870302654875E-2</v>
      </c>
      <c r="F58" s="199">
        <f t="shared" si="8"/>
        <v>8.4621870302654861E-2</v>
      </c>
      <c r="G58" s="199">
        <f t="shared" si="8"/>
        <v>8.4621870302654875E-2</v>
      </c>
      <c r="H58" s="199">
        <f t="shared" si="8"/>
        <v>8.4621870302654875E-2</v>
      </c>
      <c r="I58" s="199">
        <f t="shared" si="8"/>
        <v>8.4621870302654875E-2</v>
      </c>
      <c r="J58" s="199">
        <f t="shared" si="8"/>
        <v>8.4621870302654875E-2</v>
      </c>
      <c r="K58" s="199">
        <f t="shared" si="8"/>
        <v>8.4621870302654875E-2</v>
      </c>
      <c r="L58" s="199">
        <f t="shared" si="8"/>
        <v>8.4621870302654875E-2</v>
      </c>
      <c r="M58" s="199">
        <f t="shared" si="8"/>
        <v>8.4621870302654889E-2</v>
      </c>
      <c r="N58" s="199">
        <f t="shared" si="8"/>
        <v>8.4621870302654875E-2</v>
      </c>
      <c r="O58" s="199">
        <f t="shared" si="8"/>
        <v>8.4621870302654875E-2</v>
      </c>
      <c r="P58" s="199">
        <f t="shared" si="8"/>
        <v>8.4621870302654875E-2</v>
      </c>
      <c r="Q58" s="199">
        <f t="shared" si="8"/>
        <v>8.4621870302654875E-2</v>
      </c>
    </row>
    <row r="59" spans="1:17" x14ac:dyDescent="0.25">
      <c r="A59" s="127" t="s">
        <v>282</v>
      </c>
      <c r="B59" s="200">
        <f t="shared" ref="B59:Q59" si="9">IF(B$23=0,0,B$23/B$5)</f>
        <v>4.2310935151327438E-2</v>
      </c>
      <c r="C59" s="200">
        <f t="shared" si="9"/>
        <v>4.2310935151327438E-2</v>
      </c>
      <c r="D59" s="200">
        <f t="shared" si="9"/>
        <v>4.2310935151327438E-2</v>
      </c>
      <c r="E59" s="200">
        <f t="shared" si="9"/>
        <v>4.2310935151327438E-2</v>
      </c>
      <c r="F59" s="200">
        <f t="shared" si="9"/>
        <v>4.2310935151327431E-2</v>
      </c>
      <c r="G59" s="200">
        <f t="shared" si="9"/>
        <v>4.2310935151327438E-2</v>
      </c>
      <c r="H59" s="200">
        <f t="shared" si="9"/>
        <v>4.2310935151327438E-2</v>
      </c>
      <c r="I59" s="200">
        <f t="shared" si="9"/>
        <v>4.2310935151327438E-2</v>
      </c>
      <c r="J59" s="200">
        <f t="shared" si="9"/>
        <v>4.2310935151327438E-2</v>
      </c>
      <c r="K59" s="200">
        <f t="shared" si="9"/>
        <v>4.2310935151327438E-2</v>
      </c>
      <c r="L59" s="200">
        <f t="shared" si="9"/>
        <v>4.2310935151327438E-2</v>
      </c>
      <c r="M59" s="200">
        <f t="shared" si="9"/>
        <v>4.2310935151327445E-2</v>
      </c>
      <c r="N59" s="200">
        <f t="shared" si="9"/>
        <v>4.2310935151327438E-2</v>
      </c>
      <c r="O59" s="200">
        <f t="shared" si="9"/>
        <v>4.2310935151327438E-2</v>
      </c>
      <c r="P59" s="200">
        <f t="shared" si="9"/>
        <v>4.2310935151327438E-2</v>
      </c>
      <c r="Q59" s="200">
        <f t="shared" si="9"/>
        <v>4.2310935151327438E-2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4.2310935151327438E-2</v>
      </c>
      <c r="C61" s="199">
        <f t="shared" si="11"/>
        <v>4.2310935151327438E-2</v>
      </c>
      <c r="D61" s="199">
        <f t="shared" si="11"/>
        <v>4.2310935151327438E-2</v>
      </c>
      <c r="E61" s="199">
        <f t="shared" si="11"/>
        <v>4.2310935151327438E-2</v>
      </c>
      <c r="F61" s="199">
        <f t="shared" si="11"/>
        <v>4.2310935151327431E-2</v>
      </c>
      <c r="G61" s="199">
        <f t="shared" si="11"/>
        <v>4.2310935151327438E-2</v>
      </c>
      <c r="H61" s="199">
        <f t="shared" si="11"/>
        <v>4.2310935151327438E-2</v>
      </c>
      <c r="I61" s="199">
        <f t="shared" si="11"/>
        <v>4.2310935151327438E-2</v>
      </c>
      <c r="J61" s="199">
        <f t="shared" si="11"/>
        <v>4.2310935151327438E-2</v>
      </c>
      <c r="K61" s="199">
        <f t="shared" si="11"/>
        <v>4.2310935151327438E-2</v>
      </c>
      <c r="L61" s="199">
        <f t="shared" si="11"/>
        <v>4.2310935151327438E-2</v>
      </c>
      <c r="M61" s="199">
        <f t="shared" si="11"/>
        <v>4.2310935151327445E-2</v>
      </c>
      <c r="N61" s="199">
        <f t="shared" si="11"/>
        <v>4.2310935151327438E-2</v>
      </c>
      <c r="O61" s="199">
        <f t="shared" si="11"/>
        <v>4.2310935151327438E-2</v>
      </c>
      <c r="P61" s="199">
        <f t="shared" si="11"/>
        <v>4.2310935151327438E-2</v>
      </c>
      <c r="Q61" s="199">
        <f t="shared" si="11"/>
        <v>4.2310935151327438E-2</v>
      </c>
    </row>
    <row r="62" spans="1:17" x14ac:dyDescent="0.25">
      <c r="A62" s="127" t="s">
        <v>281</v>
      </c>
      <c r="B62" s="200">
        <f t="shared" ref="B62:Q62" si="12">IF(B$26=0,0,B$26/B$5)</f>
        <v>0.2707899849684956</v>
      </c>
      <c r="C62" s="200">
        <f t="shared" si="12"/>
        <v>0.2707899849684956</v>
      </c>
      <c r="D62" s="200">
        <f t="shared" si="12"/>
        <v>0.2707899849684956</v>
      </c>
      <c r="E62" s="200">
        <f t="shared" si="12"/>
        <v>0.2707899849684956</v>
      </c>
      <c r="F62" s="200">
        <f t="shared" si="12"/>
        <v>0.2707899849684956</v>
      </c>
      <c r="G62" s="200">
        <f t="shared" si="12"/>
        <v>0.2707899849684956</v>
      </c>
      <c r="H62" s="200">
        <f t="shared" si="12"/>
        <v>0.2707899849684956</v>
      </c>
      <c r="I62" s="200">
        <f t="shared" si="12"/>
        <v>0.27078998496849555</v>
      </c>
      <c r="J62" s="200">
        <f t="shared" si="12"/>
        <v>0.2707899849684956</v>
      </c>
      <c r="K62" s="200">
        <f t="shared" si="12"/>
        <v>0.2707899849684956</v>
      </c>
      <c r="L62" s="200">
        <f t="shared" si="12"/>
        <v>0.27078998496849566</v>
      </c>
      <c r="M62" s="200">
        <f t="shared" si="12"/>
        <v>0.16203028447348788</v>
      </c>
      <c r="N62" s="200">
        <f t="shared" si="12"/>
        <v>0.16741004410735577</v>
      </c>
      <c r="O62" s="200">
        <f t="shared" si="12"/>
        <v>0.12300529190100061</v>
      </c>
      <c r="P62" s="200">
        <f t="shared" si="12"/>
        <v>8.8742281640255619E-2</v>
      </c>
      <c r="Q62" s="200">
        <f t="shared" si="12"/>
        <v>0.1032934959272193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0.2707899849684956</v>
      </c>
      <c r="C64" s="199">
        <f t="shared" si="14"/>
        <v>0.2707899849684956</v>
      </c>
      <c r="D64" s="199">
        <f t="shared" si="14"/>
        <v>0.2707899849684956</v>
      </c>
      <c r="E64" s="199">
        <f t="shared" si="14"/>
        <v>0.2707899849684956</v>
      </c>
      <c r="F64" s="199">
        <f t="shared" si="14"/>
        <v>0.2707899849684956</v>
      </c>
      <c r="G64" s="199">
        <f t="shared" si="14"/>
        <v>0.2707899849684956</v>
      </c>
      <c r="H64" s="199">
        <f t="shared" si="14"/>
        <v>0.2707899849684956</v>
      </c>
      <c r="I64" s="199">
        <f t="shared" si="14"/>
        <v>0.27078998496849555</v>
      </c>
      <c r="J64" s="199">
        <f t="shared" si="14"/>
        <v>0.2707899849684956</v>
      </c>
      <c r="K64" s="199">
        <f t="shared" si="14"/>
        <v>0.2707899849684956</v>
      </c>
      <c r="L64" s="199">
        <f t="shared" si="14"/>
        <v>0.27078998496849566</v>
      </c>
      <c r="M64" s="199">
        <f t="shared" si="14"/>
        <v>0.16203028447348788</v>
      </c>
      <c r="N64" s="199">
        <f t="shared" si="14"/>
        <v>0.16741004410735577</v>
      </c>
      <c r="O64" s="199">
        <f t="shared" si="14"/>
        <v>0.12300529190100061</v>
      </c>
      <c r="P64" s="199">
        <f t="shared" si="14"/>
        <v>8.8742281640255619E-2</v>
      </c>
      <c r="Q64" s="199">
        <f t="shared" si="14"/>
        <v>0.1032934959272193</v>
      </c>
    </row>
    <row r="65" spans="1:17" x14ac:dyDescent="0.25">
      <c r="A65" s="127" t="s">
        <v>280</v>
      </c>
      <c r="B65" s="200">
        <f t="shared" ref="B65:Q65" si="15">IF(B$34=0,0,B$34/B$5)</f>
        <v>0.1818503993621004</v>
      </c>
      <c r="C65" s="200">
        <f t="shared" si="15"/>
        <v>0.25003750937734431</v>
      </c>
      <c r="D65" s="200">
        <f t="shared" si="15"/>
        <v>0.19991199471968324</v>
      </c>
      <c r="E65" s="200">
        <f t="shared" si="15"/>
        <v>0.15388579515737008</v>
      </c>
      <c r="F65" s="200">
        <f t="shared" si="15"/>
        <v>0.12500156212899438</v>
      </c>
      <c r="G65" s="200">
        <f t="shared" si="15"/>
        <v>0.16668119175631155</v>
      </c>
      <c r="H65" s="200">
        <f t="shared" si="15"/>
        <v>0.12504011837525783</v>
      </c>
      <c r="I65" s="200">
        <f t="shared" si="15"/>
        <v>9.3782290786008818E-2</v>
      </c>
      <c r="J65" s="200">
        <f t="shared" si="15"/>
        <v>0.12827254677632016</v>
      </c>
      <c r="K65" s="200">
        <f t="shared" si="15"/>
        <v>0.10722998724813285</v>
      </c>
      <c r="L65" s="200">
        <f t="shared" si="15"/>
        <v>0.10003007475969011</v>
      </c>
      <c r="M65" s="200">
        <f t="shared" si="15"/>
        <v>0.39750403993577021</v>
      </c>
      <c r="N65" s="200">
        <f t="shared" si="15"/>
        <v>0.41971983055013062</v>
      </c>
      <c r="O65" s="200">
        <f t="shared" si="15"/>
        <v>0.48810571400985969</v>
      </c>
      <c r="P65" s="200">
        <f t="shared" si="15"/>
        <v>0.45644830964411831</v>
      </c>
      <c r="Q65" s="200">
        <f t="shared" si="15"/>
        <v>0.42002796693822042</v>
      </c>
    </row>
    <row r="66" spans="1:17" x14ac:dyDescent="0.25">
      <c r="A66" s="127" t="s">
        <v>279</v>
      </c>
      <c r="B66" s="200">
        <f t="shared" ref="B66:Q66" si="16">IF(B$45=0,0,B$45/B$5)</f>
        <v>7.6159683272389381E-2</v>
      </c>
      <c r="C66" s="200">
        <f t="shared" si="16"/>
        <v>7.6159683272389367E-2</v>
      </c>
      <c r="D66" s="200">
        <f t="shared" si="16"/>
        <v>7.6159683272389381E-2</v>
      </c>
      <c r="E66" s="200">
        <f t="shared" si="16"/>
        <v>7.6159683272389381E-2</v>
      </c>
      <c r="F66" s="200">
        <f t="shared" si="16"/>
        <v>7.6159683272389367E-2</v>
      </c>
      <c r="G66" s="200">
        <f t="shared" si="16"/>
        <v>7.6159683272389381E-2</v>
      </c>
      <c r="H66" s="200">
        <f t="shared" si="16"/>
        <v>7.6159683272389381E-2</v>
      </c>
      <c r="I66" s="200">
        <f t="shared" si="16"/>
        <v>7.6159683272389381E-2</v>
      </c>
      <c r="J66" s="200">
        <f t="shared" si="16"/>
        <v>7.6159683272389381E-2</v>
      </c>
      <c r="K66" s="200">
        <f t="shared" si="16"/>
        <v>7.6159683272389381E-2</v>
      </c>
      <c r="L66" s="200">
        <f t="shared" si="16"/>
        <v>7.6159683272389381E-2</v>
      </c>
      <c r="M66" s="200">
        <f t="shared" si="16"/>
        <v>7.6159683272389395E-2</v>
      </c>
      <c r="N66" s="200">
        <f t="shared" si="16"/>
        <v>7.6159683272389381E-2</v>
      </c>
      <c r="O66" s="200">
        <f t="shared" si="16"/>
        <v>7.6159683272389381E-2</v>
      </c>
      <c r="P66" s="200">
        <f t="shared" si="16"/>
        <v>7.6159683272389381E-2</v>
      </c>
      <c r="Q66" s="200">
        <f t="shared" si="16"/>
        <v>7.6159683272389381E-2</v>
      </c>
    </row>
    <row r="67" spans="1:17" x14ac:dyDescent="0.25">
      <c r="A67" s="72" t="s">
        <v>278</v>
      </c>
      <c r="B67" s="71">
        <f t="shared" ref="B67:Q67" si="17">IF(B$46=0,0,B$46/B$5)</f>
        <v>0.19979423570287311</v>
      </c>
      <c r="C67" s="71">
        <f t="shared" si="17"/>
        <v>0.13160712568762903</v>
      </c>
      <c r="D67" s="71">
        <f t="shared" si="17"/>
        <v>0.18173264034529016</v>
      </c>
      <c r="E67" s="71">
        <f t="shared" si="17"/>
        <v>0.22775883990760343</v>
      </c>
      <c r="F67" s="71">
        <f t="shared" si="17"/>
        <v>0.25664307293597899</v>
      </c>
      <c r="G67" s="71">
        <f t="shared" si="17"/>
        <v>0.21496344330866171</v>
      </c>
      <c r="H67" s="71">
        <f t="shared" si="17"/>
        <v>0.25660451668971557</v>
      </c>
      <c r="I67" s="71">
        <f t="shared" si="17"/>
        <v>0.28786234427896462</v>
      </c>
      <c r="J67" s="71">
        <f t="shared" si="17"/>
        <v>0.25337208828865326</v>
      </c>
      <c r="K67" s="71">
        <f t="shared" si="17"/>
        <v>0.27441464781684061</v>
      </c>
      <c r="L67" s="71">
        <f t="shared" si="17"/>
        <v>0.2816145603052832</v>
      </c>
      <c r="M67" s="71">
        <f t="shared" si="17"/>
        <v>9.2900295624211038E-2</v>
      </c>
      <c r="N67" s="71">
        <f t="shared" si="17"/>
        <v>6.5304745375982576E-2</v>
      </c>
      <c r="O67" s="71">
        <f t="shared" si="17"/>
        <v>4.1323614122608709E-2</v>
      </c>
      <c r="P67" s="71">
        <f t="shared" si="17"/>
        <v>0.10724402874909506</v>
      </c>
      <c r="Q67" s="71">
        <f t="shared" si="17"/>
        <v>0.12911315716802932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31.775195040080661</v>
      </c>
      <c r="C71" s="230">
        <f t="shared" si="18"/>
        <v>31.376665500585052</v>
      </c>
      <c r="D71" s="230">
        <f t="shared" si="18"/>
        <v>31.668649054494558</v>
      </c>
      <c r="E71" s="230">
        <f t="shared" si="18"/>
        <v>30.291170586122742</v>
      </c>
      <c r="F71" s="230">
        <f t="shared" si="18"/>
        <v>29.928792819527633</v>
      </c>
      <c r="G71" s="230">
        <f t="shared" si="18"/>
        <v>29.245368748498827</v>
      </c>
      <c r="H71" s="230">
        <f t="shared" si="18"/>
        <v>28.617325962597356</v>
      </c>
      <c r="I71" s="230">
        <f t="shared" si="18"/>
        <v>27.63226484478885</v>
      </c>
      <c r="J71" s="230">
        <f t="shared" si="18"/>
        <v>27.034066877436146</v>
      </c>
      <c r="K71" s="230">
        <f t="shared" si="18"/>
        <v>27.14152527361756</v>
      </c>
      <c r="L71" s="230">
        <f t="shared" si="18"/>
        <v>27.178489612407496</v>
      </c>
      <c r="M71" s="230">
        <f t="shared" si="18"/>
        <v>25.641093750116497</v>
      </c>
      <c r="N71" s="230">
        <f t="shared" si="18"/>
        <v>25.544219935757436</v>
      </c>
      <c r="O71" s="230">
        <f t="shared" si="18"/>
        <v>25.202140125991821</v>
      </c>
      <c r="P71" s="230">
        <f t="shared" si="18"/>
        <v>25.315428534295989</v>
      </c>
      <c r="Q71" s="230">
        <f t="shared" si="18"/>
        <v>25.490719148802633</v>
      </c>
    </row>
    <row r="72" spans="1:17" x14ac:dyDescent="0.25">
      <c r="A72" s="132" t="s">
        <v>83</v>
      </c>
      <c r="B72" s="275">
        <f>IF(B$6=0,0,B$6/TRE!B$5*1000)</f>
        <v>0.77725363761446309</v>
      </c>
      <c r="C72" s="275">
        <f>IF(C$6=0,0,C$6/TRE!C$5*1000)</f>
        <v>0.76750519912717574</v>
      </c>
      <c r="D72" s="275">
        <f>IF(D$6=0,0,D$6/TRE!D$5*1000)</f>
        <v>0.77464741427687034</v>
      </c>
      <c r="E72" s="275">
        <f>IF(E$6=0,0,E$6/TRE!E$5*1000)</f>
        <v>0.74095288780969704</v>
      </c>
      <c r="F72" s="275">
        <f>IF(F$6=0,0,F$6/TRE!F$5*1000)</f>
        <v>0.73208875851257149</v>
      </c>
      <c r="G72" s="275">
        <f>IF(G$6=0,0,G$6/TRE!G$5*1000)</f>
        <v>0.71537150958395346</v>
      </c>
      <c r="H72" s="275">
        <f>IF(H$6=0,0,H$6/TRE!H$5*1000)</f>
        <v>0.70000894330218233</v>
      </c>
      <c r="I72" s="275">
        <f>IF(I$6=0,0,I$6/TRE!I$5*1000)</f>
        <v>0.67591334495499777</v>
      </c>
      <c r="J72" s="275">
        <f>IF(J$6=0,0,J$6/TRE!J$5*1000)</f>
        <v>0.66128081333553868</v>
      </c>
      <c r="K72" s="275">
        <f>IF(K$6=0,0,K$6/TRE!K$5*1000)</f>
        <v>0.66390935516569471</v>
      </c>
      <c r="L72" s="275">
        <f>IF(L$6=0,0,L$6/TRE!L$5*1000)</f>
        <v>0.66481354054521014</v>
      </c>
      <c r="M72" s="275">
        <f>IF(M$6=0,0,M$6/TRE!M$5*1000)</f>
        <v>0.62720727172729041</v>
      </c>
      <c r="N72" s="275">
        <f>IF(N$6=0,0,N$6/TRE!N$5*1000)</f>
        <v>0.62483763955020422</v>
      </c>
      <c r="O72" s="275">
        <f>IF(O$6=0,0,O$6/TRE!O$5*1000)</f>
        <v>0.61647001895308717</v>
      </c>
      <c r="P72" s="275">
        <f>IF(P$6=0,0,P$6/TRE!P$5*1000)</f>
        <v>0.61924116881834823</v>
      </c>
      <c r="Q72" s="275">
        <f>IF(Q$6=0,0,Q$6/TRE!Q$5*1000)</f>
        <v>0.623528955804175</v>
      </c>
    </row>
    <row r="73" spans="1:17" x14ac:dyDescent="0.25">
      <c r="A73" s="76" t="s">
        <v>82</v>
      </c>
      <c r="B73" s="274">
        <f>IF(B$7=0,0,B$7/TRE!B$5*1000)</f>
        <v>0.97156704701807883</v>
      </c>
      <c r="C73" s="274">
        <f>IF(C$7=0,0,C$7/TRE!C$5*1000)</f>
        <v>0.95938149890896973</v>
      </c>
      <c r="D73" s="274">
        <f>IF(D$7=0,0,D$7/TRE!D$5*1000)</f>
        <v>0.96830926784608795</v>
      </c>
      <c r="E73" s="274">
        <f>IF(E$7=0,0,E$7/TRE!E$5*1000)</f>
        <v>0.92619110976212138</v>
      </c>
      <c r="F73" s="274">
        <f>IF(F$7=0,0,F$7/TRE!F$5*1000)</f>
        <v>0.91511094814071448</v>
      </c>
      <c r="G73" s="274">
        <f>IF(G$7=0,0,G$7/TRE!G$5*1000)</f>
        <v>0.89421438697994193</v>
      </c>
      <c r="H73" s="274">
        <f>IF(H$7=0,0,H$7/TRE!H$5*1000)</f>
        <v>0.87501117912772819</v>
      </c>
      <c r="I73" s="274">
        <f>IF(I$7=0,0,I$7/TRE!I$5*1000)</f>
        <v>0.84489168119374747</v>
      </c>
      <c r="J73" s="274">
        <f>IF(J$7=0,0,J$7/TRE!J$5*1000)</f>
        <v>0.82660101666942343</v>
      </c>
      <c r="K73" s="274">
        <f>IF(K$7=0,0,K$7/TRE!K$5*1000)</f>
        <v>0.82988669395711845</v>
      </c>
      <c r="L73" s="274">
        <f>IF(L$7=0,0,L$7/TRE!L$5*1000)</f>
        <v>0.83101692568151286</v>
      </c>
      <c r="M73" s="274">
        <f>IF(M$7=0,0,M$7/TRE!M$5*1000)</f>
        <v>0.78400908965911309</v>
      </c>
      <c r="N73" s="274">
        <f>IF(N$7=0,0,N$7/TRE!N$5*1000)</f>
        <v>0.78104704943775516</v>
      </c>
      <c r="O73" s="274">
        <f>IF(O$7=0,0,O$7/TRE!O$5*1000)</f>
        <v>0.77058752369135908</v>
      </c>
      <c r="P73" s="274">
        <f>IF(P$7=0,0,P$7/TRE!P$5*1000)</f>
        <v>0.77405146102293543</v>
      </c>
      <c r="Q73" s="274">
        <f>IF(Q$7=0,0,Q$7/TRE!Q$5*1000)</f>
        <v>0.77941119475521869</v>
      </c>
    </row>
    <row r="74" spans="1:17" x14ac:dyDescent="0.25">
      <c r="A74" s="76" t="s">
        <v>81</v>
      </c>
      <c r="B74" s="274">
        <f>IF(B$8=0,0,B$8/TRE!B$5*1000)</f>
        <v>1.3359046896498583</v>
      </c>
      <c r="C74" s="274">
        <f>IF(C$8=0,0,C$8/TRE!C$5*1000)</f>
        <v>1.3191495609998334</v>
      </c>
      <c r="D74" s="274">
        <f>IF(D$8=0,0,D$8/TRE!D$5*1000)</f>
        <v>1.3314252432883709</v>
      </c>
      <c r="E74" s="274">
        <f>IF(E$8=0,0,E$8/TRE!E$5*1000)</f>
        <v>1.273512775922917</v>
      </c>
      <c r="F74" s="274">
        <f>IF(F$8=0,0,F$8/TRE!F$5*1000)</f>
        <v>1.2582775536934823</v>
      </c>
      <c r="G74" s="274">
        <f>IF(G$8=0,0,G$8/TRE!G$5*1000)</f>
        <v>1.2295447820974199</v>
      </c>
      <c r="H74" s="274">
        <f>IF(H$8=0,0,H$8/TRE!H$5*1000)</f>
        <v>1.2031403713006259</v>
      </c>
      <c r="I74" s="274">
        <f>IF(I$8=0,0,I$8/TRE!I$5*1000)</f>
        <v>1.1617260616414025</v>
      </c>
      <c r="J74" s="274">
        <f>IF(J$8=0,0,J$8/TRE!J$5*1000)</f>
        <v>1.1365763979204571</v>
      </c>
      <c r="K74" s="274">
        <f>IF(K$8=0,0,K$8/TRE!K$5*1000)</f>
        <v>1.1410942041910377</v>
      </c>
      <c r="L74" s="274">
        <f>IF(L$8=0,0,L$8/TRE!L$5*1000)</f>
        <v>1.1426482728120799</v>
      </c>
      <c r="M74" s="274">
        <f>IF(M$8=0,0,M$8/TRE!M$5*1000)</f>
        <v>1.0780124982812802</v>
      </c>
      <c r="N74" s="274">
        <f>IF(N$8=0,0,N$8/TRE!N$5*1000)</f>
        <v>1.0739396929769134</v>
      </c>
      <c r="O74" s="274">
        <f>IF(O$8=0,0,O$8/TRE!O$5*1000)</f>
        <v>1.0595578450756185</v>
      </c>
      <c r="P74" s="274">
        <f>IF(P$8=0,0,P$8/TRE!P$5*1000)</f>
        <v>1.064320758906536</v>
      </c>
      <c r="Q74" s="274">
        <f>IF(Q$8=0,0,Q$8/TRE!Q$5*1000)</f>
        <v>1.0716903927884258</v>
      </c>
    </row>
    <row r="75" spans="1:17" x14ac:dyDescent="0.25">
      <c r="A75" s="76" t="s">
        <v>80</v>
      </c>
      <c r="B75" s="274">
        <f>IF(B$9=0,0,B$9/TRE!B$5*1000)</f>
        <v>0.85012116614081912</v>
      </c>
      <c r="C75" s="274">
        <f>IF(C$9=0,0,C$9/TRE!C$5*1000)</f>
        <v>0.83945881154534863</v>
      </c>
      <c r="D75" s="274">
        <f>IF(D$9=0,0,D$9/TRE!D$5*1000)</f>
        <v>0.84727060936532694</v>
      </c>
      <c r="E75" s="274">
        <f>IF(E$9=0,0,E$9/TRE!E$5*1000)</f>
        <v>0.81041722104185621</v>
      </c>
      <c r="F75" s="274">
        <f>IF(F$9=0,0,F$9/TRE!F$5*1000)</f>
        <v>0.80072207962312514</v>
      </c>
      <c r="G75" s="274">
        <f>IF(G$9=0,0,G$9/TRE!G$5*1000)</f>
        <v>0.78243758860744916</v>
      </c>
      <c r="H75" s="274">
        <f>IF(H$9=0,0,H$9/TRE!H$5*1000)</f>
        <v>0.76563478173676203</v>
      </c>
      <c r="I75" s="274">
        <f>IF(I$9=0,0,I$9/TRE!I$5*1000)</f>
        <v>0.73928022104452906</v>
      </c>
      <c r="J75" s="274">
        <f>IF(J$9=0,0,J$9/TRE!J$5*1000)</f>
        <v>0.7232758895857454</v>
      </c>
      <c r="K75" s="274">
        <f>IF(K$9=0,0,K$9/TRE!K$5*1000)</f>
        <v>0.72615085721247863</v>
      </c>
      <c r="L75" s="274">
        <f>IF(L$9=0,0,L$9/TRE!L$5*1000)</f>
        <v>0.72713980997132366</v>
      </c>
      <c r="M75" s="274">
        <f>IF(M$9=0,0,M$9/TRE!M$5*1000)</f>
        <v>0.68600795345172394</v>
      </c>
      <c r="N75" s="274">
        <f>IF(N$9=0,0,N$9/TRE!N$5*1000)</f>
        <v>0.68341616825803586</v>
      </c>
      <c r="O75" s="274">
        <f>IF(O$9=0,0,O$9/TRE!O$5*1000)</f>
        <v>0.67426408322993914</v>
      </c>
      <c r="P75" s="274">
        <f>IF(P$9=0,0,P$9/TRE!P$5*1000)</f>
        <v>0.67729502839506861</v>
      </c>
      <c r="Q75" s="274">
        <f>IF(Q$9=0,0,Q$9/TRE!Q$5*1000)</f>
        <v>0.68198479541081647</v>
      </c>
    </row>
    <row r="76" spans="1:17" x14ac:dyDescent="0.25">
      <c r="A76" s="129" t="s">
        <v>79</v>
      </c>
      <c r="B76" s="273">
        <f>IF(B$10=0,0,B$10/TRE!B$5*1000)</f>
        <v>0.65580775673720326</v>
      </c>
      <c r="C76" s="273">
        <f>IF(C$10=0,0,C$10/TRE!C$5*1000)</f>
        <v>0.64758251176355464</v>
      </c>
      <c r="D76" s="273">
        <f>IF(D$10=0,0,D$10/TRE!D$5*1000)</f>
        <v>0.65360875579610933</v>
      </c>
      <c r="E76" s="273">
        <f>IF(E$10=0,0,E$10/TRE!E$5*1000)</f>
        <v>0.62517899908943197</v>
      </c>
      <c r="F76" s="273">
        <f>IF(F$10=0,0,F$10/TRE!F$5*1000)</f>
        <v>0.61769988999498215</v>
      </c>
      <c r="G76" s="273">
        <f>IF(G$10=0,0,G$10/TRE!G$5*1000)</f>
        <v>0.6035947112114608</v>
      </c>
      <c r="H76" s="273">
        <f>IF(H$10=0,0,H$10/TRE!H$5*1000)</f>
        <v>0.59063254591121628</v>
      </c>
      <c r="I76" s="273">
        <f>IF(I$10=0,0,I$10/TRE!I$5*1000)</f>
        <v>0.57030188480577948</v>
      </c>
      <c r="J76" s="273">
        <f>IF(J$10=0,0,J$10/TRE!J$5*1000)</f>
        <v>0.55795568625186076</v>
      </c>
      <c r="K76" s="273">
        <f>IF(K$10=0,0,K$10/TRE!K$5*1000)</f>
        <v>0.56017351842105489</v>
      </c>
      <c r="L76" s="273">
        <f>IF(L$10=0,0,L$10/TRE!L$5*1000)</f>
        <v>0.56093642483502104</v>
      </c>
      <c r="M76" s="273">
        <f>IF(M$10=0,0,M$10/TRE!M$5*1000)</f>
        <v>0.52920613551990126</v>
      </c>
      <c r="N76" s="273">
        <f>IF(N$10=0,0,N$10/TRE!N$5*1000)</f>
        <v>0.52720675837048481</v>
      </c>
      <c r="O76" s="273">
        <f>IF(O$10=0,0,O$10/TRE!O$5*1000)</f>
        <v>0.52014657849166734</v>
      </c>
      <c r="P76" s="273">
        <f>IF(P$10=0,0,P$10/TRE!P$5*1000)</f>
        <v>0.5224847361904813</v>
      </c>
      <c r="Q76" s="273">
        <f>IF(Q$10=0,0,Q$10/TRE!Q$5*1000)</f>
        <v>0.52610255645977266</v>
      </c>
    </row>
    <row r="77" spans="1:17" x14ac:dyDescent="0.25">
      <c r="A77" s="127" t="s">
        <v>283</v>
      </c>
      <c r="B77" s="296">
        <f>IF(B$15=0,0,B$15/TRE!B$5*1000)</f>
        <v>2.6888764335232684</v>
      </c>
      <c r="C77" s="296">
        <f>IF(C$15=0,0,C$15/TRE!C$5*1000)</f>
        <v>2.6551521185202938</v>
      </c>
      <c r="D77" s="296">
        <f>IF(D$15=0,0,D$15/TRE!D$5*1000)</f>
        <v>2.679860312949732</v>
      </c>
      <c r="E77" s="296">
        <f>IF(E$15=0,0,E$15/TRE!E$5*1000)</f>
        <v>2.5632955086544729</v>
      </c>
      <c r="F77" s="296">
        <f>IF(F$15=0,0,F$15/TRE!F$5*1000)</f>
        <v>2.5326304242890951</v>
      </c>
      <c r="G77" s="296">
        <f>IF(G$15=0,0,G$15/TRE!G$5*1000)</f>
        <v>2.4747978011887843</v>
      </c>
      <c r="H77" s="296">
        <f>IF(H$15=0,0,H$15/TRE!H$5*1000)</f>
        <v>2.4216516460157114</v>
      </c>
      <c r="I77" s="296">
        <f>IF(I$15=0,0,I$15/TRE!I$5*1000)</f>
        <v>2.3382939318643317</v>
      </c>
      <c r="J77" s="296">
        <f>IF(J$15=0,0,J$15/TRE!J$5*1000)</f>
        <v>2.2876733010556993</v>
      </c>
      <c r="K77" s="296">
        <f>IF(K$15=0,0,K$15/TRE!K$5*1000)</f>
        <v>2.2967666315202946</v>
      </c>
      <c r="L77" s="296">
        <f>IF(L$15=0,0,L$15/TRE!L$5*1000)</f>
        <v>2.2998946230032002</v>
      </c>
      <c r="M77" s="296">
        <f>IF(M$15=0,0,M$15/TRE!M$5*1000)</f>
        <v>2.1697973097405727</v>
      </c>
      <c r="N77" s="296">
        <f>IF(N$15=0,0,N$15/TRE!N$5*1000)</f>
        <v>2.1615996663861563</v>
      </c>
      <c r="O77" s="296">
        <f>IF(O$15=0,0,O$15/TRE!O$5*1000)</f>
        <v>2.1326522330910138</v>
      </c>
      <c r="P77" s="296">
        <f>IF(P$15=0,0,P$15/TRE!P$5*1000)</f>
        <v>2.1422389100853234</v>
      </c>
      <c r="Q77" s="296">
        <f>IF(Q$15=0,0,Q$15/TRE!Q$5*1000)</f>
        <v>2.1570723297313772</v>
      </c>
    </row>
    <row r="78" spans="1:17" x14ac:dyDescent="0.25">
      <c r="A78" s="127" t="s">
        <v>282</v>
      </c>
      <c r="B78" s="296">
        <f>IF(B$23=0,0,B$23/TRE!B$5*1000)</f>
        <v>1.3444382167616342</v>
      </c>
      <c r="C78" s="296">
        <f>IF(C$23=0,0,C$23/TRE!C$5*1000)</f>
        <v>1.3275760592601469</v>
      </c>
      <c r="D78" s="296">
        <f>IF(D$23=0,0,D$23/TRE!D$5*1000)</f>
        <v>1.339930156474866</v>
      </c>
      <c r="E78" s="296">
        <f>IF(E$23=0,0,E$23/TRE!E$5*1000)</f>
        <v>1.2816477543272364</v>
      </c>
      <c r="F78" s="296">
        <f>IF(F$23=0,0,F$23/TRE!F$5*1000)</f>
        <v>1.2663152121445476</v>
      </c>
      <c r="G78" s="296">
        <f>IF(G$23=0,0,G$23/TRE!G$5*1000)</f>
        <v>1.2373989005943922</v>
      </c>
      <c r="H78" s="296">
        <f>IF(H$23=0,0,H$23/TRE!H$5*1000)</f>
        <v>1.2108258230078557</v>
      </c>
      <c r="I78" s="296">
        <f>IF(I$23=0,0,I$23/TRE!I$5*1000)</f>
        <v>1.1691469659321658</v>
      </c>
      <c r="J78" s="296">
        <f>IF(J$23=0,0,J$23/TRE!J$5*1000)</f>
        <v>1.1438366505278497</v>
      </c>
      <c r="K78" s="296">
        <f>IF(K$23=0,0,K$23/TRE!K$5*1000)</f>
        <v>1.1483833157601473</v>
      </c>
      <c r="L78" s="296">
        <f>IF(L$23=0,0,L$23/TRE!L$5*1000)</f>
        <v>1.1499473115016001</v>
      </c>
      <c r="M78" s="296">
        <f>IF(M$23=0,0,M$23/TRE!M$5*1000)</f>
        <v>1.0848986548702864</v>
      </c>
      <c r="N78" s="296">
        <f>IF(N$23=0,0,N$23/TRE!N$5*1000)</f>
        <v>1.0807998331930782</v>
      </c>
      <c r="O78" s="296">
        <f>IF(O$23=0,0,O$23/TRE!O$5*1000)</f>
        <v>1.0663261165455069</v>
      </c>
      <c r="P78" s="296">
        <f>IF(P$23=0,0,P$23/TRE!P$5*1000)</f>
        <v>1.0711194550426617</v>
      </c>
      <c r="Q78" s="296">
        <f>IF(Q$23=0,0,Q$23/TRE!Q$5*1000)</f>
        <v>1.0785361648656886</v>
      </c>
    </row>
    <row r="79" spans="1:17" x14ac:dyDescent="0.25">
      <c r="A79" s="127" t="s">
        <v>281</v>
      </c>
      <c r="B79" s="296">
        <f>IF(B$26=0,0,B$26/TRE!B$5*1000)</f>
        <v>8.6044045872744572</v>
      </c>
      <c r="C79" s="296">
        <f>IF(C$26=0,0,C$26/TRE!C$5*1000)</f>
        <v>8.4964867792649414</v>
      </c>
      <c r="D79" s="296">
        <f>IF(D$26=0,0,D$26/TRE!D$5*1000)</f>
        <v>8.5755530014391432</v>
      </c>
      <c r="E79" s="296">
        <f>IF(E$26=0,0,E$26/TRE!E$5*1000)</f>
        <v>8.2025456276943132</v>
      </c>
      <c r="F79" s="296">
        <f>IF(F$26=0,0,F$26/TRE!F$5*1000)</f>
        <v>8.1044173577251062</v>
      </c>
      <c r="G79" s="296">
        <f>IF(G$26=0,0,G$26/TRE!G$5*1000)</f>
        <v>7.9193529638041085</v>
      </c>
      <c r="H79" s="296">
        <f>IF(H$26=0,0,H$26/TRE!H$5*1000)</f>
        <v>7.7492852672502774</v>
      </c>
      <c r="I79" s="296">
        <f>IF(I$26=0,0,I$26/TRE!I$5*1000)</f>
        <v>7.4825405819658606</v>
      </c>
      <c r="J79" s="296">
        <f>IF(J$26=0,0,J$26/TRE!J$5*1000)</f>
        <v>7.3205545633782378</v>
      </c>
      <c r="K79" s="296">
        <f>IF(K$26=0,0,K$26/TRE!K$5*1000)</f>
        <v>7.3496532208649423</v>
      </c>
      <c r="L79" s="296">
        <f>IF(L$26=0,0,L$26/TRE!L$5*1000)</f>
        <v>7.3596627936102408</v>
      </c>
      <c r="M79" s="296">
        <f>IF(M$26=0,0,M$26/TRE!M$5*1000)</f>
        <v>4.1546337145427472</v>
      </c>
      <c r="N79" s="296">
        <f>IF(N$26=0,0,N$26/TRE!N$5*1000)</f>
        <v>4.2763589861331495</v>
      </c>
      <c r="O79" s="296">
        <f>IF(O$26=0,0,O$26/TRE!O$5*1000)</f>
        <v>3.0999966027275443</v>
      </c>
      <c r="P79" s="296">
        <f>IF(P$26=0,0,P$26/TRE!P$5*1000)</f>
        <v>2.246548888834258</v>
      </c>
      <c r="Q79" s="296">
        <f>IF(Q$26=0,0,Q$26/TRE!Q$5*1000)</f>
        <v>2.6330254945787352</v>
      </c>
    </row>
    <row r="80" spans="1:17" x14ac:dyDescent="0.25">
      <c r="A80" s="127" t="s">
        <v>280</v>
      </c>
      <c r="B80" s="296">
        <f>IF(B$34=0,0,B$34/TRE!B$5*1000)</f>
        <v>5.7783319078473001</v>
      </c>
      <c r="C80" s="296">
        <f>IF(C$34=0,0,C$34/TRE!C$5*1000)</f>
        <v>7.8453432943323325</v>
      </c>
      <c r="D80" s="296">
        <f>IF(D$34=0,0,D$34/TRE!D$5*1000)</f>
        <v>6.3309428025616175</v>
      </c>
      <c r="E80" s="296">
        <f>IF(E$34=0,0,E$34/TRE!E$5*1000)</f>
        <v>4.6613808718930381</v>
      </c>
      <c r="F80" s="296">
        <f>IF(F$34=0,0,F$34/TRE!F$5*1000)</f>
        <v>3.7411458550759837</v>
      </c>
      <c r="G80" s="296">
        <f>IF(G$34=0,0,G$34/TRE!G$5*1000)</f>
        <v>4.8746529163525745</v>
      </c>
      <c r="H80" s="296">
        <f>IF(H$34=0,0,H$34/TRE!H$5*1000)</f>
        <v>3.5783138259465122</v>
      </c>
      <c r="I80" s="296">
        <f>IF(I$34=0,0,I$34/TRE!I$5*1000)</f>
        <v>2.5914170967499963</v>
      </c>
      <c r="J80" s="296">
        <f>IF(J$34=0,0,J$34/TRE!J$5*1000)</f>
        <v>3.4677286080900953</v>
      </c>
      <c r="K80" s="296">
        <f>IF(K$34=0,0,K$34/TRE!K$5*1000)</f>
        <v>2.9103854089848862</v>
      </c>
      <c r="L80" s="296">
        <f>IF(L$34=0,0,L$34/TRE!L$5*1000)</f>
        <v>2.7186663477845836</v>
      </c>
      <c r="M80" s="296">
        <f>IF(M$34=0,0,M$34/TRE!M$5*1000)</f>
        <v>10.192438354043135</v>
      </c>
      <c r="N80" s="296">
        <f>IF(N$34=0,0,N$34/TRE!N$5*1000)</f>
        <v>10.721415662971379</v>
      </c>
      <c r="O80" s="296">
        <f>IF(O$34=0,0,O$34/TRE!O$5*1000)</f>
        <v>12.301308600773773</v>
      </c>
      <c r="P80" s="296">
        <f>IF(P$34=0,0,P$34/TRE!P$5*1000)</f>
        <v>11.555184562395883</v>
      </c>
      <c r="Q80" s="296">
        <f>IF(Q$34=0,0,Q$34/TRE!Q$5*1000)</f>
        <v>10.706814939864733</v>
      </c>
    </row>
    <row r="81" spans="1:17" x14ac:dyDescent="0.25">
      <c r="A81" s="127" t="s">
        <v>279</v>
      </c>
      <c r="B81" s="296">
        <f>IF(B$45=0,0,B$45/TRE!B$5*1000)</f>
        <v>2.4199887901709412</v>
      </c>
      <c r="C81" s="296">
        <f>IF(C$45=0,0,C$45/TRE!C$5*1000)</f>
        <v>2.3896369066682639</v>
      </c>
      <c r="D81" s="296">
        <f>IF(D$45=0,0,D$45/TRE!D$5*1000)</f>
        <v>2.4118742816547591</v>
      </c>
      <c r="E81" s="296">
        <f>IF(E$45=0,0,E$45/TRE!E$5*1000)</f>
        <v>2.3069659577890254</v>
      </c>
      <c r="F81" s="296">
        <f>IF(F$45=0,0,F$45/TRE!F$5*1000)</f>
        <v>2.2793673818601854</v>
      </c>
      <c r="G81" s="296">
        <f>IF(G$45=0,0,G$45/TRE!G$5*1000)</f>
        <v>2.2273180210699057</v>
      </c>
      <c r="H81" s="296">
        <f>IF(H$45=0,0,H$45/TRE!H$5*1000)</f>
        <v>2.1794864814141399</v>
      </c>
      <c r="I81" s="296">
        <f>IF(I$45=0,0,I$45/TRE!I$5*1000)</f>
        <v>2.1044645386778984</v>
      </c>
      <c r="J81" s="296">
        <f>IF(J$45=0,0,J$45/TRE!J$5*1000)</f>
        <v>2.0589059709501289</v>
      </c>
      <c r="K81" s="296">
        <f>IF(K$45=0,0,K$45/TRE!K$5*1000)</f>
        <v>2.0670899683682649</v>
      </c>
      <c r="L81" s="296">
        <f>IF(L$45=0,0,L$45/TRE!L$5*1000)</f>
        <v>2.0699051607028798</v>
      </c>
      <c r="M81" s="296">
        <f>IF(M$45=0,0,M$45/TRE!M$5*1000)</f>
        <v>1.9528175787665152</v>
      </c>
      <c r="N81" s="296">
        <f>IF(N$45=0,0,N$45/TRE!N$5*1000)</f>
        <v>1.9454396997475407</v>
      </c>
      <c r="O81" s="296">
        <f>IF(O$45=0,0,O$45/TRE!O$5*1000)</f>
        <v>1.9193870097819128</v>
      </c>
      <c r="P81" s="296">
        <f>IF(P$45=0,0,P$45/TRE!P$5*1000)</f>
        <v>1.9280150190767911</v>
      </c>
      <c r="Q81" s="296">
        <f>IF(Q$45=0,0,Q$45/TRE!Q$5*1000)</f>
        <v>1.9413650967582394</v>
      </c>
    </row>
    <row r="82" spans="1:17" x14ac:dyDescent="0.25">
      <c r="A82" s="72" t="s">
        <v>278</v>
      </c>
      <c r="B82" s="295">
        <f>IF(B$46=0,0,B$46/TRE!B$5*1000)</f>
        <v>6.3485008073426394</v>
      </c>
      <c r="C82" s="295">
        <f>IF(C$46=0,0,C$46/TRE!C$5*1000)</f>
        <v>4.1293927601941904</v>
      </c>
      <c r="D82" s="295">
        <f>IF(D$46=0,0,D$46/TRE!D$5*1000)</f>
        <v>5.7552272088416734</v>
      </c>
      <c r="E82" s="295">
        <f>IF(E$46=0,0,E$46/TRE!E$5*1000)</f>
        <v>6.8990818721386349</v>
      </c>
      <c r="F82" s="295">
        <f>IF(F$46=0,0,F$46/TRE!F$5*1000)</f>
        <v>7.6810173584678338</v>
      </c>
      <c r="G82" s="295">
        <f>IF(G$46=0,0,G$46/TRE!G$5*1000)</f>
        <v>6.2866851670088355</v>
      </c>
      <c r="H82" s="295">
        <f>IF(H$46=0,0,H$46/TRE!H$5*1000)</f>
        <v>7.3433350975843448</v>
      </c>
      <c r="I82" s="295">
        <f>IF(I$46=0,0,I$46/TRE!I$5*1000)</f>
        <v>7.9542885359581375</v>
      </c>
      <c r="J82" s="295">
        <f>IF(J$46=0,0,J$46/TRE!J$5*1000)</f>
        <v>6.8496779796711085</v>
      </c>
      <c r="K82" s="295">
        <f>IF(K$46=0,0,K$46/TRE!K$5*1000)</f>
        <v>7.4480320991716411</v>
      </c>
      <c r="L82" s="295">
        <f>IF(L$46=0,0,L$46/TRE!L$5*1000)</f>
        <v>7.6538584019598455</v>
      </c>
      <c r="M82" s="295">
        <f>IF(M$46=0,0,M$46/TRE!M$5*1000)</f>
        <v>2.3820651895139324</v>
      </c>
      <c r="N82" s="295">
        <f>IF(N$46=0,0,N$46/TRE!N$5*1000)</f>
        <v>1.6681587787327374</v>
      </c>
      <c r="O82" s="295">
        <f>IF(O$46=0,0,O$46/TRE!O$5*1000)</f>
        <v>1.0414435136303992</v>
      </c>
      <c r="P82" s="295">
        <f>IF(P$46=0,0,P$46/TRE!P$5*1000)</f>
        <v>2.7149285455277004</v>
      </c>
      <c r="Q82" s="295">
        <f>IF(Q$46=0,0,Q$46/TRE!Q$5*1000)</f>
        <v>3.2911872277854486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0.28165179322597977</v>
      </c>
      <c r="C5" s="96">
        <v>0.2171175211283552</v>
      </c>
      <c r="D5" s="96">
        <v>0.26894573665091459</v>
      </c>
      <c r="E5" s="96">
        <v>0.73116877793471391</v>
      </c>
      <c r="F5" s="96">
        <v>0.91092825065831062</v>
      </c>
      <c r="G5" s="96">
        <v>1.0712085727587384</v>
      </c>
      <c r="H5" s="96">
        <v>1.4281657284253844</v>
      </c>
      <c r="I5" s="96">
        <v>2.0345087262627426</v>
      </c>
      <c r="J5" s="96">
        <v>2.4565102800433238</v>
      </c>
      <c r="K5" s="96">
        <v>1.7571564827280775</v>
      </c>
      <c r="L5" s="96">
        <v>1.4967619248296042</v>
      </c>
      <c r="M5" s="96">
        <v>1.2217313039095175</v>
      </c>
      <c r="N5" s="96">
        <v>1.2901830354067263</v>
      </c>
      <c r="O5" s="96">
        <v>1.3721596190738592</v>
      </c>
      <c r="P5" s="96">
        <v>0.73928137247404146</v>
      </c>
      <c r="Q5" s="96">
        <v>0.7979808241725721</v>
      </c>
    </row>
    <row r="6" spans="1:17" x14ac:dyDescent="0.25">
      <c r="A6" s="132" t="s">
        <v>83</v>
      </c>
      <c r="B6" s="160">
        <v>5.6910572598337364E-3</v>
      </c>
      <c r="C6" s="160">
        <v>4.3320540775395357E-3</v>
      </c>
      <c r="D6" s="160">
        <v>5.416096717047866E-3</v>
      </c>
      <c r="E6" s="160">
        <v>1.4851361016268381E-2</v>
      </c>
      <c r="F6" s="160">
        <v>1.8603217547382513E-2</v>
      </c>
      <c r="G6" s="160">
        <v>2.1706178197158109E-2</v>
      </c>
      <c r="H6" s="160">
        <v>2.9166166341209131E-2</v>
      </c>
      <c r="I6" s="160">
        <v>4.1794927580768804E-2</v>
      </c>
      <c r="J6" s="160">
        <v>5.0136627229777603E-2</v>
      </c>
      <c r="K6" s="160">
        <v>3.6005581921077459E-2</v>
      </c>
      <c r="L6" s="160">
        <v>3.07116528543687E-2</v>
      </c>
      <c r="M6" s="160">
        <v>2.3650340268646437E-2</v>
      </c>
      <c r="N6" s="160">
        <v>2.4881073666679687E-2</v>
      </c>
      <c r="O6" s="160">
        <v>2.610761511391697E-2</v>
      </c>
      <c r="P6" s="160">
        <v>1.4129285221386243E-2</v>
      </c>
      <c r="Q6" s="160">
        <v>1.5356763230954276E-2</v>
      </c>
    </row>
    <row r="7" spans="1:17" x14ac:dyDescent="0.25">
      <c r="A7" s="76" t="s">
        <v>82</v>
      </c>
      <c r="B7" s="159">
        <v>1.8026439235263782E-3</v>
      </c>
      <c r="C7" s="159">
        <v>1.3721792986304371E-3</v>
      </c>
      <c r="D7" s="159">
        <v>1.7155500973649899E-3</v>
      </c>
      <c r="E7" s="159">
        <v>4.7041726114797275E-3</v>
      </c>
      <c r="F7" s="159">
        <v>5.8925741806379389E-3</v>
      </c>
      <c r="G7" s="159">
        <v>6.8754378041929872E-3</v>
      </c>
      <c r="H7" s="159">
        <v>9.238391062871899E-3</v>
      </c>
      <c r="I7" s="159">
        <v>1.3238554595020718E-2</v>
      </c>
      <c r="J7" s="159">
        <v>1.5880790210939848E-2</v>
      </c>
      <c r="K7" s="159">
        <v>1.1404777794303498E-2</v>
      </c>
      <c r="L7" s="159">
        <v>9.7279243331662938E-3</v>
      </c>
      <c r="M7" s="159">
        <v>7.4912516652226122E-3</v>
      </c>
      <c r="N7" s="159">
        <v>7.8810868013235655E-3</v>
      </c>
      <c r="O7" s="159">
        <v>8.2695941358781524E-3</v>
      </c>
      <c r="P7" s="159">
        <v>4.475454908504482E-3</v>
      </c>
      <c r="Q7" s="159">
        <v>4.864258899430189E-3</v>
      </c>
    </row>
    <row r="8" spans="1:17" x14ac:dyDescent="0.25">
      <c r="A8" s="76" t="s">
        <v>81</v>
      </c>
      <c r="B8" s="159">
        <v>1.344312455340705E-2</v>
      </c>
      <c r="C8" s="159">
        <v>1.0232956703401757E-2</v>
      </c>
      <c r="D8" s="159">
        <v>1.2793626814202987E-2</v>
      </c>
      <c r="E8" s="159">
        <v>3.5081125846051046E-2</v>
      </c>
      <c r="F8" s="159">
        <v>4.394356956283671E-2</v>
      </c>
      <c r="G8" s="159">
        <v>5.1273224597878982E-2</v>
      </c>
      <c r="H8" s="159">
        <v>6.8894827264787947E-2</v>
      </c>
      <c r="I8" s="159">
        <v>9.8725841529367642E-2</v>
      </c>
      <c r="J8" s="159">
        <v>0.11843017804346082</v>
      </c>
      <c r="K8" s="159">
        <v>8.5050545141955952E-2</v>
      </c>
      <c r="L8" s="159">
        <v>7.2545496506626117E-2</v>
      </c>
      <c r="M8" s="159">
        <v>5.5865624864783164E-2</v>
      </c>
      <c r="N8" s="159">
        <v>5.8772800387083608E-2</v>
      </c>
      <c r="O8" s="159">
        <v>6.1670073897490817E-2</v>
      </c>
      <c r="P8" s="159">
        <v>3.3375475313221124E-2</v>
      </c>
      <c r="Q8" s="159">
        <v>3.627496112329244E-2</v>
      </c>
    </row>
    <row r="9" spans="1:17" x14ac:dyDescent="0.25">
      <c r="A9" s="76" t="s">
        <v>80</v>
      </c>
      <c r="B9" s="159">
        <v>6.1576167581639269E-3</v>
      </c>
      <c r="C9" s="159">
        <v>4.687200913158468E-3</v>
      </c>
      <c r="D9" s="159">
        <v>5.8601146300371054E-3</v>
      </c>
      <c r="E9" s="159">
        <v>1.6068892878787919E-2</v>
      </c>
      <c r="F9" s="159">
        <v>2.0128330975337675E-2</v>
      </c>
      <c r="G9" s="159">
        <v>2.3485675950907232E-2</v>
      </c>
      <c r="H9" s="159">
        <v>3.1557242606143239E-2</v>
      </c>
      <c r="I9" s="159">
        <v>4.5221324391508305E-2</v>
      </c>
      <c r="J9" s="159">
        <v>5.4246886287156362E-2</v>
      </c>
      <c r="K9" s="159">
        <v>3.8957361436062557E-2</v>
      </c>
      <c r="L9" s="159">
        <v>3.3229429902537751E-2</v>
      </c>
      <c r="M9" s="159">
        <v>2.5589222691945118E-2</v>
      </c>
      <c r="N9" s="159">
        <v>2.6920853046474878E-2</v>
      </c>
      <c r="O9" s="159">
        <v>2.8247947789203153E-2</v>
      </c>
      <c r="P9" s="159">
        <v>1.5287620469773239E-2</v>
      </c>
      <c r="Q9" s="159">
        <v>1.6615728555302266E-2</v>
      </c>
    </row>
    <row r="10" spans="1:17" x14ac:dyDescent="0.25">
      <c r="A10" s="129" t="s">
        <v>79</v>
      </c>
      <c r="B10" s="158">
        <v>8.1788625522594954E-3</v>
      </c>
      <c r="C10" s="158">
        <v>6.2257807734983628E-3</v>
      </c>
      <c r="D10" s="158">
        <v>7.7837049595548304E-3</v>
      </c>
      <c r="E10" s="158">
        <v>2.1343528086307215E-2</v>
      </c>
      <c r="F10" s="158">
        <v>2.673548207354861E-2</v>
      </c>
      <c r="G10" s="158">
        <v>3.1194879950055977E-2</v>
      </c>
      <c r="H10" s="158">
        <v>4.1915948968690497E-2</v>
      </c>
      <c r="I10" s="158">
        <v>6.0065283559409148E-2</v>
      </c>
      <c r="J10" s="158">
        <v>7.205349800999919E-2</v>
      </c>
      <c r="K10" s="158">
        <v>5.1745166530834594E-2</v>
      </c>
      <c r="L10" s="158">
        <v>4.4137033942956316E-2</v>
      </c>
      <c r="M10" s="158">
        <v>3.3988918673624136E-2</v>
      </c>
      <c r="N10" s="158">
        <v>3.5757658442249006E-2</v>
      </c>
      <c r="O10" s="158">
        <v>3.7520373778537161E-2</v>
      </c>
      <c r="P10" s="158">
        <v>2.030580198217256E-2</v>
      </c>
      <c r="Q10" s="158">
        <v>2.2069863292367729E-2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1.7718315959581335E-17</v>
      </c>
      <c r="F12" s="91">
        <v>0</v>
      </c>
      <c r="G12" s="91">
        <v>3.6616101206452281E-17</v>
      </c>
      <c r="H12" s="91">
        <v>1.5085216910211009E-16</v>
      </c>
      <c r="I12" s="91">
        <v>1.1786603362688559E-16</v>
      </c>
      <c r="J12" s="91">
        <v>7.9794878522083054E-17</v>
      </c>
      <c r="K12" s="91">
        <v>0</v>
      </c>
      <c r="L12" s="91">
        <v>0</v>
      </c>
      <c r="M12" s="91">
        <v>0</v>
      </c>
      <c r="N12" s="91">
        <v>0</v>
      </c>
      <c r="O12" s="91">
        <v>1.5958975704416611E-16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8.1788625522594954E-3</v>
      </c>
      <c r="C14" s="157">
        <v>6.2257807734983628E-3</v>
      </c>
      <c r="D14" s="157">
        <v>7.7837049595548304E-3</v>
      </c>
      <c r="E14" s="157">
        <v>2.1343528086307198E-2</v>
      </c>
      <c r="F14" s="157">
        <v>2.673548207354861E-2</v>
      </c>
      <c r="G14" s="157">
        <v>3.1194879950055938E-2</v>
      </c>
      <c r="H14" s="157">
        <v>4.1915948968690345E-2</v>
      </c>
      <c r="I14" s="157">
        <v>6.006528355940903E-2</v>
      </c>
      <c r="J14" s="157">
        <v>7.2053498009999106E-2</v>
      </c>
      <c r="K14" s="157">
        <v>5.1745166530834594E-2</v>
      </c>
      <c r="L14" s="157">
        <v>4.4137033942956316E-2</v>
      </c>
      <c r="M14" s="157">
        <v>3.3988918673624136E-2</v>
      </c>
      <c r="N14" s="157">
        <v>3.5757658442249006E-2</v>
      </c>
      <c r="O14" s="157">
        <v>3.7520373778537001E-2</v>
      </c>
      <c r="P14" s="157">
        <v>2.030580198217256E-2</v>
      </c>
      <c r="Q14" s="157">
        <v>2.2069863292367729E-2</v>
      </c>
    </row>
    <row r="15" spans="1:17" x14ac:dyDescent="0.25">
      <c r="A15" s="156" t="s">
        <v>283</v>
      </c>
      <c r="B15" s="204">
        <v>2.622651092302708E-2</v>
      </c>
      <c r="C15" s="204">
        <v>1.9963718233095739E-2</v>
      </c>
      <c r="D15" s="204">
        <v>2.4959390360092211E-2</v>
      </c>
      <c r="E15" s="204">
        <v>6.8440601479093241E-2</v>
      </c>
      <c r="F15" s="204">
        <v>8.5730553381241179E-2</v>
      </c>
      <c r="G15" s="204">
        <v>0.10003015144528186</v>
      </c>
      <c r="H15" s="204">
        <v>0.13440855454560885</v>
      </c>
      <c r="I15" s="204">
        <v>0.19260658866682753</v>
      </c>
      <c r="J15" s="204">
        <v>0.23104824668798257</v>
      </c>
      <c r="K15" s="204">
        <v>0.16592712819949237</v>
      </c>
      <c r="L15" s="204">
        <v>0.14153073186138493</v>
      </c>
      <c r="M15" s="204">
        <v>0.10898957418099921</v>
      </c>
      <c r="N15" s="204">
        <v>0.11466125194369949</v>
      </c>
      <c r="O15" s="204">
        <v>0.1203136116362558</v>
      </c>
      <c r="P15" s="204">
        <v>6.5113007350777782E-2</v>
      </c>
      <c r="Q15" s="204">
        <v>7.0769683071283909E-2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2.622651092302708E-2</v>
      </c>
      <c r="C22" s="264">
        <v>1.9963718233095739E-2</v>
      </c>
      <c r="D22" s="264">
        <v>2.4959390360092211E-2</v>
      </c>
      <c r="E22" s="264">
        <v>6.8440601479093241E-2</v>
      </c>
      <c r="F22" s="264">
        <v>8.5730553381241179E-2</v>
      </c>
      <c r="G22" s="264">
        <v>0.10003015144528186</v>
      </c>
      <c r="H22" s="264">
        <v>0.13440855454560885</v>
      </c>
      <c r="I22" s="264">
        <v>0.19260658866682753</v>
      </c>
      <c r="J22" s="264">
        <v>0.23104824668798257</v>
      </c>
      <c r="K22" s="264">
        <v>0.16592712819949237</v>
      </c>
      <c r="L22" s="264">
        <v>0.14153073186138493</v>
      </c>
      <c r="M22" s="264">
        <v>0.10898957418099921</v>
      </c>
      <c r="N22" s="264">
        <v>0.11466125194369949</v>
      </c>
      <c r="O22" s="264">
        <v>0.1203136116362558</v>
      </c>
      <c r="P22" s="264">
        <v>6.5113007350777782E-2</v>
      </c>
      <c r="Q22" s="264">
        <v>7.0769683071283909E-2</v>
      </c>
    </row>
    <row r="23" spans="1:17" x14ac:dyDescent="0.25">
      <c r="A23" s="156" t="s">
        <v>282</v>
      </c>
      <c r="B23" s="204">
        <v>1.1239933252725891E-2</v>
      </c>
      <c r="C23" s="204">
        <v>8.5558792427553199E-3</v>
      </c>
      <c r="D23" s="204">
        <v>1.0696881582896663E-2</v>
      </c>
      <c r="E23" s="204">
        <v>2.9331686348182825E-2</v>
      </c>
      <c r="F23" s="204">
        <v>3.6741665734817658E-2</v>
      </c>
      <c r="G23" s="204">
        <v>4.2870064905120797E-2</v>
      </c>
      <c r="H23" s="204">
        <v>5.7603666233832368E-2</v>
      </c>
      <c r="I23" s="204">
        <v>8.2545680857211812E-2</v>
      </c>
      <c r="J23" s="204">
        <v>9.9020677151992545E-2</v>
      </c>
      <c r="K23" s="204">
        <v>7.1111626371211031E-2</v>
      </c>
      <c r="L23" s="204">
        <v>6.0656027940593542E-2</v>
      </c>
      <c r="M23" s="204">
        <v>4.6709817506142517E-2</v>
      </c>
      <c r="N23" s="204">
        <v>4.9140536547299787E-2</v>
      </c>
      <c r="O23" s="204">
        <v>5.1562976415538204E-2</v>
      </c>
      <c r="P23" s="204">
        <v>2.7905574578904767E-2</v>
      </c>
      <c r="Q23" s="204">
        <v>3.0329864173407391E-2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1.1239933252725891E-2</v>
      </c>
      <c r="C25" s="151">
        <v>8.5558792427553199E-3</v>
      </c>
      <c r="D25" s="151">
        <v>1.0696881582896663E-2</v>
      </c>
      <c r="E25" s="151">
        <v>2.9331686348182825E-2</v>
      </c>
      <c r="F25" s="151">
        <v>3.6741665734817658E-2</v>
      </c>
      <c r="G25" s="151">
        <v>4.2870064905120797E-2</v>
      </c>
      <c r="H25" s="151">
        <v>5.7603666233832368E-2</v>
      </c>
      <c r="I25" s="151">
        <v>8.2545680857211812E-2</v>
      </c>
      <c r="J25" s="151">
        <v>9.9020677151992545E-2</v>
      </c>
      <c r="K25" s="151">
        <v>7.1111626371211031E-2</v>
      </c>
      <c r="L25" s="151">
        <v>6.0656027940593542E-2</v>
      </c>
      <c r="M25" s="151">
        <v>4.6709817506142517E-2</v>
      </c>
      <c r="N25" s="151">
        <v>4.9140536547299787E-2</v>
      </c>
      <c r="O25" s="151">
        <v>5.1562976415538204E-2</v>
      </c>
      <c r="P25" s="151">
        <v>2.7905574578904767E-2</v>
      </c>
      <c r="Q25" s="151">
        <v>3.0329864173407391E-2</v>
      </c>
    </row>
    <row r="26" spans="1:17" x14ac:dyDescent="0.25">
      <c r="A26" s="156" t="s">
        <v>281</v>
      </c>
      <c r="B26" s="204">
        <v>7.1935572817445712E-2</v>
      </c>
      <c r="C26" s="204">
        <v>5.4757627153634039E-2</v>
      </c>
      <c r="D26" s="204">
        <v>6.8460042130538648E-2</v>
      </c>
      <c r="E26" s="204">
        <v>0.18772279262837005</v>
      </c>
      <c r="F26" s="204">
        <v>0.23514666070283305</v>
      </c>
      <c r="G26" s="204">
        <v>0.27436841539277307</v>
      </c>
      <c r="H26" s="204">
        <v>0.36866346389652721</v>
      </c>
      <c r="I26" s="204">
        <v>0.52829235748615544</v>
      </c>
      <c r="J26" s="204">
        <v>0.63373233377275218</v>
      </c>
      <c r="K26" s="204">
        <v>0.45511440877575066</v>
      </c>
      <c r="L26" s="204">
        <v>0.3881985788197988</v>
      </c>
      <c r="M26" s="204">
        <v>0.17887586249644799</v>
      </c>
      <c r="N26" s="204">
        <v>0.19443246435985448</v>
      </c>
      <c r="O26" s="204">
        <v>0.1499025947451483</v>
      </c>
      <c r="P26" s="204">
        <v>5.8528707762126389E-2</v>
      </c>
      <c r="Q26" s="204">
        <v>7.4044161166943193E-2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7.1935572817445712E-2</v>
      </c>
      <c r="C33" s="264">
        <v>5.4757627153634039E-2</v>
      </c>
      <c r="D33" s="264">
        <v>6.8460042130538648E-2</v>
      </c>
      <c r="E33" s="264">
        <v>0.18772279262837005</v>
      </c>
      <c r="F33" s="264">
        <v>0.23514666070283305</v>
      </c>
      <c r="G33" s="264">
        <v>0.27436841539277307</v>
      </c>
      <c r="H33" s="264">
        <v>0.36866346389652721</v>
      </c>
      <c r="I33" s="264">
        <v>0.52829235748615544</v>
      </c>
      <c r="J33" s="264">
        <v>0.63373233377275218</v>
      </c>
      <c r="K33" s="264">
        <v>0.45511440877575066</v>
      </c>
      <c r="L33" s="264">
        <v>0.3881985788197988</v>
      </c>
      <c r="M33" s="264">
        <v>0.17887586249644799</v>
      </c>
      <c r="N33" s="264">
        <v>0.19443246435985448</v>
      </c>
      <c r="O33" s="264">
        <v>0.1499025947451483</v>
      </c>
      <c r="P33" s="264">
        <v>5.8528707762126389E-2</v>
      </c>
      <c r="Q33" s="264">
        <v>7.4044161166943193E-2</v>
      </c>
    </row>
    <row r="34" spans="1:17" x14ac:dyDescent="0.25">
      <c r="A34" s="156" t="s">
        <v>280</v>
      </c>
      <c r="B34" s="204">
        <v>5.9560205418040087E-2</v>
      </c>
      <c r="C34" s="204">
        <v>6.2337302623287655E-2</v>
      </c>
      <c r="D34" s="204">
        <v>6.2312365208496867E-2</v>
      </c>
      <c r="E34" s="204">
        <v>0.13152665063968086</v>
      </c>
      <c r="F34" s="204">
        <v>0.13382969176061338</v>
      </c>
      <c r="G34" s="204">
        <v>0.2082183178338852</v>
      </c>
      <c r="H34" s="204">
        <v>0.20988320965272786</v>
      </c>
      <c r="I34" s="204">
        <v>0.22557625720016367</v>
      </c>
      <c r="J34" s="204">
        <v>0.37011595317072538</v>
      </c>
      <c r="K34" s="204">
        <v>0.22219539874382935</v>
      </c>
      <c r="L34" s="204">
        <v>0.17680020167585592</v>
      </c>
      <c r="M34" s="204">
        <v>0.54103817929954645</v>
      </c>
      <c r="N34" s="204">
        <v>0.60100429892927021</v>
      </c>
      <c r="O34" s="204">
        <v>0.73338169498334327</v>
      </c>
      <c r="P34" s="204">
        <v>0.37115965962311548</v>
      </c>
      <c r="Q34" s="204">
        <v>0.37121615594628071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5.9560205418040087E-2</v>
      </c>
      <c r="C41" s="87">
        <v>6.2337302623287655E-2</v>
      </c>
      <c r="D41" s="87">
        <v>6.2312365208496867E-2</v>
      </c>
      <c r="E41" s="87">
        <v>0.13152665063968086</v>
      </c>
      <c r="F41" s="87">
        <v>0.13382969176061338</v>
      </c>
      <c r="G41" s="87">
        <v>0.2082183178338852</v>
      </c>
      <c r="H41" s="87">
        <v>0.20988320965272786</v>
      </c>
      <c r="I41" s="87">
        <v>0.22557625720016367</v>
      </c>
      <c r="J41" s="87">
        <v>0.37011595317072538</v>
      </c>
      <c r="K41" s="87">
        <v>0.22219539874382935</v>
      </c>
      <c r="L41" s="87">
        <v>0.17680020167585592</v>
      </c>
      <c r="M41" s="87">
        <v>0.54103817929954645</v>
      </c>
      <c r="N41" s="87">
        <v>0.60100429892927021</v>
      </c>
      <c r="O41" s="87">
        <v>0.73338169498334327</v>
      </c>
      <c r="P41" s="87">
        <v>0.37115965962311548</v>
      </c>
      <c r="Q41" s="87">
        <v>0.37121615594628071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2.2461106289117766E-2</v>
      </c>
      <c r="C45" s="204">
        <v>1.7097478138651555E-2</v>
      </c>
      <c r="D45" s="204">
        <v>2.1375909339788987E-2</v>
      </c>
      <c r="E45" s="204">
        <v>5.8614416108371654E-2</v>
      </c>
      <c r="F45" s="204">
        <v>7.3422007119911953E-2</v>
      </c>
      <c r="G45" s="204">
        <v>8.56685767437073E-2</v>
      </c>
      <c r="H45" s="204">
        <v>0.11511118801414522</v>
      </c>
      <c r="I45" s="204">
        <v>0.16495358733485199</v>
      </c>
      <c r="J45" s="204">
        <v>0.1978760820302852</v>
      </c>
      <c r="K45" s="204">
        <v>0.14210456258078213</v>
      </c>
      <c r="L45" s="204">
        <v>0.12121081682748969</v>
      </c>
      <c r="M45" s="204">
        <v>9.3341673136388179E-2</v>
      </c>
      <c r="N45" s="204">
        <v>9.81990541825946E-2</v>
      </c>
      <c r="O45" s="204">
        <v>0.10303989070146839</v>
      </c>
      <c r="P45" s="204">
        <v>5.5764572847767979E-2</v>
      </c>
      <c r="Q45" s="204">
        <v>6.0609105731850722E-2</v>
      </c>
    </row>
    <row r="46" spans="1:17" x14ac:dyDescent="0.25">
      <c r="A46" s="72" t="s">
        <v>278</v>
      </c>
      <c r="B46" s="306">
        <v>5.4955159478432658E-2</v>
      </c>
      <c r="C46" s="306">
        <v>2.7555343970702317E-2</v>
      </c>
      <c r="D46" s="306">
        <v>4.7572054810893424E-2</v>
      </c>
      <c r="E46" s="306">
        <v>0.16348355029212089</v>
      </c>
      <c r="F46" s="306">
        <v>0.23075449761915004</v>
      </c>
      <c r="G46" s="306">
        <v>0.22551764993777693</v>
      </c>
      <c r="H46" s="306">
        <v>0.36172306983884017</v>
      </c>
      <c r="I46" s="306">
        <v>0.5814883230614577</v>
      </c>
      <c r="J46" s="306">
        <v>0.61396900744825256</v>
      </c>
      <c r="K46" s="306">
        <v>0.47753992523277761</v>
      </c>
      <c r="L46" s="306">
        <v>0.4180140301648263</v>
      </c>
      <c r="M46" s="306">
        <v>0.10619083912577179</v>
      </c>
      <c r="N46" s="306">
        <v>7.8531957100196906E-2</v>
      </c>
      <c r="O46" s="306">
        <v>5.2143245877078678E-2</v>
      </c>
      <c r="P46" s="306">
        <v>7.3236212416291413E-2</v>
      </c>
      <c r="Q46" s="306">
        <v>9.5830278981459294E-2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0.99999999999999989</v>
      </c>
      <c r="D50" s="77">
        <f t="shared" si="0"/>
        <v>1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1.0000000000000002</v>
      </c>
      <c r="J50" s="77">
        <f t="shared" si="0"/>
        <v>1.0000000000000002</v>
      </c>
      <c r="K50" s="77">
        <f t="shared" si="0"/>
        <v>0.99999999999999989</v>
      </c>
      <c r="L50" s="77">
        <f t="shared" si="0"/>
        <v>1</v>
      </c>
      <c r="M50" s="77">
        <f t="shared" si="0"/>
        <v>1.0000000000000002</v>
      </c>
      <c r="N50" s="77">
        <f t="shared" si="0"/>
        <v>1</v>
      </c>
      <c r="O50" s="77">
        <f t="shared" si="0"/>
        <v>0.99999999999999978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2.0206003997523241E-2</v>
      </c>
      <c r="C51" s="203">
        <f t="shared" si="1"/>
        <v>1.9952577088324985E-2</v>
      </c>
      <c r="D51" s="203">
        <f t="shared" si="1"/>
        <v>2.0138250877268359E-2</v>
      </c>
      <c r="E51" s="203">
        <f t="shared" si="1"/>
        <v>2.0311809618318331E-2</v>
      </c>
      <c r="F51" s="203">
        <f t="shared" si="1"/>
        <v>2.0422264359391994E-2</v>
      </c>
      <c r="G51" s="203">
        <f t="shared" si="1"/>
        <v>2.0263260348315805E-2</v>
      </c>
      <c r="H51" s="203">
        <f t="shared" si="1"/>
        <v>2.0422116117690427E-2</v>
      </c>
      <c r="I51" s="203">
        <f t="shared" si="1"/>
        <v>2.054300728291459E-2</v>
      </c>
      <c r="J51" s="203">
        <f t="shared" si="1"/>
        <v>2.0409695671574139E-2</v>
      </c>
      <c r="K51" s="203">
        <f t="shared" si="1"/>
        <v>2.0490822687104625E-2</v>
      </c>
      <c r="L51" s="203">
        <f t="shared" si="1"/>
        <v>2.0518729361628438E-2</v>
      </c>
      <c r="M51" s="203">
        <f t="shared" si="1"/>
        <v>1.9358053765967841E-2</v>
      </c>
      <c r="N51" s="203">
        <f t="shared" si="1"/>
        <v>1.9284917708467623E-2</v>
      </c>
      <c r="O51" s="203">
        <f t="shared" si="1"/>
        <v>1.9026660419826622E-2</v>
      </c>
      <c r="P51" s="203">
        <f t="shared" si="1"/>
        <v>1.9112188873502783E-2</v>
      </c>
      <c r="Q51" s="203">
        <f t="shared" si="1"/>
        <v>1.9244526642451257E-2</v>
      </c>
    </row>
    <row r="52" spans="1:17" x14ac:dyDescent="0.25">
      <c r="A52" s="76" t="s">
        <v>82</v>
      </c>
      <c r="B52" s="202">
        <f t="shared" ref="B52:Q52" si="2">IF(B$7=0,0,B$7/B$5)</f>
        <v>6.4002572214409779E-3</v>
      </c>
      <c r="C52" s="202">
        <f t="shared" si="2"/>
        <v>6.3199841795321269E-3</v>
      </c>
      <c r="D52" s="202">
        <f t="shared" si="2"/>
        <v>6.3787964023082275E-3</v>
      </c>
      <c r="E52" s="202">
        <f t="shared" si="2"/>
        <v>6.4337711803932676E-3</v>
      </c>
      <c r="F52" s="202">
        <f t="shared" si="2"/>
        <v>6.4687577494489685E-3</v>
      </c>
      <c r="G52" s="202">
        <f t="shared" si="2"/>
        <v>6.4183931860126173E-3</v>
      </c>
      <c r="H52" s="202">
        <f t="shared" si="2"/>
        <v>6.468710793849977E-3</v>
      </c>
      <c r="I52" s="202">
        <f t="shared" si="2"/>
        <v>6.507003103072978E-3</v>
      </c>
      <c r="J52" s="202">
        <f t="shared" si="2"/>
        <v>6.4647766141893645E-3</v>
      </c>
      <c r="K52" s="202">
        <f t="shared" si="2"/>
        <v>6.4904736182613528E-3</v>
      </c>
      <c r="L52" s="202">
        <f t="shared" si="2"/>
        <v>6.4993130649510268E-3</v>
      </c>
      <c r="M52" s="202">
        <f t="shared" si="2"/>
        <v>6.1316687566658444E-3</v>
      </c>
      <c r="N52" s="202">
        <f t="shared" si="2"/>
        <v>6.1085028907073456E-3</v>
      </c>
      <c r="O52" s="202">
        <f t="shared" si="2"/>
        <v>6.0266998248058963E-3</v>
      </c>
      <c r="P52" s="202">
        <f t="shared" si="2"/>
        <v>6.0537909855988281E-3</v>
      </c>
      <c r="Q52" s="202">
        <f t="shared" si="2"/>
        <v>6.0957090096418649E-3</v>
      </c>
    </row>
    <row r="53" spans="1:17" x14ac:dyDescent="0.25">
      <c r="A53" s="76" t="s">
        <v>81</v>
      </c>
      <c r="B53" s="202">
        <f t="shared" ref="B53:Q53" si="3">IF(B$8=0,0,B$8/B$5)</f>
        <v>4.7729589786851198E-2</v>
      </c>
      <c r="C53" s="202">
        <f t="shared" si="3"/>
        <v>4.7130957696188198E-2</v>
      </c>
      <c r="D53" s="202">
        <f t="shared" si="3"/>
        <v>4.7569546829473716E-2</v>
      </c>
      <c r="E53" s="202">
        <f t="shared" si="3"/>
        <v>4.797951841590184E-2</v>
      </c>
      <c r="F53" s="202">
        <f t="shared" si="3"/>
        <v>4.8240428959228705E-2</v>
      </c>
      <c r="G53" s="202">
        <f t="shared" si="3"/>
        <v>4.7864837811960763E-2</v>
      </c>
      <c r="H53" s="202">
        <f t="shared" si="3"/>
        <v>4.8240078790258836E-2</v>
      </c>
      <c r="I53" s="202">
        <f t="shared" si="3"/>
        <v>4.8525641721242678E-2</v>
      </c>
      <c r="J53" s="202">
        <f t="shared" si="3"/>
        <v>4.8210739847330146E-2</v>
      </c>
      <c r="K53" s="202">
        <f t="shared" si="3"/>
        <v>4.8402373936503665E-2</v>
      </c>
      <c r="L53" s="202">
        <f t="shared" si="3"/>
        <v>4.8468293656577954E-2</v>
      </c>
      <c r="M53" s="202">
        <f t="shared" si="3"/>
        <v>4.5726605093946764E-2</v>
      </c>
      <c r="N53" s="202">
        <f t="shared" si="3"/>
        <v>4.5553846837364173E-2</v>
      </c>
      <c r="O53" s="202">
        <f t="shared" si="3"/>
        <v>4.4943804671292623E-2</v>
      </c>
      <c r="P53" s="202">
        <f t="shared" si="3"/>
        <v>4.5145835612668633E-2</v>
      </c>
      <c r="Q53" s="202">
        <f t="shared" si="3"/>
        <v>4.545843712586204E-2</v>
      </c>
    </row>
    <row r="54" spans="1:17" x14ac:dyDescent="0.25">
      <c r="A54" s="76" t="s">
        <v>80</v>
      </c>
      <c r="B54" s="202">
        <f t="shared" ref="B54:Q54" si="4">IF(B$9=0,0,B$9/B$5)</f>
        <v>2.1862515724241957E-2</v>
      </c>
      <c r="C54" s="202">
        <f t="shared" si="4"/>
        <v>2.1588312582048574E-2</v>
      </c>
      <c r="D54" s="202">
        <f t="shared" si="4"/>
        <v>2.1789208124326581E-2</v>
      </c>
      <c r="E54" s="202">
        <f t="shared" si="4"/>
        <v>2.1976995412983445E-2</v>
      </c>
      <c r="F54" s="202">
        <f t="shared" si="4"/>
        <v>2.2096505362295342E-2</v>
      </c>
      <c r="G54" s="202">
        <f t="shared" si="4"/>
        <v>2.1924466017316652E-2</v>
      </c>
      <c r="H54" s="202">
        <f t="shared" si="4"/>
        <v>2.2096344967566538E-2</v>
      </c>
      <c r="I54" s="202">
        <f t="shared" si="4"/>
        <v>2.2227146931228393E-2</v>
      </c>
      <c r="J54" s="202">
        <f t="shared" si="4"/>
        <v>2.2082906278820719E-2</v>
      </c>
      <c r="K54" s="202">
        <f t="shared" si="4"/>
        <v>2.2170684181513085E-2</v>
      </c>
      <c r="L54" s="202">
        <f t="shared" si="4"/>
        <v>2.2200878677696646E-2</v>
      </c>
      <c r="M54" s="202">
        <f t="shared" si="4"/>
        <v>2.0945049545722599E-2</v>
      </c>
      <c r="N54" s="202">
        <f t="shared" si="4"/>
        <v>2.0865917709100987E-2</v>
      </c>
      <c r="O54" s="202">
        <f t="shared" si="4"/>
        <v>2.0586488187335772E-2</v>
      </c>
      <c r="P54" s="202">
        <f t="shared" si="4"/>
        <v>2.0679028363196093E-2</v>
      </c>
      <c r="Q54" s="202">
        <f t="shared" si="4"/>
        <v>2.0822215336478978E-2</v>
      </c>
    </row>
    <row r="55" spans="1:17" x14ac:dyDescent="0.25">
      <c r="A55" s="129" t="s">
        <v>79</v>
      </c>
      <c r="B55" s="201">
        <f t="shared" ref="B55:Q55" si="5">IF(B$10=0,0,B$10/B$5)</f>
        <v>2.9038915245596493E-2</v>
      </c>
      <c r="C55" s="201">
        <f t="shared" si="5"/>
        <v>2.8674704561580801E-2</v>
      </c>
      <c r="D55" s="201">
        <f t="shared" si="5"/>
        <v>2.8941544329657478E-2</v>
      </c>
      <c r="E55" s="201">
        <f t="shared" si="5"/>
        <v>2.9190973042633094E-2</v>
      </c>
      <c r="F55" s="201">
        <f t="shared" si="5"/>
        <v>2.9349712289883843E-2</v>
      </c>
      <c r="G55" s="201">
        <f t="shared" si="5"/>
        <v>2.912120080379697E-2</v>
      </c>
      <c r="H55" s="201">
        <f t="shared" si="5"/>
        <v>2.9349499245374468E-2</v>
      </c>
      <c r="I55" s="201">
        <f t="shared" si="5"/>
        <v>2.9523237125527145E-2</v>
      </c>
      <c r="J55" s="201">
        <f t="shared" si="5"/>
        <v>2.9331649289384788E-2</v>
      </c>
      <c r="K55" s="201">
        <f t="shared" si="5"/>
        <v>2.9448240404006315E-2</v>
      </c>
      <c r="L55" s="201">
        <f t="shared" si="5"/>
        <v>2.948834628324809E-2</v>
      </c>
      <c r="M55" s="201">
        <f t="shared" si="5"/>
        <v>2.7820289588111745E-2</v>
      </c>
      <c r="N55" s="201">
        <f t="shared" si="5"/>
        <v>2.7715182622112616E-2</v>
      </c>
      <c r="O55" s="201">
        <f t="shared" si="5"/>
        <v>2.7344029992561348E-2</v>
      </c>
      <c r="P55" s="201">
        <f t="shared" si="5"/>
        <v>2.7466946602777501E-2</v>
      </c>
      <c r="Q55" s="201">
        <f t="shared" si="5"/>
        <v>2.7657134888237463E-2</v>
      </c>
    </row>
    <row r="56" spans="1:17" x14ac:dyDescent="0.25">
      <c r="A56" s="127" t="s">
        <v>283</v>
      </c>
      <c r="B56" s="200">
        <f t="shared" ref="B56:Q56" si="6">IF(B$15=0,0,B$15/B$5)</f>
        <v>9.3116790142303729E-2</v>
      </c>
      <c r="C56" s="200">
        <f t="shared" si="6"/>
        <v>9.1948904581006241E-2</v>
      </c>
      <c r="D56" s="200">
        <f t="shared" si="6"/>
        <v>9.2804558536240825E-2</v>
      </c>
      <c r="E56" s="200">
        <f t="shared" si="6"/>
        <v>9.3604381839734824E-2</v>
      </c>
      <c r="F56" s="200">
        <f t="shared" si="6"/>
        <v>9.4113398414513244E-2</v>
      </c>
      <c r="G56" s="200">
        <f t="shared" si="6"/>
        <v>9.3380648726203788E-2</v>
      </c>
      <c r="H56" s="200">
        <f t="shared" si="6"/>
        <v>9.4112715261554555E-2</v>
      </c>
      <c r="I56" s="200">
        <f t="shared" si="6"/>
        <v>9.4669826764829393E-2</v>
      </c>
      <c r="J56" s="200">
        <f t="shared" si="6"/>
        <v>9.4055477221087688E-2</v>
      </c>
      <c r="K56" s="200">
        <f t="shared" si="6"/>
        <v>9.4429340716361138E-2</v>
      </c>
      <c r="L56" s="200">
        <f t="shared" si="6"/>
        <v>9.4557945063639431E-2</v>
      </c>
      <c r="M56" s="200">
        <f t="shared" si="6"/>
        <v>8.9209119740350923E-2</v>
      </c>
      <c r="N56" s="200">
        <f t="shared" si="6"/>
        <v>8.8872081555120483E-2</v>
      </c>
      <c r="O56" s="200">
        <f t="shared" si="6"/>
        <v>8.7681935806755207E-2</v>
      </c>
      <c r="P56" s="200">
        <f t="shared" si="6"/>
        <v>8.8076082767882952E-2</v>
      </c>
      <c r="Q56" s="200">
        <f t="shared" si="6"/>
        <v>8.8685944483271426E-2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9.3116790142303729E-2</v>
      </c>
      <c r="C58" s="199">
        <f t="shared" si="8"/>
        <v>9.1948904581006241E-2</v>
      </c>
      <c r="D58" s="199">
        <f t="shared" si="8"/>
        <v>9.2804558536240825E-2</v>
      </c>
      <c r="E58" s="199">
        <f t="shared" si="8"/>
        <v>9.3604381839734824E-2</v>
      </c>
      <c r="F58" s="199">
        <f t="shared" si="8"/>
        <v>9.4113398414513244E-2</v>
      </c>
      <c r="G58" s="199">
        <f t="shared" si="8"/>
        <v>9.3380648726203788E-2</v>
      </c>
      <c r="H58" s="199">
        <f t="shared" si="8"/>
        <v>9.4112715261554555E-2</v>
      </c>
      <c r="I58" s="199">
        <f t="shared" si="8"/>
        <v>9.4669826764829393E-2</v>
      </c>
      <c r="J58" s="199">
        <f t="shared" si="8"/>
        <v>9.4055477221087688E-2</v>
      </c>
      <c r="K58" s="199">
        <f t="shared" si="8"/>
        <v>9.4429340716361138E-2</v>
      </c>
      <c r="L58" s="199">
        <f t="shared" si="8"/>
        <v>9.4557945063639431E-2</v>
      </c>
      <c r="M58" s="199">
        <f t="shared" si="8"/>
        <v>8.9209119740350923E-2</v>
      </c>
      <c r="N58" s="199">
        <f t="shared" si="8"/>
        <v>8.8872081555120483E-2</v>
      </c>
      <c r="O58" s="199">
        <f t="shared" si="8"/>
        <v>8.7681935806755207E-2</v>
      </c>
      <c r="P58" s="199">
        <f t="shared" si="8"/>
        <v>8.8076082767882952E-2</v>
      </c>
      <c r="Q58" s="199">
        <f t="shared" si="8"/>
        <v>8.8685944483271426E-2</v>
      </c>
    </row>
    <row r="59" spans="1:17" x14ac:dyDescent="0.25">
      <c r="A59" s="127" t="s">
        <v>282</v>
      </c>
      <c r="B59" s="200">
        <f t="shared" ref="B59:Q59" si="9">IF(B$23=0,0,B$23/B$5)</f>
        <v>3.9907195775273026E-2</v>
      </c>
      <c r="C59" s="200">
        <f t="shared" si="9"/>
        <v>3.9406673391859832E-2</v>
      </c>
      <c r="D59" s="200">
        <f t="shared" si="9"/>
        <v>3.9773382229817501E-2</v>
      </c>
      <c r="E59" s="200">
        <f t="shared" si="9"/>
        <v>4.0116163645600653E-2</v>
      </c>
      <c r="F59" s="200">
        <f t="shared" si="9"/>
        <v>4.0334313606219974E-2</v>
      </c>
      <c r="G59" s="200">
        <f t="shared" si="9"/>
        <v>4.0020278025515908E-2</v>
      </c>
      <c r="H59" s="200">
        <f t="shared" si="9"/>
        <v>4.0334020826380525E-2</v>
      </c>
      <c r="I59" s="200">
        <f t="shared" si="9"/>
        <v>4.0572782899212602E-2</v>
      </c>
      <c r="J59" s="200">
        <f t="shared" si="9"/>
        <v>4.0309490237609012E-2</v>
      </c>
      <c r="K59" s="200">
        <f t="shared" si="9"/>
        <v>4.0469717449869068E-2</v>
      </c>
      <c r="L59" s="200">
        <f t="shared" si="9"/>
        <v>4.0524833598702611E-2</v>
      </c>
      <c r="M59" s="200">
        <f t="shared" si="9"/>
        <v>3.8232479888721825E-2</v>
      </c>
      <c r="N59" s="200">
        <f t="shared" si="9"/>
        <v>3.8088034952194504E-2</v>
      </c>
      <c r="O59" s="200">
        <f t="shared" si="9"/>
        <v>3.7577972488609376E-2</v>
      </c>
      <c r="P59" s="200">
        <f t="shared" si="9"/>
        <v>3.7746892614806987E-2</v>
      </c>
      <c r="Q59" s="200">
        <f t="shared" si="9"/>
        <v>3.800826192140204E-2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3.9907195775273026E-2</v>
      </c>
      <c r="C61" s="199">
        <f t="shared" si="11"/>
        <v>3.9406673391859832E-2</v>
      </c>
      <c r="D61" s="199">
        <f t="shared" si="11"/>
        <v>3.9773382229817501E-2</v>
      </c>
      <c r="E61" s="199">
        <f t="shared" si="11"/>
        <v>4.0116163645600653E-2</v>
      </c>
      <c r="F61" s="199">
        <f t="shared" si="11"/>
        <v>4.0334313606219974E-2</v>
      </c>
      <c r="G61" s="199">
        <f t="shared" si="11"/>
        <v>4.0020278025515908E-2</v>
      </c>
      <c r="H61" s="199">
        <f t="shared" si="11"/>
        <v>4.0334020826380525E-2</v>
      </c>
      <c r="I61" s="199">
        <f t="shared" si="11"/>
        <v>4.0572782899212602E-2</v>
      </c>
      <c r="J61" s="199">
        <f t="shared" si="11"/>
        <v>4.0309490237609012E-2</v>
      </c>
      <c r="K61" s="199">
        <f t="shared" si="11"/>
        <v>4.0469717449869068E-2</v>
      </c>
      <c r="L61" s="199">
        <f t="shared" si="11"/>
        <v>4.0524833598702611E-2</v>
      </c>
      <c r="M61" s="199">
        <f t="shared" si="11"/>
        <v>3.8232479888721825E-2</v>
      </c>
      <c r="N61" s="199">
        <f t="shared" si="11"/>
        <v>3.8088034952194504E-2</v>
      </c>
      <c r="O61" s="199">
        <f t="shared" si="11"/>
        <v>3.7577972488609376E-2</v>
      </c>
      <c r="P61" s="199">
        <f t="shared" si="11"/>
        <v>3.7746892614806987E-2</v>
      </c>
      <c r="Q61" s="199">
        <f t="shared" si="11"/>
        <v>3.800826192140204E-2</v>
      </c>
    </row>
    <row r="62" spans="1:17" x14ac:dyDescent="0.25">
      <c r="A62" s="127" t="s">
        <v>281</v>
      </c>
      <c r="B62" s="200">
        <f t="shared" ref="B62:Q62" si="12">IF(B$26=0,0,B$26/B$5)</f>
        <v>0.2554060529617474</v>
      </c>
      <c r="C62" s="200">
        <f t="shared" si="12"/>
        <v>0.25220270970790287</v>
      </c>
      <c r="D62" s="200">
        <f t="shared" si="12"/>
        <v>0.25454964627083199</v>
      </c>
      <c r="E62" s="200">
        <f t="shared" si="12"/>
        <v>0.25674344733184412</v>
      </c>
      <c r="F62" s="200">
        <f t="shared" si="12"/>
        <v>0.25813960707980788</v>
      </c>
      <c r="G62" s="200">
        <f t="shared" si="12"/>
        <v>0.25612977936330178</v>
      </c>
      <c r="H62" s="200">
        <f t="shared" si="12"/>
        <v>0.25813773328883544</v>
      </c>
      <c r="I62" s="200">
        <f t="shared" si="12"/>
        <v>0.25966581055496057</v>
      </c>
      <c r="J62" s="200">
        <f t="shared" si="12"/>
        <v>0.25798073752069761</v>
      </c>
      <c r="K62" s="200">
        <f t="shared" si="12"/>
        <v>0.25900619167916206</v>
      </c>
      <c r="L62" s="200">
        <f t="shared" si="12"/>
        <v>0.25935893503169682</v>
      </c>
      <c r="M62" s="200">
        <f t="shared" si="12"/>
        <v>0.14641178622832088</v>
      </c>
      <c r="N62" s="200">
        <f t="shared" si="12"/>
        <v>0.15070145787381264</v>
      </c>
      <c r="O62" s="200">
        <f t="shared" si="12"/>
        <v>0.10924574128360172</v>
      </c>
      <c r="P62" s="200">
        <f t="shared" si="12"/>
        <v>7.9169731500547874E-2</v>
      </c>
      <c r="Q62" s="200">
        <f t="shared" si="12"/>
        <v>9.2789399098305067E-2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0.2554060529617474</v>
      </c>
      <c r="C64" s="199">
        <f t="shared" si="14"/>
        <v>0.25220270970790287</v>
      </c>
      <c r="D64" s="199">
        <f t="shared" si="14"/>
        <v>0.25454964627083199</v>
      </c>
      <c r="E64" s="199">
        <f t="shared" si="14"/>
        <v>0.25674344733184412</v>
      </c>
      <c r="F64" s="199">
        <f t="shared" si="14"/>
        <v>0.25813960707980788</v>
      </c>
      <c r="G64" s="199">
        <f t="shared" si="14"/>
        <v>0.25612977936330178</v>
      </c>
      <c r="H64" s="199">
        <f t="shared" si="14"/>
        <v>0.25813773328883544</v>
      </c>
      <c r="I64" s="199">
        <f t="shared" si="14"/>
        <v>0.25966581055496057</v>
      </c>
      <c r="J64" s="199">
        <f t="shared" si="14"/>
        <v>0.25798073752069761</v>
      </c>
      <c r="K64" s="199">
        <f t="shared" si="14"/>
        <v>0.25900619167916206</v>
      </c>
      <c r="L64" s="199">
        <f t="shared" si="14"/>
        <v>0.25935893503169682</v>
      </c>
      <c r="M64" s="199">
        <f t="shared" si="14"/>
        <v>0.14641178622832088</v>
      </c>
      <c r="N64" s="199">
        <f t="shared" si="14"/>
        <v>0.15070145787381264</v>
      </c>
      <c r="O64" s="199">
        <f t="shared" si="14"/>
        <v>0.10924574128360172</v>
      </c>
      <c r="P64" s="199">
        <f t="shared" si="14"/>
        <v>7.9169731500547874E-2</v>
      </c>
      <c r="Q64" s="199">
        <f t="shared" si="14"/>
        <v>9.2789399098305067E-2</v>
      </c>
    </row>
    <row r="65" spans="1:17" x14ac:dyDescent="0.25">
      <c r="A65" s="127" t="s">
        <v>280</v>
      </c>
      <c r="B65" s="200">
        <f t="shared" ref="B65:Q65" si="15">IF(B$34=0,0,B$34/B$5)</f>
        <v>0.21146751716312598</v>
      </c>
      <c r="C65" s="200">
        <f t="shared" si="15"/>
        <v>0.28711318321672985</v>
      </c>
      <c r="D65" s="200">
        <f t="shared" si="15"/>
        <v>0.2316912176576976</v>
      </c>
      <c r="E65" s="200">
        <f t="shared" si="15"/>
        <v>0.17988548555259135</v>
      </c>
      <c r="F65" s="200">
        <f t="shared" si="15"/>
        <v>0.14691573311498154</v>
      </c>
      <c r="G65" s="200">
        <f t="shared" si="15"/>
        <v>0.19437700848271769</v>
      </c>
      <c r="H65" s="200">
        <f t="shared" si="15"/>
        <v>0.14695998193720369</v>
      </c>
      <c r="I65" s="200">
        <f t="shared" si="15"/>
        <v>0.11087505022135356</v>
      </c>
      <c r="J65" s="200">
        <f t="shared" si="15"/>
        <v>0.15066737402955133</v>
      </c>
      <c r="K65" s="200">
        <f t="shared" si="15"/>
        <v>0.12645168539506474</v>
      </c>
      <c r="L65" s="200">
        <f t="shared" si="15"/>
        <v>0.11812179261306595</v>
      </c>
      <c r="M65" s="200">
        <f t="shared" si="15"/>
        <v>0.44284547475229158</v>
      </c>
      <c r="N65" s="200">
        <f t="shared" si="15"/>
        <v>0.46582870990843978</v>
      </c>
      <c r="O65" s="200">
        <f t="shared" si="15"/>
        <v>0.53447258233582196</v>
      </c>
      <c r="P65" s="200">
        <f t="shared" si="15"/>
        <v>0.50205466205784599</v>
      </c>
      <c r="Q65" s="200">
        <f t="shared" si="15"/>
        <v>0.46519433136904698</v>
      </c>
    </row>
    <row r="66" spans="1:17" x14ac:dyDescent="0.25">
      <c r="A66" s="127" t="s">
        <v>279</v>
      </c>
      <c r="B66" s="200">
        <f t="shared" ref="B66:Q66" si="16">IF(B$45=0,0,B$45/B$5)</f>
        <v>7.974778371496602E-2</v>
      </c>
      <c r="C66" s="200">
        <f t="shared" si="16"/>
        <v>7.8747574354185335E-2</v>
      </c>
      <c r="D66" s="200">
        <f t="shared" si="16"/>
        <v>7.9480379968002349E-2</v>
      </c>
      <c r="E66" s="200">
        <f t="shared" si="16"/>
        <v>8.0165370673972267E-2</v>
      </c>
      <c r="F66" s="200">
        <f t="shared" si="16"/>
        <v>8.0601306488026089E-2</v>
      </c>
      <c r="G66" s="200">
        <f t="shared" si="16"/>
        <v>7.9973759473452144E-2</v>
      </c>
      <c r="H66" s="200">
        <f t="shared" si="16"/>
        <v>8.0600721417016755E-2</v>
      </c>
      <c r="I66" s="200">
        <f t="shared" si="16"/>
        <v>8.1077847052472854E-2</v>
      </c>
      <c r="J66" s="200">
        <f t="shared" si="16"/>
        <v>8.0551701182701912E-2</v>
      </c>
      <c r="K66" s="200">
        <f t="shared" si="16"/>
        <v>8.0871888177060564E-2</v>
      </c>
      <c r="L66" s="200">
        <f t="shared" si="16"/>
        <v>8.0982028482110599E-2</v>
      </c>
      <c r="M66" s="200">
        <f t="shared" si="16"/>
        <v>7.6401147157068472E-2</v>
      </c>
      <c r="N66" s="200">
        <f t="shared" si="16"/>
        <v>7.6112498372479104E-2</v>
      </c>
      <c r="O66" s="200">
        <f t="shared" si="16"/>
        <v>7.5093224774400003E-2</v>
      </c>
      <c r="P66" s="200">
        <f t="shared" si="16"/>
        <v>7.5430783087566636E-2</v>
      </c>
      <c r="Q66" s="200">
        <f t="shared" si="16"/>
        <v>7.5953085457531419E-2</v>
      </c>
    </row>
    <row r="67" spans="1:17" x14ac:dyDescent="0.25">
      <c r="A67" s="72" t="s">
        <v>278</v>
      </c>
      <c r="B67" s="71">
        <f t="shared" ref="B67:Q67" si="17">IF(B$46=0,0,B$46/B$5)</f>
        <v>0.19511737826693004</v>
      </c>
      <c r="C67" s="71">
        <f t="shared" si="17"/>
        <v>0.12691441864064112</v>
      </c>
      <c r="D67" s="71">
        <f t="shared" si="17"/>
        <v>0.17688346877437533</v>
      </c>
      <c r="E67" s="71">
        <f t="shared" si="17"/>
        <v>0.22359208328602667</v>
      </c>
      <c r="F67" s="71">
        <f t="shared" si="17"/>
        <v>0.25331797257620248</v>
      </c>
      <c r="G67" s="71">
        <f t="shared" si="17"/>
        <v>0.21052636776140593</v>
      </c>
      <c r="H67" s="71">
        <f t="shared" si="17"/>
        <v>0.25327807735426883</v>
      </c>
      <c r="I67" s="71">
        <f t="shared" si="17"/>
        <v>0.28581264634318532</v>
      </c>
      <c r="J67" s="71">
        <f t="shared" si="17"/>
        <v>0.24993545210705342</v>
      </c>
      <c r="K67" s="71">
        <f t="shared" si="17"/>
        <v>0.27176858175509322</v>
      </c>
      <c r="L67" s="71">
        <f t="shared" si="17"/>
        <v>0.2792789041666825</v>
      </c>
      <c r="M67" s="71">
        <f t="shared" si="17"/>
        <v>8.6918325482831682E-2</v>
      </c>
      <c r="N67" s="71">
        <f t="shared" si="17"/>
        <v>6.0868849570200667E-2</v>
      </c>
      <c r="O67" s="71">
        <f t="shared" si="17"/>
        <v>3.8000860214989295E-2</v>
      </c>
      <c r="P67" s="71">
        <f t="shared" si="17"/>
        <v>9.9064057533605684E-2</v>
      </c>
      <c r="Q67" s="71">
        <f t="shared" si="17"/>
        <v>0.12009095466777149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0.53612002680133353</v>
      </c>
      <c r="C71" s="253">
        <f>IF(C$5=0,0,C$5/TRE_fec!C$5)</f>
        <v>0.54292953520468901</v>
      </c>
      <c r="D71" s="253">
        <f>IF(D$5=0,0,D$5/TRE_fec!D$5)</f>
        <v>0.53792374872675275</v>
      </c>
      <c r="E71" s="253">
        <f>IF(E$5=0,0,E$5/TRE_fec!E$5)</f>
        <v>0.56238560897049039</v>
      </c>
      <c r="F71" s="253">
        <f>IF(F$5=0,0,F$5/TRE_fec!F$5)</f>
        <v>0.56919497285539089</v>
      </c>
      <c r="G71" s="253">
        <f>IF(G$5=0,0,G$5/TRE_fec!G$5)</f>
        <v>0.58249627703463547</v>
      </c>
      <c r="H71" s="253">
        <f>IF(H$5=0,0,H$5/TRE_fec!H$5)</f>
        <v>0.59527988180204849</v>
      </c>
      <c r="I71" s="253">
        <f>IF(I$5=0,0,I$5/TRE_fec!I$5)</f>
        <v>0.61650098217404448</v>
      </c>
      <c r="J71" s="253">
        <f>IF(J$5=0,0,J$5/TRE_fec!J$5)</f>
        <v>0.6301426453422031</v>
      </c>
      <c r="K71" s="253">
        <f>IF(K$5=0,0,K$5/TRE_fec!K$5)</f>
        <v>0.62764779225817968</v>
      </c>
      <c r="L71" s="253">
        <f>IF(L$5=0,0,L$5/TRE_fec!L$5)</f>
        <v>0.62679415447459963</v>
      </c>
      <c r="M71" s="253">
        <f>IF(M$5=0,0,M$5/TRE_fec!M$5)</f>
        <v>0.6643756534928722</v>
      </c>
      <c r="N71" s="253">
        <f>IF(N$5=0,0,N$5/TRE_fec!N$5)</f>
        <v>0.66689522950196589</v>
      </c>
      <c r="O71" s="253">
        <f>IF(O$5=0,0,O$5/TRE_fec!O$5)</f>
        <v>0.67594729381480367</v>
      </c>
      <c r="P71" s="253">
        <f>IF(P$5=0,0,P$5/TRE_fec!P$5)</f>
        <v>0.67292237986124182</v>
      </c>
      <c r="Q71" s="253">
        <f>IF(Q$5=0,0,Q$5/TRE_fec!Q$5)</f>
        <v>0.66829493185584932</v>
      </c>
    </row>
    <row r="72" spans="1:17" x14ac:dyDescent="0.25">
      <c r="A72" s="132" t="s">
        <v>83</v>
      </c>
      <c r="B72" s="282">
        <f>IF(B$6=0,0,B$6/TRE_fec!B$6)</f>
        <v>0.44286150024264515</v>
      </c>
      <c r="C72" s="282">
        <f>IF(C$6=0,0,C$6/TRE_fec!C$6)</f>
        <v>0.4428615002426452</v>
      </c>
      <c r="D72" s="282">
        <f>IF(D$6=0,0,D$6/TRE_fec!D$6)</f>
        <v>0.4428615002426452</v>
      </c>
      <c r="E72" s="282">
        <f>IF(E$6=0,0,E$6/TRE_fec!E$6)</f>
        <v>0.46699074955540826</v>
      </c>
      <c r="F72" s="282">
        <f>IF(F$6=0,0,F$6/TRE_fec!F$6)</f>
        <v>0.4752152961003609</v>
      </c>
      <c r="G72" s="282">
        <f>IF(G$6=0,0,G$6/TRE_fec!G$6)</f>
        <v>0.48253402262395023</v>
      </c>
      <c r="H72" s="282">
        <f>IF(H$6=0,0,H$6/TRE_fec!H$6)</f>
        <v>0.49698972296347788</v>
      </c>
      <c r="I72" s="282">
        <f>IF(I$6=0,0,I$6/TRE_fec!I$6)</f>
        <v>0.5177537518812334</v>
      </c>
      <c r="J72" s="282">
        <f>IF(J$6=0,0,J$6/TRE_fec!J$6)</f>
        <v>0.52577612647718586</v>
      </c>
      <c r="K72" s="282">
        <f>IF(K$6=0,0,K$6/TRE_fec!K$6)</f>
        <v>0.52577612647718586</v>
      </c>
      <c r="L72" s="282">
        <f>IF(L$6=0,0,L$6/TRE_fec!L$6)</f>
        <v>0.52577612647718575</v>
      </c>
      <c r="M72" s="282">
        <f>IF(M$6=0,0,M$6/TRE_fec!M$6)</f>
        <v>0.52577612647718586</v>
      </c>
      <c r="N72" s="282">
        <f>IF(N$6=0,0,N$6/TRE_fec!N$6)</f>
        <v>0.52577612647718586</v>
      </c>
      <c r="O72" s="282">
        <f>IF(O$6=0,0,O$6/TRE_fec!O$6)</f>
        <v>0.52577612647718586</v>
      </c>
      <c r="P72" s="282">
        <f>IF(P$6=0,0,P$6/TRE_fec!P$6)</f>
        <v>0.52577612647718586</v>
      </c>
      <c r="Q72" s="282">
        <f>IF(Q$6=0,0,Q$6/TRE_fec!Q$6)</f>
        <v>0.52577612647718575</v>
      </c>
    </row>
    <row r="73" spans="1:17" x14ac:dyDescent="0.25">
      <c r="A73" s="76" t="s">
        <v>82</v>
      </c>
      <c r="B73" s="281">
        <f>IF(B$7=0,0,B$7/TRE_fec!B$7)</f>
        <v>0.11222119981263416</v>
      </c>
      <c r="C73" s="281">
        <f>IF(C$7=0,0,C$7/TRE_fec!C$7)</f>
        <v>0.11222119981263415</v>
      </c>
      <c r="D73" s="281">
        <f>IF(D$7=0,0,D$7/TRE_fec!D$7)</f>
        <v>0.11222119981263415</v>
      </c>
      <c r="E73" s="281">
        <f>IF(E$7=0,0,E$7/TRE_fec!E$7)</f>
        <v>0.11833555680002822</v>
      </c>
      <c r="F73" s="281">
        <f>IF(F$7=0,0,F$7/TRE_fec!F$7)</f>
        <v>0.12041965867089248</v>
      </c>
      <c r="G73" s="281">
        <f>IF(G$7=0,0,G$7/TRE_fec!G$7)</f>
        <v>0.12227422555270033</v>
      </c>
      <c r="H73" s="281">
        <f>IF(H$7=0,0,H$7/TRE_fec!H$7)</f>
        <v>0.12593730314094151</v>
      </c>
      <c r="I73" s="281">
        <f>IF(I$7=0,0,I$7/TRE_fec!I$7)</f>
        <v>0.13119891255340582</v>
      </c>
      <c r="J73" s="281">
        <f>IF(J$7=0,0,J$7/TRE_fec!J$7)</f>
        <v>0.1332317840087274</v>
      </c>
      <c r="K73" s="281">
        <f>IF(K$7=0,0,K$7/TRE_fec!K$7)</f>
        <v>0.1332317840087274</v>
      </c>
      <c r="L73" s="281">
        <f>IF(L$7=0,0,L$7/TRE_fec!L$7)</f>
        <v>0.1332317840087274</v>
      </c>
      <c r="M73" s="281">
        <f>IF(M$7=0,0,M$7/TRE_fec!M$7)</f>
        <v>0.1332317840087274</v>
      </c>
      <c r="N73" s="281">
        <f>IF(N$7=0,0,N$7/TRE_fec!N$7)</f>
        <v>0.1332317840087274</v>
      </c>
      <c r="O73" s="281">
        <f>IF(O$7=0,0,O$7/TRE_fec!O$7)</f>
        <v>0.1332317840087274</v>
      </c>
      <c r="P73" s="281">
        <f>IF(P$7=0,0,P$7/TRE_fec!P$7)</f>
        <v>0.13323178400872737</v>
      </c>
      <c r="Q73" s="281">
        <f>IF(Q$7=0,0,Q$7/TRE_fec!Q$7)</f>
        <v>0.1332317840087274</v>
      </c>
    </row>
    <row r="74" spans="1:17" x14ac:dyDescent="0.25">
      <c r="A74" s="76" t="s">
        <v>81</v>
      </c>
      <c r="B74" s="281">
        <f>IF(B$8=0,0,B$8/TRE_fec!B$8)</f>
        <v>0.60864279181572245</v>
      </c>
      <c r="C74" s="281">
        <f>IF(C$8=0,0,C$8/TRE_fec!C$8)</f>
        <v>0.60864279181572245</v>
      </c>
      <c r="D74" s="281">
        <f>IF(D$8=0,0,D$8/TRE_fec!D$8)</f>
        <v>0.60864279181572234</v>
      </c>
      <c r="E74" s="281">
        <f>IF(E$8=0,0,E$8/TRE_fec!E$8)</f>
        <v>0.64180461251607934</v>
      </c>
      <c r="F74" s="281">
        <f>IF(F$8=0,0,F$8/TRE_fec!F$8)</f>
        <v>0.65310794542669737</v>
      </c>
      <c r="G74" s="281">
        <f>IF(G$8=0,0,G$8/TRE_fec!G$8)</f>
        <v>0.66316637259052291</v>
      </c>
      <c r="H74" s="281">
        <f>IF(H$8=0,0,H$8/TRE_fec!H$8)</f>
        <v>0.68303343668952676</v>
      </c>
      <c r="I74" s="281">
        <f>IF(I$8=0,0,I$8/TRE_fec!I$8)</f>
        <v>0.71157029645927616</v>
      </c>
      <c r="J74" s="281">
        <f>IF(J$8=0,0,J$8/TRE_fec!J$8)</f>
        <v>0.72259577613722659</v>
      </c>
      <c r="K74" s="281">
        <f>IF(K$8=0,0,K$8/TRE_fec!K$8)</f>
        <v>0.72259577613722659</v>
      </c>
      <c r="L74" s="281">
        <f>IF(L$8=0,0,L$8/TRE_fec!L$8)</f>
        <v>0.72259577613722648</v>
      </c>
      <c r="M74" s="281">
        <f>IF(M$8=0,0,M$8/TRE_fec!M$8)</f>
        <v>0.72259577613722659</v>
      </c>
      <c r="N74" s="281">
        <f>IF(N$8=0,0,N$8/TRE_fec!N$8)</f>
        <v>0.72259577613722648</v>
      </c>
      <c r="O74" s="281">
        <f>IF(O$8=0,0,O$8/TRE_fec!O$8)</f>
        <v>0.72259577613722648</v>
      </c>
      <c r="P74" s="281">
        <f>IF(P$8=0,0,P$8/TRE_fec!P$8)</f>
        <v>0.72259577613722648</v>
      </c>
      <c r="Q74" s="281">
        <f>IF(Q$8=0,0,Q$8/TRE_fec!Q$8)</f>
        <v>0.72259577613722648</v>
      </c>
    </row>
    <row r="75" spans="1:17" x14ac:dyDescent="0.25">
      <c r="A75" s="76" t="s">
        <v>80</v>
      </c>
      <c r="B75" s="281">
        <f>IF(B$9=0,0,B$9/TRE_fec!B$9)</f>
        <v>0.43809627566269876</v>
      </c>
      <c r="C75" s="281">
        <f>IF(C$9=0,0,C$9/TRE_fec!C$9)</f>
        <v>0.43809627566269882</v>
      </c>
      <c r="D75" s="281">
        <f>IF(D$9=0,0,D$9/TRE_fec!D$9)</f>
        <v>0.43809627566269876</v>
      </c>
      <c r="E75" s="281">
        <f>IF(E$9=0,0,E$9/TRE_fec!E$9)</f>
        <v>0.461965892354749</v>
      </c>
      <c r="F75" s="281">
        <f>IF(F$9=0,0,F$9/TRE_fec!F$9)</f>
        <v>0.47010194213190071</v>
      </c>
      <c r="G75" s="281">
        <f>IF(G$9=0,0,G$9/TRE_fec!G$9)</f>
        <v>0.47734191858237462</v>
      </c>
      <c r="H75" s="281">
        <f>IF(H$9=0,0,H$9/TRE_fec!H$9)</f>
        <v>0.49164207444910324</v>
      </c>
      <c r="I75" s="281">
        <f>IF(I$9=0,0,I$9/TRE_fec!I$9)</f>
        <v>0.51218268078231866</v>
      </c>
      <c r="J75" s="281">
        <f>IF(J$9=0,0,J$9/TRE_fec!J$9)</f>
        <v>0.52011873399654496</v>
      </c>
      <c r="K75" s="281">
        <f>IF(K$9=0,0,K$9/TRE_fec!K$9)</f>
        <v>0.52011873399654496</v>
      </c>
      <c r="L75" s="281">
        <f>IF(L$9=0,0,L$9/TRE_fec!L$9)</f>
        <v>0.52011873399654496</v>
      </c>
      <c r="M75" s="281">
        <f>IF(M$9=0,0,M$9/TRE_fec!M$9)</f>
        <v>0.52011873399654496</v>
      </c>
      <c r="N75" s="281">
        <f>IF(N$9=0,0,N$9/TRE_fec!N$9)</f>
        <v>0.52011873399654496</v>
      </c>
      <c r="O75" s="281">
        <f>IF(O$9=0,0,O$9/TRE_fec!O$9)</f>
        <v>0.52011873399654496</v>
      </c>
      <c r="P75" s="281">
        <f>IF(P$9=0,0,P$9/TRE_fec!P$9)</f>
        <v>0.52011873399654496</v>
      </c>
      <c r="Q75" s="281">
        <f>IF(Q$9=0,0,Q$9/TRE_fec!Q$9)</f>
        <v>0.52011873399654507</v>
      </c>
    </row>
    <row r="76" spans="1:17" x14ac:dyDescent="0.25">
      <c r="A76" s="129" t="s">
        <v>79</v>
      </c>
      <c r="B76" s="280">
        <f>IF(B$10=0,0,B$10/TRE_fec!B$10)</f>
        <v>0.75431734772373038</v>
      </c>
      <c r="C76" s="280">
        <f>IF(C$10=0,0,C$10/TRE_fec!C$10)</f>
        <v>0.75431734772373016</v>
      </c>
      <c r="D76" s="280">
        <f>IF(D$10=0,0,D$10/TRE_fec!D$10)</f>
        <v>0.75431734772373038</v>
      </c>
      <c r="E76" s="280">
        <f>IF(E$10=0,0,E$10/TRE_fec!E$10)</f>
        <v>0.79541622702164971</v>
      </c>
      <c r="F76" s="280">
        <f>IF(F$10=0,0,F$10/TRE_fec!F$10)</f>
        <v>0.80942493659026205</v>
      </c>
      <c r="G76" s="280">
        <f>IF(G$10=0,0,G$10/TRE_fec!G$10)</f>
        <v>0.82189078060010345</v>
      </c>
      <c r="H76" s="280">
        <f>IF(H$10=0,0,H$10/TRE_fec!H$10)</f>
        <v>0.84651289278106046</v>
      </c>
      <c r="I76" s="280">
        <f>IF(I$10=0,0,I$10/TRE_fec!I$10)</f>
        <v>0.88187985787673651</v>
      </c>
      <c r="J76" s="280">
        <f>IF(J$10=0,0,J$10/TRE_fec!J$10)</f>
        <v>0.89554421191146172</v>
      </c>
      <c r="K76" s="280">
        <f>IF(K$10=0,0,K$10/TRE_fec!K$10)</f>
        <v>0.89554421191146205</v>
      </c>
      <c r="L76" s="280">
        <f>IF(L$10=0,0,L$10/TRE_fec!L$10)</f>
        <v>0.89554421191146194</v>
      </c>
      <c r="M76" s="280">
        <f>IF(M$10=0,0,M$10/TRE_fec!M$10)</f>
        <v>0.89554421191146194</v>
      </c>
      <c r="N76" s="280">
        <f>IF(N$10=0,0,N$10/TRE_fec!N$10)</f>
        <v>0.89554421191146194</v>
      </c>
      <c r="O76" s="280">
        <f>IF(O$10=0,0,O$10/TRE_fec!O$10)</f>
        <v>0.89554421191146105</v>
      </c>
      <c r="P76" s="280">
        <f>IF(P$10=0,0,P$10/TRE_fec!P$10)</f>
        <v>0.89554421191146194</v>
      </c>
      <c r="Q76" s="280">
        <f>IF(Q$10=0,0,Q$10/TRE_fec!Q$10)</f>
        <v>0.89554421191146194</v>
      </c>
    </row>
    <row r="77" spans="1:17" x14ac:dyDescent="0.25">
      <c r="A77" s="127" t="s">
        <v>283</v>
      </c>
      <c r="B77" s="305">
        <f>IF(B$15=0,0,B$15/TRE_fec!B$15)</f>
        <v>0.58993940748648055</v>
      </c>
      <c r="C77" s="305">
        <f>IF(C$15=0,0,C$15/TRE_fec!C$15)</f>
        <v>0.58993940748648055</v>
      </c>
      <c r="D77" s="305">
        <f>IF(D$15=0,0,D$15/TRE_fec!D$15)</f>
        <v>0.58993940748648066</v>
      </c>
      <c r="E77" s="305">
        <f>IF(E$15=0,0,E$15/TRE_fec!E$15)</f>
        <v>0.62208217680570488</v>
      </c>
      <c r="F77" s="305">
        <f>IF(F$15=0,0,F$15/TRE_fec!F$15)</f>
        <v>0.63303816217114295</v>
      </c>
      <c r="G77" s="305">
        <f>IF(G$15=0,0,G$15/TRE_fec!G$15)</f>
        <v>0.64278749731659213</v>
      </c>
      <c r="H77" s="305">
        <f>IF(H$15=0,0,H$15/TRE_fec!H$15)</f>
        <v>0.66204405334693239</v>
      </c>
      <c r="I77" s="305">
        <f>IF(I$15=0,0,I$15/TRE_fec!I$15)</f>
        <v>0.68970398519935439</v>
      </c>
      <c r="J77" s="305">
        <f>IF(J$15=0,0,J$15/TRE_fec!J$15)</f>
        <v>0.70039065566670733</v>
      </c>
      <c r="K77" s="305">
        <f>IF(K$15=0,0,K$15/TRE_fec!K$15)</f>
        <v>0.70039065566670722</v>
      </c>
      <c r="L77" s="305">
        <f>IF(L$15=0,0,L$15/TRE_fec!L$15)</f>
        <v>0.70039065566670733</v>
      </c>
      <c r="M77" s="305">
        <f>IF(M$15=0,0,M$15/TRE_fec!M$15)</f>
        <v>0.70039065566670744</v>
      </c>
      <c r="N77" s="305">
        <f>IF(N$15=0,0,N$15/TRE_fec!N$15)</f>
        <v>0.70039065566670722</v>
      </c>
      <c r="O77" s="305">
        <f>IF(O$15=0,0,O$15/TRE_fec!O$15)</f>
        <v>0.70039065566670733</v>
      </c>
      <c r="P77" s="305">
        <f>IF(P$15=0,0,P$15/TRE_fec!P$15)</f>
        <v>0.70039065566670722</v>
      </c>
      <c r="Q77" s="305">
        <f>IF(Q$15=0,0,Q$15/TRE_fec!Q$15)</f>
        <v>0.70039065566670733</v>
      </c>
    </row>
    <row r="78" spans="1:17" x14ac:dyDescent="0.25">
      <c r="A78" s="127" t="s">
        <v>282</v>
      </c>
      <c r="B78" s="305">
        <f>IF(B$23=0,0,B$23/TRE_fec!B$23)</f>
        <v>0.50566234927412623</v>
      </c>
      <c r="C78" s="305">
        <f>IF(C$23=0,0,C$23/TRE_fec!C$23)</f>
        <v>0.50566234927412645</v>
      </c>
      <c r="D78" s="305">
        <f>IF(D$23=0,0,D$23/TRE_fec!D$23)</f>
        <v>0.50566234927412634</v>
      </c>
      <c r="E78" s="305">
        <f>IF(E$23=0,0,E$23/TRE_fec!E$23)</f>
        <v>0.53321329440489007</v>
      </c>
      <c r="F78" s="305">
        <f>IF(F$23=0,0,F$23/TRE_fec!F$23)</f>
        <v>0.54260413900383697</v>
      </c>
      <c r="G78" s="305">
        <f>IF(G$23=0,0,G$23/TRE_fec!G$23)</f>
        <v>0.55096071198565033</v>
      </c>
      <c r="H78" s="305">
        <f>IF(H$23=0,0,H$23/TRE_fec!H$23)</f>
        <v>0.56746633144022784</v>
      </c>
      <c r="I78" s="305">
        <f>IF(I$23=0,0,I$23/TRE_fec!I$23)</f>
        <v>0.59117484445658952</v>
      </c>
      <c r="J78" s="305">
        <f>IF(J$23=0,0,J$23/TRE_fec!J$23)</f>
        <v>0.60033484771432066</v>
      </c>
      <c r="K78" s="305">
        <f>IF(K$23=0,0,K$23/TRE_fec!K$23)</f>
        <v>0.60033484771432055</v>
      </c>
      <c r="L78" s="305">
        <f>IF(L$23=0,0,L$23/TRE_fec!L$23)</f>
        <v>0.60033484771432055</v>
      </c>
      <c r="M78" s="305">
        <f>IF(M$23=0,0,M$23/TRE_fec!M$23)</f>
        <v>0.60033484771432066</v>
      </c>
      <c r="N78" s="305">
        <f>IF(N$23=0,0,N$23/TRE_fec!N$23)</f>
        <v>0.60033484771432055</v>
      </c>
      <c r="O78" s="305">
        <f>IF(O$23=0,0,O$23/TRE_fec!O$23)</f>
        <v>0.60033484771432066</v>
      </c>
      <c r="P78" s="305">
        <f>IF(P$23=0,0,P$23/TRE_fec!P$23)</f>
        <v>0.60033484771432055</v>
      </c>
      <c r="Q78" s="305">
        <f>IF(Q$23=0,0,Q$23/TRE_fec!Q$23)</f>
        <v>0.60033484771432055</v>
      </c>
    </row>
    <row r="79" spans="1:17" x14ac:dyDescent="0.25">
      <c r="A79" s="127" t="s">
        <v>281</v>
      </c>
      <c r="B79" s="305">
        <f>IF(B$26=0,0,B$26/TRE_fec!B$26)</f>
        <v>0.50566234927412634</v>
      </c>
      <c r="C79" s="305">
        <f>IF(C$26=0,0,C$26/TRE_fec!C$26)</f>
        <v>0.50566234927412634</v>
      </c>
      <c r="D79" s="305">
        <f>IF(D$26=0,0,D$26/TRE_fec!D$26)</f>
        <v>0.50566234927412634</v>
      </c>
      <c r="E79" s="305">
        <f>IF(E$26=0,0,E$26/TRE_fec!E$26)</f>
        <v>0.53321329440488996</v>
      </c>
      <c r="F79" s="305">
        <f>IF(F$26=0,0,F$26/TRE_fec!F$26)</f>
        <v>0.54260413900383697</v>
      </c>
      <c r="G79" s="305">
        <f>IF(G$26=0,0,G$26/TRE_fec!G$26)</f>
        <v>0.55096071198565044</v>
      </c>
      <c r="H79" s="305">
        <f>IF(H$26=0,0,H$26/TRE_fec!H$26)</f>
        <v>0.56746633144022784</v>
      </c>
      <c r="I79" s="305">
        <f>IF(I$26=0,0,I$26/TRE_fec!I$26)</f>
        <v>0.59117484445658952</v>
      </c>
      <c r="J79" s="305">
        <f>IF(J$26=0,0,J$26/TRE_fec!J$26)</f>
        <v>0.60033484771432055</v>
      </c>
      <c r="K79" s="305">
        <f>IF(K$26=0,0,K$26/TRE_fec!K$26)</f>
        <v>0.60033484771432066</v>
      </c>
      <c r="L79" s="305">
        <f>IF(L$26=0,0,L$26/TRE_fec!L$26)</f>
        <v>0.60033484771432066</v>
      </c>
      <c r="M79" s="305">
        <f>IF(M$26=0,0,M$26/TRE_fec!M$26)</f>
        <v>0.60033484771432055</v>
      </c>
      <c r="N79" s="305">
        <f>IF(N$26=0,0,N$26/TRE_fec!N$26)</f>
        <v>0.60033484771432055</v>
      </c>
      <c r="O79" s="305">
        <f>IF(O$26=0,0,O$26/TRE_fec!O$26)</f>
        <v>0.60033484771432066</v>
      </c>
      <c r="P79" s="305">
        <f>IF(P$26=0,0,P$26/TRE_fec!P$26)</f>
        <v>0.60033484771432055</v>
      </c>
      <c r="Q79" s="305">
        <f>IF(Q$26=0,0,Q$26/TRE_fec!Q$26)</f>
        <v>0.60033484771432055</v>
      </c>
    </row>
    <row r="80" spans="1:17" x14ac:dyDescent="0.25">
      <c r="A80" s="127" t="s">
        <v>280</v>
      </c>
      <c r="B80" s="305">
        <f>IF(B$34=0,0,B$34/TRE_fec!B$34)</f>
        <v>0.62343536976985336</v>
      </c>
      <c r="C80" s="305">
        <f>IF(C$34=0,0,C$34/TRE_fec!C$34)</f>
        <v>0.62343536976985336</v>
      </c>
      <c r="D80" s="305">
        <f>IF(D$34=0,0,D$34/TRE_fec!D$34)</f>
        <v>0.62343536976985336</v>
      </c>
      <c r="E80" s="305">
        <f>IF(E$34=0,0,E$34/TRE_fec!E$34)</f>
        <v>0.65740316209167227</v>
      </c>
      <c r="F80" s="305">
        <f>IF(F$34=0,0,F$34/TRE_fec!F$34)</f>
        <v>0.66898121349969175</v>
      </c>
      <c r="G80" s="305">
        <f>IF(G$34=0,0,G$34/TRE_fec!G$34)</f>
        <v>0.67928410271895878</v>
      </c>
      <c r="H80" s="305">
        <f>IF(H$34=0,0,H$34/TRE_fec!H$34)</f>
        <v>0.69963401997642594</v>
      </c>
      <c r="I80" s="305">
        <f>IF(I$34=0,0,I$34/TRE_fec!I$34)</f>
        <v>0.728864445378409</v>
      </c>
      <c r="J80" s="305">
        <f>IF(J$34=0,0,J$34/TRE_fec!J$34)</f>
        <v>0.74015789055239567</v>
      </c>
      <c r="K80" s="305">
        <f>IF(K$34=0,0,K$34/TRE_fec!K$34)</f>
        <v>0.74015789055239567</v>
      </c>
      <c r="L80" s="305">
        <f>IF(L$34=0,0,L$34/TRE_fec!L$34)</f>
        <v>0.74015789055239567</v>
      </c>
      <c r="M80" s="305">
        <f>IF(M$34=0,0,M$34/TRE_fec!M$34)</f>
        <v>0.74015789055239567</v>
      </c>
      <c r="N80" s="305">
        <f>IF(N$34=0,0,N$34/TRE_fec!N$34)</f>
        <v>0.74015789055239567</v>
      </c>
      <c r="O80" s="305">
        <f>IF(O$34=0,0,O$34/TRE_fec!O$34)</f>
        <v>0.74015789055239567</v>
      </c>
      <c r="P80" s="305">
        <f>IF(P$34=0,0,P$34/TRE_fec!P$34)</f>
        <v>0.74015789055239556</v>
      </c>
      <c r="Q80" s="305">
        <f>IF(Q$34=0,0,Q$34/TRE_fec!Q$34)</f>
        <v>0.74015789055239567</v>
      </c>
    </row>
    <row r="81" spans="1:17" x14ac:dyDescent="0.25">
      <c r="A81" s="127" t="s">
        <v>279</v>
      </c>
      <c r="B81" s="305">
        <f>IF(B$45=0,0,B$45/TRE_fec!B$45)</f>
        <v>0.56137817419357017</v>
      </c>
      <c r="C81" s="305">
        <f>IF(C$45=0,0,C$45/TRE_fec!C$45)</f>
        <v>0.56137817419357017</v>
      </c>
      <c r="D81" s="305">
        <f>IF(D$45=0,0,D$45/TRE_fec!D$45)</f>
        <v>0.56137817419357006</v>
      </c>
      <c r="E81" s="305">
        <f>IF(E$45=0,0,E$45/TRE_fec!E$45)</f>
        <v>0.59196478855593526</v>
      </c>
      <c r="F81" s="305">
        <f>IF(F$45=0,0,F$45/TRE_fec!F$45)</f>
        <v>0.60239035257639306</v>
      </c>
      <c r="G81" s="305">
        <f>IF(G$45=0,0,G$45/TRE_fec!G$45)</f>
        <v>0.61166768495002133</v>
      </c>
      <c r="H81" s="305">
        <f>IF(H$45=0,0,H$45/TRE_fec!H$45)</f>
        <v>0.62999195711828859</v>
      </c>
      <c r="I81" s="305">
        <f>IF(I$45=0,0,I$45/TRE_fec!I$45)</f>
        <v>0.65631276539890337</v>
      </c>
      <c r="J81" s="305">
        <f>IF(J$45=0,0,J$45/TRE_fec!J$45)</f>
        <v>0.66648205309021336</v>
      </c>
      <c r="K81" s="305">
        <f>IF(K$45=0,0,K$45/TRE_fec!K$45)</f>
        <v>0.66648205309021336</v>
      </c>
      <c r="L81" s="305">
        <f>IF(L$45=0,0,L$45/TRE_fec!L$45)</f>
        <v>0.66648205309021336</v>
      </c>
      <c r="M81" s="305">
        <f>IF(M$45=0,0,M$45/TRE_fec!M$45)</f>
        <v>0.66648205309021336</v>
      </c>
      <c r="N81" s="305">
        <f>IF(N$45=0,0,N$45/TRE_fec!N$45)</f>
        <v>0.66648205309021336</v>
      </c>
      <c r="O81" s="305">
        <f>IF(O$45=0,0,O$45/TRE_fec!O$45)</f>
        <v>0.66648205309021336</v>
      </c>
      <c r="P81" s="305">
        <f>IF(P$45=0,0,P$45/TRE_fec!P$45)</f>
        <v>0.66648205309021336</v>
      </c>
      <c r="Q81" s="305">
        <f>IF(Q$45=0,0,Q$45/TRE_fec!Q$45)</f>
        <v>0.66648205309021336</v>
      </c>
    </row>
    <row r="82" spans="1:17" x14ac:dyDescent="0.25">
      <c r="A82" s="72" t="s">
        <v>278</v>
      </c>
      <c r="B82" s="304">
        <f>IF(B$46=0,0,B$46/TRE_fec!B$46)</f>
        <v>0.52357033073486314</v>
      </c>
      <c r="C82" s="304">
        <f>IF(C$46=0,0,C$46/TRE_fec!C$46)</f>
        <v>0.52357033073486303</v>
      </c>
      <c r="D82" s="304">
        <f>IF(D$46=0,0,D$46/TRE_fec!D$46)</f>
        <v>0.52357033073486314</v>
      </c>
      <c r="E82" s="304">
        <f>IF(E$46=0,0,E$46/TRE_fec!E$46)</f>
        <v>0.55209698982838418</v>
      </c>
      <c r="F82" s="304">
        <f>IF(F$46=0,0,F$46/TRE_fec!F$46)</f>
        <v>0.56182041024837071</v>
      </c>
      <c r="G82" s="304">
        <f>IF(G$46=0,0,G$46/TRE_fec!G$46)</f>
        <v>0.57047293042547842</v>
      </c>
      <c r="H82" s="304">
        <f>IF(H$46=0,0,H$46/TRE_fec!H$46)</f>
        <v>0.58756309474010893</v>
      </c>
      <c r="I82" s="304">
        <f>IF(I$46=0,0,I$46/TRE_fec!I$46)</f>
        <v>0.61211124237069103</v>
      </c>
      <c r="J82" s="304">
        <f>IF(J$46=0,0,J$46/TRE_fec!J$46)</f>
        <v>0.62159564622647989</v>
      </c>
      <c r="K82" s="304">
        <f>IF(K$46=0,0,K$46/TRE_fec!K$46)</f>
        <v>0.62159564622647978</v>
      </c>
      <c r="L82" s="304">
        <f>IF(L$46=0,0,L$46/TRE_fec!L$46)</f>
        <v>0.62159564622647978</v>
      </c>
      <c r="M82" s="304">
        <f>IF(M$46=0,0,M$46/TRE_fec!M$46)</f>
        <v>0.62159564622647978</v>
      </c>
      <c r="N82" s="304">
        <f>IF(N$46=0,0,N$46/TRE_fec!N$46)</f>
        <v>0.62159564622647978</v>
      </c>
      <c r="O82" s="304">
        <f>IF(O$46=0,0,O$46/TRE_fec!O$46)</f>
        <v>0.62159564622647989</v>
      </c>
      <c r="P82" s="304">
        <f>IF(P$46=0,0,P$46/TRE_fec!P$46)</f>
        <v>0.62159564622647978</v>
      </c>
      <c r="Q82" s="304">
        <f>IF(Q$46=0,0,Q$46/TRE_fec!Q$46)</f>
        <v>0.62159564622647989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0.22439326922447111</v>
      </c>
      <c r="C5" s="96">
        <v>0.23485599205200008</v>
      </c>
      <c r="D5" s="96">
        <v>0.23476204026000011</v>
      </c>
      <c r="E5" s="96">
        <v>0.46992337563600006</v>
      </c>
      <c r="F5" s="96">
        <v>0.46987639974000023</v>
      </c>
      <c r="G5" s="96">
        <v>0.7199669479020876</v>
      </c>
      <c r="H5" s="96">
        <v>0.70461495205200009</v>
      </c>
      <c r="I5" s="96">
        <v>0.72692850265200015</v>
      </c>
      <c r="J5" s="96">
        <v>1.17451483974</v>
      </c>
      <c r="K5" s="96">
        <v>0.70510819896000065</v>
      </c>
      <c r="L5" s="96">
        <v>0.56105244520906039</v>
      </c>
      <c r="M5" s="96">
        <v>1.7169142940458642</v>
      </c>
      <c r="N5" s="96">
        <v>1.9072089754379051</v>
      </c>
      <c r="O5" s="96">
        <v>2.3272914246803174</v>
      </c>
      <c r="P5" s="96">
        <v>1.1778269064211655</v>
      </c>
      <c r="Q5" s="96">
        <v>1.1780061901547625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6.5192151676995999E-17</v>
      </c>
      <c r="F10" s="158">
        <v>0</v>
      </c>
      <c r="G10" s="158">
        <v>1.30384303353992E-16</v>
      </c>
      <c r="H10" s="158">
        <v>5.2153721341596799E-16</v>
      </c>
      <c r="I10" s="158">
        <v>3.9115291006197599E-16</v>
      </c>
      <c r="J10" s="158">
        <v>2.60768606707984E-16</v>
      </c>
      <c r="K10" s="158">
        <v>0</v>
      </c>
      <c r="L10" s="158">
        <v>0</v>
      </c>
      <c r="M10" s="158">
        <v>0</v>
      </c>
      <c r="N10" s="158">
        <v>0</v>
      </c>
      <c r="O10" s="158">
        <v>5.2153721341596799E-16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6.5192151676995999E-17</v>
      </c>
      <c r="F12" s="91">
        <v>0</v>
      </c>
      <c r="G12" s="91">
        <v>1.30384303353992E-16</v>
      </c>
      <c r="H12" s="91">
        <v>5.2153721341596799E-16</v>
      </c>
      <c r="I12" s="91">
        <v>3.9115291006197599E-16</v>
      </c>
      <c r="J12" s="91">
        <v>2.60768606707984E-16</v>
      </c>
      <c r="K12" s="91">
        <v>0</v>
      </c>
      <c r="L12" s="91">
        <v>0</v>
      </c>
      <c r="M12" s="91">
        <v>0</v>
      </c>
      <c r="N12" s="91">
        <v>0</v>
      </c>
      <c r="O12" s="91">
        <v>5.2153721341596799E-16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0.22439326922447111</v>
      </c>
      <c r="C34" s="204">
        <v>0.23485599205200008</v>
      </c>
      <c r="D34" s="204">
        <v>0.23476204026000011</v>
      </c>
      <c r="E34" s="204">
        <v>0.46992337563600001</v>
      </c>
      <c r="F34" s="204">
        <v>0.46987639974000023</v>
      </c>
      <c r="G34" s="204">
        <v>0.71996694790208748</v>
      </c>
      <c r="H34" s="204">
        <v>0.70461495205199953</v>
      </c>
      <c r="I34" s="204">
        <v>0.72692850265199971</v>
      </c>
      <c r="J34" s="204">
        <v>1.1745148397399998</v>
      </c>
      <c r="K34" s="204">
        <v>0.70510819896000065</v>
      </c>
      <c r="L34" s="204">
        <v>0.56105244520906039</v>
      </c>
      <c r="M34" s="204">
        <v>1.7169142940458642</v>
      </c>
      <c r="N34" s="204">
        <v>1.9072089754379051</v>
      </c>
      <c r="O34" s="204">
        <v>2.3272914246803169</v>
      </c>
      <c r="P34" s="204">
        <v>1.1778269064211655</v>
      </c>
      <c r="Q34" s="204">
        <v>1.1780061901547625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0.22439326922447111</v>
      </c>
      <c r="C41" s="87">
        <v>0.23485599205200008</v>
      </c>
      <c r="D41" s="87">
        <v>0.23476204026000011</v>
      </c>
      <c r="E41" s="87">
        <v>0.46992337563600001</v>
      </c>
      <c r="F41" s="87">
        <v>0.46987639974000023</v>
      </c>
      <c r="G41" s="87">
        <v>0.71996694790208748</v>
      </c>
      <c r="H41" s="87">
        <v>0.70461495205199953</v>
      </c>
      <c r="I41" s="87">
        <v>0.72692850265199971</v>
      </c>
      <c r="J41" s="87">
        <v>1.1745148397399998</v>
      </c>
      <c r="K41" s="87">
        <v>0.70510819896000065</v>
      </c>
      <c r="L41" s="87">
        <v>0.56105244520906039</v>
      </c>
      <c r="M41" s="87">
        <v>1.7169142940458642</v>
      </c>
      <c r="N41" s="87">
        <v>1.9072089754379051</v>
      </c>
      <c r="O41" s="87">
        <v>2.3272914246803169</v>
      </c>
      <c r="P41" s="87">
        <v>1.1778269064211655</v>
      </c>
      <c r="Q41" s="87">
        <v>1.1780061901547625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1.3872932281515926E-16</v>
      </c>
      <c r="F55" s="201">
        <f t="shared" si="5"/>
        <v>0</v>
      </c>
      <c r="G55" s="201">
        <f t="shared" si="5"/>
        <v>1.8109762362552747E-16</v>
      </c>
      <c r="H55" s="201">
        <f t="shared" si="5"/>
        <v>7.4017335552862195E-16</v>
      </c>
      <c r="I55" s="201">
        <f t="shared" si="5"/>
        <v>5.3808993406498905E-16</v>
      </c>
      <c r="J55" s="201">
        <f t="shared" si="5"/>
        <v>2.2202240268476285E-16</v>
      </c>
      <c r="K55" s="201">
        <f t="shared" si="5"/>
        <v>0</v>
      </c>
      <c r="L55" s="201">
        <f t="shared" si="5"/>
        <v>0</v>
      </c>
      <c r="M55" s="201">
        <f t="shared" si="5"/>
        <v>0</v>
      </c>
      <c r="N55" s="201">
        <f t="shared" si="5"/>
        <v>0</v>
      </c>
      <c r="O55" s="201">
        <f t="shared" si="5"/>
        <v>2.2409622099114966E-16</v>
      </c>
      <c r="P55" s="201">
        <f t="shared" si="5"/>
        <v>0</v>
      </c>
      <c r="Q55" s="201">
        <f t="shared" si="5"/>
        <v>0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1</v>
      </c>
      <c r="C65" s="200">
        <f t="shared" si="15"/>
        <v>1</v>
      </c>
      <c r="D65" s="200">
        <f t="shared" si="15"/>
        <v>1</v>
      </c>
      <c r="E65" s="200">
        <f t="shared" si="15"/>
        <v>0.99999999999999989</v>
      </c>
      <c r="F65" s="200">
        <f t="shared" si="15"/>
        <v>1</v>
      </c>
      <c r="G65" s="200">
        <f t="shared" si="15"/>
        <v>0.99999999999999989</v>
      </c>
      <c r="H65" s="200">
        <f t="shared" si="15"/>
        <v>0.99999999999999922</v>
      </c>
      <c r="I65" s="200">
        <f t="shared" si="15"/>
        <v>0.99999999999999933</v>
      </c>
      <c r="J65" s="200">
        <f t="shared" si="15"/>
        <v>0.99999999999999978</v>
      </c>
      <c r="K65" s="200">
        <f t="shared" si="15"/>
        <v>1</v>
      </c>
      <c r="L65" s="200">
        <f t="shared" si="15"/>
        <v>1</v>
      </c>
      <c r="M65" s="200">
        <f t="shared" si="15"/>
        <v>1</v>
      </c>
      <c r="N65" s="200">
        <f t="shared" si="15"/>
        <v>1</v>
      </c>
      <c r="O65" s="200">
        <f t="shared" si="15"/>
        <v>0.99999999999999978</v>
      </c>
      <c r="P65" s="200">
        <f t="shared" si="15"/>
        <v>1</v>
      </c>
      <c r="Q65" s="200">
        <f t="shared" si="15"/>
        <v>1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0.42712927239962478</v>
      </c>
      <c r="C71" s="230">
        <f>IF(C$5=0,0,C$5/TRE_fec!C$5)</f>
        <v>0.58728680183045767</v>
      </c>
      <c r="D71" s="230">
        <f>IF(D$5=0,0,D$5/TRE_fec!D$5)</f>
        <v>0.46955225365521952</v>
      </c>
      <c r="E71" s="230">
        <f>IF(E$5=0,0,E$5/TRE_fec!E$5)</f>
        <v>0.3614461554594961</v>
      </c>
      <c r="F71" s="230">
        <f>IF(F$5=0,0,F$5/TRE_fec!F$5)</f>
        <v>0.29360301912045894</v>
      </c>
      <c r="G71" s="230">
        <f>IF(G$5=0,0,G$5/TRE_fec!G$5)</f>
        <v>0.39149991645502757</v>
      </c>
      <c r="H71" s="230">
        <f>IF(H$5=0,0,H$5/TRE_fec!H$5)</f>
        <v>0.29369357983119027</v>
      </c>
      <c r="I71" s="230">
        <f>IF(I$5=0,0,I$5/TRE_fec!I$5)</f>
        <v>0.22027535693026559</v>
      </c>
      <c r="J71" s="230">
        <f>IF(J$5=0,0,J$5/TRE_fec!J$5)</f>
        <v>0.30128589085097762</v>
      </c>
      <c r="K71" s="230">
        <f>IF(K$5=0,0,K$5/TRE_fec!K$5)</f>
        <v>0.25186123645248076</v>
      </c>
      <c r="L71" s="230">
        <f>IF(L$5=0,0,L$5/TRE_fec!L$5)</f>
        <v>0.23495011943917141</v>
      </c>
      <c r="M71" s="230">
        <f>IF(M$5=0,0,M$5/TRE_fec!M$5)</f>
        <v>0.93365542198012952</v>
      </c>
      <c r="N71" s="230">
        <f>IF(N$5=0,0,N$5/TRE_fec!N$5)</f>
        <v>0.98583575545302804</v>
      </c>
      <c r="O71" s="230">
        <f>IF(O$5=0,0,O$5/TRE_fec!O$5)</f>
        <v>1.146460162916646</v>
      </c>
      <c r="P71" s="230">
        <f>IF(P$5=0,0,P$5/TRE_fec!P$5)</f>
        <v>1.0721034161608949</v>
      </c>
      <c r="Q71" s="230">
        <f>IF(Q$5=0,0,Q$5/TRE_fec!Q$5)</f>
        <v>0.98655950459906416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0</v>
      </c>
      <c r="C76" s="273">
        <f>IF(C$10=0,0,C$10/TRE_fec!C$10)</f>
        <v>0</v>
      </c>
      <c r="D76" s="273">
        <f>IF(D$10=0,0,D$10/TRE_fec!D$10)</f>
        <v>0</v>
      </c>
      <c r="E76" s="273">
        <f>IF(E$10=0,0,E$10/TRE_fec!E$10)</f>
        <v>2.4295371931319266E-15</v>
      </c>
      <c r="F76" s="273">
        <f>IF(F$10=0,0,F$10/TRE_fec!F$10)</f>
        <v>0</v>
      </c>
      <c r="G76" s="273">
        <f>IF(G$10=0,0,G$10/TRE_fec!G$10)</f>
        <v>3.4352322250697065E-15</v>
      </c>
      <c r="H76" s="273">
        <f>IF(H$10=0,0,H$10/TRE_fec!H$10)</f>
        <v>1.053269664851195E-14</v>
      </c>
      <c r="I76" s="273">
        <f>IF(I$10=0,0,I$10/TRE_fec!I$10)</f>
        <v>5.7429159123563541E-15</v>
      </c>
      <c r="J76" s="273">
        <f>IF(J$10=0,0,J$10/TRE_fec!J$10)</f>
        <v>3.2410614728676111E-15</v>
      </c>
      <c r="K76" s="273">
        <f>IF(K$10=0,0,K$10/TRE_fec!K$10)</f>
        <v>0</v>
      </c>
      <c r="L76" s="273">
        <f>IF(L$10=0,0,L$10/TRE_fec!L$10)</f>
        <v>0</v>
      </c>
      <c r="M76" s="273">
        <f>IF(M$10=0,0,M$10/TRE_fec!M$10)</f>
        <v>0</v>
      </c>
      <c r="N76" s="273">
        <f>IF(N$10=0,0,N$10/TRE_fec!N$10)</f>
        <v>0</v>
      </c>
      <c r="O76" s="273">
        <f>IF(O$10=0,0,O$10/TRE_fec!O$10)</f>
        <v>1.2448160445519746E-14</v>
      </c>
      <c r="P76" s="273">
        <f>IF(P$10=0,0,P$10/TRE_fec!P$10)</f>
        <v>0</v>
      </c>
      <c r="Q76" s="273">
        <f>IF(Q$10=0,0,Q$10/TRE_fec!Q$10)</f>
        <v>0</v>
      </c>
    </row>
    <row r="77" spans="1:17" x14ac:dyDescent="0.25">
      <c r="A77" s="127" t="s">
        <v>283</v>
      </c>
      <c r="B77" s="296">
        <f>IF(B$15=0,0,B$15/TRE_fec!B$15)</f>
        <v>0</v>
      </c>
      <c r="C77" s="296">
        <f>IF(C$15=0,0,C$15/TRE_fec!C$15)</f>
        <v>0</v>
      </c>
      <c r="D77" s="296">
        <f>IF(D$15=0,0,D$15/TRE_fec!D$15)</f>
        <v>0</v>
      </c>
      <c r="E77" s="296">
        <f>IF(E$15=0,0,E$15/TRE_fec!E$15)</f>
        <v>0</v>
      </c>
      <c r="F77" s="296">
        <f>IF(F$15=0,0,F$15/TRE_fec!F$15)</f>
        <v>0</v>
      </c>
      <c r="G77" s="296">
        <f>IF(G$15=0,0,G$15/TRE_fec!G$15)</f>
        <v>0</v>
      </c>
      <c r="H77" s="296">
        <f>IF(H$15=0,0,H$15/TRE_fec!H$15)</f>
        <v>0</v>
      </c>
      <c r="I77" s="296">
        <f>IF(I$15=0,0,I$15/TRE_fec!I$15)</f>
        <v>0</v>
      </c>
      <c r="J77" s="296">
        <f>IF(J$15=0,0,J$15/TRE_fec!J$15)</f>
        <v>0</v>
      </c>
      <c r="K77" s="296">
        <f>IF(K$15=0,0,K$15/TRE_fec!K$15)</f>
        <v>0</v>
      </c>
      <c r="L77" s="296">
        <f>IF(L$15=0,0,L$15/TRE_fec!L$15)</f>
        <v>0</v>
      </c>
      <c r="M77" s="296">
        <f>IF(M$15=0,0,M$15/TRE_fec!M$15)</f>
        <v>0</v>
      </c>
      <c r="N77" s="296">
        <f>IF(N$15=0,0,N$15/TRE_fec!N$15)</f>
        <v>0</v>
      </c>
      <c r="O77" s="296">
        <f>IF(O$15=0,0,O$15/TRE_fec!O$15)</f>
        <v>0</v>
      </c>
      <c r="P77" s="296">
        <f>IF(P$15=0,0,P$15/TRE_fec!P$15)</f>
        <v>0</v>
      </c>
      <c r="Q77" s="296">
        <f>IF(Q$15=0,0,Q$15/TRE_fec!Q$15)</f>
        <v>0</v>
      </c>
    </row>
    <row r="78" spans="1:17" x14ac:dyDescent="0.25">
      <c r="A78" s="127" t="s">
        <v>282</v>
      </c>
      <c r="B78" s="296">
        <f>IF(B$23=0,0,B$23/TRE_fec!B$23)</f>
        <v>0</v>
      </c>
      <c r="C78" s="296">
        <f>IF(C$23=0,0,C$23/TRE_fec!C$23)</f>
        <v>0</v>
      </c>
      <c r="D78" s="296">
        <f>IF(D$23=0,0,D$23/TRE_fec!D$23)</f>
        <v>0</v>
      </c>
      <c r="E78" s="296">
        <f>IF(E$23=0,0,E$23/TRE_fec!E$23)</f>
        <v>0</v>
      </c>
      <c r="F78" s="296">
        <f>IF(F$23=0,0,F$23/TRE_fec!F$23)</f>
        <v>0</v>
      </c>
      <c r="G78" s="296">
        <f>IF(G$23=0,0,G$23/TRE_fec!G$23)</f>
        <v>0</v>
      </c>
      <c r="H78" s="296">
        <f>IF(H$23=0,0,H$23/TRE_fec!H$23)</f>
        <v>0</v>
      </c>
      <c r="I78" s="296">
        <f>IF(I$23=0,0,I$23/TRE_fec!I$23)</f>
        <v>0</v>
      </c>
      <c r="J78" s="296">
        <f>IF(J$23=0,0,J$23/TRE_fec!J$23)</f>
        <v>0</v>
      </c>
      <c r="K78" s="296">
        <f>IF(K$23=0,0,K$23/TRE_fec!K$23)</f>
        <v>0</v>
      </c>
      <c r="L78" s="296">
        <f>IF(L$23=0,0,L$23/TRE_fec!L$23)</f>
        <v>0</v>
      </c>
      <c r="M78" s="296">
        <f>IF(M$23=0,0,M$23/TRE_fec!M$23)</f>
        <v>0</v>
      </c>
      <c r="N78" s="296">
        <f>IF(N$23=0,0,N$23/TRE_fec!N$23)</f>
        <v>0</v>
      </c>
      <c r="O78" s="296">
        <f>IF(O$23=0,0,O$23/TRE_fec!O$23)</f>
        <v>0</v>
      </c>
      <c r="P78" s="296">
        <f>IF(P$23=0,0,P$23/TRE_fec!P$23)</f>
        <v>0</v>
      </c>
      <c r="Q78" s="296">
        <f>IF(Q$23=0,0,Q$23/TRE_fec!Q$23)</f>
        <v>0</v>
      </c>
    </row>
    <row r="79" spans="1:17" x14ac:dyDescent="0.25">
      <c r="A79" s="127" t="s">
        <v>281</v>
      </c>
      <c r="B79" s="296">
        <f>IF(B$26=0,0,B$26/TRE_fec!B$26)</f>
        <v>0</v>
      </c>
      <c r="C79" s="296">
        <f>IF(C$26=0,0,C$26/TRE_fec!C$26)</f>
        <v>0</v>
      </c>
      <c r="D79" s="296">
        <f>IF(D$26=0,0,D$26/TRE_fec!D$26)</f>
        <v>0</v>
      </c>
      <c r="E79" s="296">
        <f>IF(E$26=0,0,E$26/TRE_fec!E$26)</f>
        <v>0</v>
      </c>
      <c r="F79" s="296">
        <f>IF(F$26=0,0,F$26/TRE_fec!F$26)</f>
        <v>0</v>
      </c>
      <c r="G79" s="296">
        <f>IF(G$26=0,0,G$26/TRE_fec!G$26)</f>
        <v>0</v>
      </c>
      <c r="H79" s="296">
        <f>IF(H$26=0,0,H$26/TRE_fec!H$26)</f>
        <v>0</v>
      </c>
      <c r="I79" s="296">
        <f>IF(I$26=0,0,I$26/TRE_fec!I$26)</f>
        <v>0</v>
      </c>
      <c r="J79" s="296">
        <f>IF(J$26=0,0,J$26/TRE_fec!J$26)</f>
        <v>0</v>
      </c>
      <c r="K79" s="296">
        <f>IF(K$26=0,0,K$26/TRE_fec!K$26)</f>
        <v>0</v>
      </c>
      <c r="L79" s="296">
        <f>IF(L$26=0,0,L$26/TRE_fec!L$26)</f>
        <v>0</v>
      </c>
      <c r="M79" s="296">
        <f>IF(M$26=0,0,M$26/TRE_fec!M$26)</f>
        <v>0</v>
      </c>
      <c r="N79" s="296">
        <f>IF(N$26=0,0,N$26/TRE_fec!N$26)</f>
        <v>0</v>
      </c>
      <c r="O79" s="296">
        <f>IF(O$26=0,0,O$26/TRE_fec!O$26)</f>
        <v>0</v>
      </c>
      <c r="P79" s="296">
        <f>IF(P$26=0,0,P$26/TRE_fec!P$26)</f>
        <v>0</v>
      </c>
      <c r="Q79" s="296">
        <f>IF(Q$26=0,0,Q$26/TRE_fec!Q$26)</f>
        <v>0</v>
      </c>
    </row>
    <row r="80" spans="1:17" x14ac:dyDescent="0.25">
      <c r="A80" s="127" t="s">
        <v>280</v>
      </c>
      <c r="B80" s="296">
        <f>IF(B$34=0,0,B$34/TRE_fec!B$34)</f>
        <v>2.3487948000000003</v>
      </c>
      <c r="C80" s="296">
        <f>IF(C$34=0,0,C$34/TRE_fec!C$34)</f>
        <v>2.3487948000000003</v>
      </c>
      <c r="D80" s="296">
        <f>IF(D$34=0,0,D$34/TRE_fec!D$34)</f>
        <v>2.3487948000000003</v>
      </c>
      <c r="E80" s="296">
        <f>IF(E$34=0,0,E$34/TRE_fec!E$34)</f>
        <v>2.3487948000000003</v>
      </c>
      <c r="F80" s="296">
        <f>IF(F$34=0,0,F$34/TRE_fec!F$34)</f>
        <v>2.3487948000000003</v>
      </c>
      <c r="G80" s="296">
        <f>IF(G$34=0,0,G$34/TRE_fec!G$34)</f>
        <v>2.3487948000000003</v>
      </c>
      <c r="H80" s="296">
        <f>IF(H$34=0,0,H$34/TRE_fec!H$34)</f>
        <v>2.3487948000000003</v>
      </c>
      <c r="I80" s="296">
        <f>IF(I$34=0,0,I$34/TRE_fec!I$34)</f>
        <v>2.3487948000000003</v>
      </c>
      <c r="J80" s="296">
        <f>IF(J$34=0,0,J$34/TRE_fec!J$34)</f>
        <v>2.3487948000000003</v>
      </c>
      <c r="K80" s="296">
        <f>IF(K$34=0,0,K$34/TRE_fec!K$34)</f>
        <v>2.3487948000000003</v>
      </c>
      <c r="L80" s="296">
        <f>IF(L$34=0,0,L$34/TRE_fec!L$34)</f>
        <v>2.3487948000000003</v>
      </c>
      <c r="M80" s="296">
        <f>IF(M$34=0,0,M$34/TRE_fec!M$34)</f>
        <v>2.3487948000000003</v>
      </c>
      <c r="N80" s="296">
        <f>IF(N$34=0,0,N$34/TRE_fec!N$34)</f>
        <v>2.3487948000000003</v>
      </c>
      <c r="O80" s="296">
        <f>IF(O$34=0,0,O$34/TRE_fec!O$34)</f>
        <v>2.3487948000000003</v>
      </c>
      <c r="P80" s="296">
        <f>IF(P$34=0,0,P$34/TRE_fec!P$34)</f>
        <v>2.3487948000000003</v>
      </c>
      <c r="Q80" s="296">
        <f>IF(Q$34=0,0,Q$34/TRE_fec!Q$34)</f>
        <v>2.3487948000000003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369.19947483471753</v>
      </c>
      <c r="C3" s="46">
        <v>379.03665268964642</v>
      </c>
      <c r="D3" s="46">
        <v>348.49620728490817</v>
      </c>
      <c r="E3" s="46">
        <v>329.13006273866262</v>
      </c>
      <c r="F3" s="46">
        <v>342.62946264405707</v>
      </c>
      <c r="G3" s="46">
        <v>347.4818794819281</v>
      </c>
      <c r="H3" s="46">
        <v>395.00334917726934</v>
      </c>
      <c r="I3" s="46">
        <v>397.52653960305082</v>
      </c>
      <c r="J3" s="46">
        <v>290.58165070182559</v>
      </c>
      <c r="K3" s="46">
        <v>286.52099181062368</v>
      </c>
      <c r="L3" s="46">
        <v>333.75421686746978</v>
      </c>
      <c r="M3" s="46">
        <v>331.25876405814228</v>
      </c>
      <c r="N3" s="46">
        <v>342.58151031449358</v>
      </c>
      <c r="O3" s="46">
        <v>357.96332842067329</v>
      </c>
      <c r="P3" s="46">
        <v>332.31609272239291</v>
      </c>
      <c r="Q3" s="46">
        <v>364.10258024048244</v>
      </c>
    </row>
    <row r="5" spans="1:17" x14ac:dyDescent="0.25">
      <c r="A5" s="31" t="s">
        <v>257</v>
      </c>
      <c r="B5" s="46">
        <v>315.24445622141934</v>
      </c>
      <c r="C5" s="46">
        <v>343.14779409579421</v>
      </c>
      <c r="D5" s="46">
        <v>351.28990098236511</v>
      </c>
      <c r="E5" s="46">
        <v>372.80725715496231</v>
      </c>
      <c r="F5" s="46">
        <v>377.57911490516699</v>
      </c>
      <c r="G5" s="46">
        <v>322.23420407183818</v>
      </c>
      <c r="H5" s="46">
        <v>305.33787974637801</v>
      </c>
      <c r="I5" s="46">
        <v>323.14958029612586</v>
      </c>
      <c r="J5" s="46">
        <v>333.71172175312347</v>
      </c>
      <c r="K5" s="46">
        <v>303.89635839710769</v>
      </c>
      <c r="L5" s="46">
        <v>351.86899886269168</v>
      </c>
      <c r="M5" s="46">
        <v>258.73353279851801</v>
      </c>
      <c r="N5" s="46">
        <v>241.68320938158715</v>
      </c>
      <c r="O5" s="46">
        <v>263.46264669202259</v>
      </c>
      <c r="P5" s="46">
        <v>222.03948236653582</v>
      </c>
      <c r="Q5" s="46">
        <v>227.7717680006067</v>
      </c>
    </row>
    <row r="6" spans="1:17" x14ac:dyDescent="0.25">
      <c r="A6" s="294" t="s">
        <v>256</v>
      </c>
      <c r="B6" s="293">
        <v>394.05557027677418</v>
      </c>
      <c r="C6" s="293">
        <v>390.45677923981651</v>
      </c>
      <c r="D6" s="293">
        <v>404.4587629368491</v>
      </c>
      <c r="E6" s="293">
        <v>417.12768088150591</v>
      </c>
      <c r="F6" s="293">
        <v>410.541406826279</v>
      </c>
      <c r="G6" s="293">
        <v>386.40585028719647</v>
      </c>
      <c r="H6" s="293">
        <v>338.32836667048525</v>
      </c>
      <c r="I6" s="293">
        <v>352.7270197049051</v>
      </c>
      <c r="J6" s="293">
        <v>394.18867048120717</v>
      </c>
      <c r="K6" s="293">
        <v>382.67815762633791</v>
      </c>
      <c r="L6" s="293">
        <v>382.43189477060145</v>
      </c>
      <c r="M6" s="293">
        <v>344.97458170232289</v>
      </c>
      <c r="N6" s="293">
        <v>314.27847694478294</v>
      </c>
      <c r="O6" s="293">
        <v>295.41541449585787</v>
      </c>
      <c r="P6" s="293">
        <v>279.70742942508593</v>
      </c>
      <c r="Q6" s="293">
        <v>254.11012386024473</v>
      </c>
    </row>
    <row r="7" spans="1:17" x14ac:dyDescent="0.25">
      <c r="A7" s="292" t="s">
        <v>255</v>
      </c>
      <c r="B7" s="291"/>
      <c r="C7" s="291">
        <v>0</v>
      </c>
      <c r="D7" s="291">
        <v>14.001983697032585</v>
      </c>
      <c r="E7" s="291">
        <v>12.668917944656812</v>
      </c>
      <c r="F7" s="291">
        <v>22.916461667853504</v>
      </c>
      <c r="G7" s="291">
        <v>0</v>
      </c>
      <c r="H7" s="291">
        <v>0</v>
      </c>
      <c r="I7" s="291">
        <v>39.378513796071744</v>
      </c>
      <c r="J7" s="291">
        <v>41.461650776302065</v>
      </c>
      <c r="K7" s="291">
        <v>0</v>
      </c>
      <c r="L7" s="291">
        <v>22.609447525347367</v>
      </c>
      <c r="M7" s="291">
        <v>0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3.5987910369576639</v>
      </c>
      <c r="D8" s="289">
        <f t="shared" ref="D8:Q8" si="0">C6+D7-D6</f>
        <v>0</v>
      </c>
      <c r="E8" s="289">
        <f t="shared" si="0"/>
        <v>0</v>
      </c>
      <c r="F8" s="289">
        <f t="shared" si="0"/>
        <v>29.502735723080434</v>
      </c>
      <c r="G8" s="289">
        <f t="shared" si="0"/>
        <v>24.135556539082529</v>
      </c>
      <c r="H8" s="289">
        <f t="shared" si="0"/>
        <v>48.07748361671122</v>
      </c>
      <c r="I8" s="289">
        <f t="shared" si="0"/>
        <v>24.979860761651878</v>
      </c>
      <c r="J8" s="289">
        <f t="shared" si="0"/>
        <v>0</v>
      </c>
      <c r="K8" s="289">
        <f t="shared" si="0"/>
        <v>11.510512854869262</v>
      </c>
      <c r="L8" s="289">
        <f t="shared" si="0"/>
        <v>22.855710381083838</v>
      </c>
      <c r="M8" s="289">
        <f t="shared" si="0"/>
        <v>37.457313068278552</v>
      </c>
      <c r="N8" s="289">
        <f t="shared" si="0"/>
        <v>30.696104757539956</v>
      </c>
      <c r="O8" s="289">
        <f t="shared" si="0"/>
        <v>18.863062448925064</v>
      </c>
      <c r="P8" s="289">
        <f t="shared" si="0"/>
        <v>15.70798507077194</v>
      </c>
      <c r="Q8" s="289">
        <f t="shared" si="0"/>
        <v>25.597305564841207</v>
      </c>
    </row>
    <row r="9" spans="1:17" x14ac:dyDescent="0.25">
      <c r="A9" s="288" t="s">
        <v>253</v>
      </c>
      <c r="B9" s="287">
        <f>B6-B5</f>
        <v>78.811114055354835</v>
      </c>
      <c r="C9" s="287">
        <f t="shared" ref="C9:Q9" si="1">C6-C5</f>
        <v>47.308985144022301</v>
      </c>
      <c r="D9" s="287">
        <f t="shared" si="1"/>
        <v>53.168861954483987</v>
      </c>
      <c r="E9" s="287">
        <f t="shared" si="1"/>
        <v>44.320423726543595</v>
      </c>
      <c r="F9" s="287">
        <f t="shared" si="1"/>
        <v>32.962291921112012</v>
      </c>
      <c r="G9" s="287">
        <f t="shared" si="1"/>
        <v>64.171646215358294</v>
      </c>
      <c r="H9" s="287">
        <f t="shared" si="1"/>
        <v>32.990486924107245</v>
      </c>
      <c r="I9" s="287">
        <f t="shared" si="1"/>
        <v>29.577439408779242</v>
      </c>
      <c r="J9" s="287">
        <f t="shared" si="1"/>
        <v>60.476948728083698</v>
      </c>
      <c r="K9" s="287">
        <f t="shared" si="1"/>
        <v>78.781799229230216</v>
      </c>
      <c r="L9" s="287">
        <f t="shared" si="1"/>
        <v>30.562895907909763</v>
      </c>
      <c r="M9" s="287">
        <f t="shared" si="1"/>
        <v>86.241048903804881</v>
      </c>
      <c r="N9" s="287">
        <f t="shared" si="1"/>
        <v>72.59526756319579</v>
      </c>
      <c r="O9" s="287">
        <f t="shared" si="1"/>
        <v>31.952767803835286</v>
      </c>
      <c r="P9" s="287">
        <f t="shared" si="1"/>
        <v>57.667947058550112</v>
      </c>
      <c r="Q9" s="287">
        <f t="shared" si="1"/>
        <v>26.338355859638028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12.564193669868677</v>
      </c>
      <c r="C12" s="38">
        <v>13.60676</v>
      </c>
      <c r="D12" s="38">
        <v>14.00694</v>
      </c>
      <c r="E12" s="38">
        <v>15.401260000000001</v>
      </c>
      <c r="F12" s="38">
        <v>15.40527</v>
      </c>
      <c r="G12" s="38">
        <v>13.231140315202747</v>
      </c>
      <c r="H12" s="38">
        <v>12.59538</v>
      </c>
      <c r="I12" s="38">
        <v>13.10022</v>
      </c>
      <c r="J12" s="38">
        <v>13.493880000000001</v>
      </c>
      <c r="K12" s="38">
        <v>12.29757</v>
      </c>
      <c r="L12" s="38">
        <v>14.017208222987581</v>
      </c>
      <c r="M12" s="38">
        <v>10.125277919061435</v>
      </c>
      <c r="N12" s="38">
        <v>9.5062299729106101</v>
      </c>
      <c r="O12" s="38">
        <v>10.322253891475139</v>
      </c>
      <c r="P12" s="38">
        <v>8.6702096594448435</v>
      </c>
      <c r="Q12" s="38">
        <v>8.9073926105406489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1.0081750814810186</v>
      </c>
      <c r="C14" s="51">
        <v>2.0245099999999998</v>
      </c>
      <c r="D14" s="51">
        <v>1.0154099999999999</v>
      </c>
      <c r="E14" s="51">
        <v>0</v>
      </c>
      <c r="F14" s="51">
        <v>1.0084200000000001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1.008355642044912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1.0081750814810186</v>
      </c>
      <c r="C17" s="51">
        <v>2.0245099999999998</v>
      </c>
      <c r="D17" s="51">
        <v>1.0154099999999999</v>
      </c>
      <c r="E17" s="51">
        <v>0</v>
      </c>
      <c r="F17" s="51">
        <v>1.0084200000000001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1.008355642044912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2.9433120607184038</v>
      </c>
      <c r="C20" s="51">
        <v>2.9211</v>
      </c>
      <c r="D20" s="51">
        <v>3.3220800000000001</v>
      </c>
      <c r="E20" s="51">
        <v>1.7006300000000001</v>
      </c>
      <c r="F20" s="51">
        <v>1.51017</v>
      </c>
      <c r="G20" s="51">
        <v>1.3878439445583677</v>
      </c>
      <c r="H20" s="51">
        <v>1.1087499999999999</v>
      </c>
      <c r="I20" s="51">
        <v>0.90725999999999996</v>
      </c>
      <c r="J20" s="51">
        <v>1.1001099999999999</v>
      </c>
      <c r="K20" s="51">
        <v>0.80710000000000004</v>
      </c>
      <c r="L20" s="51">
        <v>0.85992561068024886</v>
      </c>
      <c r="M20" s="51">
        <v>1.4604982720664552</v>
      </c>
      <c r="N20" s="51">
        <v>1.3374030678667554</v>
      </c>
      <c r="O20" s="51">
        <v>1.4807232159577868</v>
      </c>
      <c r="P20" s="51">
        <v>1.5282593927776753</v>
      </c>
      <c r="Q20" s="51">
        <v>1.5046093300548378</v>
      </c>
    </row>
    <row r="21" spans="1:17" x14ac:dyDescent="0.25">
      <c r="A21" s="53" t="s">
        <v>66</v>
      </c>
      <c r="B21" s="51">
        <v>2.9433120607184038</v>
      </c>
      <c r="C21" s="51">
        <v>2.9211</v>
      </c>
      <c r="D21" s="51">
        <v>3.3220800000000001</v>
      </c>
      <c r="E21" s="51">
        <v>1.7006300000000001</v>
      </c>
      <c r="F21" s="51">
        <v>1.51017</v>
      </c>
      <c r="G21" s="51">
        <v>1.3878439445583677</v>
      </c>
      <c r="H21" s="51">
        <v>1.1087499999999999</v>
      </c>
      <c r="I21" s="51">
        <v>0.90725999999999996</v>
      </c>
      <c r="J21" s="51">
        <v>1.1001099999999999</v>
      </c>
      <c r="K21" s="51">
        <v>0.80710000000000004</v>
      </c>
      <c r="L21" s="51">
        <v>0.85992561068024886</v>
      </c>
      <c r="M21" s="51">
        <v>1.4604982720664552</v>
      </c>
      <c r="N21" s="51">
        <v>1.3374030678667554</v>
      </c>
      <c r="O21" s="51">
        <v>1.4807232159577868</v>
      </c>
      <c r="P21" s="51">
        <v>1.5282593927776753</v>
      </c>
      <c r="Q21" s="51">
        <v>1.5046093300548378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4.7856438121264867E-2</v>
      </c>
      <c r="H29" s="51">
        <v>0</v>
      </c>
      <c r="I29" s="51">
        <v>0</v>
      </c>
      <c r="J29" s="51">
        <v>0</v>
      </c>
      <c r="K29" s="51">
        <v>0.10063999999999999</v>
      </c>
      <c r="L29" s="51">
        <v>0.16719212763925001</v>
      </c>
      <c r="M29" s="51">
        <v>0.14364086439256732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8.6127065276692552</v>
      </c>
      <c r="C30" s="62">
        <v>8.6611499999999992</v>
      </c>
      <c r="D30" s="62">
        <v>9.6694499999999994</v>
      </c>
      <c r="E30" s="62">
        <v>13.70063</v>
      </c>
      <c r="F30" s="62">
        <v>12.88668</v>
      </c>
      <c r="G30" s="62">
        <v>11.795439932523115</v>
      </c>
      <c r="H30" s="62">
        <v>11.48663</v>
      </c>
      <c r="I30" s="62">
        <v>12.192959999999999</v>
      </c>
      <c r="J30" s="62">
        <v>12.39377</v>
      </c>
      <c r="K30" s="62">
        <v>11.38983</v>
      </c>
      <c r="L30" s="62">
        <v>12.990090484668082</v>
      </c>
      <c r="M30" s="62">
        <v>8.5211387826024136</v>
      </c>
      <c r="N30" s="62">
        <v>8.1688269050438542</v>
      </c>
      <c r="O30" s="62">
        <v>7.8331750334724406</v>
      </c>
      <c r="P30" s="62">
        <v>7.1419502666671688</v>
      </c>
      <c r="Q30" s="62">
        <v>7.4027832804858109</v>
      </c>
    </row>
    <row r="32" spans="1:17" x14ac:dyDescent="0.25">
      <c r="A32" s="31" t="s">
        <v>63</v>
      </c>
      <c r="B32" s="70">
        <v>10.041017389470916</v>
      </c>
      <c r="C32" s="70">
        <v>13.141942375068002</v>
      </c>
      <c r="D32" s="70">
        <v>10.953111302892001</v>
      </c>
      <c r="E32" s="70">
        <v>3.9944309007240006</v>
      </c>
      <c r="F32" s="70">
        <v>6.6756206094120003</v>
      </c>
      <c r="G32" s="70">
        <v>3.2597606401901826</v>
      </c>
      <c r="H32" s="70">
        <v>2.6042262345</v>
      </c>
      <c r="I32" s="70">
        <v>2.130967570248</v>
      </c>
      <c r="J32" s="70">
        <v>2.583932647428</v>
      </c>
      <c r="K32" s="70">
        <v>1.8957122830800004</v>
      </c>
      <c r="L32" s="70">
        <v>2.0197888027525934</v>
      </c>
      <c r="M32" s="70">
        <v>3.4304107468386755</v>
      </c>
      <c r="N32" s="70">
        <v>3.1412853713094826</v>
      </c>
      <c r="O32" s="70">
        <v>6.6062564908471328</v>
      </c>
      <c r="P32" s="70">
        <v>3.5895677148073619</v>
      </c>
      <c r="Q32" s="70">
        <v>3.534018570464287</v>
      </c>
    </row>
    <row r="34" spans="1:17" x14ac:dyDescent="0.25">
      <c r="A34" s="184" t="s">
        <v>252</v>
      </c>
      <c r="B34" s="190">
        <f t="shared" ref="B34:Q34" si="2">IF(B$12=0,"",B$12/B$3*1000)</f>
        <v>34.030908834562645</v>
      </c>
      <c r="C34" s="190">
        <f t="shared" si="2"/>
        <v>35.898269741056296</v>
      </c>
      <c r="D34" s="190">
        <f t="shared" si="2"/>
        <v>40.192517758303246</v>
      </c>
      <c r="E34" s="190">
        <f t="shared" si="2"/>
        <v>46.793841534399675</v>
      </c>
      <c r="F34" s="190">
        <f t="shared" si="2"/>
        <v>44.961895223832137</v>
      </c>
      <c r="G34" s="190">
        <f t="shared" si="2"/>
        <v>38.077209479036661</v>
      </c>
      <c r="H34" s="190">
        <f t="shared" si="2"/>
        <v>31.886767609019575</v>
      </c>
      <c r="I34" s="190">
        <f t="shared" si="2"/>
        <v>32.954328063432428</v>
      </c>
      <c r="J34" s="190">
        <f t="shared" si="2"/>
        <v>46.437481401213695</v>
      </c>
      <c r="K34" s="190">
        <f t="shared" si="2"/>
        <v>42.920310732862781</v>
      </c>
      <c r="L34" s="190">
        <f t="shared" si="2"/>
        <v>41.998595117537235</v>
      </c>
      <c r="M34" s="190">
        <f t="shared" si="2"/>
        <v>30.566068034004545</v>
      </c>
      <c r="N34" s="190">
        <f t="shared" si="2"/>
        <v>27.748812141623716</v>
      </c>
      <c r="O34" s="190">
        <f t="shared" si="2"/>
        <v>28.836065238907871</v>
      </c>
      <c r="P34" s="190">
        <f t="shared" si="2"/>
        <v>26.090249161323889</v>
      </c>
      <c r="Q34" s="190">
        <f t="shared" si="2"/>
        <v>24.463964536196077</v>
      </c>
    </row>
    <row r="35" spans="1:17" x14ac:dyDescent="0.25">
      <c r="A35" s="286" t="s">
        <v>251</v>
      </c>
      <c r="B35" s="285">
        <f t="shared" ref="B35:Q35" si="3">IF(B$12=0,"",B$12/B$5*1000)</f>
        <v>39.855399268445574</v>
      </c>
      <c r="C35" s="285">
        <f t="shared" si="3"/>
        <v>39.652768381782145</v>
      </c>
      <c r="D35" s="285">
        <f t="shared" si="3"/>
        <v>39.872879809041684</v>
      </c>
      <c r="E35" s="285">
        <f t="shared" si="3"/>
        <v>41.311588506975497</v>
      </c>
      <c r="F35" s="285">
        <f t="shared" si="3"/>
        <v>40.800111531246102</v>
      </c>
      <c r="G35" s="285">
        <f t="shared" si="3"/>
        <v>41.060632757201112</v>
      </c>
      <c r="H35" s="285">
        <f t="shared" si="3"/>
        <v>41.250630319638255</v>
      </c>
      <c r="I35" s="285">
        <f t="shared" si="3"/>
        <v>40.539183086653864</v>
      </c>
      <c r="J35" s="285">
        <f t="shared" si="3"/>
        <v>40.435738754129332</v>
      </c>
      <c r="K35" s="285">
        <f t="shared" si="3"/>
        <v>40.46632893155801</v>
      </c>
      <c r="L35" s="285">
        <f t="shared" si="3"/>
        <v>39.836439891817392</v>
      </c>
      <c r="M35" s="285">
        <f t="shared" si="3"/>
        <v>39.133999406819186</v>
      </c>
      <c r="N35" s="285">
        <f t="shared" si="3"/>
        <v>39.333431549650925</v>
      </c>
      <c r="O35" s="285">
        <f t="shared" si="3"/>
        <v>39.179193032025694</v>
      </c>
      <c r="P35" s="285">
        <f t="shared" si="3"/>
        <v>39.048053828248136</v>
      </c>
      <c r="Q35" s="285">
        <f t="shared" si="3"/>
        <v>39.106657900275522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19.246501885753517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19.246501885753514</v>
      </c>
      <c r="G36" s="285">
        <f>IF(MAE_ued!G$5=0,"",MAE_ued!G$5/G$5*1000)</f>
        <v>19.246501885753517</v>
      </c>
      <c r="H36" s="285">
        <f>IF(MAE_ued!H$5=0,"",MAE_ued!H$5/H$5*1000)</f>
        <v>19.246501885753514</v>
      </c>
      <c r="I36" s="285">
        <f>IF(MAE_ued!I$5=0,"",MAE_ued!I$5/I$5*1000)</f>
        <v>19.246501885753514</v>
      </c>
      <c r="J36" s="285">
        <f>IF(MAE_ued!J$5=0,"",MAE_ued!J$5/J$5*1000)</f>
        <v>19.246501885753514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19.246501885753514</v>
      </c>
      <c r="N36" s="285">
        <f>IF(MAE_ued!N$5=0,"",MAE_ued!N$5/N$5*1000)</f>
        <v>19.246501885753517</v>
      </c>
      <c r="O36" s="285">
        <f>IF(MAE_ued!O$5=0,"",MAE_ued!O$5/O$5*1000)</f>
        <v>19.246501885753514</v>
      </c>
      <c r="P36" s="285">
        <f>IF(MAE_ued!P$5=0,"",MAE_ued!P$5/P$5*1000)</f>
        <v>19.246501885753517</v>
      </c>
      <c r="Q36" s="285">
        <f>IF(MAE_ued!Q$5=0,"",MAE_ued!Q$5/Q$5*1000)</f>
        <v>19.246501885753517</v>
      </c>
    </row>
    <row r="37" spans="1:17" x14ac:dyDescent="0.25">
      <c r="A37" s="284" t="s">
        <v>60</v>
      </c>
      <c r="B37" s="283">
        <f t="shared" ref="B37:Q37" si="4">IF(B$12=0,"",B$32/B$12)</f>
        <v>0.79917722165897387</v>
      </c>
      <c r="C37" s="283">
        <f t="shared" si="4"/>
        <v>0.96583921338129008</v>
      </c>
      <c r="D37" s="283">
        <f t="shared" si="4"/>
        <v>0.78197745566783328</v>
      </c>
      <c r="E37" s="283">
        <f t="shared" si="4"/>
        <v>0.25935740976543481</v>
      </c>
      <c r="F37" s="283">
        <f t="shared" si="4"/>
        <v>0.43333356763055764</v>
      </c>
      <c r="G37" s="283">
        <f t="shared" si="4"/>
        <v>0.24637034772011876</v>
      </c>
      <c r="H37" s="283">
        <f t="shared" si="4"/>
        <v>0.20676043394482738</v>
      </c>
      <c r="I37" s="283">
        <f t="shared" si="4"/>
        <v>0.16266654836697397</v>
      </c>
      <c r="J37" s="283">
        <f t="shared" si="4"/>
        <v>0.19148922677747243</v>
      </c>
      <c r="K37" s="283">
        <f t="shared" si="4"/>
        <v>0.15415340454089713</v>
      </c>
      <c r="L37" s="283">
        <f t="shared" si="4"/>
        <v>0.14409351495829478</v>
      </c>
      <c r="M37" s="283">
        <f t="shared" si="4"/>
        <v>0.33879670012619845</v>
      </c>
      <c r="N37" s="283">
        <f t="shared" si="4"/>
        <v>0.33044491667685655</v>
      </c>
      <c r="O37" s="283">
        <f t="shared" si="4"/>
        <v>0.64000135632229072</v>
      </c>
      <c r="P37" s="283">
        <f t="shared" si="4"/>
        <v>0.4140116393721906</v>
      </c>
      <c r="Q37" s="283">
        <f t="shared" si="4"/>
        <v>0.39675118466006226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12.564193669868679</v>
      </c>
      <c r="C5" s="96">
        <v>13.606759999999998</v>
      </c>
      <c r="D5" s="96">
        <v>14.00694</v>
      </c>
      <c r="E5" s="96">
        <v>15.401260000000001</v>
      </c>
      <c r="F5" s="96">
        <v>15.405270000000002</v>
      </c>
      <c r="G5" s="96">
        <v>13.231140315202747</v>
      </c>
      <c r="H5" s="96">
        <v>12.59538</v>
      </c>
      <c r="I5" s="96">
        <v>13.10022</v>
      </c>
      <c r="J5" s="96">
        <v>13.493880000000001</v>
      </c>
      <c r="K5" s="96">
        <v>12.29757</v>
      </c>
      <c r="L5" s="96">
        <v>14.017208222987581</v>
      </c>
      <c r="M5" s="96">
        <v>10.125277919061435</v>
      </c>
      <c r="N5" s="96">
        <v>9.5062299729106101</v>
      </c>
      <c r="O5" s="96">
        <v>10.322253891475139</v>
      </c>
      <c r="P5" s="96">
        <v>8.6702096594448435</v>
      </c>
      <c r="Q5" s="96">
        <v>8.9073926105406489</v>
      </c>
    </row>
    <row r="6" spans="1:17" x14ac:dyDescent="0.25">
      <c r="A6" s="132" t="s">
        <v>83</v>
      </c>
      <c r="B6" s="160">
        <v>0.84511934052844406</v>
      </c>
      <c r="C6" s="160">
        <v>0.91524663978289367</v>
      </c>
      <c r="D6" s="160">
        <v>0.94216439245203165</v>
      </c>
      <c r="E6" s="160">
        <v>1.0359520902421069</v>
      </c>
      <c r="F6" s="160">
        <v>1.0362218193345234</v>
      </c>
      <c r="G6" s="160">
        <v>0.88998091492649922</v>
      </c>
      <c r="H6" s="160">
        <v>0.84721706135690378</v>
      </c>
      <c r="I6" s="160">
        <v>0.88117467607400002</v>
      </c>
      <c r="J6" s="160">
        <v>0.90765386672753801</v>
      </c>
      <c r="K6" s="160">
        <v>0.82718513591736176</v>
      </c>
      <c r="L6" s="160">
        <v>0.94285507536155044</v>
      </c>
      <c r="M6" s="160">
        <v>0.68106783630261059</v>
      </c>
      <c r="N6" s="160">
        <v>0.6394281254104478</v>
      </c>
      <c r="O6" s="160">
        <v>0.69431725033428382</v>
      </c>
      <c r="P6" s="160">
        <v>0.58319396072394014</v>
      </c>
      <c r="Q6" s="160">
        <v>0.59914786150592103</v>
      </c>
    </row>
    <row r="7" spans="1:17" x14ac:dyDescent="0.25">
      <c r="A7" s="76" t="s">
        <v>82</v>
      </c>
      <c r="B7" s="159">
        <v>1.1493623031186837</v>
      </c>
      <c r="C7" s="159">
        <v>1.2447354301047351</v>
      </c>
      <c r="D7" s="159">
        <v>1.2813435737347627</v>
      </c>
      <c r="E7" s="159">
        <v>1.4088948427292651</v>
      </c>
      <c r="F7" s="159">
        <v>1.4092616742949515</v>
      </c>
      <c r="G7" s="159">
        <v>1.2103740443000386</v>
      </c>
      <c r="H7" s="159">
        <v>1.152215203445389</v>
      </c>
      <c r="I7" s="159">
        <v>1.1983975594606397</v>
      </c>
      <c r="J7" s="159">
        <v>1.2344092587494515</v>
      </c>
      <c r="K7" s="159">
        <v>1.1249717848476117</v>
      </c>
      <c r="L7" s="159">
        <v>1.2822829024917084</v>
      </c>
      <c r="M7" s="159">
        <v>0.92625225737155026</v>
      </c>
      <c r="N7" s="159">
        <v>0.86962225055820885</v>
      </c>
      <c r="O7" s="159">
        <v>0.94427146045462584</v>
      </c>
      <c r="P7" s="159">
        <v>0.79314378658455853</v>
      </c>
      <c r="Q7" s="159">
        <v>0.81484109164805252</v>
      </c>
    </row>
    <row r="8" spans="1:17" x14ac:dyDescent="0.25">
      <c r="A8" s="76" t="s">
        <v>81</v>
      </c>
      <c r="B8" s="159">
        <v>1.4198004920877858</v>
      </c>
      <c r="C8" s="159">
        <v>1.5376143548352612</v>
      </c>
      <c r="D8" s="159">
        <v>1.582836179319413</v>
      </c>
      <c r="E8" s="159">
        <v>1.7403995116067394</v>
      </c>
      <c r="F8" s="159">
        <v>1.7408526564819991</v>
      </c>
      <c r="G8" s="159">
        <v>1.4951679370765185</v>
      </c>
      <c r="H8" s="159">
        <v>1.4233246630795984</v>
      </c>
      <c r="I8" s="159">
        <v>1.4803734558043198</v>
      </c>
      <c r="J8" s="159">
        <v>1.5248584961022638</v>
      </c>
      <c r="K8" s="159">
        <v>1.3896710283411675</v>
      </c>
      <c r="L8" s="159">
        <v>1.5839965266074045</v>
      </c>
      <c r="M8" s="159">
        <v>1.1441939649883857</v>
      </c>
      <c r="N8" s="159">
        <v>1.0742392506895522</v>
      </c>
      <c r="O8" s="159">
        <v>1.1664529805615966</v>
      </c>
      <c r="P8" s="159">
        <v>0.97976585401621941</v>
      </c>
      <c r="Q8" s="159">
        <v>1.0065684073299472</v>
      </c>
    </row>
    <row r="9" spans="1:17" x14ac:dyDescent="0.25">
      <c r="A9" s="76" t="s">
        <v>80</v>
      </c>
      <c r="B9" s="159">
        <v>0.8789241141495816</v>
      </c>
      <c r="C9" s="159">
        <v>0.95185650537420929</v>
      </c>
      <c r="D9" s="159">
        <v>0.97985096815011274</v>
      </c>
      <c r="E9" s="159">
        <v>1.077390173851791</v>
      </c>
      <c r="F9" s="159">
        <v>1.0776706921079042</v>
      </c>
      <c r="G9" s="159">
        <v>0.92558015152355899</v>
      </c>
      <c r="H9" s="159">
        <v>0.88110574381117979</v>
      </c>
      <c r="I9" s="159">
        <v>0.91642166311695983</v>
      </c>
      <c r="J9" s="159">
        <v>0.94396002139663937</v>
      </c>
      <c r="K9" s="159">
        <v>0.86027254135405606</v>
      </c>
      <c r="L9" s="159">
        <v>0.98056927837601227</v>
      </c>
      <c r="M9" s="159">
        <v>0.70831054975471486</v>
      </c>
      <c r="N9" s="159">
        <v>0.66500525042686565</v>
      </c>
      <c r="O9" s="159">
        <v>0.72208994034765506</v>
      </c>
      <c r="P9" s="159">
        <v>0.60652171915289765</v>
      </c>
      <c r="Q9" s="159">
        <v>0.6231137759661578</v>
      </c>
    </row>
    <row r="10" spans="1:17" x14ac:dyDescent="0.25">
      <c r="A10" s="129" t="s">
        <v>79</v>
      </c>
      <c r="B10" s="158">
        <v>0.91272888777071948</v>
      </c>
      <c r="C10" s="158">
        <v>0.98846637096552503</v>
      </c>
      <c r="D10" s="158">
        <v>1.0175375438481939</v>
      </c>
      <c r="E10" s="158">
        <v>1.1188282574614754</v>
      </c>
      <c r="F10" s="158">
        <v>1.1191195648812851</v>
      </c>
      <c r="G10" s="158">
        <v>0.96117938812061898</v>
      </c>
      <c r="H10" s="158">
        <v>0.91499442626545602</v>
      </c>
      <c r="I10" s="158">
        <v>0.95166865015991986</v>
      </c>
      <c r="J10" s="158">
        <v>0.98026617606574096</v>
      </c>
      <c r="K10" s="158">
        <v>0.89335994679075059</v>
      </c>
      <c r="L10" s="158">
        <v>1.0182834813904744</v>
      </c>
      <c r="M10" s="158">
        <v>0.73555326320681935</v>
      </c>
      <c r="N10" s="158">
        <v>0.6905823754432836</v>
      </c>
      <c r="O10" s="158">
        <v>0.74986263036102641</v>
      </c>
      <c r="P10" s="158">
        <v>0.62984947758185528</v>
      </c>
      <c r="Q10" s="158">
        <v>0.64707969042639468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9.4954986896556792E-2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4.4408920985006262E-16</v>
      </c>
      <c r="M12" s="91">
        <v>6.6613381477509392E-16</v>
      </c>
      <c r="N12" s="91">
        <v>0</v>
      </c>
      <c r="O12" s="91">
        <v>0.10504501310344394</v>
      </c>
      <c r="P12" s="91">
        <v>6.6613381477509392E-16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0.91272888777071948</v>
      </c>
      <c r="C14" s="157">
        <v>0.98846637096552503</v>
      </c>
      <c r="D14" s="157">
        <v>1.0175375438481939</v>
      </c>
      <c r="E14" s="157">
        <v>1.1188282574614754</v>
      </c>
      <c r="F14" s="157">
        <v>1.1191195648812851</v>
      </c>
      <c r="G14" s="157">
        <v>0.96117938812061898</v>
      </c>
      <c r="H14" s="157">
        <v>0.91499442626545602</v>
      </c>
      <c r="I14" s="157">
        <v>0.95166865015991986</v>
      </c>
      <c r="J14" s="157">
        <v>0.98026617606574096</v>
      </c>
      <c r="K14" s="157">
        <v>0.89335994679075059</v>
      </c>
      <c r="L14" s="157">
        <v>1.018283481390474</v>
      </c>
      <c r="M14" s="157">
        <v>0.73555326320681869</v>
      </c>
      <c r="N14" s="157">
        <v>0.6905823754432836</v>
      </c>
      <c r="O14" s="157">
        <v>0.54986263036102567</v>
      </c>
      <c r="P14" s="157">
        <v>0.62984947758185461</v>
      </c>
      <c r="Q14" s="157">
        <v>0.64707969042639468</v>
      </c>
    </row>
    <row r="15" spans="1:17" x14ac:dyDescent="0.25">
      <c r="A15" s="156" t="s">
        <v>295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301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297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3.9514871421994222</v>
      </c>
      <c r="C34" s="204">
        <v>4.9456100000000003</v>
      </c>
      <c r="D34" s="204">
        <v>4.3374900000000007</v>
      </c>
      <c r="E34" s="204">
        <v>1.7006300000000005</v>
      </c>
      <c r="F34" s="204">
        <v>2.5185899999999997</v>
      </c>
      <c r="G34" s="204">
        <v>1.4357003826796326</v>
      </c>
      <c r="H34" s="204">
        <v>1.1087500000000006</v>
      </c>
      <c r="I34" s="204">
        <v>0.90726000000000073</v>
      </c>
      <c r="J34" s="204">
        <v>1.1001100000000008</v>
      </c>
      <c r="K34" s="204">
        <v>0.90774000000000044</v>
      </c>
      <c r="L34" s="204">
        <v>1.0271177383194985</v>
      </c>
      <c r="M34" s="204">
        <v>1.6041391364590218</v>
      </c>
      <c r="N34" s="204">
        <v>1.3374030678667557</v>
      </c>
      <c r="O34" s="204">
        <v>2.2890788580026982</v>
      </c>
      <c r="P34" s="204">
        <v>1.5282593927776746</v>
      </c>
      <c r="Q34" s="204">
        <v>1.5046093300548382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1.0081750814810186</v>
      </c>
      <c r="C38" s="87">
        <v>2.0245099999999998</v>
      </c>
      <c r="D38" s="87">
        <v>1.0154100000000001</v>
      </c>
      <c r="E38" s="87">
        <v>0</v>
      </c>
      <c r="F38" s="87">
        <v>1.0084199999999999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0.91340065514835522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2.9433120607184038</v>
      </c>
      <c r="C41" s="87">
        <v>2.9211</v>
      </c>
      <c r="D41" s="87">
        <v>3.322080000000001</v>
      </c>
      <c r="E41" s="87">
        <v>1.7006300000000005</v>
      </c>
      <c r="F41" s="87">
        <v>1.5101699999999996</v>
      </c>
      <c r="G41" s="87">
        <v>1.3878439445583677</v>
      </c>
      <c r="H41" s="87">
        <v>1.1087500000000006</v>
      </c>
      <c r="I41" s="87">
        <v>0.90726000000000073</v>
      </c>
      <c r="J41" s="87">
        <v>1.1001100000000008</v>
      </c>
      <c r="K41" s="87">
        <v>0.80710000000000037</v>
      </c>
      <c r="L41" s="87">
        <v>0.85992561068024842</v>
      </c>
      <c r="M41" s="87">
        <v>1.4604982720664546</v>
      </c>
      <c r="N41" s="87">
        <v>1.3374030678667557</v>
      </c>
      <c r="O41" s="87">
        <v>1.3756782028543428</v>
      </c>
      <c r="P41" s="87">
        <v>1.5282593927776746</v>
      </c>
      <c r="Q41" s="87">
        <v>1.5046093300548382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4.7856438121264867E-2</v>
      </c>
      <c r="H44" s="87">
        <v>0</v>
      </c>
      <c r="I44" s="87">
        <v>0</v>
      </c>
      <c r="J44" s="87">
        <v>0</v>
      </c>
      <c r="K44" s="87">
        <v>0.10064000000000003</v>
      </c>
      <c r="L44" s="87">
        <v>0.16719212763925001</v>
      </c>
      <c r="M44" s="87">
        <v>0.14364086439256732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3.4067713900140406</v>
      </c>
      <c r="C46" s="306">
        <v>3.0232306989373754</v>
      </c>
      <c r="D46" s="306">
        <v>3.8657173424954854</v>
      </c>
      <c r="E46" s="306">
        <v>7.319165124108622</v>
      </c>
      <c r="F46" s="306">
        <v>6.503553592899336</v>
      </c>
      <c r="G46" s="306">
        <v>6.3131574965758812</v>
      </c>
      <c r="H46" s="306">
        <v>6.2677729020414734</v>
      </c>
      <c r="I46" s="306">
        <v>6.7649239953841604</v>
      </c>
      <c r="J46" s="306">
        <v>6.802622180958366</v>
      </c>
      <c r="K46" s="306">
        <v>6.2943695627490515</v>
      </c>
      <c r="L46" s="306">
        <v>7.1821032204409319</v>
      </c>
      <c r="M46" s="306">
        <v>4.3257609109783326</v>
      </c>
      <c r="N46" s="306">
        <v>4.2299496525154963</v>
      </c>
      <c r="O46" s="306">
        <v>3.7561807714132529</v>
      </c>
      <c r="P46" s="306">
        <v>3.5494754686076977</v>
      </c>
      <c r="Q46" s="306">
        <v>3.7120324536093374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1.0000000000000002</v>
      </c>
      <c r="D50" s="77">
        <f t="shared" si="0"/>
        <v>1</v>
      </c>
      <c r="E50" s="77">
        <f t="shared" si="0"/>
        <v>1</v>
      </c>
      <c r="F50" s="77">
        <f t="shared" si="0"/>
        <v>0.99999999999999978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0.99999999999999989</v>
      </c>
      <c r="K50" s="77">
        <f t="shared" si="0"/>
        <v>1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6.7264112822074743E-2</v>
      </c>
      <c r="C51" s="203">
        <f t="shared" si="1"/>
        <v>6.7264112822074756E-2</v>
      </c>
      <c r="D51" s="203">
        <f t="shared" si="1"/>
        <v>6.7264112822074743E-2</v>
      </c>
      <c r="E51" s="203">
        <f t="shared" si="1"/>
        <v>6.7264112822074743E-2</v>
      </c>
      <c r="F51" s="203">
        <f t="shared" si="1"/>
        <v>6.7264112822074743E-2</v>
      </c>
      <c r="G51" s="203">
        <f t="shared" si="1"/>
        <v>6.7264112822074743E-2</v>
      </c>
      <c r="H51" s="203">
        <f t="shared" si="1"/>
        <v>6.7264112822074743E-2</v>
      </c>
      <c r="I51" s="203">
        <f t="shared" si="1"/>
        <v>6.7264112822074743E-2</v>
      </c>
      <c r="J51" s="203">
        <f t="shared" si="1"/>
        <v>6.7264112822074743E-2</v>
      </c>
      <c r="K51" s="203">
        <f t="shared" si="1"/>
        <v>6.7264112822074743E-2</v>
      </c>
      <c r="L51" s="203">
        <f t="shared" si="1"/>
        <v>6.7264112822074743E-2</v>
      </c>
      <c r="M51" s="203">
        <f t="shared" si="1"/>
        <v>6.7264112822074743E-2</v>
      </c>
      <c r="N51" s="203">
        <f t="shared" si="1"/>
        <v>6.7264112822074743E-2</v>
      </c>
      <c r="O51" s="203">
        <f t="shared" si="1"/>
        <v>6.7264112822074743E-2</v>
      </c>
      <c r="P51" s="203">
        <f t="shared" si="1"/>
        <v>6.7264112822074743E-2</v>
      </c>
      <c r="Q51" s="203">
        <f t="shared" si="1"/>
        <v>6.7264112822074743E-2</v>
      </c>
    </row>
    <row r="52" spans="1:17" x14ac:dyDescent="0.25">
      <c r="A52" s="76" t="s">
        <v>82</v>
      </c>
      <c r="B52" s="202">
        <f t="shared" ref="B52:Q52" si="2">IF(B$7=0,0,B$7/B$5)</f>
        <v>9.1479193438021619E-2</v>
      </c>
      <c r="C52" s="202">
        <f t="shared" si="2"/>
        <v>9.1479193438021633E-2</v>
      </c>
      <c r="D52" s="202">
        <f t="shared" si="2"/>
        <v>9.1479193438021633E-2</v>
      </c>
      <c r="E52" s="202">
        <f t="shared" si="2"/>
        <v>9.1479193438021633E-2</v>
      </c>
      <c r="F52" s="202">
        <f t="shared" si="2"/>
        <v>9.1479193438021619E-2</v>
      </c>
      <c r="G52" s="202">
        <f t="shared" si="2"/>
        <v>9.1479193438021633E-2</v>
      </c>
      <c r="H52" s="202">
        <f t="shared" si="2"/>
        <v>9.1479193438021633E-2</v>
      </c>
      <c r="I52" s="202">
        <f t="shared" si="2"/>
        <v>9.1479193438021633E-2</v>
      </c>
      <c r="J52" s="202">
        <f t="shared" si="2"/>
        <v>9.1479193438021633E-2</v>
      </c>
      <c r="K52" s="202">
        <f t="shared" si="2"/>
        <v>9.1479193438021633E-2</v>
      </c>
      <c r="L52" s="202">
        <f t="shared" si="2"/>
        <v>9.1479193438021633E-2</v>
      </c>
      <c r="M52" s="202">
        <f t="shared" si="2"/>
        <v>9.1479193438021633E-2</v>
      </c>
      <c r="N52" s="202">
        <f t="shared" si="2"/>
        <v>9.1479193438021633E-2</v>
      </c>
      <c r="O52" s="202">
        <f t="shared" si="2"/>
        <v>9.1479193438021633E-2</v>
      </c>
      <c r="P52" s="202">
        <f t="shared" si="2"/>
        <v>9.1479193438021633E-2</v>
      </c>
      <c r="Q52" s="202">
        <f t="shared" si="2"/>
        <v>9.1479193438021633E-2</v>
      </c>
    </row>
    <row r="53" spans="1:17" x14ac:dyDescent="0.25">
      <c r="A53" s="76" t="s">
        <v>81</v>
      </c>
      <c r="B53" s="202">
        <f t="shared" ref="B53:Q53" si="3">IF(B$8=0,0,B$8/B$5)</f>
        <v>0.11300370954108555</v>
      </c>
      <c r="C53" s="202">
        <f t="shared" si="3"/>
        <v>0.11300370954108557</v>
      </c>
      <c r="D53" s="202">
        <f t="shared" si="3"/>
        <v>0.11300370954108556</v>
      </c>
      <c r="E53" s="202">
        <f t="shared" si="3"/>
        <v>0.11300370954108556</v>
      </c>
      <c r="F53" s="202">
        <f t="shared" si="3"/>
        <v>0.11300370954108555</v>
      </c>
      <c r="G53" s="202">
        <f t="shared" si="3"/>
        <v>0.11300370954108556</v>
      </c>
      <c r="H53" s="202">
        <f t="shared" si="3"/>
        <v>0.11300370954108557</v>
      </c>
      <c r="I53" s="202">
        <f t="shared" si="3"/>
        <v>0.11300370954108555</v>
      </c>
      <c r="J53" s="202">
        <f t="shared" si="3"/>
        <v>0.11300370954108556</v>
      </c>
      <c r="K53" s="202">
        <f t="shared" si="3"/>
        <v>0.11300370954108556</v>
      </c>
      <c r="L53" s="202">
        <f t="shared" si="3"/>
        <v>0.11300370954108556</v>
      </c>
      <c r="M53" s="202">
        <f t="shared" si="3"/>
        <v>0.11300370954108556</v>
      </c>
      <c r="N53" s="202">
        <f t="shared" si="3"/>
        <v>0.11300370954108556</v>
      </c>
      <c r="O53" s="202">
        <f t="shared" si="3"/>
        <v>0.11300370954108556</v>
      </c>
      <c r="P53" s="202">
        <f t="shared" si="3"/>
        <v>0.11300370954108556</v>
      </c>
      <c r="Q53" s="202">
        <f t="shared" si="3"/>
        <v>0.11300370954108555</v>
      </c>
    </row>
    <row r="54" spans="1:17" x14ac:dyDescent="0.25">
      <c r="A54" s="76" t="s">
        <v>80</v>
      </c>
      <c r="B54" s="202">
        <f t="shared" ref="B54:Q54" si="4">IF(B$9=0,0,B$9/B$5)</f>
        <v>6.9954677334957707E-2</v>
      </c>
      <c r="C54" s="202">
        <f t="shared" si="4"/>
        <v>6.9954677334957735E-2</v>
      </c>
      <c r="D54" s="202">
        <f t="shared" si="4"/>
        <v>6.9954677334957721E-2</v>
      </c>
      <c r="E54" s="202">
        <f t="shared" si="4"/>
        <v>6.9954677334957721E-2</v>
      </c>
      <c r="F54" s="202">
        <f t="shared" si="4"/>
        <v>6.9954677334957721E-2</v>
      </c>
      <c r="G54" s="202">
        <f t="shared" si="4"/>
        <v>6.9954677334957721E-2</v>
      </c>
      <c r="H54" s="202">
        <f t="shared" si="4"/>
        <v>6.9954677334957721E-2</v>
      </c>
      <c r="I54" s="202">
        <f t="shared" si="4"/>
        <v>6.9954677334957721E-2</v>
      </c>
      <c r="J54" s="202">
        <f t="shared" si="4"/>
        <v>6.9954677334957721E-2</v>
      </c>
      <c r="K54" s="202">
        <f t="shared" si="4"/>
        <v>6.9954677334957721E-2</v>
      </c>
      <c r="L54" s="202">
        <f t="shared" si="4"/>
        <v>6.9954677334957721E-2</v>
      </c>
      <c r="M54" s="202">
        <f t="shared" si="4"/>
        <v>6.9954677334957721E-2</v>
      </c>
      <c r="N54" s="202">
        <f t="shared" si="4"/>
        <v>6.9954677334957721E-2</v>
      </c>
      <c r="O54" s="202">
        <f t="shared" si="4"/>
        <v>6.9954677334957721E-2</v>
      </c>
      <c r="P54" s="202">
        <f t="shared" si="4"/>
        <v>6.9954677334957721E-2</v>
      </c>
      <c r="Q54" s="202">
        <f t="shared" si="4"/>
        <v>6.9954677334957721E-2</v>
      </c>
    </row>
    <row r="55" spans="1:17" x14ac:dyDescent="0.25">
      <c r="A55" s="129" t="s">
        <v>79</v>
      </c>
      <c r="B55" s="201">
        <f t="shared" ref="B55:Q55" si="5">IF(B$10=0,0,B$10/B$5)</f>
        <v>7.2645241847840714E-2</v>
      </c>
      <c r="C55" s="201">
        <f t="shared" si="5"/>
        <v>7.2645241847840714E-2</v>
      </c>
      <c r="D55" s="201">
        <f t="shared" si="5"/>
        <v>7.2645241847840714E-2</v>
      </c>
      <c r="E55" s="201">
        <f t="shared" si="5"/>
        <v>7.2645241847840714E-2</v>
      </c>
      <c r="F55" s="201">
        <f t="shared" si="5"/>
        <v>7.26452418478407E-2</v>
      </c>
      <c r="G55" s="201">
        <f t="shared" si="5"/>
        <v>7.2645241847840714E-2</v>
      </c>
      <c r="H55" s="201">
        <f t="shared" si="5"/>
        <v>7.2645241847840714E-2</v>
      </c>
      <c r="I55" s="201">
        <f t="shared" si="5"/>
        <v>7.2645241847840714E-2</v>
      </c>
      <c r="J55" s="201">
        <f t="shared" si="5"/>
        <v>7.2645241847840714E-2</v>
      </c>
      <c r="K55" s="201">
        <f t="shared" si="5"/>
        <v>7.2645241847840714E-2</v>
      </c>
      <c r="L55" s="201">
        <f t="shared" si="5"/>
        <v>7.2645241847840714E-2</v>
      </c>
      <c r="M55" s="201">
        <f t="shared" si="5"/>
        <v>7.2645241847840714E-2</v>
      </c>
      <c r="N55" s="201">
        <f t="shared" si="5"/>
        <v>7.2645241847840714E-2</v>
      </c>
      <c r="O55" s="201">
        <f t="shared" si="5"/>
        <v>7.2645241847840714E-2</v>
      </c>
      <c r="P55" s="201">
        <f t="shared" si="5"/>
        <v>7.2645241847840714E-2</v>
      </c>
      <c r="Q55" s="201">
        <f t="shared" si="5"/>
        <v>7.2645241847840714E-2</v>
      </c>
    </row>
    <row r="56" spans="1:17" x14ac:dyDescent="0.25">
      <c r="A56" s="127" t="s">
        <v>295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301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297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0.31450383892727141</v>
      </c>
      <c r="C65" s="200">
        <f t="shared" si="15"/>
        <v>0.36346712957382954</v>
      </c>
      <c r="D65" s="200">
        <f t="shared" si="15"/>
        <v>0.30966720782697726</v>
      </c>
      <c r="E65" s="200">
        <f t="shared" si="15"/>
        <v>0.11042148499538353</v>
      </c>
      <c r="F65" s="200">
        <f t="shared" si="15"/>
        <v>0.16348885803364688</v>
      </c>
      <c r="G65" s="200">
        <f t="shared" si="15"/>
        <v>0.10850919485979563</v>
      </c>
      <c r="H65" s="200">
        <f t="shared" si="15"/>
        <v>8.8028308792589077E-2</v>
      </c>
      <c r="I65" s="200">
        <f t="shared" si="15"/>
        <v>6.9255325483083552E-2</v>
      </c>
      <c r="J65" s="200">
        <f t="shared" si="15"/>
        <v>8.1526588349681545E-2</v>
      </c>
      <c r="K65" s="200">
        <f t="shared" si="15"/>
        <v>7.3814582881008228E-2</v>
      </c>
      <c r="L65" s="200">
        <f t="shared" si="15"/>
        <v>7.3275485530354928E-2</v>
      </c>
      <c r="M65" s="200">
        <f t="shared" si="15"/>
        <v>0.15842914626956905</v>
      </c>
      <c r="N65" s="200">
        <f t="shared" si="15"/>
        <v>0.14068700964292688</v>
      </c>
      <c r="O65" s="200">
        <f t="shared" si="15"/>
        <v>0.22176153406701074</v>
      </c>
      <c r="P65" s="200">
        <f t="shared" si="15"/>
        <v>0.17626556367213958</v>
      </c>
      <c r="Q65" s="200">
        <f t="shared" si="15"/>
        <v>0.16891692056711907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0.27114922608874814</v>
      </c>
      <c r="C67" s="71">
        <f t="shared" si="17"/>
        <v>0.2221859354421902</v>
      </c>
      <c r="D67" s="71">
        <f t="shared" si="17"/>
        <v>0.27598585718904239</v>
      </c>
      <c r="E67" s="71">
        <f t="shared" si="17"/>
        <v>0.47523158002063609</v>
      </c>
      <c r="F67" s="71">
        <f t="shared" si="17"/>
        <v>0.42216420698237261</v>
      </c>
      <c r="G67" s="71">
        <f t="shared" si="17"/>
        <v>0.47714387015622406</v>
      </c>
      <c r="H67" s="71">
        <f t="shared" si="17"/>
        <v>0.49762475622343061</v>
      </c>
      <c r="I67" s="71">
        <f t="shared" si="17"/>
        <v>0.51639773953293611</v>
      </c>
      <c r="J67" s="71">
        <f t="shared" si="17"/>
        <v>0.50412647666633803</v>
      </c>
      <c r="K67" s="71">
        <f t="shared" si="17"/>
        <v>0.51183848213501137</v>
      </c>
      <c r="L67" s="71">
        <f t="shared" si="17"/>
        <v>0.51237757948566465</v>
      </c>
      <c r="M67" s="71">
        <f t="shared" si="17"/>
        <v>0.42722391874645055</v>
      </c>
      <c r="N67" s="71">
        <f t="shared" si="17"/>
        <v>0.44496605537309269</v>
      </c>
      <c r="O67" s="71">
        <f t="shared" si="17"/>
        <v>0.36389153094900889</v>
      </c>
      <c r="P67" s="71">
        <f t="shared" si="17"/>
        <v>0.40938750134388008</v>
      </c>
      <c r="Q67" s="71">
        <f t="shared" si="17"/>
        <v>0.41673614444890056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39.855399268445566</v>
      </c>
      <c r="C71" s="253">
        <f t="shared" si="18"/>
        <v>39.652768381782145</v>
      </c>
      <c r="D71" s="253">
        <f t="shared" si="18"/>
        <v>39.872879809041692</v>
      </c>
      <c r="E71" s="253">
        <f t="shared" si="18"/>
        <v>41.311588506975504</v>
      </c>
      <c r="F71" s="253">
        <f t="shared" si="18"/>
        <v>40.800111531246102</v>
      </c>
      <c r="G71" s="253">
        <f t="shared" si="18"/>
        <v>41.060632757201112</v>
      </c>
      <c r="H71" s="253">
        <f t="shared" si="18"/>
        <v>41.250630319638262</v>
      </c>
      <c r="I71" s="253">
        <f t="shared" si="18"/>
        <v>40.539183086653864</v>
      </c>
      <c r="J71" s="253">
        <f t="shared" si="18"/>
        <v>40.435738754129332</v>
      </c>
      <c r="K71" s="253">
        <f t="shared" si="18"/>
        <v>40.46632893155801</v>
      </c>
      <c r="L71" s="253">
        <f t="shared" si="18"/>
        <v>39.836439891817392</v>
      </c>
      <c r="M71" s="253">
        <f t="shared" si="18"/>
        <v>39.133999406819186</v>
      </c>
      <c r="N71" s="253">
        <f t="shared" si="18"/>
        <v>39.333431549650925</v>
      </c>
      <c r="O71" s="253">
        <f t="shared" si="18"/>
        <v>39.179193032025694</v>
      </c>
      <c r="P71" s="253">
        <f t="shared" si="18"/>
        <v>39.048053828248136</v>
      </c>
      <c r="Q71" s="253">
        <f t="shared" si="18"/>
        <v>39.106657900275522</v>
      </c>
    </row>
    <row r="72" spans="1:17" x14ac:dyDescent="0.25">
      <c r="A72" s="132" t="s">
        <v>83</v>
      </c>
      <c r="B72" s="282">
        <f>IF(B$6=0,0,B$6/MAE!B$5*1000)</f>
        <v>2.6808380729615577</v>
      </c>
      <c r="C72" s="282">
        <f>IF(C$6=0,0,C$6/MAE!C$5*1000)</f>
        <v>2.6672082861397923</v>
      </c>
      <c r="D72" s="282">
        <f>IF(D$6=0,0,D$6/MAE!D$5*1000)</f>
        <v>2.6820138860164064</v>
      </c>
      <c r="E72" s="282">
        <f>IF(E$6=0,0,E$6/MAE!E$5*1000)</f>
        <v>2.7787873501923261</v>
      </c>
      <c r="F72" s="282">
        <f>IF(F$6=0,0,F$6/MAE!F$5*1000)</f>
        <v>2.7443833051909707</v>
      </c>
      <c r="G72" s="282">
        <f>IF(G$6=0,0,G$6/MAE!G$5*1000)</f>
        <v>2.7619070343261538</v>
      </c>
      <c r="H72" s="282">
        <f>IF(H$6=0,0,H$6/MAE!H$5*1000)</f>
        <v>2.7746870518018447</v>
      </c>
      <c r="I72" s="282">
        <f>IF(I$6=0,0,I$6/MAE!I$5*1000)</f>
        <v>2.72683218485543</v>
      </c>
      <c r="J72" s="282">
        <f>IF(J$6=0,0,J$6/MAE!J$5*1000)</f>
        <v>2.7198740936016961</v>
      </c>
      <c r="K72" s="282">
        <f>IF(K$6=0,0,K$6/MAE!K$5*1000)</f>
        <v>2.7219317147475053</v>
      </c>
      <c r="L72" s="282">
        <f>IF(L$6=0,0,L$6/MAE!L$5*1000)</f>
        <v>2.6795627873130043</v>
      </c>
      <c r="M72" s="282">
        <f>IF(M$6=0,0,M$6/MAE!M$5*1000)</f>
        <v>2.6323137512792916</v>
      </c>
      <c r="N72" s="282">
        <f>IF(N$6=0,0,N$6/MAE!N$5*1000)</f>
        <v>2.6457283774350739</v>
      </c>
      <c r="O72" s="282">
        <f>IF(O$6=0,0,O$6/MAE!O$5*1000)</f>
        <v>2.6353536603840211</v>
      </c>
      <c r="P72" s="282">
        <f>IF(P$6=0,0,P$6/MAE!P$5*1000)</f>
        <v>2.6265326981857302</v>
      </c>
      <c r="Q72" s="282">
        <f>IF(Q$6=0,0,Q$6/MAE!Q$5*1000)</f>
        <v>2.6304746490984128</v>
      </c>
    </row>
    <row r="73" spans="1:17" x14ac:dyDescent="0.25">
      <c r="A73" s="76" t="s">
        <v>82</v>
      </c>
      <c r="B73" s="281">
        <f>IF(B$7=0,0,B$7/MAE!B$5*1000)</f>
        <v>3.6459397792277182</v>
      </c>
      <c r="C73" s="281">
        <f>IF(C$7=0,0,C$7/MAE!C$5*1000)</f>
        <v>3.6274032691501166</v>
      </c>
      <c r="D73" s="281">
        <f>IF(D$7=0,0,D$7/MAE!D$5*1000)</f>
        <v>3.6475388849823114</v>
      </c>
      <c r="E73" s="281">
        <f>IF(E$7=0,0,E$7/MAE!E$5*1000)</f>
        <v>3.7791507962615629</v>
      </c>
      <c r="F73" s="281">
        <f>IF(F$7=0,0,F$7/MAE!F$5*1000)</f>
        <v>3.7323612950597189</v>
      </c>
      <c r="G73" s="281">
        <f>IF(G$7=0,0,G$7/MAE!G$5*1000)</f>
        <v>3.7561935666835682</v>
      </c>
      <c r="H73" s="281">
        <f>IF(H$7=0,0,H$7/MAE!H$5*1000)</f>
        <v>3.7735743904505084</v>
      </c>
      <c r="I73" s="281">
        <f>IF(I$7=0,0,I$7/MAE!I$5*1000)</f>
        <v>3.7084917714033838</v>
      </c>
      <c r="J73" s="281">
        <f>IF(J$7=0,0,J$7/MAE!J$5*1000)</f>
        <v>3.6990287672983055</v>
      </c>
      <c r="K73" s="281">
        <f>IF(K$7=0,0,K$7/MAE!K$5*1000)</f>
        <v>3.7018271320566063</v>
      </c>
      <c r="L73" s="281">
        <f>IF(L$7=0,0,L$7/MAE!L$5*1000)</f>
        <v>3.6442053907456851</v>
      </c>
      <c r="M73" s="281">
        <f>IF(M$7=0,0,M$7/MAE!M$5*1000)</f>
        <v>3.5799467017398361</v>
      </c>
      <c r="N73" s="281">
        <f>IF(N$7=0,0,N$7/MAE!N$5*1000)</f>
        <v>3.5981905933117</v>
      </c>
      <c r="O73" s="281">
        <f>IF(O$7=0,0,O$7/MAE!O$5*1000)</f>
        <v>3.5840809781222678</v>
      </c>
      <c r="P73" s="281">
        <f>IF(P$7=0,0,P$7/MAE!P$5*1000)</f>
        <v>3.5720844695325926</v>
      </c>
      <c r="Q73" s="281">
        <f>IF(Q$7=0,0,Q$7/MAE!Q$5*1000)</f>
        <v>3.5774455227738415</v>
      </c>
    </row>
    <row r="74" spans="1:17" x14ac:dyDescent="0.25">
      <c r="A74" s="76" t="s">
        <v>81</v>
      </c>
      <c r="B74" s="281">
        <f>IF(B$8=0,0,B$8/MAE!B$5*1000)</f>
        <v>4.5038079625754159</v>
      </c>
      <c r="C74" s="281">
        <f>IF(C$8=0,0,C$8/MAE!C$5*1000)</f>
        <v>4.4809099207148506</v>
      </c>
      <c r="D74" s="281">
        <f>IF(D$8=0,0,D$8/MAE!D$5*1000)</f>
        <v>4.5057833285075626</v>
      </c>
      <c r="E74" s="281">
        <f>IF(E$8=0,0,E$8/MAE!E$5*1000)</f>
        <v>4.6683627483231076</v>
      </c>
      <c r="F74" s="281">
        <f>IF(F$8=0,0,F$8/MAE!F$5*1000)</f>
        <v>4.6105639527208302</v>
      </c>
      <c r="G74" s="281">
        <f>IF(G$8=0,0,G$8/MAE!G$5*1000)</f>
        <v>4.6400038176679379</v>
      </c>
      <c r="H74" s="281">
        <f>IF(H$8=0,0,H$8/MAE!H$5*1000)</f>
        <v>4.6614742470270993</v>
      </c>
      <c r="I74" s="281">
        <f>IF(I$8=0,0,I$8/MAE!I$5*1000)</f>
        <v>4.5810780705571217</v>
      </c>
      <c r="J74" s="281">
        <f>IF(J$8=0,0,J$8/MAE!J$5*1000)</f>
        <v>4.5693884772508486</v>
      </c>
      <c r="K74" s="281">
        <f>IF(K$8=0,0,K$8/MAE!K$5*1000)</f>
        <v>4.572845280775808</v>
      </c>
      <c r="L74" s="281">
        <f>IF(L$8=0,0,L$8/MAE!L$5*1000)</f>
        <v>4.501665482685846</v>
      </c>
      <c r="M74" s="281">
        <f>IF(M$8=0,0,M$8/MAE!M$5*1000)</f>
        <v>4.4222871021492098</v>
      </c>
      <c r="N74" s="281">
        <f>IF(N$8=0,0,N$8/MAE!N$5*1000)</f>
        <v>4.444823674090923</v>
      </c>
      <c r="O74" s="281">
        <f>IF(O$8=0,0,O$8/MAE!O$5*1000)</f>
        <v>4.4273941494451545</v>
      </c>
      <c r="P74" s="281">
        <f>IF(P$8=0,0,P$8/MAE!P$5*1000)</f>
        <v>4.4125749329520261</v>
      </c>
      <c r="Q74" s="281">
        <f>IF(Q$8=0,0,Q$8/MAE!Q$5*1000)</f>
        <v>4.4191974104853333</v>
      </c>
    </row>
    <row r="75" spans="1:17" x14ac:dyDescent="0.25">
      <c r="A75" s="76" t="s">
        <v>80</v>
      </c>
      <c r="B75" s="281">
        <f>IF(B$9=0,0,B$9/MAE!B$5*1000)</f>
        <v>2.7880715958800195</v>
      </c>
      <c r="C75" s="281">
        <f>IF(C$9=0,0,C$9/MAE!C$5*1000)</f>
        <v>2.7738966175853839</v>
      </c>
      <c r="D75" s="281">
        <f>IF(D$9=0,0,D$9/MAE!D$5*1000)</f>
        <v>2.7892944414570624</v>
      </c>
      <c r="E75" s="281">
        <f>IF(E$9=0,0,E$9/MAE!E$5*1000)</f>
        <v>2.8899388442000187</v>
      </c>
      <c r="F75" s="281">
        <f>IF(F$9=0,0,F$9/MAE!F$5*1000)</f>
        <v>2.854158637398609</v>
      </c>
      <c r="G75" s="281">
        <f>IF(G$9=0,0,G$9/MAE!G$5*1000)</f>
        <v>2.8723833156991994</v>
      </c>
      <c r="H75" s="281">
        <f>IF(H$9=0,0,H$9/MAE!H$5*1000)</f>
        <v>2.8856745338739183</v>
      </c>
      <c r="I75" s="281">
        <f>IF(I$9=0,0,I$9/MAE!I$5*1000)</f>
        <v>2.8359054722496464</v>
      </c>
      <c r="J75" s="281">
        <f>IF(J$9=0,0,J$9/MAE!J$5*1000)</f>
        <v>2.8286690573457633</v>
      </c>
      <c r="K75" s="281">
        <f>IF(K$9=0,0,K$9/MAE!K$5*1000)</f>
        <v>2.8308089833374046</v>
      </c>
      <c r="L75" s="281">
        <f>IF(L$9=0,0,L$9/MAE!L$5*1000)</f>
        <v>2.7867452988055241</v>
      </c>
      <c r="M75" s="281">
        <f>IF(M$9=0,0,M$9/MAE!M$5*1000)</f>
        <v>2.7376063013304628</v>
      </c>
      <c r="N75" s="281">
        <f>IF(N$9=0,0,N$9/MAE!N$5*1000)</f>
        <v>2.7515575125324765</v>
      </c>
      <c r="O75" s="281">
        <f>IF(O$9=0,0,O$9/MAE!O$5*1000)</f>
        <v>2.7407678067993815</v>
      </c>
      <c r="P75" s="281">
        <f>IF(P$9=0,0,P$9/MAE!P$5*1000)</f>
        <v>2.7315940061131587</v>
      </c>
      <c r="Q75" s="281">
        <f>IF(Q$9=0,0,Q$9/MAE!Q$5*1000)</f>
        <v>2.7356936350623489</v>
      </c>
    </row>
    <row r="76" spans="1:17" x14ac:dyDescent="0.25">
      <c r="A76" s="129" t="s">
        <v>79</v>
      </c>
      <c r="B76" s="280">
        <f>IF(B$10=0,0,B$10/MAE!B$5*1000)</f>
        <v>2.8953051187984822</v>
      </c>
      <c r="C76" s="280">
        <f>IF(C$10=0,0,C$10/MAE!C$5*1000)</f>
        <v>2.8805849490309754</v>
      </c>
      <c r="D76" s="280">
        <f>IF(D$10=0,0,D$10/MAE!D$5*1000)</f>
        <v>2.8965749968977184</v>
      </c>
      <c r="E76" s="280">
        <f>IF(E$10=0,0,E$10/MAE!E$5*1000)</f>
        <v>3.0010903382077125</v>
      </c>
      <c r="F76" s="280">
        <f>IF(F$10=0,0,F$10/MAE!F$5*1000)</f>
        <v>2.9639339696062477</v>
      </c>
      <c r="G76" s="280">
        <f>IF(G$10=0,0,G$10/MAE!G$5*1000)</f>
        <v>2.9828595970722454</v>
      </c>
      <c r="H76" s="280">
        <f>IF(H$10=0,0,H$10/MAE!H$5*1000)</f>
        <v>2.9966620159459922</v>
      </c>
      <c r="I76" s="280">
        <f>IF(I$10=0,0,I$10/MAE!I$5*1000)</f>
        <v>2.9449787596438632</v>
      </c>
      <c r="J76" s="280">
        <f>IF(J$10=0,0,J$10/MAE!J$5*1000)</f>
        <v>2.9374640210898311</v>
      </c>
      <c r="K76" s="280">
        <f>IF(K$10=0,0,K$10/MAE!K$5*1000)</f>
        <v>2.9396862519273053</v>
      </c>
      <c r="L76" s="280">
        <f>IF(L$10=0,0,L$10/MAE!L$5*1000)</f>
        <v>2.8939278102980444</v>
      </c>
      <c r="M76" s="280">
        <f>IF(M$10=0,0,M$10/MAE!M$5*1000)</f>
        <v>2.8428988513816349</v>
      </c>
      <c r="N76" s="280">
        <f>IF(N$10=0,0,N$10/MAE!N$5*1000)</f>
        <v>2.8573866476298799</v>
      </c>
      <c r="O76" s="280">
        <f>IF(O$10=0,0,O$10/MAE!O$5*1000)</f>
        <v>2.8461819532147419</v>
      </c>
      <c r="P76" s="280">
        <f>IF(P$10=0,0,P$10/MAE!P$5*1000)</f>
        <v>2.8366553140405881</v>
      </c>
      <c r="Q76" s="280">
        <f>IF(Q$10=0,0,Q$10/MAE!Q$5*1000)</f>
        <v>2.8409126210262863</v>
      </c>
    </row>
    <row r="77" spans="1:17" x14ac:dyDescent="0.25">
      <c r="A77" s="127" t="s">
        <v>295</v>
      </c>
      <c r="B77" s="305">
        <f>IF(B$15=0,0,B$15/MAE!B$5*1000)</f>
        <v>0</v>
      </c>
      <c r="C77" s="305">
        <f>IF(C$15=0,0,C$15/MAE!C$5*1000)</f>
        <v>0</v>
      </c>
      <c r="D77" s="305">
        <f>IF(D$15=0,0,D$15/MAE!D$5*1000)</f>
        <v>0</v>
      </c>
      <c r="E77" s="305">
        <f>IF(E$15=0,0,E$15/MAE!E$5*1000)</f>
        <v>0</v>
      </c>
      <c r="F77" s="305">
        <f>IF(F$15=0,0,F$15/MAE!F$5*1000)</f>
        <v>0</v>
      </c>
      <c r="G77" s="305">
        <f>IF(G$15=0,0,G$15/MAE!G$5*1000)</f>
        <v>0</v>
      </c>
      <c r="H77" s="305">
        <f>IF(H$15=0,0,H$15/MAE!H$5*1000)</f>
        <v>0</v>
      </c>
      <c r="I77" s="305">
        <f>IF(I$15=0,0,I$15/MAE!I$5*1000)</f>
        <v>0</v>
      </c>
      <c r="J77" s="305">
        <f>IF(J$15=0,0,J$15/MAE!J$5*1000)</f>
        <v>0</v>
      </c>
      <c r="K77" s="305">
        <f>IF(K$15=0,0,K$15/MAE!K$5*1000)</f>
        <v>0</v>
      </c>
      <c r="L77" s="305">
        <f>IF(L$15=0,0,L$15/MAE!L$5*1000)</f>
        <v>0</v>
      </c>
      <c r="M77" s="305">
        <f>IF(M$15=0,0,M$15/MAE!M$5*1000)</f>
        <v>0</v>
      </c>
      <c r="N77" s="305">
        <f>IF(N$15=0,0,N$15/MAE!N$5*1000)</f>
        <v>0</v>
      </c>
      <c r="O77" s="305">
        <f>IF(O$15=0,0,O$15/MAE!O$5*1000)</f>
        <v>0</v>
      </c>
      <c r="P77" s="305">
        <f>IF(P$15=0,0,P$15/MAE!P$5*1000)</f>
        <v>0</v>
      </c>
      <c r="Q77" s="305">
        <f>IF(Q$15=0,0,Q$15/MAE!Q$5*1000)</f>
        <v>0</v>
      </c>
    </row>
    <row r="78" spans="1:17" x14ac:dyDescent="0.25">
      <c r="A78" s="127" t="s">
        <v>294</v>
      </c>
      <c r="B78" s="305">
        <f>IF(B$23=0,0,B$23/MAE!B$5*1000)</f>
        <v>0</v>
      </c>
      <c r="C78" s="305">
        <f>IF(C$23=0,0,C$23/MAE!C$5*1000)</f>
        <v>0</v>
      </c>
      <c r="D78" s="305">
        <f>IF(D$23=0,0,D$23/MAE!D$5*1000)</f>
        <v>0</v>
      </c>
      <c r="E78" s="305">
        <f>IF(E$23=0,0,E$23/MAE!E$5*1000)</f>
        <v>0</v>
      </c>
      <c r="F78" s="305">
        <f>IF(F$23=0,0,F$23/MAE!F$5*1000)</f>
        <v>0</v>
      </c>
      <c r="G78" s="305">
        <f>IF(G$23=0,0,G$23/MAE!G$5*1000)</f>
        <v>0</v>
      </c>
      <c r="H78" s="305">
        <f>IF(H$23=0,0,H$23/MAE!H$5*1000)</f>
        <v>0</v>
      </c>
      <c r="I78" s="305">
        <f>IF(I$23=0,0,I$23/MAE!I$5*1000)</f>
        <v>0</v>
      </c>
      <c r="J78" s="305">
        <f>IF(J$23=0,0,J$23/MAE!J$5*1000)</f>
        <v>0</v>
      </c>
      <c r="K78" s="305">
        <f>IF(K$23=0,0,K$23/MAE!K$5*1000)</f>
        <v>0</v>
      </c>
      <c r="L78" s="305">
        <f>IF(L$23=0,0,L$23/MAE!L$5*1000)</f>
        <v>0</v>
      </c>
      <c r="M78" s="305">
        <f>IF(M$23=0,0,M$23/MAE!M$5*1000)</f>
        <v>0</v>
      </c>
      <c r="N78" s="305">
        <f>IF(N$23=0,0,N$23/MAE!N$5*1000)</f>
        <v>0</v>
      </c>
      <c r="O78" s="305">
        <f>IF(O$23=0,0,O$23/MAE!O$5*1000)</f>
        <v>0</v>
      </c>
      <c r="P78" s="305">
        <f>IF(P$23=0,0,P$23/MAE!P$5*1000)</f>
        <v>0</v>
      </c>
      <c r="Q78" s="305">
        <f>IF(Q$23=0,0,Q$23/MAE!Q$5*1000)</f>
        <v>0</v>
      </c>
    </row>
    <row r="79" spans="1:17" x14ac:dyDescent="0.25">
      <c r="A79" s="127" t="s">
        <v>293</v>
      </c>
      <c r="B79" s="305">
        <f>IF(B$26=0,0,B$26/MAE!B$5*1000)</f>
        <v>0</v>
      </c>
      <c r="C79" s="305">
        <f>IF(C$26=0,0,C$26/MAE!C$5*1000)</f>
        <v>0</v>
      </c>
      <c r="D79" s="305">
        <f>IF(D$26=0,0,D$26/MAE!D$5*1000)</f>
        <v>0</v>
      </c>
      <c r="E79" s="305">
        <f>IF(E$26=0,0,E$26/MAE!E$5*1000)</f>
        <v>0</v>
      </c>
      <c r="F79" s="305">
        <f>IF(F$26=0,0,F$26/MAE!F$5*1000)</f>
        <v>0</v>
      </c>
      <c r="G79" s="305">
        <f>IF(G$26=0,0,G$26/MAE!G$5*1000)</f>
        <v>0</v>
      </c>
      <c r="H79" s="305">
        <f>IF(H$26=0,0,H$26/MAE!H$5*1000)</f>
        <v>0</v>
      </c>
      <c r="I79" s="305">
        <f>IF(I$26=0,0,I$26/MAE!I$5*1000)</f>
        <v>0</v>
      </c>
      <c r="J79" s="305">
        <f>IF(J$26=0,0,J$26/MAE!J$5*1000)</f>
        <v>0</v>
      </c>
      <c r="K79" s="305">
        <f>IF(K$26=0,0,K$26/MAE!K$5*1000)</f>
        <v>0</v>
      </c>
      <c r="L79" s="305">
        <f>IF(L$26=0,0,L$26/MAE!L$5*1000)</f>
        <v>0</v>
      </c>
      <c r="M79" s="305">
        <f>IF(M$26=0,0,M$26/MAE!M$5*1000)</f>
        <v>0</v>
      </c>
      <c r="N79" s="305">
        <f>IF(N$26=0,0,N$26/MAE!N$5*1000)</f>
        <v>0</v>
      </c>
      <c r="O79" s="305">
        <f>IF(O$26=0,0,O$26/MAE!O$5*1000)</f>
        <v>0</v>
      </c>
      <c r="P79" s="305">
        <f>IF(P$26=0,0,P$26/MAE!P$5*1000)</f>
        <v>0</v>
      </c>
      <c r="Q79" s="305">
        <f>IF(Q$26=0,0,Q$26/MAE!Q$5*1000)</f>
        <v>0</v>
      </c>
    </row>
    <row r="80" spans="1:17" x14ac:dyDescent="0.25">
      <c r="A80" s="127" t="s">
        <v>292</v>
      </c>
      <c r="B80" s="305">
        <f>IF(B$34=0,0,B$34/MAE!B$5*1000)</f>
        <v>12.534676071905297</v>
      </c>
      <c r="C80" s="305">
        <f>IF(C$34=0,0,C$34/MAE!C$5*1000)</f>
        <v>14.412477903382261</v>
      </c>
      <c r="D80" s="305">
        <f>IF(D$34=0,0,D$34/MAE!D$5*1000)</f>
        <v>12.347323358486598</v>
      </c>
      <c r="E80" s="305">
        <f>IF(E$34=0,0,E$34/MAE!E$5*1000)</f>
        <v>4.5616869504584541</v>
      </c>
      <c r="F80" s="305">
        <f>IF(F$34=0,0,F$34/MAE!F$5*1000)</f>
        <v>6.6703636418888541</v>
      </c>
      <c r="G80" s="305">
        <f>IF(G$34=0,0,G$34/MAE!G$5*1000)</f>
        <v>4.4554562009176424</v>
      </c>
      <c r="H80" s="305">
        <f>IF(H$34=0,0,H$34/MAE!H$5*1000)</f>
        <v>3.631223223666054</v>
      </c>
      <c r="I80" s="305">
        <f>IF(I$34=0,0,I$34/MAE!I$5*1000)</f>
        <v>2.8075543194845292</v>
      </c>
      <c r="J80" s="305">
        <f>IF(J$34=0,0,J$34/MAE!J$5*1000)</f>
        <v>3.2965878280231671</v>
      </c>
      <c r="K80" s="305">
        <f>IF(K$34=0,0,K$34/MAE!K$5*1000)</f>
        <v>2.9870051908086297</v>
      </c>
      <c r="L80" s="305">
        <f>IF(L$34=0,0,L$34/MAE!L$5*1000)</f>
        <v>2.9190344748737189</v>
      </c>
      <c r="M80" s="305">
        <f>IF(M$34=0,0,M$34/MAE!M$5*1000)</f>
        <v>6.1999661161361841</v>
      </c>
      <c r="N80" s="305">
        <f>IF(N$34=0,0,N$34/MAE!N$5*1000)</f>
        <v>5.5337028637151446</v>
      </c>
      <c r="O80" s="305">
        <f>IF(O$34=0,0,O$34/MAE!O$5*1000)</f>
        <v>8.6884379502895559</v>
      </c>
      <c r="P80" s="305">
        <f>IF(P$34=0,0,P$34/MAE!P$5*1000)</f>
        <v>6.8828272183362049</v>
      </c>
      <c r="Q80" s="305">
        <f>IF(Q$34=0,0,Q$34/MAE!Q$5*1000)</f>
        <v>6.6057762261863395</v>
      </c>
    </row>
    <row r="81" spans="1:17" x14ac:dyDescent="0.25">
      <c r="A81" s="127" t="s">
        <v>291</v>
      </c>
      <c r="B81" s="305">
        <f>IF(B$45=0,0,B$45/MAE!B$5*1000)</f>
        <v>0</v>
      </c>
      <c r="C81" s="305">
        <f>IF(C$45=0,0,C$45/MAE!C$5*1000)</f>
        <v>0</v>
      </c>
      <c r="D81" s="305">
        <f>IF(D$45=0,0,D$45/MAE!D$5*1000)</f>
        <v>0</v>
      </c>
      <c r="E81" s="305">
        <f>IF(E$45=0,0,E$45/MAE!E$5*1000)</f>
        <v>0</v>
      </c>
      <c r="F81" s="305">
        <f>IF(F$45=0,0,F$45/MAE!F$5*1000)</f>
        <v>0</v>
      </c>
      <c r="G81" s="305">
        <f>IF(G$45=0,0,G$45/MAE!G$5*1000)</f>
        <v>0</v>
      </c>
      <c r="H81" s="305">
        <f>IF(H$45=0,0,H$45/MAE!H$5*1000)</f>
        <v>0</v>
      </c>
      <c r="I81" s="305">
        <f>IF(I$45=0,0,I$45/MAE!I$5*1000)</f>
        <v>0</v>
      </c>
      <c r="J81" s="305">
        <f>IF(J$45=0,0,J$45/MAE!J$5*1000)</f>
        <v>0</v>
      </c>
      <c r="K81" s="305">
        <f>IF(K$45=0,0,K$45/MAE!K$5*1000)</f>
        <v>0</v>
      </c>
      <c r="L81" s="305">
        <f>IF(L$45=0,0,L$45/MAE!L$5*1000)</f>
        <v>0</v>
      </c>
      <c r="M81" s="305">
        <f>IF(M$45=0,0,M$45/MAE!M$5*1000)</f>
        <v>0</v>
      </c>
      <c r="N81" s="305">
        <f>IF(N$45=0,0,N$45/MAE!N$5*1000)</f>
        <v>0</v>
      </c>
      <c r="O81" s="305">
        <f>IF(O$45=0,0,O$45/MAE!O$5*1000)</f>
        <v>0</v>
      </c>
      <c r="P81" s="305">
        <f>IF(P$45=0,0,P$45/MAE!P$5*1000)</f>
        <v>0</v>
      </c>
      <c r="Q81" s="305">
        <f>IF(Q$45=0,0,Q$45/MAE!Q$5*1000)</f>
        <v>0</v>
      </c>
    </row>
    <row r="82" spans="1:17" x14ac:dyDescent="0.25">
      <c r="A82" s="72" t="s">
        <v>290</v>
      </c>
      <c r="B82" s="304">
        <f>IF(B$46=0,0,B$46/MAE!B$5*1000)</f>
        <v>10.806760667097075</v>
      </c>
      <c r="C82" s="304">
        <f>IF(C$46=0,0,C$46/MAE!C$5*1000)</f>
        <v>8.8102874357787666</v>
      </c>
      <c r="D82" s="304">
        <f>IF(D$46=0,0,D$46/MAE!D$5*1000)</f>
        <v>11.004350912694031</v>
      </c>
      <c r="E82" s="304">
        <f>IF(E$46=0,0,E$46/MAE!E$5*1000)</f>
        <v>19.63257147933232</v>
      </c>
      <c r="F82" s="304">
        <f>IF(F$46=0,0,F$46/MAE!F$5*1000)</f>
        <v>17.224346729380869</v>
      </c>
      <c r="G82" s="304">
        <f>IF(G$46=0,0,G$46/MAE!G$5*1000)</f>
        <v>19.591829224834367</v>
      </c>
      <c r="H82" s="304">
        <f>IF(H$46=0,0,H$46/MAE!H$5*1000)</f>
        <v>20.527334856872841</v>
      </c>
      <c r="I82" s="304">
        <f>IF(I$46=0,0,I$46/MAE!I$5*1000)</f>
        <v>20.934342508459892</v>
      </c>
      <c r="J82" s="304">
        <f>IF(J$46=0,0,J$46/MAE!J$5*1000)</f>
        <v>20.384726509519723</v>
      </c>
      <c r="K82" s="304">
        <f>IF(K$46=0,0,K$46/MAE!K$5*1000)</f>
        <v>20.712224377904747</v>
      </c>
      <c r="L82" s="304">
        <f>IF(L$46=0,0,L$46/MAE!L$5*1000)</f>
        <v>20.411298647095574</v>
      </c>
      <c r="M82" s="304">
        <f>IF(M$46=0,0,M$46/MAE!M$5*1000)</f>
        <v>16.718980582802562</v>
      </c>
      <c r="N82" s="304">
        <f>IF(N$46=0,0,N$46/MAE!N$5*1000)</f>
        <v>17.502041880935728</v>
      </c>
      <c r="O82" s="304">
        <f>IF(O$46=0,0,O$46/MAE!O$5*1000)</f>
        <v>14.256976533770573</v>
      </c>
      <c r="P82" s="304">
        <f>IF(P$46=0,0,P$46/MAE!P$5*1000)</f>
        <v>15.985785189087835</v>
      </c>
      <c r="Q82" s="304">
        <f>IF(Q$46=0,0,Q$46/MAE!Q$5*1000)</f>
        <v>16.297157835642956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6.0673530211388895</v>
      </c>
      <c r="C5" s="96">
        <v>6.6043946661568631</v>
      </c>
      <c r="D5" s="96">
        <v>6.7611017417032571</v>
      </c>
      <c r="E5" s="96">
        <v>7.1752355778555792</v>
      </c>
      <c r="F5" s="96">
        <v>7.2670771470434401</v>
      </c>
      <c r="G5" s="96">
        <v>6.2018812163229171</v>
      </c>
      <c r="H5" s="96">
        <v>5.8766860783306445</v>
      </c>
      <c r="I5" s="96">
        <v>6.2194990065498432</v>
      </c>
      <c r="J5" s="96">
        <v>6.4227832820195436</v>
      </c>
      <c r="K5" s="96">
        <v>5.8489418349635605</v>
      </c>
      <c r="L5" s="96">
        <v>6.7722473501489979</v>
      </c>
      <c r="M5" s="96">
        <v>4.9797154269143462</v>
      </c>
      <c r="N5" s="96">
        <v>4.6515563451176796</v>
      </c>
      <c r="O5" s="96">
        <v>5.0707343263836249</v>
      </c>
      <c r="P5" s="96">
        <v>4.2734833160792665</v>
      </c>
      <c r="Q5" s="96">
        <v>4.3838097623450896</v>
      </c>
    </row>
    <row r="6" spans="1:17" x14ac:dyDescent="0.25">
      <c r="A6" s="76" t="s">
        <v>83</v>
      </c>
      <c r="B6" s="95">
        <v>0.33400857636413167</v>
      </c>
      <c r="C6" s="95">
        <v>0.36172432994467801</v>
      </c>
      <c r="D6" s="95">
        <v>0.372362780417624</v>
      </c>
      <c r="E6" s="95">
        <v>0.40942961100245562</v>
      </c>
      <c r="F6" s="95">
        <v>0.41204864480061526</v>
      </c>
      <c r="G6" s="95">
        <v>0.35389664939634796</v>
      </c>
      <c r="H6" s="95">
        <v>0.33689180778712569</v>
      </c>
      <c r="I6" s="95">
        <v>0.35793958763499861</v>
      </c>
      <c r="J6" s="95">
        <v>0.36869562822579743</v>
      </c>
      <c r="K6" s="95">
        <v>0.3360086421993318</v>
      </c>
      <c r="L6" s="95">
        <v>0.38894316477983598</v>
      </c>
      <c r="M6" s="95">
        <v>0.28095163997469547</v>
      </c>
      <c r="N6" s="95">
        <v>0.26377457707485924</v>
      </c>
      <c r="O6" s="95">
        <v>0.28641724031945814</v>
      </c>
      <c r="P6" s="95">
        <v>0.2405770628932298</v>
      </c>
      <c r="Q6" s="95">
        <v>0.24715830832837551</v>
      </c>
    </row>
    <row r="7" spans="1:17" x14ac:dyDescent="0.25">
      <c r="A7" s="76" t="s">
        <v>82</v>
      </c>
      <c r="B7" s="95">
        <v>0.11455022960123092</v>
      </c>
      <c r="C7" s="95">
        <v>0.1240555122822407</v>
      </c>
      <c r="D7" s="95">
        <v>0.12770403220212664</v>
      </c>
      <c r="E7" s="95">
        <v>0.14041632240827229</v>
      </c>
      <c r="F7" s="95">
        <v>0.14131453564033464</v>
      </c>
      <c r="G7" s="95">
        <v>0.12137096264038134</v>
      </c>
      <c r="H7" s="95">
        <v>0.11553905098148609</v>
      </c>
      <c r="I7" s="95">
        <v>0.12275751237674541</v>
      </c>
      <c r="J7" s="95">
        <v>0.12644636052755734</v>
      </c>
      <c r="K7" s="95">
        <v>0.11523616408570946</v>
      </c>
      <c r="L7" s="95">
        <v>0.13339037372138596</v>
      </c>
      <c r="M7" s="95">
        <v>9.6354037421057623E-2</v>
      </c>
      <c r="N7" s="95">
        <v>9.0463061445321194E-2</v>
      </c>
      <c r="O7" s="95">
        <v>9.8228497595752612E-2</v>
      </c>
      <c r="P7" s="95">
        <v>8.2507335863033993E-2</v>
      </c>
      <c r="Q7" s="95">
        <v>8.4764413162857932E-2</v>
      </c>
    </row>
    <row r="8" spans="1:17" x14ac:dyDescent="0.25">
      <c r="A8" s="76" t="s">
        <v>81</v>
      </c>
      <c r="B8" s="95">
        <v>0.77016903006698711</v>
      </c>
      <c r="C8" s="95">
        <v>0.83407701496086617</v>
      </c>
      <c r="D8" s="95">
        <v>0.85860753801316081</v>
      </c>
      <c r="E8" s="95">
        <v>0.94407757375276646</v>
      </c>
      <c r="F8" s="95">
        <v>0.95011663640797872</v>
      </c>
      <c r="G8" s="95">
        <v>0.81602766664410564</v>
      </c>
      <c r="H8" s="95">
        <v>0.7768172891406856</v>
      </c>
      <c r="I8" s="95">
        <v>0.8253500195482647</v>
      </c>
      <c r="J8" s="95">
        <v>0.85015168613824355</v>
      </c>
      <c r="K8" s="95">
        <v>0.77478085405406605</v>
      </c>
      <c r="L8" s="95">
        <v>0.89683918667735973</v>
      </c>
      <c r="M8" s="95">
        <v>0.64782843126502743</v>
      </c>
      <c r="N8" s="95">
        <v>0.60822093969407987</v>
      </c>
      <c r="O8" s="95">
        <v>0.66043120979868575</v>
      </c>
      <c r="P8" s="95">
        <v>0.55473127427377233</v>
      </c>
      <c r="Q8" s="95">
        <v>0.56990654752152614</v>
      </c>
    </row>
    <row r="9" spans="1:17" x14ac:dyDescent="0.25">
      <c r="A9" s="76" t="s">
        <v>80</v>
      </c>
      <c r="B9" s="95">
        <v>0.34027190452628225</v>
      </c>
      <c r="C9" s="95">
        <v>0.36850738386305298</v>
      </c>
      <c r="D9" s="95">
        <v>0.3793453265381877</v>
      </c>
      <c r="E9" s="95">
        <v>0.41710723425669916</v>
      </c>
      <c r="F9" s="95">
        <v>0.41977538017145238</v>
      </c>
      <c r="G9" s="95">
        <v>0.36053291866459092</v>
      </c>
      <c r="H9" s="95">
        <v>0.34320920229920715</v>
      </c>
      <c r="I9" s="95">
        <v>0.36465167007308186</v>
      </c>
      <c r="J9" s="95">
        <v>0.37560940791572633</v>
      </c>
      <c r="K9" s="95">
        <v>0.34230947559206093</v>
      </c>
      <c r="L9" s="95">
        <v>0.39623662623510642</v>
      </c>
      <c r="M9" s="95">
        <v>0.2862200445708023</v>
      </c>
      <c r="N9" s="95">
        <v>0.26872087742150425</v>
      </c>
      <c r="O9" s="95">
        <v>0.29178813584240004</v>
      </c>
      <c r="P9" s="95">
        <v>0.24508836349990623</v>
      </c>
      <c r="Q9" s="95">
        <v>0.25179302043641122</v>
      </c>
    </row>
    <row r="10" spans="1:17" x14ac:dyDescent="0.25">
      <c r="A10" s="76" t="s">
        <v>79</v>
      </c>
      <c r="B10" s="95">
        <v>0.61345705386174487</v>
      </c>
      <c r="C10" s="95">
        <v>0.66436120944409793</v>
      </c>
      <c r="D10" s="95">
        <v>0.68390032594173156</v>
      </c>
      <c r="E10" s="95">
        <v>0.75197914276161348</v>
      </c>
      <c r="F10" s="95">
        <v>0.75678939277157653</v>
      </c>
      <c r="G10" s="95">
        <v>0.64998449522908797</v>
      </c>
      <c r="H10" s="95">
        <v>0.61875254259920542</v>
      </c>
      <c r="I10" s="95">
        <v>0.65740996019117259</v>
      </c>
      <c r="J10" s="95">
        <v>0.67716504864990534</v>
      </c>
      <c r="K10" s="95">
        <v>0.61713047598804915</v>
      </c>
      <c r="L10" s="95">
        <v>0.71435269891208686</v>
      </c>
      <c r="M10" s="95">
        <v>0.51600999954146876</v>
      </c>
      <c r="N10" s="95">
        <v>0.48446173657398245</v>
      </c>
      <c r="O10" s="95">
        <v>0.49307389460435047</v>
      </c>
      <c r="P10" s="95">
        <v>0.44185600811728448</v>
      </c>
      <c r="Q10" s="95">
        <v>0.45394345652754375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4.8188607076206452E-2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2.5002991263362447E-16</v>
      </c>
      <c r="M12" s="91">
        <v>3.7504486895043672E-16</v>
      </c>
      <c r="N12" s="91">
        <v>0</v>
      </c>
      <c r="O12" s="91">
        <v>5.9142160778280661E-2</v>
      </c>
      <c r="P12" s="91">
        <v>3.7504486895043672E-16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0.61345705386174487</v>
      </c>
      <c r="C14" s="89">
        <v>0.66436120944409793</v>
      </c>
      <c r="D14" s="89">
        <v>0.68390032594173156</v>
      </c>
      <c r="E14" s="89">
        <v>0.75197914276161348</v>
      </c>
      <c r="F14" s="89">
        <v>0.75678939277157653</v>
      </c>
      <c r="G14" s="89">
        <v>0.64998449522908797</v>
      </c>
      <c r="H14" s="89">
        <v>0.61875254259920542</v>
      </c>
      <c r="I14" s="89">
        <v>0.65740996019117259</v>
      </c>
      <c r="J14" s="89">
        <v>0.67716504864990534</v>
      </c>
      <c r="K14" s="89">
        <v>0.61713047598804915</v>
      </c>
      <c r="L14" s="89">
        <v>0.71435269891208664</v>
      </c>
      <c r="M14" s="89">
        <v>0.51600999954146842</v>
      </c>
      <c r="N14" s="89">
        <v>0.48446173657398245</v>
      </c>
      <c r="O14" s="89">
        <v>0.38574312674986333</v>
      </c>
      <c r="P14" s="89">
        <v>0.44185600811728409</v>
      </c>
      <c r="Q14" s="89">
        <v>0.45394345652754375</v>
      </c>
    </row>
    <row r="15" spans="1:17" x14ac:dyDescent="0.25">
      <c r="A15" s="74" t="s">
        <v>295</v>
      </c>
      <c r="B15" s="313">
        <v>0</v>
      </c>
      <c r="C15" s="313">
        <v>0</v>
      </c>
      <c r="D15" s="313">
        <v>0</v>
      </c>
      <c r="E15" s="313">
        <v>0</v>
      </c>
      <c r="F15" s="313">
        <v>0</v>
      </c>
      <c r="G15" s="313">
        <v>0</v>
      </c>
      <c r="H15" s="313">
        <v>0</v>
      </c>
      <c r="I15" s="313">
        <v>0</v>
      </c>
      <c r="J15" s="313">
        <v>0</v>
      </c>
      <c r="K15" s="313">
        <v>0</v>
      </c>
      <c r="L15" s="313">
        <v>0</v>
      </c>
      <c r="M15" s="313">
        <v>0</v>
      </c>
      <c r="N15" s="313">
        <v>0</v>
      </c>
      <c r="O15" s="313">
        <v>0</v>
      </c>
      <c r="P15" s="313">
        <v>0</v>
      </c>
      <c r="Q15" s="313">
        <v>0</v>
      </c>
    </row>
    <row r="16" spans="1:17" x14ac:dyDescent="0.25">
      <c r="A16" s="310" t="s">
        <v>301</v>
      </c>
      <c r="B16" s="309">
        <v>0</v>
      </c>
      <c r="C16" s="309">
        <v>0</v>
      </c>
      <c r="D16" s="309">
        <v>0</v>
      </c>
      <c r="E16" s="309">
        <v>0</v>
      </c>
      <c r="F16" s="309">
        <v>0</v>
      </c>
      <c r="G16" s="309">
        <v>0</v>
      </c>
      <c r="H16" s="309">
        <v>0</v>
      </c>
      <c r="I16" s="309">
        <v>0</v>
      </c>
      <c r="J16" s="309">
        <v>0</v>
      </c>
      <c r="K16" s="309">
        <v>0</v>
      </c>
      <c r="L16" s="309">
        <v>0</v>
      </c>
      <c r="M16" s="309">
        <v>0</v>
      </c>
      <c r="N16" s="309">
        <v>0</v>
      </c>
      <c r="O16" s="309">
        <v>0</v>
      </c>
      <c r="P16" s="309">
        <v>0</v>
      </c>
      <c r="Q16" s="309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74" t="s">
        <v>294</v>
      </c>
      <c r="B23" s="313">
        <v>0</v>
      </c>
      <c r="C23" s="313">
        <v>0</v>
      </c>
      <c r="D23" s="313">
        <v>0</v>
      </c>
      <c r="E23" s="313">
        <v>0</v>
      </c>
      <c r="F23" s="313">
        <v>0</v>
      </c>
      <c r="G23" s="313">
        <v>0</v>
      </c>
      <c r="H23" s="313">
        <v>0</v>
      </c>
      <c r="I23" s="313">
        <v>0</v>
      </c>
      <c r="J23" s="313">
        <v>0</v>
      </c>
      <c r="K23" s="313">
        <v>0</v>
      </c>
      <c r="L23" s="313">
        <v>0</v>
      </c>
      <c r="M23" s="313">
        <v>0</v>
      </c>
      <c r="N23" s="313">
        <v>0</v>
      </c>
      <c r="O23" s="313">
        <v>0</v>
      </c>
      <c r="P23" s="313">
        <v>0</v>
      </c>
      <c r="Q23" s="313">
        <v>0</v>
      </c>
    </row>
    <row r="24" spans="1:17" x14ac:dyDescent="0.25">
      <c r="A24" s="310" t="s">
        <v>299</v>
      </c>
      <c r="B24" s="312">
        <v>0</v>
      </c>
      <c r="C24" s="312">
        <v>0</v>
      </c>
      <c r="D24" s="312">
        <v>0</v>
      </c>
      <c r="E24" s="312">
        <v>0</v>
      </c>
      <c r="F24" s="312">
        <v>0</v>
      </c>
      <c r="G24" s="312">
        <v>0</v>
      </c>
      <c r="H24" s="312">
        <v>0</v>
      </c>
      <c r="I24" s="312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</row>
    <row r="25" spans="1:17" x14ac:dyDescent="0.25">
      <c r="A25" s="149" t="s">
        <v>298</v>
      </c>
      <c r="B25" s="148">
        <v>0</v>
      </c>
      <c r="C25" s="148">
        <v>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0</v>
      </c>
      <c r="M25" s="148">
        <v>0</v>
      </c>
      <c r="N25" s="148">
        <v>0</v>
      </c>
      <c r="O25" s="148">
        <v>0</v>
      </c>
      <c r="P25" s="148">
        <v>0</v>
      </c>
      <c r="Q25" s="148">
        <v>0</v>
      </c>
    </row>
    <row r="26" spans="1:17" x14ac:dyDescent="0.25">
      <c r="A26" s="127" t="s">
        <v>293</v>
      </c>
      <c r="B26" s="311">
        <v>0</v>
      </c>
      <c r="C26" s="311">
        <v>0</v>
      </c>
      <c r="D26" s="311">
        <v>0</v>
      </c>
      <c r="E26" s="311">
        <v>0</v>
      </c>
      <c r="F26" s="311">
        <v>0</v>
      </c>
      <c r="G26" s="311">
        <v>0</v>
      </c>
      <c r="H26" s="311">
        <v>0</v>
      </c>
      <c r="I26" s="311">
        <v>0</v>
      </c>
      <c r="J26" s="311">
        <v>0</v>
      </c>
      <c r="K26" s="311">
        <v>0</v>
      </c>
      <c r="L26" s="311">
        <v>0</v>
      </c>
      <c r="M26" s="311">
        <v>0</v>
      </c>
      <c r="N26" s="311">
        <v>0</v>
      </c>
      <c r="O26" s="311">
        <v>0</v>
      </c>
      <c r="P26" s="311">
        <v>0</v>
      </c>
      <c r="Q26" s="311">
        <v>0</v>
      </c>
    </row>
    <row r="27" spans="1:17" x14ac:dyDescent="0.25">
      <c r="A27" s="310" t="s">
        <v>297</v>
      </c>
      <c r="B27" s="309">
        <v>0</v>
      </c>
      <c r="C27" s="309">
        <v>0</v>
      </c>
      <c r="D27" s="309">
        <v>0</v>
      </c>
      <c r="E27" s="309">
        <v>0</v>
      </c>
      <c r="F27" s="309">
        <v>0</v>
      </c>
      <c r="G27" s="309">
        <v>0</v>
      </c>
      <c r="H27" s="309">
        <v>0</v>
      </c>
      <c r="I27" s="309">
        <v>0</v>
      </c>
      <c r="J27" s="309">
        <v>0</v>
      </c>
      <c r="K27" s="309">
        <v>0</v>
      </c>
      <c r="L27" s="309">
        <v>0</v>
      </c>
      <c r="M27" s="309">
        <v>0</v>
      </c>
      <c r="N27" s="309">
        <v>0</v>
      </c>
      <c r="O27" s="309">
        <v>0</v>
      </c>
      <c r="P27" s="309">
        <v>0</v>
      </c>
      <c r="Q27" s="309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86" t="s">
        <v>292</v>
      </c>
      <c r="B34" s="85">
        <v>2.2524864924160295</v>
      </c>
      <c r="C34" s="85">
        <v>2.7941650392644668</v>
      </c>
      <c r="D34" s="85">
        <v>2.4755134537189996</v>
      </c>
      <c r="E34" s="85">
        <v>0.98364491421803479</v>
      </c>
      <c r="F34" s="85">
        <v>1.432424400293568</v>
      </c>
      <c r="G34" s="85">
        <v>0.83781373482772326</v>
      </c>
      <c r="H34" s="85">
        <v>0.6452356093051056</v>
      </c>
      <c r="I34" s="85">
        <v>0.53934719792951302</v>
      </c>
      <c r="J34" s="85">
        <v>0.65399251142366743</v>
      </c>
      <c r="K34" s="85">
        <v>0.54459450069144555</v>
      </c>
      <c r="L34" s="85">
        <v>0.62845504297014765</v>
      </c>
      <c r="M34" s="85">
        <v>0.97563084332183403</v>
      </c>
      <c r="N34" s="85">
        <v>0.80740689286963863</v>
      </c>
      <c r="O34" s="85">
        <v>1.3506873197750364</v>
      </c>
      <c r="P34" s="85">
        <v>0.92262923382526441</v>
      </c>
      <c r="Q34" s="85">
        <v>0.90835139633706763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0.55007389268401219</v>
      </c>
      <c r="C38" s="87">
        <v>1.1045999022727047</v>
      </c>
      <c r="D38" s="87">
        <v>0.55402136159699256</v>
      </c>
      <c r="E38" s="87">
        <v>0</v>
      </c>
      <c r="F38" s="87">
        <v>0.55358294811382447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0.52017325109804258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1.7024125997320172</v>
      </c>
      <c r="C41" s="87">
        <v>1.6895651369917621</v>
      </c>
      <c r="D41" s="87">
        <v>1.9214920921220071</v>
      </c>
      <c r="E41" s="87">
        <v>0.98364491421803479</v>
      </c>
      <c r="F41" s="87">
        <v>0.87884145217974352</v>
      </c>
      <c r="G41" s="87">
        <v>0.80765396454342187</v>
      </c>
      <c r="H41" s="87">
        <v>0.6452356093051056</v>
      </c>
      <c r="I41" s="87">
        <v>0.53934719792951302</v>
      </c>
      <c r="J41" s="87">
        <v>0.65399251142366743</v>
      </c>
      <c r="K41" s="87">
        <v>0.47980416137480969</v>
      </c>
      <c r="L41" s="87">
        <v>0.51914780375510494</v>
      </c>
      <c r="M41" s="87">
        <v>0.88172100111268503</v>
      </c>
      <c r="N41" s="87">
        <v>0.80740689286963863</v>
      </c>
      <c r="O41" s="87">
        <v>0.83051406867699396</v>
      </c>
      <c r="P41" s="87">
        <v>0.92262923382526441</v>
      </c>
      <c r="Q41" s="87">
        <v>0.90835139633706763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3.0159770284301422E-2</v>
      </c>
      <c r="H44" s="87">
        <v>0</v>
      </c>
      <c r="I44" s="87">
        <v>0</v>
      </c>
      <c r="J44" s="87">
        <v>0</v>
      </c>
      <c r="K44" s="87">
        <v>6.4790339316635859E-2</v>
      </c>
      <c r="L44" s="87">
        <v>0.10930723921504275</v>
      </c>
      <c r="M44" s="87">
        <v>9.3909842209149039E-2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0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</row>
    <row r="46" spans="1:17" x14ac:dyDescent="0.25">
      <c r="A46" s="86" t="s">
        <v>290</v>
      </c>
      <c r="B46" s="85">
        <v>1.6424097343024835</v>
      </c>
      <c r="C46" s="85">
        <v>1.4575041763974605</v>
      </c>
      <c r="D46" s="85">
        <v>1.8636682848714266</v>
      </c>
      <c r="E46" s="85">
        <v>3.5285807794557367</v>
      </c>
      <c r="F46" s="85">
        <v>3.1546081569579147</v>
      </c>
      <c r="G46" s="85">
        <v>3.0622547889206801</v>
      </c>
      <c r="H46" s="85">
        <v>3.0402405762178297</v>
      </c>
      <c r="I46" s="85">
        <v>3.3520430587960668</v>
      </c>
      <c r="J46" s="85">
        <v>3.3707226391386458</v>
      </c>
      <c r="K46" s="85">
        <v>3.1188817223528975</v>
      </c>
      <c r="L46" s="85">
        <v>3.6140302568530749</v>
      </c>
      <c r="M46" s="85">
        <v>2.1767204308194597</v>
      </c>
      <c r="N46" s="85">
        <v>2.1285082600382936</v>
      </c>
      <c r="O46" s="85">
        <v>1.8901080284479415</v>
      </c>
      <c r="P46" s="85">
        <v>1.7860940376067751</v>
      </c>
      <c r="Q46" s="85">
        <v>1.8678926200313075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0.99999999999999989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0.99999999999999989</v>
      </c>
      <c r="K50" s="77">
        <f t="shared" si="0"/>
        <v>1</v>
      </c>
      <c r="L50" s="77">
        <f t="shared" si="0"/>
        <v>1</v>
      </c>
      <c r="M50" s="77">
        <f t="shared" si="0"/>
        <v>0.99999999999999978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5.5050130625403378E-2</v>
      </c>
      <c r="C51" s="75">
        <f t="shared" si="1"/>
        <v>5.4770247423018947E-2</v>
      </c>
      <c r="D51" s="75">
        <f t="shared" si="1"/>
        <v>5.507427556086715E-2</v>
      </c>
      <c r="E51" s="75">
        <f t="shared" si="1"/>
        <v>5.7061486910067342E-2</v>
      </c>
      <c r="F51" s="75">
        <f t="shared" si="1"/>
        <v>5.6700739026591236E-2</v>
      </c>
      <c r="G51" s="75">
        <f t="shared" si="1"/>
        <v>5.7062790635995536E-2</v>
      </c>
      <c r="H51" s="75">
        <f t="shared" si="1"/>
        <v>5.7326834085856863E-2</v>
      </c>
      <c r="I51" s="75">
        <f t="shared" si="1"/>
        <v>5.7551192991275875E-2</v>
      </c>
      <c r="J51" s="75">
        <f t="shared" si="1"/>
        <v>5.7404338903657801E-2</v>
      </c>
      <c r="K51" s="75">
        <f t="shared" si="1"/>
        <v>5.7447766054152458E-2</v>
      </c>
      <c r="L51" s="75">
        <f t="shared" si="1"/>
        <v>5.74319195194899E-2</v>
      </c>
      <c r="M51" s="75">
        <f t="shared" si="1"/>
        <v>5.6419215936759991E-2</v>
      </c>
      <c r="N51" s="75">
        <f t="shared" si="1"/>
        <v>5.6706735875986902E-2</v>
      </c>
      <c r="O51" s="75">
        <f t="shared" si="1"/>
        <v>5.6484371273248471E-2</v>
      </c>
      <c r="P51" s="75">
        <f t="shared" si="1"/>
        <v>5.6295308791318437E-2</v>
      </c>
      <c r="Q51" s="75">
        <f t="shared" si="1"/>
        <v>5.6379797876119478E-2</v>
      </c>
    </row>
    <row r="52" spans="1:17" x14ac:dyDescent="0.25">
      <c r="A52" s="76" t="s">
        <v>82</v>
      </c>
      <c r="B52" s="75">
        <f t="shared" ref="B52:Q52" si="2">IF(B$7=0,0,B$7/B$5)</f>
        <v>1.8879770008788602E-2</v>
      </c>
      <c r="C52" s="75">
        <f t="shared" si="2"/>
        <v>1.8783782398399479E-2</v>
      </c>
      <c r="D52" s="75">
        <f t="shared" si="2"/>
        <v>1.8888050658139546E-2</v>
      </c>
      <c r="E52" s="75">
        <f t="shared" si="2"/>
        <v>1.9569576620122302E-2</v>
      </c>
      <c r="F52" s="75">
        <f t="shared" si="2"/>
        <v>1.9445855985969197E-2</v>
      </c>
      <c r="G52" s="75">
        <f t="shared" si="2"/>
        <v>1.95700237406904E-2</v>
      </c>
      <c r="H52" s="75">
        <f t="shared" si="2"/>
        <v>1.9660579013658423E-2</v>
      </c>
      <c r="I52" s="75">
        <f t="shared" si="2"/>
        <v>1.9737524235869757E-2</v>
      </c>
      <c r="J52" s="75">
        <f t="shared" si="2"/>
        <v>1.9687159752305741E-2</v>
      </c>
      <c r="K52" s="75">
        <f t="shared" si="2"/>
        <v>1.9702053352087641E-2</v>
      </c>
      <c r="L52" s="75">
        <f t="shared" si="2"/>
        <v>1.9696618688691457E-2</v>
      </c>
      <c r="M52" s="75">
        <f t="shared" si="2"/>
        <v>1.9349305966418023E-2</v>
      </c>
      <c r="N52" s="75">
        <f t="shared" si="2"/>
        <v>1.9447912641168397E-2</v>
      </c>
      <c r="O52" s="75">
        <f t="shared" si="2"/>
        <v>1.9371651376933363E-2</v>
      </c>
      <c r="P52" s="75">
        <f t="shared" si="2"/>
        <v>1.930681127327551E-2</v>
      </c>
      <c r="Q52" s="75">
        <f t="shared" si="2"/>
        <v>1.9335787307867523E-2</v>
      </c>
    </row>
    <row r="53" spans="1:17" x14ac:dyDescent="0.25">
      <c r="A53" s="76" t="s">
        <v>81</v>
      </c>
      <c r="B53" s="75">
        <f t="shared" ref="B53:Q53" si="3">IF(B$8=0,0,B$8/B$5)</f>
        <v>0.12693657800752467</v>
      </c>
      <c r="C53" s="75">
        <f t="shared" si="3"/>
        <v>0.12629121321821621</v>
      </c>
      <c r="D53" s="75">
        <f t="shared" si="3"/>
        <v>0.12699225227113065</v>
      </c>
      <c r="E53" s="75">
        <f t="shared" si="3"/>
        <v>0.13157443592046039</v>
      </c>
      <c r="F53" s="75">
        <f t="shared" si="3"/>
        <v>0.1307426104310076</v>
      </c>
      <c r="G53" s="75">
        <f t="shared" si="3"/>
        <v>0.13157744209875835</v>
      </c>
      <c r="H53" s="75">
        <f t="shared" si="3"/>
        <v>0.13218628301502733</v>
      </c>
      <c r="I53" s="75">
        <f t="shared" si="3"/>
        <v>0.13270361787646831</v>
      </c>
      <c r="J53" s="75">
        <f t="shared" si="3"/>
        <v>0.13236499642113514</v>
      </c>
      <c r="K53" s="75">
        <f t="shared" si="3"/>
        <v>0.13246513231207283</v>
      </c>
      <c r="L53" s="75">
        <f t="shared" si="3"/>
        <v>0.13242859280053143</v>
      </c>
      <c r="M53" s="75">
        <f t="shared" si="3"/>
        <v>0.13009346433003921</v>
      </c>
      <c r="N53" s="75">
        <f t="shared" si="3"/>
        <v>0.1307564381827761</v>
      </c>
      <c r="O53" s="75">
        <f t="shared" si="3"/>
        <v>0.13024370185643228</v>
      </c>
      <c r="P53" s="75">
        <f t="shared" si="3"/>
        <v>0.12980775476215359</v>
      </c>
      <c r="Q53" s="75">
        <f t="shared" si="3"/>
        <v>0.13000257274317908</v>
      </c>
    </row>
    <row r="54" spans="1:17" x14ac:dyDescent="0.25">
      <c r="A54" s="76" t="s">
        <v>80</v>
      </c>
      <c r="B54" s="75">
        <f t="shared" ref="B54:Q54" si="4">IF(B$9=0,0,B$9/B$5)</f>
        <v>5.6082430565810484E-2</v>
      </c>
      <c r="C54" s="75">
        <f t="shared" si="4"/>
        <v>5.5797298994169534E-2</v>
      </c>
      <c r="D54" s="75">
        <f t="shared" si="4"/>
        <v>5.6107028267056221E-2</v>
      </c>
      <c r="E54" s="75">
        <f t="shared" si="4"/>
        <v>5.8131503799539019E-2</v>
      </c>
      <c r="F54" s="75">
        <f t="shared" si="4"/>
        <v>5.7763991172466785E-2</v>
      </c>
      <c r="G54" s="75">
        <f t="shared" si="4"/>
        <v>5.813283197293323E-2</v>
      </c>
      <c r="H54" s="75">
        <f t="shared" si="4"/>
        <v>5.8401826765043158E-2</v>
      </c>
      <c r="I54" s="75">
        <f t="shared" si="4"/>
        <v>5.8630392848212046E-2</v>
      </c>
      <c r="J54" s="75">
        <f t="shared" si="4"/>
        <v>5.8480784953033917E-2</v>
      </c>
      <c r="K54" s="75">
        <f t="shared" si="4"/>
        <v>5.8525026449368606E-2</v>
      </c>
      <c r="L54" s="75">
        <f t="shared" si="4"/>
        <v>5.8508882760519479E-2</v>
      </c>
      <c r="M54" s="75">
        <f t="shared" si="4"/>
        <v>5.747718896221285E-2</v>
      </c>
      <c r="N54" s="75">
        <f t="shared" si="4"/>
        <v>5.7770100474770422E-2</v>
      </c>
      <c r="O54" s="75">
        <f t="shared" si="4"/>
        <v>5.754356609144206E-2</v>
      </c>
      <c r="P54" s="75">
        <f t="shared" si="4"/>
        <v>5.7350958310225499E-2</v>
      </c>
      <c r="Q54" s="75">
        <f t="shared" si="4"/>
        <v>5.7437031734177316E-2</v>
      </c>
    </row>
    <row r="55" spans="1:17" x14ac:dyDescent="0.25">
      <c r="A55" s="76" t="s">
        <v>79</v>
      </c>
      <c r="B55" s="75">
        <f t="shared" ref="B55:Q55" si="5">IF(B$10=0,0,B$10/B$5)</f>
        <v>0.10110785571969146</v>
      </c>
      <c r="C55" s="75">
        <f t="shared" si="5"/>
        <v>0.10059380806669656</v>
      </c>
      <c r="D55" s="75">
        <f t="shared" si="5"/>
        <v>0.10115220153001918</v>
      </c>
      <c r="E55" s="75">
        <f t="shared" si="5"/>
        <v>0.10480201445683447</v>
      </c>
      <c r="F55" s="75">
        <f t="shared" si="5"/>
        <v>0.10413944663838763</v>
      </c>
      <c r="G55" s="75">
        <f t="shared" si="5"/>
        <v>0.10480440894584925</v>
      </c>
      <c r="H55" s="75">
        <f t="shared" si="5"/>
        <v>0.1052893645077892</v>
      </c>
      <c r="I55" s="75">
        <f t="shared" si="5"/>
        <v>0.1057014334271691</v>
      </c>
      <c r="J55" s="75">
        <f t="shared" si="5"/>
        <v>0.10543171377829541</v>
      </c>
      <c r="K55" s="75">
        <f t="shared" si="5"/>
        <v>0.1055114742805258</v>
      </c>
      <c r="L55" s="75">
        <f t="shared" si="5"/>
        <v>0.10548236973305032</v>
      </c>
      <c r="M55" s="75">
        <f t="shared" si="5"/>
        <v>0.10362238708512136</v>
      </c>
      <c r="N55" s="75">
        <f t="shared" si="5"/>
        <v>0.10415046075545842</v>
      </c>
      <c r="O55" s="75">
        <f t="shared" si="5"/>
        <v>9.7239149769458286E-2</v>
      </c>
      <c r="P55" s="75">
        <f t="shared" si="5"/>
        <v>0.10339481295147959</v>
      </c>
      <c r="Q55" s="75">
        <f t="shared" si="5"/>
        <v>0.1035499898801972</v>
      </c>
    </row>
    <row r="56" spans="1:17" x14ac:dyDescent="0.25">
      <c r="A56" s="74" t="s">
        <v>295</v>
      </c>
      <c r="B56" s="73">
        <f t="shared" ref="B56:Q56" si="6">IF(B$15=0,0,B$15/B$5)</f>
        <v>0</v>
      </c>
      <c r="C56" s="73">
        <f t="shared" si="6"/>
        <v>0</v>
      </c>
      <c r="D56" s="73">
        <f t="shared" si="6"/>
        <v>0</v>
      </c>
      <c r="E56" s="73">
        <f t="shared" si="6"/>
        <v>0</v>
      </c>
      <c r="F56" s="73">
        <f t="shared" si="6"/>
        <v>0</v>
      </c>
      <c r="G56" s="73">
        <f t="shared" si="6"/>
        <v>0</v>
      </c>
      <c r="H56" s="73">
        <f t="shared" si="6"/>
        <v>0</v>
      </c>
      <c r="I56" s="73">
        <f t="shared" si="6"/>
        <v>0</v>
      </c>
      <c r="J56" s="73">
        <f t="shared" si="6"/>
        <v>0</v>
      </c>
      <c r="K56" s="73">
        <f t="shared" si="6"/>
        <v>0</v>
      </c>
      <c r="L56" s="73">
        <f t="shared" si="6"/>
        <v>0</v>
      </c>
      <c r="M56" s="73">
        <f t="shared" si="6"/>
        <v>0</v>
      </c>
      <c r="N56" s="73">
        <f t="shared" si="6"/>
        <v>0</v>
      </c>
      <c r="O56" s="73">
        <f t="shared" si="6"/>
        <v>0</v>
      </c>
      <c r="P56" s="73">
        <f t="shared" si="6"/>
        <v>0</v>
      </c>
      <c r="Q56" s="73">
        <f t="shared" si="6"/>
        <v>0</v>
      </c>
    </row>
    <row r="57" spans="1:17" x14ac:dyDescent="0.25">
      <c r="A57" s="142" t="s">
        <v>301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297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0.37124698110828241</v>
      </c>
      <c r="C65" s="200">
        <f t="shared" si="15"/>
        <v>0.4230766301085408</v>
      </c>
      <c r="D65" s="200">
        <f t="shared" si="15"/>
        <v>0.36614054162944282</v>
      </c>
      <c r="E65" s="200">
        <f t="shared" si="15"/>
        <v>0.13708886677585727</v>
      </c>
      <c r="F65" s="200">
        <f t="shared" si="15"/>
        <v>0.19711148943510803</v>
      </c>
      <c r="G65" s="200">
        <f t="shared" si="15"/>
        <v>0.1350902581982151</v>
      </c>
      <c r="H65" s="200">
        <f t="shared" si="15"/>
        <v>0.1097958272238346</v>
      </c>
      <c r="I65" s="200">
        <f t="shared" si="15"/>
        <v>8.6718752967324023E-2</v>
      </c>
      <c r="J65" s="200">
        <f t="shared" si="15"/>
        <v>0.10182384843258011</v>
      </c>
      <c r="K65" s="200">
        <f t="shared" si="15"/>
        <v>9.310991903458353E-2</v>
      </c>
      <c r="L65" s="200">
        <f t="shared" si="15"/>
        <v>9.2798595573494652E-2</v>
      </c>
      <c r="M65" s="200">
        <f t="shared" si="15"/>
        <v>0.1959210034470541</v>
      </c>
      <c r="N65" s="200">
        <f t="shared" si="15"/>
        <v>0.17357779482067354</v>
      </c>
      <c r="O65" s="200">
        <f t="shared" si="15"/>
        <v>0.26636917512070235</v>
      </c>
      <c r="P65" s="200">
        <f t="shared" si="15"/>
        <v>0.21589629947865019</v>
      </c>
      <c r="Q65" s="200">
        <f t="shared" si="15"/>
        <v>0.20720593401186987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0.27069625396449909</v>
      </c>
      <c r="C67" s="71">
        <f t="shared" si="17"/>
        <v>0.22068701979095853</v>
      </c>
      <c r="D67" s="71">
        <f t="shared" si="17"/>
        <v>0.27564565008334441</v>
      </c>
      <c r="E67" s="71">
        <f t="shared" si="17"/>
        <v>0.49177211551711908</v>
      </c>
      <c r="F67" s="71">
        <f t="shared" si="17"/>
        <v>0.43409586731046956</v>
      </c>
      <c r="G67" s="71">
        <f t="shared" si="17"/>
        <v>0.49376224440755812</v>
      </c>
      <c r="H67" s="71">
        <f t="shared" si="17"/>
        <v>0.51733928538879059</v>
      </c>
      <c r="I67" s="71">
        <f t="shared" si="17"/>
        <v>0.53895708565368083</v>
      </c>
      <c r="J67" s="71">
        <f t="shared" si="17"/>
        <v>0.52480715775899178</v>
      </c>
      <c r="K67" s="71">
        <f t="shared" si="17"/>
        <v>0.53323862851720916</v>
      </c>
      <c r="L67" s="71">
        <f t="shared" si="17"/>
        <v>0.53365302092422273</v>
      </c>
      <c r="M67" s="71">
        <f t="shared" si="17"/>
        <v>0.4371174342723943</v>
      </c>
      <c r="N67" s="71">
        <f t="shared" si="17"/>
        <v>0.45759055724916614</v>
      </c>
      <c r="O67" s="71">
        <f t="shared" si="17"/>
        <v>0.37274838451178322</v>
      </c>
      <c r="P67" s="71">
        <f t="shared" si="17"/>
        <v>0.41794805443289718</v>
      </c>
      <c r="Q67" s="71">
        <f t="shared" si="17"/>
        <v>0.42608888644658954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0.48290826936945053</v>
      </c>
      <c r="C71" s="253">
        <f>IF(C$5=0,0,C$5/MAE_fec!C$5)</f>
        <v>0.48537599444370771</v>
      </c>
      <c r="D71" s="253">
        <f>IF(D$5=0,0,D$5/MAE_fec!D$5)</f>
        <v>0.4826965591130723</v>
      </c>
      <c r="E71" s="253">
        <f>IF(E$5=0,0,E$5/MAE_fec!E$5)</f>
        <v>0.46588627020487799</v>
      </c>
      <c r="F71" s="253">
        <f>IF(F$5=0,0,F$5/MAE_fec!F$5)</f>
        <v>0.47172669787958532</v>
      </c>
      <c r="G71" s="253">
        <f>IF(G$5=0,0,G$5/MAE_fec!G$5)</f>
        <v>0.4687336895064802</v>
      </c>
      <c r="H71" s="253">
        <f>IF(H$5=0,0,H$5/MAE_fec!H$5)</f>
        <v>0.46657473441298669</v>
      </c>
      <c r="I71" s="253">
        <f>IF(I$5=0,0,I$5/MAE_fec!I$5)</f>
        <v>0.47476294341238873</v>
      </c>
      <c r="J71" s="253">
        <f>IF(J$5=0,0,J$5/MAE_fec!J$5)</f>
        <v>0.47597750106118797</v>
      </c>
      <c r="K71" s="253">
        <f>IF(K$5=0,0,K$5/MAE_fec!K$5)</f>
        <v>0.47561768991463843</v>
      </c>
      <c r="L71" s="253">
        <f>IF(L$5=0,0,L$5/MAE_fec!L$5)</f>
        <v>0.48313810014199704</v>
      </c>
      <c r="M71" s="253">
        <f>IF(M$5=0,0,M$5/MAE_fec!M$5)</f>
        <v>0.49181024626886904</v>
      </c>
      <c r="N71" s="253">
        <f>IF(N$5=0,0,N$5/MAE_fec!N$5)</f>
        <v>0.48931662271720422</v>
      </c>
      <c r="O71" s="253">
        <f>IF(O$5=0,0,O$5/MAE_fec!O$5)</f>
        <v>0.49124293780173367</v>
      </c>
      <c r="P71" s="253">
        <f>IF(P$5=0,0,P$5/MAE_fec!P$5)</f>
        <v>0.49289273084924445</v>
      </c>
      <c r="Q71" s="253">
        <f>IF(Q$5=0,0,Q$5/MAE_fec!Q$5)</f>
        <v>0.49215409649255454</v>
      </c>
    </row>
    <row r="72" spans="1:17" x14ac:dyDescent="0.25">
      <c r="A72" s="76" t="s">
        <v>83</v>
      </c>
      <c r="B72" s="308">
        <f>IF(B$6=0,0,B$6/MAE_fec!B$6)</f>
        <v>0.39522060417559451</v>
      </c>
      <c r="C72" s="308">
        <f>IF(C$6=0,0,C$6/MAE_fec!C$6)</f>
        <v>0.39522060417559457</v>
      </c>
      <c r="D72" s="308">
        <f>IF(D$6=0,0,D$6/MAE_fec!D$6)</f>
        <v>0.39522060417559463</v>
      </c>
      <c r="E72" s="308">
        <f>IF(E$6=0,0,E$6/MAE_fec!E$6)</f>
        <v>0.39522060417559463</v>
      </c>
      <c r="F72" s="308">
        <f>IF(F$6=0,0,F$6/MAE_fec!F$6)</f>
        <v>0.39764521178027196</v>
      </c>
      <c r="G72" s="308">
        <f>IF(G$6=0,0,G$6/MAE_fec!G$6)</f>
        <v>0.39764521178027196</v>
      </c>
      <c r="H72" s="308">
        <f>IF(H$6=0,0,H$6/MAE_fec!H$6)</f>
        <v>0.39764521178027196</v>
      </c>
      <c r="I72" s="308">
        <f>IF(I$6=0,0,I$6/MAE_fec!I$6)</f>
        <v>0.40620730185956827</v>
      </c>
      <c r="J72" s="308">
        <f>IF(J$6=0,0,J$6/MAE_fec!J$6)</f>
        <v>0.40620730185956833</v>
      </c>
      <c r="K72" s="308">
        <f>IF(K$6=0,0,K$6/MAE_fec!K$6)</f>
        <v>0.40620730185956827</v>
      </c>
      <c r="L72" s="308">
        <f>IF(L$6=0,0,L$6/MAE_fec!L$6)</f>
        <v>0.41251638236204063</v>
      </c>
      <c r="M72" s="308">
        <f>IF(M$6=0,0,M$6/MAE_fec!M$6)</f>
        <v>0.41251638236204075</v>
      </c>
      <c r="N72" s="308">
        <f>IF(N$6=0,0,N$6/MAE_fec!N$6)</f>
        <v>0.41251638236204075</v>
      </c>
      <c r="O72" s="308">
        <f>IF(O$6=0,0,O$6/MAE_fec!O$6)</f>
        <v>0.41251638236204069</v>
      </c>
      <c r="P72" s="308">
        <f>IF(P$6=0,0,P$6/MAE_fec!P$6)</f>
        <v>0.41251638236204063</v>
      </c>
      <c r="Q72" s="308">
        <f>IF(Q$6=0,0,Q$6/MAE_fec!Q$6)</f>
        <v>0.41251638236204069</v>
      </c>
    </row>
    <row r="73" spans="1:17" x14ac:dyDescent="0.25">
      <c r="A73" s="76" t="s">
        <v>82</v>
      </c>
      <c r="B73" s="308">
        <f>IF(B$7=0,0,B$7/MAE_fec!B$7)</f>
        <v>9.9664160979014121E-2</v>
      </c>
      <c r="C73" s="308">
        <f>IF(C$7=0,0,C$7/MAE_fec!C$7)</f>
        <v>9.9664160979014121E-2</v>
      </c>
      <c r="D73" s="308">
        <f>IF(D$7=0,0,D$7/MAE_fec!D$7)</f>
        <v>9.9664160979014121E-2</v>
      </c>
      <c r="E73" s="308">
        <f>IF(E$7=0,0,E$7/MAE_fec!E$7)</f>
        <v>9.9664160979014135E-2</v>
      </c>
      <c r="F73" s="308">
        <f>IF(F$7=0,0,F$7/MAE_fec!F$7)</f>
        <v>0.10027558275224775</v>
      </c>
      <c r="G73" s="308">
        <f>IF(G$7=0,0,G$7/MAE_fec!G$7)</f>
        <v>0.10027558275224778</v>
      </c>
      <c r="H73" s="308">
        <f>IF(H$7=0,0,H$7/MAE_fec!H$7)</f>
        <v>0.10027558275224777</v>
      </c>
      <c r="I73" s="308">
        <f>IF(I$7=0,0,I$7/MAE_fec!I$7)</f>
        <v>0.10243471493048986</v>
      </c>
      <c r="J73" s="308">
        <f>IF(J$7=0,0,J$7/MAE_fec!J$7)</f>
        <v>0.10243471493048985</v>
      </c>
      <c r="K73" s="308">
        <f>IF(K$7=0,0,K$7/MAE_fec!K$7)</f>
        <v>0.10243471493048983</v>
      </c>
      <c r="L73" s="308">
        <f>IF(L$7=0,0,L$7/MAE_fec!L$7)</f>
        <v>0.10402569780988599</v>
      </c>
      <c r="M73" s="308">
        <f>IF(M$7=0,0,M$7/MAE_fec!M$7)</f>
        <v>0.10402569780988598</v>
      </c>
      <c r="N73" s="308">
        <f>IF(N$7=0,0,N$7/MAE_fec!N$7)</f>
        <v>0.10402569780988599</v>
      </c>
      <c r="O73" s="308">
        <f>IF(O$7=0,0,O$7/MAE_fec!O$7)</f>
        <v>0.10402569780988598</v>
      </c>
      <c r="P73" s="308">
        <f>IF(P$7=0,0,P$7/MAE_fec!P$7)</f>
        <v>0.10402569780988599</v>
      </c>
      <c r="Q73" s="308">
        <f>IF(Q$7=0,0,Q$7/MAE_fec!Q$7)</f>
        <v>0.10402569780988599</v>
      </c>
    </row>
    <row r="74" spans="1:17" x14ac:dyDescent="0.25">
      <c r="A74" s="76" t="s">
        <v>81</v>
      </c>
      <c r="B74" s="308">
        <f>IF(B$8=0,0,B$8/MAE_fec!B$8)</f>
        <v>0.5424487696397895</v>
      </c>
      <c r="C74" s="308">
        <f>IF(C$8=0,0,C$8/MAE_fec!C$8)</f>
        <v>0.5424487696397895</v>
      </c>
      <c r="D74" s="308">
        <f>IF(D$8=0,0,D$8/MAE_fec!D$8)</f>
        <v>0.5424487696397895</v>
      </c>
      <c r="E74" s="308">
        <f>IF(E$8=0,0,E$8/MAE_fec!E$8)</f>
        <v>0.54244876963978961</v>
      </c>
      <c r="F74" s="308">
        <f>IF(F$8=0,0,F$8/MAE_fec!F$8)</f>
        <v>0.54577659566434611</v>
      </c>
      <c r="G74" s="308">
        <f>IF(G$8=0,0,G$8/MAE_fec!G$8)</f>
        <v>0.54577659566434622</v>
      </c>
      <c r="H74" s="308">
        <f>IF(H$8=0,0,H$8/MAE_fec!H$8)</f>
        <v>0.54577659566434611</v>
      </c>
      <c r="I74" s="308">
        <f>IF(I$8=0,0,I$8/MAE_fec!I$8)</f>
        <v>0.5575282482350602</v>
      </c>
      <c r="J74" s="308">
        <f>IF(J$8=0,0,J$8/MAE_fec!J$8)</f>
        <v>0.5575282482350602</v>
      </c>
      <c r="K74" s="308">
        <f>IF(K$8=0,0,K$8/MAE_fec!K$8)</f>
        <v>0.55752824823506042</v>
      </c>
      <c r="L74" s="308">
        <f>IF(L$8=0,0,L$8/MAE_fec!L$8)</f>
        <v>0.56618759676083708</v>
      </c>
      <c r="M74" s="308">
        <f>IF(M$8=0,0,M$8/MAE_fec!M$8)</f>
        <v>0.56618759676083708</v>
      </c>
      <c r="N74" s="308">
        <f>IF(N$8=0,0,N$8/MAE_fec!N$8)</f>
        <v>0.56618759676083696</v>
      </c>
      <c r="O74" s="308">
        <f>IF(O$8=0,0,O$8/MAE_fec!O$8)</f>
        <v>0.56618759676083708</v>
      </c>
      <c r="P74" s="308">
        <f>IF(P$8=0,0,P$8/MAE_fec!P$8)</f>
        <v>0.56618759676083696</v>
      </c>
      <c r="Q74" s="308">
        <f>IF(Q$8=0,0,Q$8/MAE_fec!Q$8)</f>
        <v>0.56618759676083708</v>
      </c>
    </row>
    <row r="75" spans="1:17" x14ac:dyDescent="0.25">
      <c r="A75" s="76" t="s">
        <v>80</v>
      </c>
      <c r="B75" s="308">
        <f>IF(B$9=0,0,B$9/MAE_fec!B$9)</f>
        <v>0.38714594246343814</v>
      </c>
      <c r="C75" s="308">
        <f>IF(C$9=0,0,C$9/MAE_fec!C$9)</f>
        <v>0.3871459424634382</v>
      </c>
      <c r="D75" s="308">
        <f>IF(D$9=0,0,D$9/MAE_fec!D$9)</f>
        <v>0.38714594246343814</v>
      </c>
      <c r="E75" s="308">
        <f>IF(E$9=0,0,E$9/MAE_fec!E$9)</f>
        <v>0.3871459424634382</v>
      </c>
      <c r="F75" s="308">
        <f>IF(F$9=0,0,F$9/MAE_fec!F$9)</f>
        <v>0.38952101346504969</v>
      </c>
      <c r="G75" s="308">
        <f>IF(G$9=0,0,G$9/MAE_fec!G$9)</f>
        <v>0.38952101346504964</v>
      </c>
      <c r="H75" s="308">
        <f>IF(H$9=0,0,H$9/MAE_fec!H$9)</f>
        <v>0.38952101346504964</v>
      </c>
      <c r="I75" s="308">
        <f>IF(I$9=0,0,I$9/MAE_fec!I$9)</f>
        <v>0.39790817344148988</v>
      </c>
      <c r="J75" s="308">
        <f>IF(J$9=0,0,J$9/MAE_fec!J$9)</f>
        <v>0.39790817344148971</v>
      </c>
      <c r="K75" s="308">
        <f>IF(K$9=0,0,K$9/MAE_fec!K$9)</f>
        <v>0.39790817344148977</v>
      </c>
      <c r="L75" s="308">
        <f>IF(L$9=0,0,L$9/MAE_fec!L$9)</f>
        <v>0.40408835456413744</v>
      </c>
      <c r="M75" s="308">
        <f>IF(M$9=0,0,M$9/MAE_fec!M$9)</f>
        <v>0.40408835456413739</v>
      </c>
      <c r="N75" s="308">
        <f>IF(N$9=0,0,N$9/MAE_fec!N$9)</f>
        <v>0.40408835456413739</v>
      </c>
      <c r="O75" s="308">
        <f>IF(O$9=0,0,O$9/MAE_fec!O$9)</f>
        <v>0.40408835456413739</v>
      </c>
      <c r="P75" s="308">
        <f>IF(P$9=0,0,P$9/MAE_fec!P$9)</f>
        <v>0.40408835456413733</v>
      </c>
      <c r="Q75" s="308">
        <f>IF(Q$9=0,0,Q$9/MAE_fec!Q$9)</f>
        <v>0.40408835456413733</v>
      </c>
    </row>
    <row r="76" spans="1:17" x14ac:dyDescent="0.25">
      <c r="A76" s="76" t="s">
        <v>79</v>
      </c>
      <c r="B76" s="308">
        <f>IF(B$10=0,0,B$10/MAE_fec!B$10)</f>
        <v>0.67211311275582997</v>
      </c>
      <c r="C76" s="308">
        <f>IF(C$10=0,0,C$10/MAE_fec!C$10)</f>
        <v>0.67211311275582997</v>
      </c>
      <c r="D76" s="308">
        <f>IF(D$10=0,0,D$10/MAE_fec!D$10)</f>
        <v>0.67211311275583008</v>
      </c>
      <c r="E76" s="308">
        <f>IF(E$10=0,0,E$10/MAE_fec!E$10)</f>
        <v>0.67211311275583008</v>
      </c>
      <c r="F76" s="308">
        <f>IF(F$10=0,0,F$10/MAE_fec!F$10)</f>
        <v>0.67623640629663717</v>
      </c>
      <c r="G76" s="308">
        <f>IF(G$10=0,0,G$10/MAE_fec!G$10)</f>
        <v>0.67623640629663717</v>
      </c>
      <c r="H76" s="308">
        <f>IF(H$10=0,0,H$10/MAE_fec!H$10)</f>
        <v>0.67623640629663728</v>
      </c>
      <c r="I76" s="308">
        <f>IF(I$10=0,0,I$10/MAE_fec!I$10)</f>
        <v>0.69079711733774185</v>
      </c>
      <c r="J76" s="308">
        <f>IF(J$10=0,0,J$10/MAE_fec!J$10)</f>
        <v>0.69079711733774207</v>
      </c>
      <c r="K76" s="308">
        <f>IF(K$10=0,0,K$10/MAE_fec!K$10)</f>
        <v>0.69079711733774207</v>
      </c>
      <c r="L76" s="308">
        <f>IF(L$10=0,0,L$10/MAE_fec!L$10)</f>
        <v>0.70152635485811121</v>
      </c>
      <c r="M76" s="308">
        <f>IF(M$10=0,0,M$10/MAE_fec!M$10)</f>
        <v>0.7015263548581111</v>
      </c>
      <c r="N76" s="308">
        <f>IF(N$10=0,0,N$10/MAE_fec!N$10)</f>
        <v>0.70152635485811132</v>
      </c>
      <c r="O76" s="308">
        <f>IF(O$10=0,0,O$10/MAE_fec!O$10)</f>
        <v>0.65755229643455726</v>
      </c>
      <c r="P76" s="308">
        <f>IF(P$10=0,0,P$10/MAE_fec!P$10)</f>
        <v>0.7015263548581111</v>
      </c>
      <c r="Q76" s="308">
        <f>IF(Q$10=0,0,Q$10/MAE_fec!Q$10)</f>
        <v>0.70152635485811132</v>
      </c>
    </row>
    <row r="77" spans="1:17" x14ac:dyDescent="0.25">
      <c r="A77" s="74" t="s">
        <v>295</v>
      </c>
      <c r="B77" s="307">
        <f>IF(B$15=0,0,B$15/MAE_fec!B$15)</f>
        <v>0</v>
      </c>
      <c r="C77" s="307">
        <f>IF(C$15=0,0,C$15/MAE_fec!C$15)</f>
        <v>0</v>
      </c>
      <c r="D77" s="307">
        <f>IF(D$15=0,0,D$15/MAE_fec!D$15)</f>
        <v>0</v>
      </c>
      <c r="E77" s="307">
        <f>IF(E$15=0,0,E$15/MAE_fec!E$15)</f>
        <v>0</v>
      </c>
      <c r="F77" s="307">
        <f>IF(F$15=0,0,F$15/MAE_fec!F$15)</f>
        <v>0</v>
      </c>
      <c r="G77" s="307">
        <f>IF(G$15=0,0,G$15/MAE_fec!G$15)</f>
        <v>0</v>
      </c>
      <c r="H77" s="307">
        <f>IF(H$15=0,0,H$15/MAE_fec!H$15)</f>
        <v>0</v>
      </c>
      <c r="I77" s="307">
        <f>IF(I$15=0,0,I$15/MAE_fec!I$15)</f>
        <v>0</v>
      </c>
      <c r="J77" s="307">
        <f>IF(J$15=0,0,J$15/MAE_fec!J$15)</f>
        <v>0</v>
      </c>
      <c r="K77" s="307">
        <f>IF(K$15=0,0,K$15/MAE_fec!K$15)</f>
        <v>0</v>
      </c>
      <c r="L77" s="307">
        <f>IF(L$15=0,0,L$15/MAE_fec!L$15)</f>
        <v>0</v>
      </c>
      <c r="M77" s="307">
        <f>IF(M$15=0,0,M$15/MAE_fec!M$15)</f>
        <v>0</v>
      </c>
      <c r="N77" s="307">
        <f>IF(N$15=0,0,N$15/MAE_fec!N$15)</f>
        <v>0</v>
      </c>
      <c r="O77" s="307">
        <f>IF(O$15=0,0,O$15/MAE_fec!O$15)</f>
        <v>0</v>
      </c>
      <c r="P77" s="307">
        <f>IF(P$15=0,0,P$15/MAE_fec!P$15)</f>
        <v>0</v>
      </c>
      <c r="Q77" s="307">
        <f>IF(Q$15=0,0,Q$15/MAE_fec!Q$15)</f>
        <v>0</v>
      </c>
    </row>
    <row r="78" spans="1:17" x14ac:dyDescent="0.25">
      <c r="A78" s="127" t="s">
        <v>294</v>
      </c>
      <c r="B78" s="305">
        <f>IF(B$23=0,0,B$23/MAE_fec!B$23)</f>
        <v>0</v>
      </c>
      <c r="C78" s="305">
        <f>IF(C$23=0,0,C$23/MAE_fec!C$23)</f>
        <v>0</v>
      </c>
      <c r="D78" s="305">
        <f>IF(D$23=0,0,D$23/MAE_fec!D$23)</f>
        <v>0</v>
      </c>
      <c r="E78" s="305">
        <f>IF(E$23=0,0,E$23/MAE_fec!E$23)</f>
        <v>0</v>
      </c>
      <c r="F78" s="305">
        <f>IF(F$23=0,0,F$23/MAE_fec!F$23)</f>
        <v>0</v>
      </c>
      <c r="G78" s="305">
        <f>IF(G$23=0,0,G$23/MAE_fec!G$23)</f>
        <v>0</v>
      </c>
      <c r="H78" s="305">
        <f>IF(H$23=0,0,H$23/MAE_fec!H$23)</f>
        <v>0</v>
      </c>
      <c r="I78" s="305">
        <f>IF(I$23=0,0,I$23/MAE_fec!I$23)</f>
        <v>0</v>
      </c>
      <c r="J78" s="305">
        <f>IF(J$23=0,0,J$23/MAE_fec!J$23)</f>
        <v>0</v>
      </c>
      <c r="K78" s="305">
        <f>IF(K$23=0,0,K$23/MAE_fec!K$23)</f>
        <v>0</v>
      </c>
      <c r="L78" s="305">
        <f>IF(L$23=0,0,L$23/MAE_fec!L$23)</f>
        <v>0</v>
      </c>
      <c r="M78" s="305">
        <f>IF(M$23=0,0,M$23/MAE_fec!M$23)</f>
        <v>0</v>
      </c>
      <c r="N78" s="305">
        <f>IF(N$23=0,0,N$23/MAE_fec!N$23)</f>
        <v>0</v>
      </c>
      <c r="O78" s="305">
        <f>IF(O$23=0,0,O$23/MAE_fec!O$23)</f>
        <v>0</v>
      </c>
      <c r="P78" s="305">
        <f>IF(P$23=0,0,P$23/MAE_fec!P$23)</f>
        <v>0</v>
      </c>
      <c r="Q78" s="305">
        <f>IF(Q$23=0,0,Q$23/MAE_fec!Q$23)</f>
        <v>0</v>
      </c>
    </row>
    <row r="79" spans="1:17" x14ac:dyDescent="0.25">
      <c r="A79" s="127" t="s">
        <v>293</v>
      </c>
      <c r="B79" s="305">
        <f>IF(B$26=0,0,B$26/MAE_fec!B$26)</f>
        <v>0</v>
      </c>
      <c r="C79" s="305">
        <f>IF(C$26=0,0,C$26/MAE_fec!C$26)</f>
        <v>0</v>
      </c>
      <c r="D79" s="305">
        <f>IF(D$26=0,0,D$26/MAE_fec!D$26)</f>
        <v>0</v>
      </c>
      <c r="E79" s="305">
        <f>IF(E$26=0,0,E$26/MAE_fec!E$26)</f>
        <v>0</v>
      </c>
      <c r="F79" s="305">
        <f>IF(F$26=0,0,F$26/MAE_fec!F$26)</f>
        <v>0</v>
      </c>
      <c r="G79" s="305">
        <f>IF(G$26=0,0,G$26/MAE_fec!G$26)</f>
        <v>0</v>
      </c>
      <c r="H79" s="305">
        <f>IF(H$26=0,0,H$26/MAE_fec!H$26)</f>
        <v>0</v>
      </c>
      <c r="I79" s="305">
        <f>IF(I$26=0,0,I$26/MAE_fec!I$26)</f>
        <v>0</v>
      </c>
      <c r="J79" s="305">
        <f>IF(J$26=0,0,J$26/MAE_fec!J$26)</f>
        <v>0</v>
      </c>
      <c r="K79" s="305">
        <f>IF(K$26=0,0,K$26/MAE_fec!K$26)</f>
        <v>0</v>
      </c>
      <c r="L79" s="305">
        <f>IF(L$26=0,0,L$26/MAE_fec!L$26)</f>
        <v>0</v>
      </c>
      <c r="M79" s="305">
        <f>IF(M$26=0,0,M$26/MAE_fec!M$26)</f>
        <v>0</v>
      </c>
      <c r="N79" s="305">
        <f>IF(N$26=0,0,N$26/MAE_fec!N$26)</f>
        <v>0</v>
      </c>
      <c r="O79" s="305">
        <f>IF(O$26=0,0,O$26/MAE_fec!O$26)</f>
        <v>0</v>
      </c>
      <c r="P79" s="305">
        <f>IF(P$26=0,0,P$26/MAE_fec!P$26)</f>
        <v>0</v>
      </c>
      <c r="Q79" s="305">
        <f>IF(Q$26=0,0,Q$26/MAE_fec!Q$26)</f>
        <v>0</v>
      </c>
    </row>
    <row r="80" spans="1:17" x14ac:dyDescent="0.25">
      <c r="A80" s="127" t="s">
        <v>292</v>
      </c>
      <c r="B80" s="305">
        <f>IF(B$34=0,0,B$34/MAE_fec!B$34)</f>
        <v>0.57003513142200979</v>
      </c>
      <c r="C80" s="305">
        <f>IF(C$34=0,0,C$34/MAE_fec!C$34)</f>
        <v>0.56497884775881368</v>
      </c>
      <c r="D80" s="305">
        <f>IF(D$34=0,0,D$34/MAE_fec!D$34)</f>
        <v>0.57072487860928767</v>
      </c>
      <c r="E80" s="305">
        <f>IF(E$34=0,0,E$34/MAE_fec!E$34)</f>
        <v>0.57840030707328138</v>
      </c>
      <c r="F80" s="305">
        <f>IF(F$34=0,0,F$34/MAE_fec!F$34)</f>
        <v>0.56874060497880485</v>
      </c>
      <c r="G80" s="305">
        <f>IF(G$34=0,0,G$34/MAE_fec!G$34)</f>
        <v>0.58355750610305157</v>
      </c>
      <c r="H80" s="305">
        <f>IF(H$34=0,0,H$34/MAE_fec!H$34)</f>
        <v>0.58194868933944111</v>
      </c>
      <c r="I80" s="305">
        <f>IF(I$34=0,0,I$34/MAE_fec!I$34)</f>
        <v>0.59447919882890521</v>
      </c>
      <c r="J80" s="305">
        <f>IF(J$34=0,0,J$34/MAE_fec!J$34)</f>
        <v>0.59447919882890521</v>
      </c>
      <c r="K80" s="305">
        <f>IF(K$34=0,0,K$34/MAE_fec!K$34)</f>
        <v>0.59994546972860652</v>
      </c>
      <c r="L80" s="305">
        <f>IF(L$34=0,0,L$34/MAE_fec!L$34)</f>
        <v>0.61186271010992743</v>
      </c>
      <c r="M80" s="305">
        <f>IF(M$34=0,0,M$34/MAE_fec!M$34)</f>
        <v>0.60819589844023281</v>
      </c>
      <c r="N80" s="305">
        <f>IF(N$34=0,0,N$34/MAE_fec!N$34)</f>
        <v>0.60371245757459258</v>
      </c>
      <c r="O80" s="305">
        <f>IF(O$34=0,0,O$34/MAE_fec!O$34)</f>
        <v>0.59005713807236793</v>
      </c>
      <c r="P80" s="305">
        <f>IF(P$34=0,0,P$34/MAE_fec!P$34)</f>
        <v>0.60371245757459246</v>
      </c>
      <c r="Q80" s="305">
        <f>IF(Q$34=0,0,Q$34/MAE_fec!Q$34)</f>
        <v>0.60371245757459258</v>
      </c>
    </row>
    <row r="81" spans="1:17" x14ac:dyDescent="0.25">
      <c r="A81" s="127" t="s">
        <v>291</v>
      </c>
      <c r="B81" s="305">
        <f>IF(B$45=0,0,B$45/MAE_fec!B$45)</f>
        <v>0</v>
      </c>
      <c r="C81" s="305">
        <f>IF(C$45=0,0,C$45/MAE_fec!C$45)</f>
        <v>0</v>
      </c>
      <c r="D81" s="305">
        <f>IF(D$45=0,0,D$45/MAE_fec!D$45)</f>
        <v>0</v>
      </c>
      <c r="E81" s="305">
        <f>IF(E$45=0,0,E$45/MAE_fec!E$45)</f>
        <v>0</v>
      </c>
      <c r="F81" s="305">
        <f>IF(F$45=0,0,F$45/MAE_fec!F$45)</f>
        <v>0</v>
      </c>
      <c r="G81" s="305">
        <f>IF(G$45=0,0,G$45/MAE_fec!G$45)</f>
        <v>0</v>
      </c>
      <c r="H81" s="305">
        <f>IF(H$45=0,0,H$45/MAE_fec!H$45)</f>
        <v>0</v>
      </c>
      <c r="I81" s="305">
        <f>IF(I$45=0,0,I$45/MAE_fec!I$45)</f>
        <v>0</v>
      </c>
      <c r="J81" s="305">
        <f>IF(J$45=0,0,J$45/MAE_fec!J$45)</f>
        <v>0</v>
      </c>
      <c r="K81" s="305">
        <f>IF(K$45=0,0,K$45/MAE_fec!K$45)</f>
        <v>0</v>
      </c>
      <c r="L81" s="305">
        <f>IF(L$45=0,0,L$45/MAE_fec!L$45)</f>
        <v>0</v>
      </c>
      <c r="M81" s="305">
        <f>IF(M$45=0,0,M$45/MAE_fec!M$45)</f>
        <v>0</v>
      </c>
      <c r="N81" s="305">
        <f>IF(N$45=0,0,N$45/MAE_fec!N$45)</f>
        <v>0</v>
      </c>
      <c r="O81" s="305">
        <f>IF(O$45=0,0,O$45/MAE_fec!O$45)</f>
        <v>0</v>
      </c>
      <c r="P81" s="305">
        <f>IF(P$45=0,0,P$45/MAE_fec!P$45)</f>
        <v>0</v>
      </c>
      <c r="Q81" s="305">
        <f>IF(Q$45=0,0,Q$45/MAE_fec!Q$45)</f>
        <v>0</v>
      </c>
    </row>
    <row r="82" spans="1:17" x14ac:dyDescent="0.25">
      <c r="A82" s="72" t="s">
        <v>290</v>
      </c>
      <c r="B82" s="304">
        <f>IF(B$46=0,0,B$46/MAE_fec!B$46)</f>
        <v>0.4821015402197899</v>
      </c>
      <c r="C82" s="304">
        <f>IF(C$46=0,0,C$46/MAE_fec!C$46)</f>
        <v>0.4821015402197899</v>
      </c>
      <c r="D82" s="304">
        <f>IF(D$46=0,0,D$46/MAE_fec!D$46)</f>
        <v>0.4821015402197899</v>
      </c>
      <c r="E82" s="304">
        <f>IF(E$46=0,0,E$46/MAE_fec!E$46)</f>
        <v>0.48210154021978996</v>
      </c>
      <c r="F82" s="304">
        <f>IF(F$46=0,0,F$46/MAE_fec!F$46)</f>
        <v>0.48505914680278128</v>
      </c>
      <c r="G82" s="304">
        <f>IF(G$46=0,0,G$46/MAE_fec!G$46)</f>
        <v>0.48505914680278139</v>
      </c>
      <c r="H82" s="304">
        <f>IF(H$46=0,0,H$46/MAE_fec!H$46)</f>
        <v>0.48505914680278134</v>
      </c>
      <c r="I82" s="304">
        <f>IF(I$46=0,0,I$46/MAE_fec!I$46)</f>
        <v>0.49550343227554827</v>
      </c>
      <c r="J82" s="304">
        <f>IF(J$46=0,0,J$46/MAE_fec!J$46)</f>
        <v>0.49550343227554822</v>
      </c>
      <c r="K82" s="304">
        <f>IF(K$46=0,0,K$46/MAE_fec!K$46)</f>
        <v>0.49550343227554833</v>
      </c>
      <c r="L82" s="304">
        <f>IF(L$46=0,0,L$46/MAE_fec!L$46)</f>
        <v>0.50319943140989809</v>
      </c>
      <c r="M82" s="304">
        <f>IF(M$46=0,0,M$46/MAE_fec!M$46)</f>
        <v>0.50319943140989809</v>
      </c>
      <c r="N82" s="304">
        <f>IF(N$46=0,0,N$46/MAE_fec!N$46)</f>
        <v>0.50319943140989809</v>
      </c>
      <c r="O82" s="304">
        <f>IF(O$46=0,0,O$46/MAE_fec!O$46)</f>
        <v>0.50319943140989809</v>
      </c>
      <c r="P82" s="304">
        <f>IF(P$46=0,0,P$46/MAE_fec!P$46)</f>
        <v>0.50319943140989809</v>
      </c>
      <c r="Q82" s="304">
        <f>IF(Q$46=0,0,Q$46/MAE_fec!Q$46)</f>
        <v>0.50319943140989809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10.041017389470916</v>
      </c>
      <c r="C5" s="96">
        <v>13.141942375068002</v>
      </c>
      <c r="D5" s="96">
        <v>10.953111302892005</v>
      </c>
      <c r="E5" s="96">
        <v>3.9944309007240015</v>
      </c>
      <c r="F5" s="96">
        <v>6.6756206094119994</v>
      </c>
      <c r="G5" s="96">
        <v>3.2597606401901826</v>
      </c>
      <c r="H5" s="96">
        <v>2.6042262345000018</v>
      </c>
      <c r="I5" s="96">
        <v>2.1309675702480022</v>
      </c>
      <c r="J5" s="96">
        <v>2.5839326474280022</v>
      </c>
      <c r="K5" s="96">
        <v>1.8957122830800011</v>
      </c>
      <c r="L5" s="96">
        <v>2.019788802752593</v>
      </c>
      <c r="M5" s="96">
        <v>3.430410746838676</v>
      </c>
      <c r="N5" s="96">
        <v>3.141285371309483</v>
      </c>
      <c r="O5" s="96">
        <v>6.6062564908471328</v>
      </c>
      <c r="P5" s="96">
        <v>3.5895677148073619</v>
      </c>
      <c r="Q5" s="96">
        <v>3.5340185704642884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1.043074426831936E-15</v>
      </c>
      <c r="M10" s="158">
        <v>1.564611640247904E-15</v>
      </c>
      <c r="N10" s="158">
        <v>0</v>
      </c>
      <c r="O10" s="158">
        <v>0.54131931704493241</v>
      </c>
      <c r="P10" s="158">
        <v>1.564611640247904E-15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0.29459013650163146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1.043074426831936E-15</v>
      </c>
      <c r="M12" s="91">
        <v>1.564611640247904E-15</v>
      </c>
      <c r="N12" s="91">
        <v>0</v>
      </c>
      <c r="O12" s="91">
        <v>0.24672918054330101</v>
      </c>
      <c r="P12" s="91">
        <v>1.564611640247904E-15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301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297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10.041017389470916</v>
      </c>
      <c r="C34" s="204">
        <v>13.141942375068002</v>
      </c>
      <c r="D34" s="204">
        <v>10.953111302892005</v>
      </c>
      <c r="E34" s="204">
        <v>3.9944309007240015</v>
      </c>
      <c r="F34" s="204">
        <v>6.6756206094119994</v>
      </c>
      <c r="G34" s="204">
        <v>3.2597606401901826</v>
      </c>
      <c r="H34" s="204">
        <v>2.6042262345000018</v>
      </c>
      <c r="I34" s="204">
        <v>2.1309675702480022</v>
      </c>
      <c r="J34" s="204">
        <v>2.5839326474280022</v>
      </c>
      <c r="K34" s="204">
        <v>1.8957122830800011</v>
      </c>
      <c r="L34" s="204">
        <v>2.0197888027525921</v>
      </c>
      <c r="M34" s="204">
        <v>3.4304107468386742</v>
      </c>
      <c r="N34" s="204">
        <v>3.141285371309483</v>
      </c>
      <c r="O34" s="204">
        <v>6.0649371738021998</v>
      </c>
      <c r="P34" s="204">
        <v>3.5895677148073601</v>
      </c>
      <c r="Q34" s="204">
        <v>3.5340185704642884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3.1277813264782441</v>
      </c>
      <c r="C38" s="87">
        <v>6.2808778847879996</v>
      </c>
      <c r="D38" s="87">
        <v>3.1502270737080007</v>
      </c>
      <c r="E38" s="87">
        <v>0</v>
      </c>
      <c r="F38" s="87">
        <v>3.1285411662959999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2.833751364464574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6.9132360629926719</v>
      </c>
      <c r="C41" s="87">
        <v>6.8610644902800013</v>
      </c>
      <c r="D41" s="87">
        <v>7.802884229184003</v>
      </c>
      <c r="E41" s="87">
        <v>3.9944309007240015</v>
      </c>
      <c r="F41" s="87">
        <v>3.5470794431159995</v>
      </c>
      <c r="G41" s="87">
        <v>3.2597606401901826</v>
      </c>
      <c r="H41" s="87">
        <v>2.6042262345000018</v>
      </c>
      <c r="I41" s="87">
        <v>2.1309675702480022</v>
      </c>
      <c r="J41" s="87">
        <v>2.5839326474280022</v>
      </c>
      <c r="K41" s="87">
        <v>1.8957122830800011</v>
      </c>
      <c r="L41" s="87">
        <v>2.0197888027525921</v>
      </c>
      <c r="M41" s="87">
        <v>3.4304107468386742</v>
      </c>
      <c r="N41" s="87">
        <v>3.141285371309483</v>
      </c>
      <c r="O41" s="87">
        <v>3.2311858093376262</v>
      </c>
      <c r="P41" s="87">
        <v>3.5895677148073601</v>
      </c>
      <c r="Q41" s="87">
        <v>3.5340185704642884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0.99999999999999989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5.1642747271913841E-16</v>
      </c>
      <c r="M55" s="201">
        <f t="shared" si="5"/>
        <v>4.5610037855956029E-16</v>
      </c>
      <c r="N55" s="201">
        <f t="shared" si="5"/>
        <v>0</v>
      </c>
      <c r="O55" s="201">
        <f t="shared" si="5"/>
        <v>8.1940402676602409E-2</v>
      </c>
      <c r="P55" s="201">
        <f t="shared" si="5"/>
        <v>4.3587745504666448E-16</v>
      </c>
      <c r="Q55" s="201">
        <f t="shared" si="5"/>
        <v>0</v>
      </c>
    </row>
    <row r="56" spans="1:17" x14ac:dyDescent="0.25">
      <c r="A56" s="127" t="s">
        <v>295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301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297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1</v>
      </c>
      <c r="C65" s="200">
        <f t="shared" si="15"/>
        <v>1</v>
      </c>
      <c r="D65" s="200">
        <f t="shared" si="15"/>
        <v>1</v>
      </c>
      <c r="E65" s="200">
        <f t="shared" si="15"/>
        <v>1</v>
      </c>
      <c r="F65" s="200">
        <f t="shared" si="15"/>
        <v>1</v>
      </c>
      <c r="G65" s="200">
        <f t="shared" si="15"/>
        <v>1</v>
      </c>
      <c r="H65" s="200">
        <f t="shared" si="15"/>
        <v>1</v>
      </c>
      <c r="I65" s="200">
        <f t="shared" si="15"/>
        <v>1</v>
      </c>
      <c r="J65" s="200">
        <f t="shared" si="15"/>
        <v>1</v>
      </c>
      <c r="K65" s="200">
        <f t="shared" si="15"/>
        <v>1</v>
      </c>
      <c r="L65" s="200">
        <f t="shared" si="15"/>
        <v>0.99999999999999956</v>
      </c>
      <c r="M65" s="200">
        <f t="shared" si="15"/>
        <v>0.99999999999999944</v>
      </c>
      <c r="N65" s="200">
        <f t="shared" si="15"/>
        <v>1</v>
      </c>
      <c r="O65" s="200">
        <f t="shared" si="15"/>
        <v>0.91805959732339748</v>
      </c>
      <c r="P65" s="200">
        <f t="shared" si="15"/>
        <v>0.99999999999999956</v>
      </c>
      <c r="Q65" s="200">
        <f t="shared" si="15"/>
        <v>1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0.79917722165897376</v>
      </c>
      <c r="C71" s="230">
        <f>IF(C$5=0,0,C$5/MAE_fec!C$5)</f>
        <v>0.9658392133812902</v>
      </c>
      <c r="D71" s="230">
        <f>IF(D$5=0,0,D$5/MAE_fec!D$5)</f>
        <v>0.7819774556678335</v>
      </c>
      <c r="E71" s="230">
        <f>IF(E$5=0,0,E$5/MAE_fec!E$5)</f>
        <v>0.25935740976543487</v>
      </c>
      <c r="F71" s="230">
        <f>IF(F$5=0,0,F$5/MAE_fec!F$5)</f>
        <v>0.43333356763055753</v>
      </c>
      <c r="G71" s="230">
        <f>IF(G$5=0,0,G$5/MAE_fec!G$5)</f>
        <v>0.24637034772011876</v>
      </c>
      <c r="H71" s="230">
        <f>IF(H$5=0,0,H$5/MAE_fec!H$5)</f>
        <v>0.20676043394482752</v>
      </c>
      <c r="I71" s="230">
        <f>IF(I$5=0,0,I$5/MAE_fec!I$5)</f>
        <v>0.16266654836697417</v>
      </c>
      <c r="J71" s="230">
        <f>IF(J$5=0,0,J$5/MAE_fec!J$5)</f>
        <v>0.1914892267774726</v>
      </c>
      <c r="K71" s="230">
        <f>IF(K$5=0,0,K$5/MAE_fec!K$5)</f>
        <v>0.15415340454089718</v>
      </c>
      <c r="L71" s="230">
        <f>IF(L$5=0,0,L$5/MAE_fec!L$5)</f>
        <v>0.14409351495829475</v>
      </c>
      <c r="M71" s="230">
        <f>IF(M$5=0,0,M$5/MAE_fec!M$5)</f>
        <v>0.33879670012619845</v>
      </c>
      <c r="N71" s="230">
        <f>IF(N$5=0,0,N$5/MAE_fec!N$5)</f>
        <v>0.33044491667685655</v>
      </c>
      <c r="O71" s="230">
        <f>IF(O$5=0,0,O$5/MAE_fec!O$5)</f>
        <v>0.64000135632229072</v>
      </c>
      <c r="P71" s="230">
        <f>IF(P$5=0,0,P$5/MAE_fec!P$5)</f>
        <v>0.4140116393721906</v>
      </c>
      <c r="Q71" s="230">
        <f>IF(Q$5=0,0,Q$5/MAE_fec!Q$5)</f>
        <v>0.39675118466006243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0</v>
      </c>
      <c r="C76" s="273">
        <f>IF(C$10=0,0,C$10/MAE_fec!C$10)</f>
        <v>0</v>
      </c>
      <c r="D76" s="273">
        <f>IF(D$10=0,0,D$10/MAE_fec!D$10)</f>
        <v>0</v>
      </c>
      <c r="E76" s="273">
        <f>IF(E$10=0,0,E$10/MAE_fec!E$10)</f>
        <v>0</v>
      </c>
      <c r="F76" s="273">
        <f>IF(F$10=0,0,F$10/MAE_fec!F$10)</f>
        <v>0</v>
      </c>
      <c r="G76" s="273">
        <f>IF(G$10=0,0,G$10/MAE_fec!G$10)</f>
        <v>0</v>
      </c>
      <c r="H76" s="273">
        <f>IF(H$10=0,0,H$10/MAE_fec!H$10)</f>
        <v>0</v>
      </c>
      <c r="I76" s="273">
        <f>IF(I$10=0,0,I$10/MAE_fec!I$10)</f>
        <v>0</v>
      </c>
      <c r="J76" s="273">
        <f>IF(J$10=0,0,J$10/MAE_fec!J$10)</f>
        <v>0</v>
      </c>
      <c r="K76" s="273">
        <f>IF(K$10=0,0,K$10/MAE_fec!K$10)</f>
        <v>0</v>
      </c>
      <c r="L76" s="273">
        <f>IF(L$10=0,0,L$10/MAE_fec!L$10)</f>
        <v>1.0243458191108131E-15</v>
      </c>
      <c r="M76" s="273">
        <f>IF(M$10=0,0,M$10/MAE_fec!M$10)</f>
        <v>2.1271221521424667E-15</v>
      </c>
      <c r="N76" s="273">
        <f>IF(N$10=0,0,N$10/MAE_fec!N$10)</f>
        <v>0</v>
      </c>
      <c r="O76" s="273">
        <f>IF(O$10=0,0,O$10/MAE_fec!O$10)</f>
        <v>0.72189131065820766</v>
      </c>
      <c r="P76" s="273">
        <f>IF(P$10=0,0,P$10/MAE_fec!P$10)</f>
        <v>2.4841040533284668E-15</v>
      </c>
      <c r="Q76" s="273">
        <f>IF(Q$10=0,0,Q$10/MAE_fec!Q$10)</f>
        <v>0</v>
      </c>
    </row>
    <row r="77" spans="1:17" x14ac:dyDescent="0.25">
      <c r="A77" s="127" t="s">
        <v>295</v>
      </c>
      <c r="B77" s="296">
        <f>IF(B$15=0,0,B$15/MAE_fec!B$15)</f>
        <v>0</v>
      </c>
      <c r="C77" s="296">
        <f>IF(C$15=0,0,C$15/MAE_fec!C$15)</f>
        <v>0</v>
      </c>
      <c r="D77" s="296">
        <f>IF(D$15=0,0,D$15/MAE_fec!D$15)</f>
        <v>0</v>
      </c>
      <c r="E77" s="296">
        <f>IF(E$15=0,0,E$15/MAE_fec!E$15)</f>
        <v>0</v>
      </c>
      <c r="F77" s="296">
        <f>IF(F$15=0,0,F$15/MAE_fec!F$15)</f>
        <v>0</v>
      </c>
      <c r="G77" s="296">
        <f>IF(G$15=0,0,G$15/MAE_fec!G$15)</f>
        <v>0</v>
      </c>
      <c r="H77" s="296">
        <f>IF(H$15=0,0,H$15/MAE_fec!H$15)</f>
        <v>0</v>
      </c>
      <c r="I77" s="296">
        <f>IF(I$15=0,0,I$15/MAE_fec!I$15)</f>
        <v>0</v>
      </c>
      <c r="J77" s="296">
        <f>IF(J$15=0,0,J$15/MAE_fec!J$15)</f>
        <v>0</v>
      </c>
      <c r="K77" s="296">
        <f>IF(K$15=0,0,K$15/MAE_fec!K$15)</f>
        <v>0</v>
      </c>
      <c r="L77" s="296">
        <f>IF(L$15=0,0,L$15/MAE_fec!L$15)</f>
        <v>0</v>
      </c>
      <c r="M77" s="296">
        <f>IF(M$15=0,0,M$15/MAE_fec!M$15)</f>
        <v>0</v>
      </c>
      <c r="N77" s="296">
        <f>IF(N$15=0,0,N$15/MAE_fec!N$15)</f>
        <v>0</v>
      </c>
      <c r="O77" s="296">
        <f>IF(O$15=0,0,O$15/MAE_fec!O$15)</f>
        <v>0</v>
      </c>
      <c r="P77" s="296">
        <f>IF(P$15=0,0,P$15/MAE_fec!P$15)</f>
        <v>0</v>
      </c>
      <c r="Q77" s="296">
        <f>IF(Q$15=0,0,Q$15/MAE_fec!Q$15)</f>
        <v>0</v>
      </c>
    </row>
    <row r="78" spans="1:17" x14ac:dyDescent="0.25">
      <c r="A78" s="127" t="s">
        <v>294</v>
      </c>
      <c r="B78" s="296">
        <f>IF(B$23=0,0,B$23/MAE_fec!B$23)</f>
        <v>0</v>
      </c>
      <c r="C78" s="296">
        <f>IF(C$23=0,0,C$23/MAE_fec!C$23)</f>
        <v>0</v>
      </c>
      <c r="D78" s="296">
        <f>IF(D$23=0,0,D$23/MAE_fec!D$23)</f>
        <v>0</v>
      </c>
      <c r="E78" s="296">
        <f>IF(E$23=0,0,E$23/MAE_fec!E$23)</f>
        <v>0</v>
      </c>
      <c r="F78" s="296">
        <f>IF(F$23=0,0,F$23/MAE_fec!F$23)</f>
        <v>0</v>
      </c>
      <c r="G78" s="296">
        <f>IF(G$23=0,0,G$23/MAE_fec!G$23)</f>
        <v>0</v>
      </c>
      <c r="H78" s="296">
        <f>IF(H$23=0,0,H$23/MAE_fec!H$23)</f>
        <v>0</v>
      </c>
      <c r="I78" s="296">
        <f>IF(I$23=0,0,I$23/MAE_fec!I$23)</f>
        <v>0</v>
      </c>
      <c r="J78" s="296">
        <f>IF(J$23=0,0,J$23/MAE_fec!J$23)</f>
        <v>0</v>
      </c>
      <c r="K78" s="296">
        <f>IF(K$23=0,0,K$23/MAE_fec!K$23)</f>
        <v>0</v>
      </c>
      <c r="L78" s="296">
        <f>IF(L$23=0,0,L$23/MAE_fec!L$23)</f>
        <v>0</v>
      </c>
      <c r="M78" s="296">
        <f>IF(M$23=0,0,M$23/MAE_fec!M$23)</f>
        <v>0</v>
      </c>
      <c r="N78" s="296">
        <f>IF(N$23=0,0,N$23/MAE_fec!N$23)</f>
        <v>0</v>
      </c>
      <c r="O78" s="296">
        <f>IF(O$23=0,0,O$23/MAE_fec!O$23)</f>
        <v>0</v>
      </c>
      <c r="P78" s="296">
        <f>IF(P$23=0,0,P$23/MAE_fec!P$23)</f>
        <v>0</v>
      </c>
      <c r="Q78" s="296">
        <f>IF(Q$23=0,0,Q$23/MAE_fec!Q$23)</f>
        <v>0</v>
      </c>
    </row>
    <row r="79" spans="1:17" x14ac:dyDescent="0.25">
      <c r="A79" s="127" t="s">
        <v>293</v>
      </c>
      <c r="B79" s="296">
        <f>IF(B$26=0,0,B$26/MAE_fec!B$26)</f>
        <v>0</v>
      </c>
      <c r="C79" s="296">
        <f>IF(C$26=0,0,C$26/MAE_fec!C$26)</f>
        <v>0</v>
      </c>
      <c r="D79" s="296">
        <f>IF(D$26=0,0,D$26/MAE_fec!D$26)</f>
        <v>0</v>
      </c>
      <c r="E79" s="296">
        <f>IF(E$26=0,0,E$26/MAE_fec!E$26)</f>
        <v>0</v>
      </c>
      <c r="F79" s="296">
        <f>IF(F$26=0,0,F$26/MAE_fec!F$26)</f>
        <v>0</v>
      </c>
      <c r="G79" s="296">
        <f>IF(G$26=0,0,G$26/MAE_fec!G$26)</f>
        <v>0</v>
      </c>
      <c r="H79" s="296">
        <f>IF(H$26=0,0,H$26/MAE_fec!H$26)</f>
        <v>0</v>
      </c>
      <c r="I79" s="296">
        <f>IF(I$26=0,0,I$26/MAE_fec!I$26)</f>
        <v>0</v>
      </c>
      <c r="J79" s="296">
        <f>IF(J$26=0,0,J$26/MAE_fec!J$26)</f>
        <v>0</v>
      </c>
      <c r="K79" s="296">
        <f>IF(K$26=0,0,K$26/MAE_fec!K$26)</f>
        <v>0</v>
      </c>
      <c r="L79" s="296">
        <f>IF(L$26=0,0,L$26/MAE_fec!L$26)</f>
        <v>0</v>
      </c>
      <c r="M79" s="296">
        <f>IF(M$26=0,0,M$26/MAE_fec!M$26)</f>
        <v>0</v>
      </c>
      <c r="N79" s="296">
        <f>IF(N$26=0,0,N$26/MAE_fec!N$26)</f>
        <v>0</v>
      </c>
      <c r="O79" s="296">
        <f>IF(O$26=0,0,O$26/MAE_fec!O$26)</f>
        <v>0</v>
      </c>
      <c r="P79" s="296">
        <f>IF(P$26=0,0,P$26/MAE_fec!P$26)</f>
        <v>0</v>
      </c>
      <c r="Q79" s="296">
        <f>IF(Q$26=0,0,Q$26/MAE_fec!Q$26)</f>
        <v>0</v>
      </c>
    </row>
    <row r="80" spans="1:17" x14ac:dyDescent="0.25">
      <c r="A80" s="127" t="s">
        <v>292</v>
      </c>
      <c r="B80" s="296">
        <f>IF(B$34=0,0,B$34/MAE_fec!B$34)</f>
        <v>2.54107302596005</v>
      </c>
      <c r="C80" s="296">
        <f>IF(C$34=0,0,C$34/MAE_fec!C$34)</f>
        <v>2.6572945248549726</v>
      </c>
      <c r="D80" s="296">
        <f>IF(D$34=0,0,D$34/MAE_fec!D$34)</f>
        <v>2.5252188023239253</v>
      </c>
      <c r="E80" s="296">
        <f>IF(E$34=0,0,E$34/MAE_fec!E$34)</f>
        <v>2.3487948000000003</v>
      </c>
      <c r="F80" s="296">
        <f>IF(F$34=0,0,F$34/MAE_fec!F$34)</f>
        <v>2.6505388369730682</v>
      </c>
      <c r="G80" s="296">
        <f>IF(G$34=0,0,G$34/MAE_fec!G$34)</f>
        <v>2.2705020347672202</v>
      </c>
      <c r="H80" s="296">
        <f>IF(H$34=0,0,H$34/MAE_fec!H$34)</f>
        <v>2.3487948000000003</v>
      </c>
      <c r="I80" s="296">
        <f>IF(I$34=0,0,I$34/MAE_fec!I$34)</f>
        <v>2.3487948000000007</v>
      </c>
      <c r="J80" s="296">
        <f>IF(J$34=0,0,J$34/MAE_fec!J$34)</f>
        <v>2.3487948000000003</v>
      </c>
      <c r="K80" s="296">
        <f>IF(K$34=0,0,K$34/MAE_fec!K$34)</f>
        <v>2.0883868542534207</v>
      </c>
      <c r="L80" s="296">
        <f>IF(L$34=0,0,L$34/MAE_fec!L$34)</f>
        <v>1.9664627796782439</v>
      </c>
      <c r="M80" s="296">
        <f>IF(M$34=0,0,M$34/MAE_fec!M$34)</f>
        <v>2.1384745679922541</v>
      </c>
      <c r="N80" s="296">
        <f>IF(N$34=0,0,N$34/MAE_fec!N$34)</f>
        <v>2.3487948000000003</v>
      </c>
      <c r="O80" s="296">
        <f>IF(O$34=0,0,O$34/MAE_fec!O$34)</f>
        <v>2.6495099339190396</v>
      </c>
      <c r="P80" s="296">
        <f>IF(P$34=0,0,P$34/MAE_fec!P$34)</f>
        <v>2.3487948000000003</v>
      </c>
      <c r="Q80" s="296">
        <f>IF(Q$34=0,0,Q$34/MAE_fec!Q$34)</f>
        <v>2.3487948000000003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214.45805868952783</v>
      </c>
      <c r="C3" s="46">
        <v>211.39607253997207</v>
      </c>
      <c r="D3" s="46">
        <v>215.05092964724795</v>
      </c>
      <c r="E3" s="46">
        <v>226.17290289455104</v>
      </c>
      <c r="F3" s="46">
        <v>257.96699521543053</v>
      </c>
      <c r="G3" s="46">
        <v>233.01180018669663</v>
      </c>
      <c r="H3" s="46">
        <v>210.67618825152113</v>
      </c>
      <c r="I3" s="46">
        <v>216.0276444953119</v>
      </c>
      <c r="J3" s="46">
        <v>134.95418937868357</v>
      </c>
      <c r="K3" s="46">
        <v>111.7144429332309</v>
      </c>
      <c r="L3" s="46">
        <v>171.4</v>
      </c>
      <c r="M3" s="46">
        <v>161.11084692567408</v>
      </c>
      <c r="N3" s="46">
        <v>128.37160983934999</v>
      </c>
      <c r="O3" s="46">
        <v>129.73988202149872</v>
      </c>
      <c r="P3" s="46">
        <v>122.53495876658299</v>
      </c>
      <c r="Q3" s="46">
        <v>163.20552387926978</v>
      </c>
    </row>
    <row r="5" spans="1:17" x14ac:dyDescent="0.25">
      <c r="A5" s="31" t="s">
        <v>257</v>
      </c>
      <c r="B5" s="46">
        <v>469.1647226762916</v>
      </c>
      <c r="C5" s="46">
        <v>399.72504541928924</v>
      </c>
      <c r="D5" s="46">
        <v>461.27593458060858</v>
      </c>
      <c r="E5" s="46">
        <v>486.1300817577935</v>
      </c>
      <c r="F5" s="46">
        <v>514.60906274307229</v>
      </c>
      <c r="G5" s="46">
        <v>514.50569029268661</v>
      </c>
      <c r="H5" s="46">
        <v>465.61895678901243</v>
      </c>
      <c r="I5" s="46">
        <v>469.92030404321002</v>
      </c>
      <c r="J5" s="46">
        <v>449.41309384226076</v>
      </c>
      <c r="K5" s="46">
        <v>413.33527428333008</v>
      </c>
      <c r="L5" s="46">
        <v>461.39618257519572</v>
      </c>
      <c r="M5" s="46">
        <v>386.49209010918253</v>
      </c>
      <c r="N5" s="46">
        <v>382.75938766141337</v>
      </c>
      <c r="O5" s="46">
        <v>407.34920844744607</v>
      </c>
      <c r="P5" s="46">
        <v>417.47678781710158</v>
      </c>
      <c r="Q5" s="46">
        <v>418.60614545231596</v>
      </c>
    </row>
    <row r="6" spans="1:17" x14ac:dyDescent="0.25">
      <c r="A6" s="294" t="s">
        <v>256</v>
      </c>
      <c r="B6" s="293">
        <v>586.4559033453645</v>
      </c>
      <c r="C6" s="293">
        <v>529.45440717107897</v>
      </c>
      <c r="D6" s="293">
        <v>534.74729529148453</v>
      </c>
      <c r="E6" s="293">
        <v>547.43074588218769</v>
      </c>
      <c r="F6" s="293">
        <v>575.83611035672754</v>
      </c>
      <c r="G6" s="293">
        <v>572.25492736318029</v>
      </c>
      <c r="H6" s="293">
        <v>513.95765165936677</v>
      </c>
      <c r="I6" s="293">
        <v>512.57278724611024</v>
      </c>
      <c r="J6" s="293">
        <v>499.80679110623691</v>
      </c>
      <c r="K6" s="293">
        <v>467.03731165058377</v>
      </c>
      <c r="L6" s="293">
        <v>504.80365091845584</v>
      </c>
      <c r="M6" s="293">
        <v>455.60066970314693</v>
      </c>
      <c r="N6" s="293">
        <v>443.13267808542258</v>
      </c>
      <c r="O6" s="293">
        <v>434.59869589957202</v>
      </c>
      <c r="P6" s="293">
        <v>462.38068525978321</v>
      </c>
      <c r="Q6" s="293">
        <v>456.42365855129782</v>
      </c>
    </row>
    <row r="7" spans="1:17" x14ac:dyDescent="0.25">
      <c r="A7" s="292" t="s">
        <v>255</v>
      </c>
      <c r="B7" s="291"/>
      <c r="C7" s="291">
        <v>0</v>
      </c>
      <c r="D7" s="291">
        <v>5.2928881204055642</v>
      </c>
      <c r="E7" s="291">
        <v>43.76441602133788</v>
      </c>
      <c r="F7" s="291">
        <v>42.627431206673691</v>
      </c>
      <c r="G7" s="291">
        <v>78.885030109259276</v>
      </c>
      <c r="H7" s="291">
        <v>0</v>
      </c>
      <c r="I7" s="291">
        <v>35.328939797345605</v>
      </c>
      <c r="J7" s="291">
        <v>0</v>
      </c>
      <c r="K7" s="291">
        <v>0</v>
      </c>
      <c r="L7" s="291">
        <v>104.38036257403986</v>
      </c>
      <c r="M7" s="291">
        <v>0</v>
      </c>
      <c r="N7" s="291">
        <v>0</v>
      </c>
      <c r="O7" s="291">
        <v>32.172046314518987</v>
      </c>
      <c r="P7" s="291">
        <v>63.738925668540752</v>
      </c>
      <c r="Q7" s="291">
        <v>0</v>
      </c>
    </row>
    <row r="8" spans="1:17" x14ac:dyDescent="0.25">
      <c r="A8" s="290" t="s">
        <v>254</v>
      </c>
      <c r="B8" s="289"/>
      <c r="C8" s="289">
        <f>B6+C7-C6</f>
        <v>57.001496174285535</v>
      </c>
      <c r="D8" s="289">
        <f t="shared" ref="D8:Q8" si="0">C6+D7-D6</f>
        <v>0</v>
      </c>
      <c r="E8" s="289">
        <f t="shared" si="0"/>
        <v>31.080965430634706</v>
      </c>
      <c r="F8" s="289">
        <f t="shared" si="0"/>
        <v>14.22206673213384</v>
      </c>
      <c r="G8" s="289">
        <f t="shared" si="0"/>
        <v>82.466213102806478</v>
      </c>
      <c r="H8" s="289">
        <f t="shared" si="0"/>
        <v>58.297275703813511</v>
      </c>
      <c r="I8" s="289">
        <f t="shared" si="0"/>
        <v>36.71380421060212</v>
      </c>
      <c r="J8" s="289">
        <f t="shared" si="0"/>
        <v>12.765996139873323</v>
      </c>
      <c r="K8" s="289">
        <f t="shared" si="0"/>
        <v>32.769479455653141</v>
      </c>
      <c r="L8" s="289">
        <f t="shared" si="0"/>
        <v>66.61402330616778</v>
      </c>
      <c r="M8" s="289">
        <f t="shared" si="0"/>
        <v>49.20298121530891</v>
      </c>
      <c r="N8" s="289">
        <f t="shared" si="0"/>
        <v>12.467991617724351</v>
      </c>
      <c r="O8" s="289">
        <f t="shared" si="0"/>
        <v>40.706028500369541</v>
      </c>
      <c r="P8" s="289">
        <f t="shared" si="0"/>
        <v>35.956936308329546</v>
      </c>
      <c r="Q8" s="289">
        <f t="shared" si="0"/>
        <v>5.9570267084853867</v>
      </c>
    </row>
    <row r="9" spans="1:17" x14ac:dyDescent="0.25">
      <c r="A9" s="288" t="s">
        <v>253</v>
      </c>
      <c r="B9" s="287">
        <f>B6-B5</f>
        <v>117.2911806690729</v>
      </c>
      <c r="C9" s="287">
        <f t="shared" ref="C9:Q9" si="1">C6-C5</f>
        <v>129.72936175178972</v>
      </c>
      <c r="D9" s="287">
        <f t="shared" si="1"/>
        <v>73.471360710875956</v>
      </c>
      <c r="E9" s="287">
        <f t="shared" si="1"/>
        <v>61.300664124394189</v>
      </c>
      <c r="F9" s="287">
        <f t="shared" si="1"/>
        <v>61.227047613655259</v>
      </c>
      <c r="G9" s="287">
        <f t="shared" si="1"/>
        <v>57.749237070493677</v>
      </c>
      <c r="H9" s="287">
        <f t="shared" si="1"/>
        <v>48.338694870354345</v>
      </c>
      <c r="I9" s="287">
        <f t="shared" si="1"/>
        <v>42.652483202900214</v>
      </c>
      <c r="J9" s="287">
        <f t="shared" si="1"/>
        <v>50.393697263976151</v>
      </c>
      <c r="K9" s="287">
        <f t="shared" si="1"/>
        <v>53.702037367253695</v>
      </c>
      <c r="L9" s="287">
        <f t="shared" si="1"/>
        <v>43.40746834326012</v>
      </c>
      <c r="M9" s="287">
        <f t="shared" si="1"/>
        <v>69.108579593964407</v>
      </c>
      <c r="N9" s="287">
        <f t="shared" si="1"/>
        <v>60.373290424009213</v>
      </c>
      <c r="O9" s="287">
        <f t="shared" si="1"/>
        <v>27.249487452125948</v>
      </c>
      <c r="P9" s="287">
        <f t="shared" si="1"/>
        <v>44.903897442681625</v>
      </c>
      <c r="Q9" s="287">
        <f t="shared" si="1"/>
        <v>37.817513098981863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42.393938798094212</v>
      </c>
      <c r="C12" s="38">
        <v>36.098259999999996</v>
      </c>
      <c r="D12" s="38">
        <v>40.896950000000004</v>
      </c>
      <c r="E12" s="38">
        <v>43.826360000000001</v>
      </c>
      <c r="F12" s="38">
        <v>46.416260000000001</v>
      </c>
      <c r="G12" s="38">
        <v>45.62187747236576</v>
      </c>
      <c r="H12" s="38">
        <v>41.443080000000002</v>
      </c>
      <c r="I12" s="38">
        <v>41.815219999999997</v>
      </c>
      <c r="J12" s="38">
        <v>39.391779999999997</v>
      </c>
      <c r="K12" s="38">
        <v>36.401769999999999</v>
      </c>
      <c r="L12" s="38">
        <v>38.429129223108276</v>
      </c>
      <c r="M12" s="38">
        <v>31.932065555541271</v>
      </c>
      <c r="N12" s="38">
        <v>32.144925484538916</v>
      </c>
      <c r="O12" s="38">
        <v>33.889518344179535</v>
      </c>
      <c r="P12" s="38">
        <v>34.317912541009171</v>
      </c>
      <c r="Q12" s="38">
        <v>34.652919062926244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1.006825624520558</v>
      </c>
      <c r="C14" s="51">
        <v>1.00481</v>
      </c>
      <c r="D14" s="51">
        <v>1.0081500000000001</v>
      </c>
      <c r="E14" s="51">
        <v>1.00553</v>
      </c>
      <c r="F14" s="51">
        <v>1.00403</v>
      </c>
      <c r="G14" s="51">
        <v>1.0058511687186338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1.006825624520558</v>
      </c>
      <c r="C17" s="51">
        <v>1.00481</v>
      </c>
      <c r="D17" s="51">
        <v>1.0081500000000001</v>
      </c>
      <c r="E17" s="51">
        <v>1.00553</v>
      </c>
      <c r="F17" s="51">
        <v>1.00403</v>
      </c>
      <c r="G17" s="51">
        <v>1.0058511687186338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27.195168986596936</v>
      </c>
      <c r="C20" s="51">
        <v>22.897040000000001</v>
      </c>
      <c r="D20" s="51">
        <v>23.788150000000002</v>
      </c>
      <c r="E20" s="51">
        <v>24.30903</v>
      </c>
      <c r="F20" s="51">
        <v>25.561350000000001</v>
      </c>
      <c r="G20" s="51">
        <v>24.721132232282358</v>
      </c>
      <c r="H20" s="51">
        <v>22.39893</v>
      </c>
      <c r="I20" s="51">
        <v>25.409479999999999</v>
      </c>
      <c r="J20" s="51">
        <v>21.402229999999999</v>
      </c>
      <c r="K20" s="51">
        <v>20.91403</v>
      </c>
      <c r="L20" s="51">
        <v>18.655608387257487</v>
      </c>
      <c r="M20" s="51">
        <v>15.525982056320425</v>
      </c>
      <c r="N20" s="51">
        <v>16.706067790954709</v>
      </c>
      <c r="O20" s="51">
        <v>18.676218627080548</v>
      </c>
      <c r="P20" s="51">
        <v>20.535985590450014</v>
      </c>
      <c r="Q20" s="51">
        <v>27.27402944321631</v>
      </c>
    </row>
    <row r="21" spans="1:17" x14ac:dyDescent="0.25">
      <c r="A21" s="53" t="s">
        <v>66</v>
      </c>
      <c r="B21" s="51">
        <v>27.195168986596936</v>
      </c>
      <c r="C21" s="51">
        <v>22.897040000000001</v>
      </c>
      <c r="D21" s="51">
        <v>23.788150000000002</v>
      </c>
      <c r="E21" s="51">
        <v>24.30903</v>
      </c>
      <c r="F21" s="51">
        <v>25.561350000000001</v>
      </c>
      <c r="G21" s="51">
        <v>24.721132232282358</v>
      </c>
      <c r="H21" s="51">
        <v>22.39893</v>
      </c>
      <c r="I21" s="51">
        <v>25.409479999999999</v>
      </c>
      <c r="J21" s="51">
        <v>21.402229999999999</v>
      </c>
      <c r="K21" s="51">
        <v>20.91403</v>
      </c>
      <c r="L21" s="51">
        <v>18.655608387257487</v>
      </c>
      <c r="M21" s="51">
        <v>15.525982056320425</v>
      </c>
      <c r="N21" s="51">
        <v>16.706067790954709</v>
      </c>
      <c r="O21" s="51">
        <v>18.676218627080548</v>
      </c>
      <c r="P21" s="51">
        <v>20.535985590450014</v>
      </c>
      <c r="Q21" s="51">
        <v>27.27402944321631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4.9111799999999999</v>
      </c>
      <c r="F29" s="51">
        <v>6.6192599999999997</v>
      </c>
      <c r="G29" s="51">
        <v>6.4728424062878673</v>
      </c>
      <c r="H29" s="51">
        <v>7.9485599999999996</v>
      </c>
      <c r="I29" s="51">
        <v>6.1058399999999997</v>
      </c>
      <c r="J29" s="51">
        <v>6.5952799999999998</v>
      </c>
      <c r="K29" s="51">
        <v>5.3902099999999997</v>
      </c>
      <c r="L29" s="51">
        <v>7.6430686920798703</v>
      </c>
      <c r="M29" s="51">
        <v>5.3977120102989282</v>
      </c>
      <c r="N29" s="51">
        <v>6.0687964366827538</v>
      </c>
      <c r="O29" s="51">
        <v>6.0905165988475582</v>
      </c>
      <c r="P29" s="51">
        <v>6.7355211690647918</v>
      </c>
      <c r="Q29" s="51">
        <v>7.1626123488445673E-2</v>
      </c>
    </row>
    <row r="30" spans="1:17" x14ac:dyDescent="0.25">
      <c r="A30" s="63" t="s">
        <v>21</v>
      </c>
      <c r="B30" s="62">
        <v>14.191944186976714</v>
      </c>
      <c r="C30" s="62">
        <v>12.19641</v>
      </c>
      <c r="D30" s="62">
        <v>16.100650000000002</v>
      </c>
      <c r="E30" s="62">
        <v>13.600619999999999</v>
      </c>
      <c r="F30" s="62">
        <v>13.231619999999999</v>
      </c>
      <c r="G30" s="62">
        <v>13.422051665076898</v>
      </c>
      <c r="H30" s="62">
        <v>11.09559</v>
      </c>
      <c r="I30" s="62">
        <v>10.299899999999999</v>
      </c>
      <c r="J30" s="62">
        <v>11.394270000000001</v>
      </c>
      <c r="K30" s="62">
        <v>10.097530000000001</v>
      </c>
      <c r="L30" s="62">
        <v>12.130452143770917</v>
      </c>
      <c r="M30" s="62">
        <v>11.008371488921915</v>
      </c>
      <c r="N30" s="62">
        <v>9.3700612569014563</v>
      </c>
      <c r="O30" s="62">
        <v>9.1227831182514318</v>
      </c>
      <c r="P30" s="62">
        <v>7.0464057814943617</v>
      </c>
      <c r="Q30" s="62">
        <v>7.3072634962214877</v>
      </c>
    </row>
    <row r="32" spans="1:17" x14ac:dyDescent="0.25">
      <c r="A32" s="31" t="s">
        <v>63</v>
      </c>
      <c r="B32" s="70">
        <v>66.999466246674487</v>
      </c>
      <c r="C32" s="70">
        <v>56.897789921820006</v>
      </c>
      <c r="D32" s="70">
        <v>59.001186534840009</v>
      </c>
      <c r="E32" s="70">
        <v>60.216498433008006</v>
      </c>
      <c r="F32" s="70">
        <v>63.153287508744008</v>
      </c>
      <c r="G32" s="70">
        <v>61.185438413131862</v>
      </c>
      <c r="H32" s="70">
        <v>52.610490309564007</v>
      </c>
      <c r="I32" s="70">
        <v>59.681654494704006</v>
      </c>
      <c r="J32" s="70">
        <v>50.269446532404004</v>
      </c>
      <c r="K32" s="70">
        <v>49.122764911044008</v>
      </c>
      <c r="L32" s="70">
        <v>43.818195970826778</v>
      </c>
      <c r="M32" s="70">
        <v>36.467345918778726</v>
      </c>
      <c r="N32" s="70">
        <v>39.239125155841911</v>
      </c>
      <c r="O32" s="70">
        <v>43.866605194949933</v>
      </c>
      <c r="P32" s="70">
        <v>48.234816167723928</v>
      </c>
      <c r="Q32" s="70">
        <v>64.061098531273373</v>
      </c>
    </row>
    <row r="34" spans="1:17" x14ac:dyDescent="0.25">
      <c r="A34" s="184" t="s">
        <v>252</v>
      </c>
      <c r="B34" s="190">
        <f t="shared" ref="B34:Q34" si="2">IF(B$12=0,"",B$12/B$3*1000)</f>
        <v>197.67939268474009</v>
      </c>
      <c r="C34" s="190">
        <f t="shared" si="2"/>
        <v>170.76126139086296</v>
      </c>
      <c r="D34" s="190">
        <f t="shared" si="2"/>
        <v>190.17332344056373</v>
      </c>
      <c r="E34" s="190">
        <f t="shared" si="2"/>
        <v>193.77369896708288</v>
      </c>
      <c r="F34" s="190">
        <f t="shared" si="2"/>
        <v>179.93100226343827</v>
      </c>
      <c r="G34" s="190">
        <f t="shared" si="2"/>
        <v>195.7921334276291</v>
      </c>
      <c r="H34" s="190">
        <f t="shared" si="2"/>
        <v>196.7145900253432</v>
      </c>
      <c r="I34" s="190">
        <f t="shared" si="2"/>
        <v>193.56420840346405</v>
      </c>
      <c r="J34" s="190">
        <f t="shared" si="2"/>
        <v>291.89001231718748</v>
      </c>
      <c r="K34" s="190">
        <f t="shared" si="2"/>
        <v>325.84658746189587</v>
      </c>
      <c r="L34" s="190">
        <f t="shared" si="2"/>
        <v>224.2072883495232</v>
      </c>
      <c r="M34" s="190">
        <f t="shared" si="2"/>
        <v>198.19935258780322</v>
      </c>
      <c r="N34" s="190">
        <f t="shared" si="2"/>
        <v>250.40525334820157</v>
      </c>
      <c r="O34" s="190">
        <f t="shared" si="2"/>
        <v>261.21126222824705</v>
      </c>
      <c r="P34" s="190">
        <f t="shared" si="2"/>
        <v>280.0663001517911</v>
      </c>
      <c r="Q34" s="190">
        <f t="shared" si="2"/>
        <v>212.32687619421824</v>
      </c>
    </row>
    <row r="35" spans="1:17" x14ac:dyDescent="0.25">
      <c r="A35" s="286" t="s">
        <v>251</v>
      </c>
      <c r="B35" s="285">
        <f t="shared" ref="B35:Q35" si="3">IF(B$12=0,"",B$12/B$5*1000)</f>
        <v>90.360457103985311</v>
      </c>
      <c r="C35" s="285">
        <f t="shared" si="3"/>
        <v>90.307726307554589</v>
      </c>
      <c r="D35" s="285">
        <f t="shared" si="3"/>
        <v>88.660489165088251</v>
      </c>
      <c r="E35" s="285">
        <f t="shared" si="3"/>
        <v>90.153565155911878</v>
      </c>
      <c r="F35" s="285">
        <f t="shared" si="3"/>
        <v>90.197128967342238</v>
      </c>
      <c r="G35" s="285">
        <f t="shared" si="3"/>
        <v>88.671278730489576</v>
      </c>
      <c r="H35" s="285">
        <f t="shared" si="3"/>
        <v>89.006427671670707</v>
      </c>
      <c r="I35" s="285">
        <f t="shared" si="3"/>
        <v>88.983641779724024</v>
      </c>
      <c r="J35" s="285">
        <f t="shared" si="3"/>
        <v>87.651607262306641</v>
      </c>
      <c r="K35" s="285">
        <f t="shared" si="3"/>
        <v>88.06838483145664</v>
      </c>
      <c r="L35" s="285">
        <f t="shared" si="3"/>
        <v>83.288788842212213</v>
      </c>
      <c r="M35" s="285">
        <f t="shared" si="3"/>
        <v>82.620230459362276</v>
      </c>
      <c r="N35" s="285">
        <f t="shared" si="3"/>
        <v>83.982069469120688</v>
      </c>
      <c r="O35" s="285">
        <f t="shared" si="3"/>
        <v>83.195247815368646</v>
      </c>
      <c r="P35" s="285">
        <f t="shared" si="3"/>
        <v>82.203163247591149</v>
      </c>
      <c r="Q35" s="285">
        <f t="shared" si="3"/>
        <v>82.78167781192694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34.276863932924883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34.27686393292489</v>
      </c>
      <c r="G36" s="285">
        <f>IF(TEL_ued!G$5=0,"",TEL_ued!G$5/G$5*1000)</f>
        <v>34.276863932924883</v>
      </c>
      <c r="H36" s="285">
        <f>IF(TEL_ued!H$5=0,"",TEL_ued!H$5/H$5*1000)</f>
        <v>34.27686393292489</v>
      </c>
      <c r="I36" s="285">
        <f>IF(TEL_ued!I$5=0,"",TEL_ued!I$5/I$5*1000)</f>
        <v>34.276863932924883</v>
      </c>
      <c r="J36" s="285">
        <f>IF(TEL_ued!J$5=0,"",TEL_ued!J$5/J$5*1000)</f>
        <v>34.276863932924883</v>
      </c>
      <c r="K36" s="285">
        <f>IF(TEL_ued!K$5=0,"",TEL_ued!K$5/K$5*1000)</f>
        <v>34.276863932924883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34.27686393292489</v>
      </c>
      <c r="O36" s="285">
        <f>IF(TEL_ued!O$5=0,"",TEL_ued!O$5/O$5*1000)</f>
        <v>34.27686393292489</v>
      </c>
      <c r="P36" s="285">
        <f>IF(TEL_ued!P$5=0,"",TEL_ued!P$5/P$5*1000)</f>
        <v>34.276863932924883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1.58040201373519</v>
      </c>
      <c r="C37" s="283">
        <f t="shared" si="4"/>
        <v>1.5761920358992376</v>
      </c>
      <c r="D37" s="283">
        <f t="shared" si="4"/>
        <v>1.4426793815881136</v>
      </c>
      <c r="E37" s="283">
        <f t="shared" si="4"/>
        <v>1.3739790033442887</v>
      </c>
      <c r="F37" s="283">
        <f t="shared" si="4"/>
        <v>1.3605854394288555</v>
      </c>
      <c r="G37" s="283">
        <f t="shared" si="4"/>
        <v>1.3411424913451515</v>
      </c>
      <c r="H37" s="283">
        <f t="shared" si="4"/>
        <v>1.269463811800764</v>
      </c>
      <c r="I37" s="283">
        <f t="shared" si="4"/>
        <v>1.4272710868125054</v>
      </c>
      <c r="J37" s="283">
        <f t="shared" si="4"/>
        <v>1.2761405179558782</v>
      </c>
      <c r="K37" s="283">
        <f t="shared" si="4"/>
        <v>1.3494608891557749</v>
      </c>
      <c r="L37" s="283">
        <f t="shared" si="4"/>
        <v>1.1402339021639329</v>
      </c>
      <c r="M37" s="283">
        <f t="shared" si="4"/>
        <v>1.1420290320821551</v>
      </c>
      <c r="N37" s="283">
        <f t="shared" si="4"/>
        <v>1.2206942328958008</v>
      </c>
      <c r="O37" s="283">
        <f t="shared" si="4"/>
        <v>1.2944003732789535</v>
      </c>
      <c r="P37" s="283">
        <f t="shared" si="4"/>
        <v>1.4055288505699277</v>
      </c>
      <c r="Q37" s="283">
        <f t="shared" si="4"/>
        <v>1.8486494143522167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LU: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734.77336996367535</v>
      </c>
      <c r="C5" s="96">
        <f t="shared" ref="C5:Q5" si="1">SUM(C6:C10,C15,C26)</f>
        <v>755.34485000000006</v>
      </c>
      <c r="D5" s="96">
        <f t="shared" si="1"/>
        <v>738.50408000000016</v>
      </c>
      <c r="E5" s="96">
        <f t="shared" si="1"/>
        <v>726.12453999999957</v>
      </c>
      <c r="F5" s="96">
        <f t="shared" si="1"/>
        <v>807.11946999999998</v>
      </c>
      <c r="G5" s="96">
        <f t="shared" si="1"/>
        <v>778.75665499980676</v>
      </c>
      <c r="H5" s="96">
        <f t="shared" si="1"/>
        <v>848.2614600000004</v>
      </c>
      <c r="I5" s="96">
        <f t="shared" si="1"/>
        <v>805.44749000000013</v>
      </c>
      <c r="J5" s="96">
        <f t="shared" si="1"/>
        <v>784.7013300000001</v>
      </c>
      <c r="K5" s="96">
        <f t="shared" si="1"/>
        <v>676.96856999999989</v>
      </c>
      <c r="L5" s="96">
        <f t="shared" si="1"/>
        <v>755.63158058952865</v>
      </c>
      <c r="M5" s="96">
        <f t="shared" si="1"/>
        <v>728.20634530226187</v>
      </c>
      <c r="N5" s="96">
        <f t="shared" si="1"/>
        <v>679.20220205324586</v>
      </c>
      <c r="O5" s="96">
        <f t="shared" si="1"/>
        <v>645.60122105622736</v>
      </c>
      <c r="P5" s="96">
        <f t="shared" si="1"/>
        <v>653.33960790051106</v>
      </c>
      <c r="Q5" s="96">
        <f t="shared" si="1"/>
        <v>650.82496650437406</v>
      </c>
    </row>
    <row r="6" spans="1:17" x14ac:dyDescent="0.25">
      <c r="A6" s="76" t="s">
        <v>83</v>
      </c>
      <c r="B6" s="95">
        <v>6.329692319791751</v>
      </c>
      <c r="C6" s="95">
        <v>6.3204071676217657</v>
      </c>
      <c r="D6" s="95">
        <v>6.5398443170395577</v>
      </c>
      <c r="E6" s="95">
        <v>7.3452955816437466</v>
      </c>
      <c r="F6" s="95">
        <v>7.404438698774606</v>
      </c>
      <c r="G6" s="95">
        <v>7.0801958289842029</v>
      </c>
      <c r="H6" s="95">
        <v>6.8533628707644363</v>
      </c>
      <c r="I6" s="95">
        <v>6.6005925682304714</v>
      </c>
      <c r="J6" s="95">
        <v>6.5080084913510294</v>
      </c>
      <c r="K6" s="95">
        <v>5.7112689182291021</v>
      </c>
      <c r="L6" s="95">
        <v>6.1489950757117402</v>
      </c>
      <c r="M6" s="95">
        <v>5.7598077324226962</v>
      </c>
      <c r="N6" s="95">
        <v>5.5432782633770321</v>
      </c>
      <c r="O6" s="95">
        <v>5.454628179572782</v>
      </c>
      <c r="P6" s="95">
        <v>5.5322514131593623</v>
      </c>
      <c r="Q6" s="95">
        <v>5.5954332834500073</v>
      </c>
    </row>
    <row r="7" spans="1:17" x14ac:dyDescent="0.25">
      <c r="A7" s="76" t="s">
        <v>82</v>
      </c>
      <c r="B7" s="95">
        <v>8.4409263127988243</v>
      </c>
      <c r="C7" s="95">
        <v>8.4208822196691084</v>
      </c>
      <c r="D7" s="95">
        <v>8.6364226569838589</v>
      </c>
      <c r="E7" s="95">
        <v>10.628722229499916</v>
      </c>
      <c r="F7" s="95">
        <v>10.827590585264993</v>
      </c>
      <c r="G7" s="95">
        <v>10.774310107134774</v>
      </c>
      <c r="H7" s="95">
        <v>9.9846236201143075</v>
      </c>
      <c r="I7" s="95">
        <v>9.6648732427617396</v>
      </c>
      <c r="J7" s="95">
        <v>9.1332067025342436</v>
      </c>
      <c r="K7" s="95">
        <v>7.719780402608893</v>
      </c>
      <c r="L7" s="95">
        <v>8.4976747765075977</v>
      </c>
      <c r="M7" s="95">
        <v>8.7292360358011205</v>
      </c>
      <c r="N7" s="95">
        <v>8.694149023184206</v>
      </c>
      <c r="O7" s="95">
        <v>9.057252698050684</v>
      </c>
      <c r="P7" s="95">
        <v>8.5684957149502896</v>
      </c>
      <c r="Q7" s="95">
        <v>8.5034935689819378</v>
      </c>
    </row>
    <row r="8" spans="1:17" x14ac:dyDescent="0.25">
      <c r="A8" s="76" t="s">
        <v>81</v>
      </c>
      <c r="B8" s="95">
        <v>24.691900417104641</v>
      </c>
      <c r="C8" s="95">
        <v>25.766569760599353</v>
      </c>
      <c r="D8" s="95">
        <v>26.448119352411158</v>
      </c>
      <c r="E8" s="95">
        <v>26.007920157409323</v>
      </c>
      <c r="F8" s="95">
        <v>28.654292330993879</v>
      </c>
      <c r="G8" s="95">
        <v>25.980627981565092</v>
      </c>
      <c r="H8" s="95">
        <v>29.609575285833795</v>
      </c>
      <c r="I8" s="95">
        <v>28.200352655698232</v>
      </c>
      <c r="J8" s="95">
        <v>27.616370066148125</v>
      </c>
      <c r="K8" s="95">
        <v>23.309512832005957</v>
      </c>
      <c r="L8" s="95">
        <v>26.696670448324753</v>
      </c>
      <c r="M8" s="95">
        <v>24.081093097529525</v>
      </c>
      <c r="N8" s="95">
        <v>21.927544657189639</v>
      </c>
      <c r="O8" s="95">
        <v>20.707374168518292</v>
      </c>
      <c r="P8" s="95">
        <v>20.537999249861553</v>
      </c>
      <c r="Q8" s="95">
        <v>20.907920062573115</v>
      </c>
    </row>
    <row r="9" spans="1:17" x14ac:dyDescent="0.25">
      <c r="A9" s="76" t="s">
        <v>80</v>
      </c>
      <c r="B9" s="95">
        <v>10.248664254826256</v>
      </c>
      <c r="C9" s="95">
        <v>10.166793053442467</v>
      </c>
      <c r="D9" s="95">
        <v>10.73052429989453</v>
      </c>
      <c r="E9" s="95">
        <v>13.80906242617559</v>
      </c>
      <c r="F9" s="95">
        <v>13.768781944025381</v>
      </c>
      <c r="G9" s="95">
        <v>14.119514402878805</v>
      </c>
      <c r="H9" s="95">
        <v>12.741889699760705</v>
      </c>
      <c r="I9" s="95">
        <v>12.307168217732482</v>
      </c>
      <c r="J9" s="95">
        <v>11.59753840816815</v>
      </c>
      <c r="K9" s="95">
        <v>9.6324574031184689</v>
      </c>
      <c r="L9" s="95">
        <v>10.539216378986023</v>
      </c>
      <c r="M9" s="95">
        <v>11.106805397672465</v>
      </c>
      <c r="N9" s="95">
        <v>11.105920049083835</v>
      </c>
      <c r="O9" s="95">
        <v>11.628104274270449</v>
      </c>
      <c r="P9" s="95">
        <v>11.27863994401625</v>
      </c>
      <c r="Q9" s="95">
        <v>11.161040347151996</v>
      </c>
    </row>
    <row r="10" spans="1:17" x14ac:dyDescent="0.25">
      <c r="A10" s="94" t="s">
        <v>79</v>
      </c>
      <c r="B10" s="93">
        <f t="shared" ref="B10" si="2">SUM(B11:B14)</f>
        <v>17.592613847071817</v>
      </c>
      <c r="C10" s="93">
        <f t="shared" ref="C10:Q10" si="3">SUM(C11:C14)</f>
        <v>19.586597042254457</v>
      </c>
      <c r="D10" s="93">
        <f t="shared" si="3"/>
        <v>22.908555080813013</v>
      </c>
      <c r="E10" s="93">
        <f t="shared" si="3"/>
        <v>26.178529748011272</v>
      </c>
      <c r="F10" s="93">
        <f t="shared" si="3"/>
        <v>24.195897246701982</v>
      </c>
      <c r="G10" s="93">
        <f t="shared" si="3"/>
        <v>23.407148169830876</v>
      </c>
      <c r="H10" s="93">
        <f t="shared" si="3"/>
        <v>19.046878251086369</v>
      </c>
      <c r="I10" s="93">
        <f t="shared" si="3"/>
        <v>16.384769439156848</v>
      </c>
      <c r="J10" s="93">
        <f t="shared" si="3"/>
        <v>17.411110071692377</v>
      </c>
      <c r="K10" s="93">
        <f t="shared" si="3"/>
        <v>15.073693359473333</v>
      </c>
      <c r="L10" s="93">
        <f t="shared" si="3"/>
        <v>13.674831190616468</v>
      </c>
      <c r="M10" s="93">
        <f t="shared" si="3"/>
        <v>12.661413952330822</v>
      </c>
      <c r="N10" s="93">
        <f t="shared" si="3"/>
        <v>13.206723050595627</v>
      </c>
      <c r="O10" s="93">
        <f t="shared" si="3"/>
        <v>13.964730217715848</v>
      </c>
      <c r="P10" s="93">
        <f t="shared" si="3"/>
        <v>12.24421351608251</v>
      </c>
      <c r="Q10" s="93">
        <f t="shared" si="3"/>
        <v>12.382759600309548</v>
      </c>
    </row>
    <row r="11" spans="1:17" x14ac:dyDescent="0.25">
      <c r="A11" s="92" t="s">
        <v>68</v>
      </c>
      <c r="B11" s="91">
        <v>1.3338495247564892</v>
      </c>
      <c r="C11" s="91">
        <v>2.3375331121475589</v>
      </c>
      <c r="D11" s="91">
        <v>2.2797550754057418</v>
      </c>
      <c r="E11" s="91">
        <v>1.6506997482174786</v>
      </c>
      <c r="F11" s="91">
        <v>1.6799856629189507</v>
      </c>
      <c r="G11" s="91">
        <v>1.6567697806563062</v>
      </c>
      <c r="H11" s="91">
        <v>0.7652330354767215</v>
      </c>
      <c r="I11" s="91">
        <v>0.73437182433401105</v>
      </c>
      <c r="J11" s="91">
        <v>0.69165000671783128</v>
      </c>
      <c r="K11" s="91">
        <v>0.5510021458485177</v>
      </c>
      <c r="L11" s="91">
        <v>0.61908352724173377</v>
      </c>
      <c r="M11" s="91">
        <v>0.66232213239108084</v>
      </c>
      <c r="N11" s="91">
        <v>0.55077290859954764</v>
      </c>
      <c r="O11" s="91">
        <v>0.94996535263406157</v>
      </c>
      <c r="P11" s="91">
        <v>0.68556082490511139</v>
      </c>
      <c r="Q11" s="91">
        <v>0.73614671093534956</v>
      </c>
    </row>
    <row r="12" spans="1:17" x14ac:dyDescent="0.25">
      <c r="A12" s="92" t="s">
        <v>66</v>
      </c>
      <c r="B12" s="91">
        <v>7.8517938469552897</v>
      </c>
      <c r="C12" s="91">
        <v>8.6068666943462322</v>
      </c>
      <c r="D12" s="91">
        <v>10.135972806514795</v>
      </c>
      <c r="E12" s="91">
        <v>12.099591360893392</v>
      </c>
      <c r="F12" s="91">
        <v>10.902065184081609</v>
      </c>
      <c r="G12" s="91">
        <v>10.839298020717376</v>
      </c>
      <c r="H12" s="91">
        <v>8.1360075231227302</v>
      </c>
      <c r="I12" s="91">
        <v>6.3279573422415902</v>
      </c>
      <c r="J12" s="91">
        <v>7.3596155288143832</v>
      </c>
      <c r="K12" s="91">
        <v>6.0772868247242862</v>
      </c>
      <c r="L12" s="91">
        <v>5.1507529014567632</v>
      </c>
      <c r="M12" s="91">
        <v>6.6228451101077264</v>
      </c>
      <c r="N12" s="91">
        <v>7.5558406635709483</v>
      </c>
      <c r="O12" s="91">
        <v>8.4937562799624899</v>
      </c>
      <c r="P12" s="91">
        <v>5.6809262382442904</v>
      </c>
      <c r="Q12" s="91">
        <v>5.668122544780692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8.4069704753600387</v>
      </c>
      <c r="C14" s="89">
        <v>8.6421972357606656</v>
      </c>
      <c r="D14" s="89">
        <v>10.492827198892476</v>
      </c>
      <c r="E14" s="89">
        <v>12.428238638900401</v>
      </c>
      <c r="F14" s="89">
        <v>11.613846399701421</v>
      </c>
      <c r="G14" s="89">
        <v>10.911080368457196</v>
      </c>
      <c r="H14" s="89">
        <v>10.145637692486915</v>
      </c>
      <c r="I14" s="89">
        <v>9.3224402725812485</v>
      </c>
      <c r="J14" s="89">
        <v>9.3598445361601623</v>
      </c>
      <c r="K14" s="89">
        <v>8.4454043889005295</v>
      </c>
      <c r="L14" s="89">
        <v>7.9049947619179708</v>
      </c>
      <c r="M14" s="89">
        <v>5.3762467098320155</v>
      </c>
      <c r="N14" s="89">
        <v>5.1001094784251322</v>
      </c>
      <c r="O14" s="89">
        <v>4.5210085851192972</v>
      </c>
      <c r="P14" s="89">
        <v>5.8777264529331079</v>
      </c>
      <c r="Q14" s="89">
        <v>5.9784903445935056</v>
      </c>
    </row>
    <row r="15" spans="1:17" x14ac:dyDescent="0.25">
      <c r="A15" s="86" t="s">
        <v>87</v>
      </c>
      <c r="B15" s="85">
        <f t="shared" ref="B15" si="4">SUM(B16:B25)</f>
        <v>61.278733718719394</v>
      </c>
      <c r="C15" s="85">
        <f t="shared" ref="C15:Q15" si="5">SUM(C16:C25)</f>
        <v>61.952262466699949</v>
      </c>
      <c r="D15" s="85">
        <f t="shared" si="5"/>
        <v>57.805530346854439</v>
      </c>
      <c r="E15" s="85">
        <f t="shared" si="5"/>
        <v>54.263538539528312</v>
      </c>
      <c r="F15" s="85">
        <f t="shared" si="5"/>
        <v>59.165644091473155</v>
      </c>
      <c r="G15" s="85">
        <f t="shared" si="5"/>
        <v>75.771619332062869</v>
      </c>
      <c r="H15" s="85">
        <f t="shared" si="5"/>
        <v>75.440480373242991</v>
      </c>
      <c r="I15" s="85">
        <f t="shared" si="5"/>
        <v>76.616461645819015</v>
      </c>
      <c r="J15" s="85">
        <f t="shared" si="5"/>
        <v>71.63404010535686</v>
      </c>
      <c r="K15" s="85">
        <f t="shared" si="5"/>
        <v>58.936780459650642</v>
      </c>
      <c r="L15" s="85">
        <f t="shared" si="5"/>
        <v>64.501799964114696</v>
      </c>
      <c r="M15" s="85">
        <f t="shared" si="5"/>
        <v>58.985980329333785</v>
      </c>
      <c r="N15" s="85">
        <f t="shared" si="5"/>
        <v>53.369074855753432</v>
      </c>
      <c r="O15" s="85">
        <f t="shared" si="5"/>
        <v>55.743820796696582</v>
      </c>
      <c r="P15" s="85">
        <f t="shared" si="5"/>
        <v>58.669033764142931</v>
      </c>
      <c r="Q15" s="85">
        <f t="shared" si="5"/>
        <v>57.99738360145993</v>
      </c>
    </row>
    <row r="16" spans="1:17" x14ac:dyDescent="0.25">
      <c r="A16" s="88" t="s">
        <v>33</v>
      </c>
      <c r="B16" s="87">
        <v>2.7828032073787132</v>
      </c>
      <c r="C16" s="87">
        <v>3.2198118024319866</v>
      </c>
      <c r="D16" s="87">
        <v>2.7269774534314144</v>
      </c>
      <c r="E16" s="87">
        <v>1.996800627250028</v>
      </c>
      <c r="F16" s="87">
        <v>2.5478898991252246</v>
      </c>
      <c r="G16" s="87">
        <v>2.2607653459632751</v>
      </c>
      <c r="H16" s="87">
        <v>2.7577176383047655</v>
      </c>
      <c r="I16" s="87">
        <v>2.9190045910665989</v>
      </c>
      <c r="J16" s="87">
        <v>2.6232018398950805</v>
      </c>
      <c r="K16" s="87">
        <v>2.0378182314188695</v>
      </c>
      <c r="L16" s="87">
        <v>2.1374785791337549</v>
      </c>
      <c r="M16" s="87">
        <v>2.0490559596218376</v>
      </c>
      <c r="N16" s="87">
        <v>1.8054782417821749</v>
      </c>
      <c r="O16" s="87">
        <v>1.8180229380074502</v>
      </c>
      <c r="P16" s="87">
        <v>1.748219678246016</v>
      </c>
      <c r="Q16" s="87">
        <v>1.8005768989463662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3.2920799999999999</v>
      </c>
      <c r="F18" s="87">
        <v>3.2925899999999992</v>
      </c>
      <c r="G18" s="87">
        <v>2.1990927503721243</v>
      </c>
      <c r="H18" s="87">
        <v>2.1940800000000009</v>
      </c>
      <c r="I18" s="87">
        <v>2.2011499999999993</v>
      </c>
      <c r="J18" s="87">
        <v>2.2034799999999999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68</v>
      </c>
      <c r="B19" s="87">
        <v>6.1956871328201188</v>
      </c>
      <c r="C19" s="87">
        <v>8.3641886217837875</v>
      </c>
      <c r="D19" s="87">
        <v>7.1357415180385022</v>
      </c>
      <c r="E19" s="87">
        <v>3.6575505473106245</v>
      </c>
      <c r="F19" s="87">
        <v>4.8281605184530276</v>
      </c>
      <c r="G19" s="87">
        <v>2.8627472527751348</v>
      </c>
      <c r="H19" s="87">
        <v>1.6370154932143151</v>
      </c>
      <c r="I19" s="87">
        <v>1.6993318222829492</v>
      </c>
      <c r="J19" s="87">
        <v>0.55909252844774437</v>
      </c>
      <c r="K19" s="87">
        <v>0.44806458178419717</v>
      </c>
      <c r="L19" s="87">
        <v>1.6815977397227133</v>
      </c>
      <c r="M19" s="87">
        <v>1.5101293925669699</v>
      </c>
      <c r="N19" s="87">
        <v>1.1491351657265787</v>
      </c>
      <c r="O19" s="87">
        <v>2.2332221032970967</v>
      </c>
      <c r="P19" s="87">
        <v>2.5239301868669472E-2</v>
      </c>
      <c r="Q19" s="87">
        <v>2.5981290058006721</v>
      </c>
    </row>
    <row r="20" spans="1:17" x14ac:dyDescent="0.25">
      <c r="A20" s="88" t="s">
        <v>29</v>
      </c>
      <c r="B20" s="87">
        <v>3.8223398131773427</v>
      </c>
      <c r="C20" s="87">
        <v>4.7922599999999989</v>
      </c>
      <c r="D20" s="87">
        <v>3.8052600000000001</v>
      </c>
      <c r="E20" s="87">
        <v>3.8037200000000007</v>
      </c>
      <c r="F20" s="87">
        <v>3.8002500000000001</v>
      </c>
      <c r="G20" s="87">
        <v>1.9107671730199698</v>
      </c>
      <c r="H20" s="87">
        <v>1.9000399999999997</v>
      </c>
      <c r="I20" s="87">
        <v>0.99994000000000005</v>
      </c>
      <c r="J20" s="87">
        <v>1.0000000000000002</v>
      </c>
      <c r="K20" s="87">
        <v>2.8999200000000003</v>
      </c>
      <c r="L20" s="87">
        <v>3.8215556457737594</v>
      </c>
      <c r="M20" s="87">
        <v>1.9107516090977019</v>
      </c>
      <c r="N20" s="87">
        <v>1.9107561453974986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2.0540401275660543</v>
      </c>
      <c r="C21" s="87">
        <v>2.0956499999999774</v>
      </c>
      <c r="D21" s="87">
        <v>1.0026799999999412</v>
      </c>
      <c r="E21" s="87">
        <v>1.0000999999999749</v>
      </c>
      <c r="F21" s="87">
        <v>1.0027299999999286</v>
      </c>
      <c r="G21" s="87">
        <v>1.027068793036733</v>
      </c>
      <c r="H21" s="87">
        <v>1.0055600000000025</v>
      </c>
      <c r="I21" s="87">
        <v>0.9999400000000378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46.423863437777165</v>
      </c>
      <c r="C22" s="87">
        <v>43.480352042484199</v>
      </c>
      <c r="D22" s="87">
        <v>43.134871375384584</v>
      </c>
      <c r="E22" s="87">
        <v>31.899637364967695</v>
      </c>
      <c r="F22" s="87">
        <v>31.878723673894974</v>
      </c>
      <c r="G22" s="87">
        <v>32.860377232517529</v>
      </c>
      <c r="H22" s="87">
        <v>30.844547241723916</v>
      </c>
      <c r="I22" s="87">
        <v>34.484375232469439</v>
      </c>
      <c r="J22" s="87">
        <v>30.500935737014036</v>
      </c>
      <c r="K22" s="87">
        <v>26.167207646447576</v>
      </c>
      <c r="L22" s="87">
        <v>23.828664488188178</v>
      </c>
      <c r="M22" s="87">
        <v>25.833803932363129</v>
      </c>
      <c r="N22" s="87">
        <v>20.606600113716457</v>
      </c>
      <c r="O22" s="87">
        <v>22.386998786768331</v>
      </c>
      <c r="P22" s="87">
        <v>22.649244345379532</v>
      </c>
      <c r="Q22" s="87">
        <v>34.060964675715354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21.0425911187907</v>
      </c>
      <c r="H24" s="87">
        <v>20.501519999999999</v>
      </c>
      <c r="I24" s="87">
        <v>21.910649999999997</v>
      </c>
      <c r="J24" s="87">
        <v>23.44631</v>
      </c>
      <c r="K24" s="87">
        <v>18</v>
      </c>
      <c r="L24" s="87">
        <v>20.612516886666498</v>
      </c>
      <c r="M24" s="87">
        <v>18.773287474921197</v>
      </c>
      <c r="N24" s="87">
        <v>16.313079225473505</v>
      </c>
      <c r="O24" s="87">
        <v>17.076667061295904</v>
      </c>
      <c r="P24" s="87">
        <v>20.847032037321398</v>
      </c>
      <c r="Q24" s="87">
        <v>19.298866315460469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8.6136499999999927</v>
      </c>
      <c r="F25" s="87">
        <v>11.815300000000001</v>
      </c>
      <c r="G25" s="87">
        <v>11.608209665587417</v>
      </c>
      <c r="H25" s="87">
        <v>14.600000000000001</v>
      </c>
      <c r="I25" s="87">
        <v>11.40207</v>
      </c>
      <c r="J25" s="87">
        <v>11.301019999999992</v>
      </c>
      <c r="K25" s="87">
        <v>9.3837699999999984</v>
      </c>
      <c r="L25" s="87">
        <v>12.419986624629791</v>
      </c>
      <c r="M25" s="87">
        <v>8.9089519607629484</v>
      </c>
      <c r="N25" s="87">
        <v>11.584025963657218</v>
      </c>
      <c r="O25" s="87">
        <v>12.2289099073278</v>
      </c>
      <c r="P25" s="87">
        <v>13.399298401327314</v>
      </c>
      <c r="Q25" s="87">
        <v>0.23884670553707107</v>
      </c>
    </row>
    <row r="26" spans="1:17" x14ac:dyDescent="0.25">
      <c r="A26" s="86" t="s">
        <v>85</v>
      </c>
      <c r="B26" s="85">
        <f t="shared" ref="B26" si="6">SUM(B27:B36)</f>
        <v>606.19083909336268</v>
      </c>
      <c r="C26" s="85">
        <f t="shared" ref="C26:Q26" si="7">SUM(C27:C36)</f>
        <v>623.13133828971297</v>
      </c>
      <c r="D26" s="85">
        <f t="shared" si="7"/>
        <v>605.4350839460036</v>
      </c>
      <c r="E26" s="85">
        <f t="shared" si="7"/>
        <v>587.89147131773143</v>
      </c>
      <c r="F26" s="85">
        <f t="shared" si="7"/>
        <v>663.10282510276602</v>
      </c>
      <c r="G26" s="85">
        <f t="shared" si="7"/>
        <v>621.62323917735011</v>
      </c>
      <c r="H26" s="85">
        <f t="shared" si="7"/>
        <v>694.58464989919776</v>
      </c>
      <c r="I26" s="85">
        <f t="shared" si="7"/>
        <v>655.67327223060136</v>
      </c>
      <c r="J26" s="85">
        <f t="shared" si="7"/>
        <v>640.80105615474929</v>
      </c>
      <c r="K26" s="85">
        <f t="shared" si="7"/>
        <v>556.58507662491354</v>
      </c>
      <c r="L26" s="85">
        <f t="shared" si="7"/>
        <v>625.5723927552674</v>
      </c>
      <c r="M26" s="85">
        <f t="shared" si="7"/>
        <v>606.88200875717143</v>
      </c>
      <c r="N26" s="85">
        <f t="shared" si="7"/>
        <v>565.35551215406213</v>
      </c>
      <c r="O26" s="85">
        <f t="shared" si="7"/>
        <v>529.04531072140276</v>
      </c>
      <c r="P26" s="85">
        <f t="shared" si="7"/>
        <v>536.5089742982982</v>
      </c>
      <c r="Q26" s="85">
        <f t="shared" si="7"/>
        <v>534.27693604044748</v>
      </c>
    </row>
    <row r="27" spans="1:17" x14ac:dyDescent="0.25">
      <c r="A27" s="84" t="s">
        <v>33</v>
      </c>
      <c r="B27" s="83">
        <v>104.07603182727065</v>
      </c>
      <c r="C27" s="83">
        <v>113.88401819756825</v>
      </c>
      <c r="D27" s="83">
        <v>68.797742546568585</v>
      </c>
      <c r="E27" s="83">
        <v>54.001829372749718</v>
      </c>
      <c r="F27" s="83">
        <v>76.652150100874792</v>
      </c>
      <c r="G27" s="83">
        <v>74.623723965182094</v>
      </c>
      <c r="H27" s="83">
        <v>88.659082361695226</v>
      </c>
      <c r="I27" s="83">
        <v>73.593495408933819</v>
      </c>
      <c r="J27" s="83">
        <v>70.391558160104921</v>
      </c>
      <c r="K27" s="83">
        <v>63.762181768581129</v>
      </c>
      <c r="L27" s="83">
        <v>63.712686063233519</v>
      </c>
      <c r="M27" s="83">
        <v>55.202284967729149</v>
      </c>
      <c r="N27" s="83">
        <v>51.146329422979065</v>
      </c>
      <c r="O27" s="83">
        <v>44.661329668177892</v>
      </c>
      <c r="P27" s="83">
        <v>50.988954297105124</v>
      </c>
      <c r="Q27" s="83">
        <v>45.849466378057826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14.283006850211782</v>
      </c>
      <c r="C29" s="83">
        <v>13.184219999999968</v>
      </c>
      <c r="D29" s="83">
        <v>9.9022700000000512</v>
      </c>
      <c r="E29" s="83">
        <v>8.8071800000001499</v>
      </c>
      <c r="F29" s="83">
        <v>5.5169199999998817</v>
      </c>
      <c r="G29" s="83">
        <v>5.4919931161433126</v>
      </c>
      <c r="H29" s="83">
        <v>4.4202000000002517</v>
      </c>
      <c r="I29" s="83">
        <v>4.3986299999997369</v>
      </c>
      <c r="J29" s="83">
        <v>4.3791800000000007</v>
      </c>
      <c r="K29" s="83">
        <v>1.0877300000001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84" t="s">
        <v>68</v>
      </c>
      <c r="B30" s="83">
        <v>13.775780983892567</v>
      </c>
      <c r="C30" s="83">
        <v>15.646208266068561</v>
      </c>
      <c r="D30" s="83">
        <v>13.943113406555982</v>
      </c>
      <c r="E30" s="83">
        <v>12.989909704471724</v>
      </c>
      <c r="F30" s="83">
        <v>16.854653818628126</v>
      </c>
      <c r="G30" s="83">
        <v>11.722495738852047</v>
      </c>
      <c r="H30" s="83">
        <v>6.746361471309152</v>
      </c>
      <c r="I30" s="83">
        <v>5.6660763533830494</v>
      </c>
      <c r="J30" s="83">
        <v>3.8092674648345723</v>
      </c>
      <c r="K30" s="83">
        <v>3.0504232723671629</v>
      </c>
      <c r="L30" s="83">
        <v>7.8503596624120018</v>
      </c>
      <c r="M30" s="83">
        <v>7.9783350527313086</v>
      </c>
      <c r="N30" s="83">
        <v>7.423952545964644</v>
      </c>
      <c r="O30" s="83">
        <v>10.000992923126649</v>
      </c>
      <c r="P30" s="83">
        <v>7.4099181732238533</v>
      </c>
      <c r="Q30" s="83">
        <v>9.8501418247722885</v>
      </c>
    </row>
    <row r="31" spans="1:17" x14ac:dyDescent="0.25">
      <c r="A31" s="84" t="s">
        <v>29</v>
      </c>
      <c r="B31" s="83">
        <v>1.9098641122599718</v>
      </c>
      <c r="C31" s="83">
        <v>1.9076500000000012</v>
      </c>
      <c r="D31" s="83">
        <v>1.8949700000000003</v>
      </c>
      <c r="E31" s="83">
        <v>0.99615999999999927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245.11144002506452</v>
      </c>
      <c r="C33" s="83">
        <v>268.86809126316956</v>
      </c>
      <c r="D33" s="83">
        <v>261.74687581810059</v>
      </c>
      <c r="E33" s="83">
        <v>258.90987127413888</v>
      </c>
      <c r="F33" s="83">
        <v>286.20182114202345</v>
      </c>
      <c r="G33" s="83">
        <v>285.31537383432732</v>
      </c>
      <c r="H33" s="83">
        <v>311.68074523515338</v>
      </c>
      <c r="I33" s="83">
        <v>309.31503742528895</v>
      </c>
      <c r="J33" s="83">
        <v>294.75729873417151</v>
      </c>
      <c r="K33" s="83">
        <v>261.40316552882808</v>
      </c>
      <c r="L33" s="83">
        <v>280.54270519524437</v>
      </c>
      <c r="M33" s="83">
        <v>270.85375508478609</v>
      </c>
      <c r="N33" s="83">
        <v>262.65464455221138</v>
      </c>
      <c r="O33" s="83">
        <v>241.58381840270346</v>
      </c>
      <c r="P33" s="83">
        <v>247.93148006075808</v>
      </c>
      <c r="Q33" s="83">
        <v>240.23675135668441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6.4010269815858143</v>
      </c>
      <c r="C35" s="83">
        <v>13.900370000000001</v>
      </c>
      <c r="D35" s="83">
        <v>16.700029999999998</v>
      </c>
      <c r="E35" s="83">
        <v>15.999699999999999</v>
      </c>
      <c r="F35" s="83">
        <v>18.1998</v>
      </c>
      <c r="G35" s="83">
        <v>18.486688195276042</v>
      </c>
      <c r="H35" s="83">
        <v>20.099410000000006</v>
      </c>
      <c r="I35" s="83">
        <v>21.171800000000005</v>
      </c>
      <c r="J35" s="83">
        <v>21.938209999999994</v>
      </c>
      <c r="K35" s="83">
        <v>15.600000000000001</v>
      </c>
      <c r="L35" s="83">
        <v>21.567905073768408</v>
      </c>
      <c r="M35" s="83">
        <v>20.325785802999945</v>
      </c>
      <c r="N35" s="83">
        <v>20.82724144688876</v>
      </c>
      <c r="O35" s="83">
        <v>21.640252782021197</v>
      </c>
      <c r="P35" s="83">
        <v>21.094307410466804</v>
      </c>
      <c r="Q35" s="83">
        <v>18.773400957620932</v>
      </c>
    </row>
    <row r="36" spans="1:17" x14ac:dyDescent="0.25">
      <c r="A36" s="82" t="s">
        <v>21</v>
      </c>
      <c r="B36" s="81">
        <v>220.63368831307747</v>
      </c>
      <c r="C36" s="81">
        <v>195.74078056290665</v>
      </c>
      <c r="D36" s="81">
        <v>232.45008217477834</v>
      </c>
      <c r="E36" s="81">
        <v>236.18682096637093</v>
      </c>
      <c r="F36" s="81">
        <v>259.67748004123985</v>
      </c>
      <c r="G36" s="81">
        <v>225.98296432756931</v>
      </c>
      <c r="H36" s="81">
        <v>262.97885083103972</v>
      </c>
      <c r="I36" s="81">
        <v>241.52823304299579</v>
      </c>
      <c r="J36" s="81">
        <v>245.52554179563828</v>
      </c>
      <c r="K36" s="81">
        <v>211.68157605513707</v>
      </c>
      <c r="L36" s="81">
        <v>251.8987367606091</v>
      </c>
      <c r="M36" s="81">
        <v>252.52184784892501</v>
      </c>
      <c r="N36" s="81">
        <v>223.30334418601828</v>
      </c>
      <c r="O36" s="81">
        <v>211.15891694537351</v>
      </c>
      <c r="P36" s="81">
        <v>209.08431435674439</v>
      </c>
      <c r="Q36" s="81">
        <v>219.56717552331196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0.99999999999999989</v>
      </c>
    </row>
    <row r="41" spans="1:17" x14ac:dyDescent="0.25">
      <c r="A41" s="76" t="s">
        <v>83</v>
      </c>
      <c r="B41" s="75">
        <f t="shared" ref="B41:Q41" si="9">IF(B6=0,0,B6/B$5)</f>
        <v>8.6144824765555517E-3</v>
      </c>
      <c r="C41" s="75">
        <f t="shared" si="9"/>
        <v>8.367578289071231E-3</v>
      </c>
      <c r="D41" s="75">
        <f t="shared" si="9"/>
        <v>8.855529027056365E-3</v>
      </c>
      <c r="E41" s="75">
        <f t="shared" si="9"/>
        <v>1.0115751743693653E-2</v>
      </c>
      <c r="F41" s="75">
        <f t="shared" si="9"/>
        <v>9.1739066817141789E-3</v>
      </c>
      <c r="G41" s="75">
        <f t="shared" si="9"/>
        <v>9.0916665476020366E-3</v>
      </c>
      <c r="H41" s="75">
        <f t="shared" si="9"/>
        <v>8.0793047827074846E-3</v>
      </c>
      <c r="I41" s="75">
        <f t="shared" si="9"/>
        <v>8.1949384040298778E-3</v>
      </c>
      <c r="J41" s="75">
        <f t="shared" si="9"/>
        <v>8.2936121585916369E-3</v>
      </c>
      <c r="K41" s="75">
        <f t="shared" si="9"/>
        <v>8.4365348279449703E-3</v>
      </c>
      <c r="L41" s="75">
        <f t="shared" si="9"/>
        <v>8.1375570233769446E-3</v>
      </c>
      <c r="M41" s="75">
        <f t="shared" si="9"/>
        <v>7.9095819057054921E-3</v>
      </c>
      <c r="N41" s="75">
        <f t="shared" si="9"/>
        <v>8.1614550815936084E-3</v>
      </c>
      <c r="O41" s="75">
        <f t="shared" si="9"/>
        <v>8.4489124271617845E-3</v>
      </c>
      <c r="P41" s="75">
        <f t="shared" si="9"/>
        <v>8.4676504321192173E-3</v>
      </c>
      <c r="Q41" s="75">
        <f t="shared" si="9"/>
        <v>8.5974471961385666E-3</v>
      </c>
    </row>
    <row r="42" spans="1:17" x14ac:dyDescent="0.25">
      <c r="A42" s="76" t="s">
        <v>82</v>
      </c>
      <c r="B42" s="75">
        <f t="shared" ref="B42:Q42" si="10">IF(B7=0,0,B7/B$5)</f>
        <v>1.1487795635838183E-2</v>
      </c>
      <c r="C42" s="75">
        <f t="shared" si="10"/>
        <v>1.1148394299198713E-2</v>
      </c>
      <c r="D42" s="75">
        <f t="shared" si="10"/>
        <v>1.1694481981716144E-2</v>
      </c>
      <c r="E42" s="75">
        <f t="shared" si="10"/>
        <v>1.4637602289959684E-2</v>
      </c>
      <c r="F42" s="75">
        <f t="shared" si="10"/>
        <v>1.3415102705012175E-2</v>
      </c>
      <c r="G42" s="75">
        <f t="shared" si="10"/>
        <v>1.3835271953004944E-2</v>
      </c>
      <c r="H42" s="75">
        <f t="shared" si="10"/>
        <v>1.1770691102852065E-2</v>
      </c>
      <c r="I42" s="75">
        <f t="shared" si="10"/>
        <v>1.1999383402090853E-2</v>
      </c>
      <c r="J42" s="75">
        <f t="shared" si="10"/>
        <v>1.1639086558620008E-2</v>
      </c>
      <c r="K42" s="75">
        <f t="shared" si="10"/>
        <v>1.1403454672362255E-2</v>
      </c>
      <c r="L42" s="75">
        <f t="shared" si="10"/>
        <v>1.1245790931445562E-2</v>
      </c>
      <c r="M42" s="75">
        <f t="shared" si="10"/>
        <v>1.1987311140742413E-2</v>
      </c>
      <c r="N42" s="75">
        <f t="shared" si="10"/>
        <v>1.2800531265802096E-2</v>
      </c>
      <c r="O42" s="75">
        <f t="shared" si="10"/>
        <v>1.4029175290642551E-2</v>
      </c>
      <c r="P42" s="75">
        <f t="shared" si="10"/>
        <v>1.3114918506907788E-2</v>
      </c>
      <c r="Q42" s="75">
        <f t="shared" si="10"/>
        <v>1.3065715064151258E-2</v>
      </c>
    </row>
    <row r="43" spans="1:17" x14ac:dyDescent="0.25">
      <c r="A43" s="76" t="s">
        <v>81</v>
      </c>
      <c r="B43" s="75">
        <f t="shared" ref="B43:Q43" si="11">IF(B8=0,0,B8/B$5)</f>
        <v>3.3604784041541033E-2</v>
      </c>
      <c r="C43" s="75">
        <f t="shared" si="11"/>
        <v>3.4112325993351712E-2</v>
      </c>
      <c r="D43" s="75">
        <f t="shared" si="11"/>
        <v>3.5813098490141249E-2</v>
      </c>
      <c r="E43" s="75">
        <f t="shared" si="11"/>
        <v>3.5817437264149397E-2</v>
      </c>
      <c r="F43" s="75">
        <f t="shared" si="11"/>
        <v>3.5501921829483161E-2</v>
      </c>
      <c r="G43" s="75">
        <f t="shared" si="11"/>
        <v>3.3361676994685251E-2</v>
      </c>
      <c r="H43" s="75">
        <f t="shared" si="11"/>
        <v>3.4906189520662392E-2</v>
      </c>
      <c r="I43" s="75">
        <f t="shared" si="11"/>
        <v>3.5012031207271165E-2</v>
      </c>
      <c r="J43" s="75">
        <f t="shared" si="11"/>
        <v>3.5193479366408265E-2</v>
      </c>
      <c r="K43" s="75">
        <f t="shared" si="11"/>
        <v>3.4432193553691808E-2</v>
      </c>
      <c r="L43" s="75">
        <f t="shared" si="11"/>
        <v>3.5330273554073192E-2</v>
      </c>
      <c r="M43" s="75">
        <f t="shared" si="11"/>
        <v>3.3069051447957395E-2</v>
      </c>
      <c r="N43" s="75">
        <f t="shared" si="11"/>
        <v>3.2284266144753514E-2</v>
      </c>
      <c r="O43" s="75">
        <f t="shared" si="11"/>
        <v>3.2074558555884182E-2</v>
      </c>
      <c r="P43" s="75">
        <f t="shared" si="11"/>
        <v>3.1435411234074499E-2</v>
      </c>
      <c r="Q43" s="75">
        <f t="shared" si="11"/>
        <v>3.2125258154847687E-2</v>
      </c>
    </row>
    <row r="44" spans="1:17" x14ac:dyDescent="0.25">
      <c r="A44" s="76" t="s">
        <v>80</v>
      </c>
      <c r="B44" s="75">
        <f t="shared" ref="B44:Q44" si="12">IF(B9=0,0,B9/B$5)</f>
        <v>1.3948061638832821E-2</v>
      </c>
      <c r="C44" s="75">
        <f t="shared" si="12"/>
        <v>1.345980323218258E-2</v>
      </c>
      <c r="D44" s="75">
        <f t="shared" si="12"/>
        <v>1.4530081269008734E-2</v>
      </c>
      <c r="E44" s="75">
        <f t="shared" si="12"/>
        <v>1.901748483280237E-2</v>
      </c>
      <c r="F44" s="75">
        <f t="shared" si="12"/>
        <v>1.705916218825124E-2</v>
      </c>
      <c r="G44" s="75">
        <f t="shared" si="12"/>
        <v>1.8130842686515866E-2</v>
      </c>
      <c r="H44" s="75">
        <f t="shared" si="12"/>
        <v>1.5021181912190965E-2</v>
      </c>
      <c r="I44" s="75">
        <f t="shared" si="12"/>
        <v>1.527991380013175E-2</v>
      </c>
      <c r="J44" s="75">
        <f t="shared" si="12"/>
        <v>1.4779557475922907E-2</v>
      </c>
      <c r="K44" s="75">
        <f t="shared" si="12"/>
        <v>1.4228810361341399E-2</v>
      </c>
      <c r="L44" s="75">
        <f t="shared" si="12"/>
        <v>1.3947559432023126E-2</v>
      </c>
      <c r="M44" s="75">
        <f t="shared" si="12"/>
        <v>1.5252277694809543E-2</v>
      </c>
      <c r="N44" s="75">
        <f t="shared" si="12"/>
        <v>1.6351419379251643E-2</v>
      </c>
      <c r="O44" s="75">
        <f t="shared" si="12"/>
        <v>1.8011279865992883E-2</v>
      </c>
      <c r="P44" s="75">
        <f t="shared" si="12"/>
        <v>1.7263058610911177E-2</v>
      </c>
      <c r="Q44" s="75">
        <f t="shared" si="12"/>
        <v>1.7149066064718929E-2</v>
      </c>
    </row>
    <row r="45" spans="1:17" x14ac:dyDescent="0.25">
      <c r="A45" s="76" t="s">
        <v>79</v>
      </c>
      <c r="B45" s="75">
        <f t="shared" ref="B45:Q45" si="13">IF(B10=0,0,B10/B$5)</f>
        <v>2.3942911605440376E-2</v>
      </c>
      <c r="C45" s="75">
        <f t="shared" si="13"/>
        <v>2.5930668677034675E-2</v>
      </c>
      <c r="D45" s="75">
        <f t="shared" si="13"/>
        <v>3.1020214649068706E-2</v>
      </c>
      <c r="E45" s="75">
        <f t="shared" si="13"/>
        <v>3.6052396394716649E-2</v>
      </c>
      <c r="F45" s="75">
        <f t="shared" si="13"/>
        <v>2.9978086449459561E-2</v>
      </c>
      <c r="G45" s="75">
        <f t="shared" si="13"/>
        <v>3.0057076263234866E-2</v>
      </c>
      <c r="H45" s="75">
        <f t="shared" si="13"/>
        <v>2.2454018188078899E-2</v>
      </c>
      <c r="I45" s="75">
        <f t="shared" si="13"/>
        <v>2.03424427322467E-2</v>
      </c>
      <c r="J45" s="75">
        <f t="shared" si="13"/>
        <v>2.2188200027254159E-2</v>
      </c>
      <c r="K45" s="75">
        <f t="shared" si="13"/>
        <v>2.2266459666618402E-2</v>
      </c>
      <c r="L45" s="75">
        <f t="shared" si="13"/>
        <v>1.8097220314624275E-2</v>
      </c>
      <c r="M45" s="75">
        <f t="shared" si="13"/>
        <v>1.7387123902463879E-2</v>
      </c>
      <c r="N45" s="75">
        <f t="shared" si="13"/>
        <v>1.9444464418212074E-2</v>
      </c>
      <c r="O45" s="75">
        <f t="shared" si="13"/>
        <v>2.1630582102786355E-2</v>
      </c>
      <c r="P45" s="75">
        <f t="shared" si="13"/>
        <v>1.8740963149974872E-2</v>
      </c>
      <c r="Q45" s="75">
        <f t="shared" si="13"/>
        <v>1.9026251661515396E-2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8.3398141826708835E-2</v>
      </c>
      <c r="C46" s="73">
        <f t="shared" si="14"/>
        <v>8.2018514413251045E-2</v>
      </c>
      <c r="D46" s="73">
        <f t="shared" si="14"/>
        <v>7.8273813120781174E-2</v>
      </c>
      <c r="E46" s="73">
        <f t="shared" si="14"/>
        <v>7.473034658700331E-2</v>
      </c>
      <c r="F46" s="73">
        <f t="shared" si="14"/>
        <v>7.3304691920606443E-2</v>
      </c>
      <c r="G46" s="73">
        <f t="shared" si="14"/>
        <v>9.7298198154186777E-2</v>
      </c>
      <c r="H46" s="73">
        <f t="shared" si="14"/>
        <v>8.8935409576715835E-2</v>
      </c>
      <c r="I46" s="73">
        <f t="shared" si="14"/>
        <v>9.5122851082221391E-2</v>
      </c>
      <c r="J46" s="73">
        <f t="shared" si="14"/>
        <v>9.1288286850943465E-2</v>
      </c>
      <c r="K46" s="73">
        <f t="shared" si="14"/>
        <v>8.7059847489892553E-2</v>
      </c>
      <c r="L46" s="73">
        <f t="shared" si="14"/>
        <v>8.5361440179341996E-2</v>
      </c>
      <c r="M46" s="73">
        <f t="shared" si="14"/>
        <v>8.1001739012381238E-2</v>
      </c>
      <c r="N46" s="73">
        <f t="shared" si="14"/>
        <v>7.8576121653341727E-2</v>
      </c>
      <c r="O46" s="73">
        <f t="shared" si="14"/>
        <v>8.6344044866423331E-2</v>
      </c>
      <c r="P46" s="73">
        <f t="shared" si="14"/>
        <v>8.9798679055559272E-2</v>
      </c>
      <c r="Q46" s="73">
        <f t="shared" si="14"/>
        <v>8.9113642817004846E-2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0.82500382277508322</v>
      </c>
      <c r="C47" s="71">
        <f t="shared" si="15"/>
        <v>0.82496271509591002</v>
      </c>
      <c r="D47" s="71">
        <f t="shared" si="15"/>
        <v>0.81981278146222758</v>
      </c>
      <c r="E47" s="71">
        <f t="shared" si="15"/>
        <v>0.80962898088767499</v>
      </c>
      <c r="F47" s="71">
        <f t="shared" si="15"/>
        <v>0.82156712822547329</v>
      </c>
      <c r="G47" s="71">
        <f t="shared" si="15"/>
        <v>0.79822526740077027</v>
      </c>
      <c r="H47" s="71">
        <f t="shared" si="15"/>
        <v>0.81883320491679235</v>
      </c>
      <c r="I47" s="71">
        <f t="shared" si="15"/>
        <v>0.81404843937200833</v>
      </c>
      <c r="J47" s="71">
        <f t="shared" si="15"/>
        <v>0.81661777756225951</v>
      </c>
      <c r="K47" s="71">
        <f t="shared" si="15"/>
        <v>0.82217269942814863</v>
      </c>
      <c r="L47" s="71">
        <f t="shared" si="15"/>
        <v>0.82788015856511488</v>
      </c>
      <c r="M47" s="71">
        <f t="shared" si="15"/>
        <v>0.83339291489594003</v>
      </c>
      <c r="N47" s="71">
        <f t="shared" si="15"/>
        <v>0.8323817420570454</v>
      </c>
      <c r="O47" s="71">
        <f t="shared" si="15"/>
        <v>0.819461446891109</v>
      </c>
      <c r="P47" s="71">
        <f t="shared" si="15"/>
        <v>0.82117931901045327</v>
      </c>
      <c r="Q47" s="71">
        <f t="shared" si="15"/>
        <v>0.82092261904162322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42.393938798094204</v>
      </c>
      <c r="C5" s="96">
        <v>36.098260000000003</v>
      </c>
      <c r="D5" s="96">
        <v>40.896950000000004</v>
      </c>
      <c r="E5" s="96">
        <v>43.826359999999994</v>
      </c>
      <c r="F5" s="96">
        <v>46.416260000000001</v>
      </c>
      <c r="G5" s="96">
        <v>45.62187747236576</v>
      </c>
      <c r="H5" s="96">
        <v>41.443080000000002</v>
      </c>
      <c r="I5" s="96">
        <v>41.815219999999997</v>
      </c>
      <c r="J5" s="96">
        <v>39.391779999999997</v>
      </c>
      <c r="K5" s="96">
        <v>36.401769999999999</v>
      </c>
      <c r="L5" s="96">
        <v>38.429129223108269</v>
      </c>
      <c r="M5" s="96">
        <v>31.932065555541268</v>
      </c>
      <c r="N5" s="96">
        <v>32.144925484538923</v>
      </c>
      <c r="O5" s="96">
        <v>33.889518344179535</v>
      </c>
      <c r="P5" s="96">
        <v>34.317912541009164</v>
      </c>
      <c r="Q5" s="96">
        <v>34.652919062926244</v>
      </c>
    </row>
    <row r="6" spans="1:17" x14ac:dyDescent="0.25">
      <c r="A6" s="132" t="s">
        <v>83</v>
      </c>
      <c r="B6" s="160">
        <v>1.4922499682615589</v>
      </c>
      <c r="C6" s="160">
        <v>1.2706445512375717</v>
      </c>
      <c r="D6" s="160">
        <v>1.4395565514718831</v>
      </c>
      <c r="E6" s="160">
        <v>1.5426706310657707</v>
      </c>
      <c r="F6" s="160">
        <v>1.6338340922201362</v>
      </c>
      <c r="G6" s="160">
        <v>1.6058721397510483</v>
      </c>
      <c r="H6" s="160">
        <v>1.4587801126287745</v>
      </c>
      <c r="I6" s="160">
        <v>1.4718792942319194</v>
      </c>
      <c r="J6" s="160">
        <v>1.3865751595935414</v>
      </c>
      <c r="K6" s="160">
        <v>1.2813279838392018</v>
      </c>
      <c r="L6" s="160">
        <v>1.3526902309459534</v>
      </c>
      <c r="M6" s="160">
        <v>1.1239961457396965</v>
      </c>
      <c r="N6" s="160">
        <v>1.1314887315030457</v>
      </c>
      <c r="O6" s="160">
        <v>1.1928977138537276</v>
      </c>
      <c r="P6" s="160">
        <v>1.2079770210553316</v>
      </c>
      <c r="Q6" s="160">
        <v>1.2197691188379665</v>
      </c>
    </row>
    <row r="7" spans="1:17" x14ac:dyDescent="0.25">
      <c r="A7" s="76" t="s">
        <v>82</v>
      </c>
      <c r="B7" s="159">
        <v>1.2244102303684588</v>
      </c>
      <c r="C7" s="159">
        <v>1.042580144605187</v>
      </c>
      <c r="D7" s="159">
        <v>1.1811746063359041</v>
      </c>
      <c r="E7" s="159">
        <v>1.2657810306180683</v>
      </c>
      <c r="F7" s="159">
        <v>1.3405818192575478</v>
      </c>
      <c r="G7" s="159">
        <v>1.3176386787700911</v>
      </c>
      <c r="H7" s="159">
        <v>1.1969477847210459</v>
      </c>
      <c r="I7" s="159">
        <v>1.207695831164652</v>
      </c>
      <c r="J7" s="159">
        <v>1.1377026950511111</v>
      </c>
      <c r="K7" s="159">
        <v>1.0513460380219093</v>
      </c>
      <c r="L7" s="159">
        <v>1.1098996766736029</v>
      </c>
      <c r="M7" s="159">
        <v>0.92225324778641782</v>
      </c>
      <c r="N7" s="159">
        <v>0.92840101046403767</v>
      </c>
      <c r="O7" s="159">
        <v>0.97878786777741766</v>
      </c>
      <c r="P7" s="159">
        <v>0.99116063266078502</v>
      </c>
      <c r="Q7" s="159">
        <v>1.0008362000721778</v>
      </c>
    </row>
    <row r="8" spans="1:17" x14ac:dyDescent="0.25">
      <c r="A8" s="76" t="s">
        <v>81</v>
      </c>
      <c r="B8" s="159">
        <v>0.88004485307732971</v>
      </c>
      <c r="C8" s="159">
        <v>0.7493544789349782</v>
      </c>
      <c r="D8" s="159">
        <v>0.84896924830393106</v>
      </c>
      <c r="E8" s="159">
        <v>0.90978011575673667</v>
      </c>
      <c r="F8" s="159">
        <v>0.96354318259136251</v>
      </c>
      <c r="G8" s="159">
        <v>0.94705280036600292</v>
      </c>
      <c r="H8" s="159">
        <v>0.86030622026825176</v>
      </c>
      <c r="I8" s="159">
        <v>0.86803137864959368</v>
      </c>
      <c r="J8" s="159">
        <v>0.81772381206798606</v>
      </c>
      <c r="K8" s="159">
        <v>0.75565496482824723</v>
      </c>
      <c r="L8" s="159">
        <v>0.79774039260915208</v>
      </c>
      <c r="M8" s="159">
        <v>0.66286952184648784</v>
      </c>
      <c r="N8" s="159">
        <v>0.66728822627102702</v>
      </c>
      <c r="O8" s="159">
        <v>0.70350377996501889</v>
      </c>
      <c r="P8" s="159">
        <v>0.71239670472493921</v>
      </c>
      <c r="Q8" s="159">
        <v>0.7193510188018778</v>
      </c>
    </row>
    <row r="9" spans="1:17" x14ac:dyDescent="0.25">
      <c r="A9" s="76" t="s">
        <v>80</v>
      </c>
      <c r="B9" s="159">
        <v>1.721826886455645</v>
      </c>
      <c r="C9" s="159">
        <v>1.4661283283510442</v>
      </c>
      <c r="D9" s="159">
        <v>1.6610267901598652</v>
      </c>
      <c r="E9" s="159">
        <v>1.7800045743066586</v>
      </c>
      <c r="F9" s="159">
        <v>1.8851931833309266</v>
      </c>
      <c r="G9" s="159">
        <v>1.8529293920204404</v>
      </c>
      <c r="H9" s="159">
        <v>1.6832078222639708</v>
      </c>
      <c r="I9" s="159">
        <v>1.6983222625752918</v>
      </c>
      <c r="J9" s="159">
        <v>1.5998944149156247</v>
      </c>
      <c r="K9" s="159">
        <v>1.4784553659683097</v>
      </c>
      <c r="L9" s="159">
        <v>1.560796420322254</v>
      </c>
      <c r="M9" s="159">
        <v>1.29691862969965</v>
      </c>
      <c r="N9" s="159">
        <v>1.3055639209650529</v>
      </c>
      <c r="O9" s="159">
        <v>1.3764204390619934</v>
      </c>
      <c r="P9" s="159">
        <v>1.3938196396792288</v>
      </c>
      <c r="Q9" s="159">
        <v>1.4074259063515</v>
      </c>
    </row>
    <row r="10" spans="1:17" x14ac:dyDescent="0.25">
      <c r="A10" s="129" t="s">
        <v>79</v>
      </c>
      <c r="B10" s="158">
        <v>2.9079742971250888</v>
      </c>
      <c r="C10" s="158">
        <v>2.4761278434373191</v>
      </c>
      <c r="D10" s="158">
        <v>2.805289690047772</v>
      </c>
      <c r="E10" s="158">
        <v>3.0062299477179124</v>
      </c>
      <c r="F10" s="158">
        <v>3.1838818207366755</v>
      </c>
      <c r="G10" s="158">
        <v>3.1293918620789665</v>
      </c>
      <c r="H10" s="158">
        <v>2.8427509887124836</v>
      </c>
      <c r="I10" s="158">
        <v>2.8682775990160483</v>
      </c>
      <c r="J10" s="158">
        <v>2.7020439007463883</v>
      </c>
      <c r="K10" s="158">
        <v>2.4969468403020341</v>
      </c>
      <c r="L10" s="158">
        <v>2.6360117320998064</v>
      </c>
      <c r="M10" s="158">
        <v>2.1903514634927421</v>
      </c>
      <c r="N10" s="158">
        <v>2.2049523998520892</v>
      </c>
      <c r="O10" s="158">
        <v>2.3246211859713668</v>
      </c>
      <c r="P10" s="158">
        <v>2.3540065025693639</v>
      </c>
      <c r="Q10" s="158">
        <v>2.3769859751714217</v>
      </c>
    </row>
    <row r="11" spans="1:17" x14ac:dyDescent="0.25">
      <c r="A11" s="92" t="s">
        <v>125</v>
      </c>
      <c r="B11" s="91">
        <v>0.50186936550840922</v>
      </c>
      <c r="C11" s="91">
        <v>0.49522556868746381</v>
      </c>
      <c r="D11" s="91">
        <v>0.45332168322982325</v>
      </c>
      <c r="E11" s="91">
        <v>0.60124598954358244</v>
      </c>
      <c r="F11" s="91">
        <v>0.63677636414733518</v>
      </c>
      <c r="G11" s="91">
        <v>0.62587837241579325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0.87239228913752676</v>
      </c>
      <c r="C12" s="91">
        <v>0.74283835303119572</v>
      </c>
      <c r="D12" s="91">
        <v>0.84158690701433159</v>
      </c>
      <c r="E12" s="91">
        <v>0.90186898431537355</v>
      </c>
      <c r="F12" s="91">
        <v>0.95516454622100255</v>
      </c>
      <c r="G12" s="91">
        <v>0.93881755862368976</v>
      </c>
      <c r="H12" s="91">
        <v>0.85282529661374507</v>
      </c>
      <c r="I12" s="91">
        <v>0.86048327970481442</v>
      </c>
      <c r="J12" s="91">
        <v>0.81061317022391643</v>
      </c>
      <c r="K12" s="91">
        <v>0.74908405209061024</v>
      </c>
      <c r="L12" s="91">
        <v>0.79080351962994189</v>
      </c>
      <c r="M12" s="91">
        <v>0.65710543904782259</v>
      </c>
      <c r="N12" s="91">
        <v>0.66148571995562677</v>
      </c>
      <c r="O12" s="91">
        <v>0.69738635579141006</v>
      </c>
      <c r="P12" s="91">
        <v>0.70620195077080916</v>
      </c>
      <c r="Q12" s="91">
        <v>0.71309579255142652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1.533712642479153</v>
      </c>
      <c r="C14" s="157">
        <v>1.2380639217186595</v>
      </c>
      <c r="D14" s="157">
        <v>1.5103810998036171</v>
      </c>
      <c r="E14" s="157">
        <v>1.5031149738589562</v>
      </c>
      <c r="F14" s="157">
        <v>1.5919409103683377</v>
      </c>
      <c r="G14" s="157">
        <v>1.5646959310394832</v>
      </c>
      <c r="H14" s="157">
        <v>1.9899256920987385</v>
      </c>
      <c r="I14" s="157">
        <v>2.007794319311234</v>
      </c>
      <c r="J14" s="157">
        <v>1.891430730522472</v>
      </c>
      <c r="K14" s="157">
        <v>1.7478627882114237</v>
      </c>
      <c r="L14" s="157">
        <v>1.8452082124698646</v>
      </c>
      <c r="M14" s="157">
        <v>1.5332460244449195</v>
      </c>
      <c r="N14" s="157">
        <v>1.5434666798964625</v>
      </c>
      <c r="O14" s="157">
        <v>1.6272348301799568</v>
      </c>
      <c r="P14" s="157">
        <v>1.6478045517985547</v>
      </c>
      <c r="Q14" s="157">
        <v>1.6638901826199952</v>
      </c>
    </row>
    <row r="15" spans="1:17" x14ac:dyDescent="0.25">
      <c r="A15" s="156" t="s">
        <v>306</v>
      </c>
      <c r="B15" s="206">
        <v>1.3057617539925908</v>
      </c>
      <c r="C15" s="206">
        <v>1.1118506236981105</v>
      </c>
      <c r="D15" s="206">
        <v>1.2596534947903431</v>
      </c>
      <c r="E15" s="206">
        <v>1.3498812879185291</v>
      </c>
      <c r="F15" s="206">
        <v>1.4296519452941405</v>
      </c>
      <c r="G15" s="206">
        <v>1.4051844305495238</v>
      </c>
      <c r="H15" s="206">
        <v>1.2764746651492538</v>
      </c>
      <c r="I15" s="206">
        <v>1.287936826790923</v>
      </c>
      <c r="J15" s="206">
        <v>1.2132932490812232</v>
      </c>
      <c r="K15" s="206">
        <v>1.1211989353009029</v>
      </c>
      <c r="L15" s="206">
        <v>1.1836429593805415</v>
      </c>
      <c r="M15" s="206">
        <v>0.98352904001183195</v>
      </c>
      <c r="N15" s="206">
        <v>0.99008526861720991</v>
      </c>
      <c r="O15" s="206">
        <v>1.0438198990146499</v>
      </c>
      <c r="P15" s="206">
        <v>1.0570147276555231</v>
      </c>
      <c r="Q15" s="206">
        <v>1.0673331532620876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4.5491554865959356E-2</v>
      </c>
      <c r="C19" s="87">
        <v>4.5620512983698958E-2</v>
      </c>
      <c r="D19" s="87">
        <v>4.9984533042358274E-2</v>
      </c>
      <c r="E19" s="87">
        <v>3.5178324044554996E-2</v>
      </c>
      <c r="F19" s="87">
        <v>3.0736808901165088E-2</v>
      </c>
      <c r="G19" s="87">
        <v>3.136678568664214E-2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1.2602701991266314</v>
      </c>
      <c r="C22" s="87">
        <v>1.0662301107144116</v>
      </c>
      <c r="D22" s="87">
        <v>1.2096689617479848</v>
      </c>
      <c r="E22" s="87">
        <v>0.87225431522532559</v>
      </c>
      <c r="F22" s="87">
        <v>0.80258540666324585</v>
      </c>
      <c r="G22" s="87">
        <v>0.79067868934145225</v>
      </c>
      <c r="H22" s="87">
        <v>0.56038817866276713</v>
      </c>
      <c r="I22" s="87">
        <v>0.73786115111524742</v>
      </c>
      <c r="J22" s="87">
        <v>0.6191238797118539</v>
      </c>
      <c r="K22" s="87">
        <v>0.63559443079639844</v>
      </c>
      <c r="L22" s="87">
        <v>0.49507821234631905</v>
      </c>
      <c r="M22" s="87">
        <v>0.49724867872364037</v>
      </c>
      <c r="N22" s="87">
        <v>0.44334685089804293</v>
      </c>
      <c r="O22" s="87">
        <v>0.49512470992928431</v>
      </c>
      <c r="P22" s="87">
        <v>0.45021101873076702</v>
      </c>
      <c r="Q22" s="87">
        <v>1.0608803493442096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0.44244864864864852</v>
      </c>
      <c r="F25" s="87">
        <v>0.59632972972972964</v>
      </c>
      <c r="G25" s="87">
        <v>0.58313895552142947</v>
      </c>
      <c r="H25" s="87">
        <v>0.71608648648648654</v>
      </c>
      <c r="I25" s="87">
        <v>0.55007567567567561</v>
      </c>
      <c r="J25" s="87">
        <v>0.59416936936936926</v>
      </c>
      <c r="K25" s="87">
        <v>0.48560450450450443</v>
      </c>
      <c r="L25" s="87">
        <v>0.68856474703422255</v>
      </c>
      <c r="M25" s="87">
        <v>0.48628036128819163</v>
      </c>
      <c r="N25" s="87">
        <v>0.54673841771916698</v>
      </c>
      <c r="O25" s="87">
        <v>0.54869518908536563</v>
      </c>
      <c r="P25" s="87">
        <v>0.6068037089247561</v>
      </c>
      <c r="Q25" s="87">
        <v>6.4528039178779898E-3</v>
      </c>
    </row>
    <row r="26" spans="1:17" x14ac:dyDescent="0.25">
      <c r="A26" s="156" t="s">
        <v>305</v>
      </c>
      <c r="B26" s="204">
        <v>11.098974908937022</v>
      </c>
      <c r="C26" s="204">
        <v>9.4507303014339392</v>
      </c>
      <c r="D26" s="204">
        <v>10.707054705717916</v>
      </c>
      <c r="E26" s="204">
        <v>11.473990947307499</v>
      </c>
      <c r="F26" s="204">
        <v>12.152041535000196</v>
      </c>
      <c r="G26" s="204">
        <v>11.944067659670953</v>
      </c>
      <c r="H26" s="204">
        <v>10.850034653768656</v>
      </c>
      <c r="I26" s="204">
        <v>10.947463027722845</v>
      </c>
      <c r="J26" s="204">
        <v>10.312992617190398</v>
      </c>
      <c r="K26" s="204">
        <v>9.5301909500576745</v>
      </c>
      <c r="L26" s="204">
        <v>10.060965154734603</v>
      </c>
      <c r="M26" s="204">
        <v>8.3599968401005729</v>
      </c>
      <c r="N26" s="204">
        <v>8.4157247832462847</v>
      </c>
      <c r="O26" s="204">
        <v>8.8724691416245243</v>
      </c>
      <c r="P26" s="204">
        <v>8.9846251850719447</v>
      </c>
      <c r="Q26" s="204">
        <v>9.072331802727744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0.38667821636065453</v>
      </c>
      <c r="C30" s="87">
        <v>0.38777436036144114</v>
      </c>
      <c r="D30" s="87">
        <v>0.42486853086004533</v>
      </c>
      <c r="E30" s="87">
        <v>0.29901575437871747</v>
      </c>
      <c r="F30" s="87">
        <v>0.26126287565990325</v>
      </c>
      <c r="G30" s="87">
        <v>0.26661767833645816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10.712296692576368</v>
      </c>
      <c r="C33" s="87">
        <v>9.0629559410724987</v>
      </c>
      <c r="D33" s="87">
        <v>10.28218617485787</v>
      </c>
      <c r="E33" s="87">
        <v>7.414161679415268</v>
      </c>
      <c r="F33" s="87">
        <v>6.8219759566375906</v>
      </c>
      <c r="G33" s="87">
        <v>6.7207688594023445</v>
      </c>
      <c r="H33" s="87">
        <v>4.763299518633521</v>
      </c>
      <c r="I33" s="87">
        <v>6.2718197844796029</v>
      </c>
      <c r="J33" s="87">
        <v>5.2625529775507589</v>
      </c>
      <c r="K33" s="87">
        <v>5.4025526617693869</v>
      </c>
      <c r="L33" s="87">
        <v>4.2081648049437126</v>
      </c>
      <c r="M33" s="87">
        <v>4.2266137691509433</v>
      </c>
      <c r="N33" s="87">
        <v>3.7684482326333648</v>
      </c>
      <c r="O33" s="87">
        <v>4.2085600343989169</v>
      </c>
      <c r="P33" s="87">
        <v>3.826793659211519</v>
      </c>
      <c r="Q33" s="87">
        <v>9.0174829694257816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3.7608135135135128</v>
      </c>
      <c r="F36" s="87">
        <v>5.0688027027027021</v>
      </c>
      <c r="G36" s="87">
        <v>4.9566811219321512</v>
      </c>
      <c r="H36" s="87">
        <v>6.086735135135136</v>
      </c>
      <c r="I36" s="87">
        <v>4.6756432432432424</v>
      </c>
      <c r="J36" s="87">
        <v>5.0504396396396389</v>
      </c>
      <c r="K36" s="87">
        <v>4.1276382882882876</v>
      </c>
      <c r="L36" s="87">
        <v>5.8528003497908916</v>
      </c>
      <c r="M36" s="87">
        <v>4.1333830709496295</v>
      </c>
      <c r="N36" s="87">
        <v>4.6472765506129194</v>
      </c>
      <c r="O36" s="87">
        <v>4.6639091072256074</v>
      </c>
      <c r="P36" s="87">
        <v>5.1578315258604261</v>
      </c>
      <c r="Q36" s="87">
        <v>5.4848833301962906E-2</v>
      </c>
    </row>
    <row r="37" spans="1:17" x14ac:dyDescent="0.25">
      <c r="A37" s="156" t="s">
        <v>304</v>
      </c>
      <c r="B37" s="204">
        <v>4.7561722262892907</v>
      </c>
      <c r="C37" s="204">
        <v>4.1664468651858995</v>
      </c>
      <c r="D37" s="204">
        <v>6.1298434457457205</v>
      </c>
      <c r="E37" s="204">
        <v>4.2763682529846072</v>
      </c>
      <c r="F37" s="204">
        <v>3.7691465266408746</v>
      </c>
      <c r="G37" s="204">
        <v>3.9747822238450699</v>
      </c>
      <c r="H37" s="204">
        <v>2.5313866462454402</v>
      </c>
      <c r="I37" s="204">
        <v>1.9739420973777286</v>
      </c>
      <c r="J37" s="204">
        <v>2.9555203181626211</v>
      </c>
      <c r="K37" s="204">
        <v>2.451332255393138</v>
      </c>
      <c r="L37" s="204">
        <v>3.5407828539099269</v>
      </c>
      <c r="M37" s="204">
        <v>3.544003904867902</v>
      </c>
      <c r="N37" s="204">
        <v>2.4584407744402617</v>
      </c>
      <c r="O37" s="204">
        <v>2.1020928600824837</v>
      </c>
      <c r="P37" s="204">
        <v>0.7084311890366124</v>
      </c>
      <c r="Q37" s="204">
        <v>0.8398104910363916</v>
      </c>
    </row>
    <row r="38" spans="1:17" x14ac:dyDescent="0.25">
      <c r="A38" s="156" t="s">
        <v>303</v>
      </c>
      <c r="B38" s="204">
        <v>15.49480975298742</v>
      </c>
      <c r="C38" s="204">
        <v>13.040122756571467</v>
      </c>
      <c r="D38" s="204">
        <v>12.916056380119864</v>
      </c>
      <c r="E38" s="204">
        <v>16.862441411305909</v>
      </c>
      <c r="F38" s="204">
        <v>18.860390742101465</v>
      </c>
      <c r="G38" s="204">
        <v>18.181603357599617</v>
      </c>
      <c r="H38" s="204">
        <v>17.938608713199717</v>
      </c>
      <c r="I38" s="204">
        <v>18.864268887725689</v>
      </c>
      <c r="J38" s="204">
        <v>16.326643711259418</v>
      </c>
      <c r="K38" s="204">
        <v>15.456178965174619</v>
      </c>
      <c r="L38" s="204">
        <v>15.061188342248027</v>
      </c>
      <c r="M38" s="204">
        <v>11.721711514753299</v>
      </c>
      <c r="N38" s="204">
        <v>13.261583278227414</v>
      </c>
      <c r="O38" s="204">
        <v>14.626770896558366</v>
      </c>
      <c r="P38" s="204">
        <v>16.683311361151542</v>
      </c>
      <c r="Q38" s="204">
        <v>16.682147886566064</v>
      </c>
    </row>
    <row r="39" spans="1:17" x14ac:dyDescent="0.25">
      <c r="A39" s="152" t="s">
        <v>310</v>
      </c>
      <c r="B39" s="264">
        <v>12.333777487153801</v>
      </c>
      <c r="C39" s="264">
        <v>10.322244155232315</v>
      </c>
      <c r="D39" s="264">
        <v>9.5192376175830393</v>
      </c>
      <c r="E39" s="264">
        <v>13.738942730245366</v>
      </c>
      <c r="F39" s="264">
        <v>15.7235624968667</v>
      </c>
      <c r="G39" s="264">
        <v>15.037582697149661</v>
      </c>
      <c r="H39" s="264">
        <v>15.325795920229542</v>
      </c>
      <c r="I39" s="264">
        <v>16.358737942915937</v>
      </c>
      <c r="J39" s="264">
        <v>13.719341764974505</v>
      </c>
      <c r="K39" s="264">
        <v>13.109847766069368</v>
      </c>
      <c r="L39" s="264">
        <v>12.369436710583402</v>
      </c>
      <c r="M39" s="264">
        <v>9.3494162834401919</v>
      </c>
      <c r="N39" s="264">
        <v>11.123432026030805</v>
      </c>
      <c r="O39" s="264">
        <v>12.482947991074084</v>
      </c>
      <c r="P39" s="264">
        <v>14.832441331767694</v>
      </c>
      <c r="Q39" s="264">
        <v>14.785161772944155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3.1967371934777944E-3</v>
      </c>
      <c r="D42" s="208">
        <v>0</v>
      </c>
      <c r="E42" s="208">
        <v>1.3804613561857082E-2</v>
      </c>
      <c r="F42" s="208">
        <v>2.6075057049732231E-2</v>
      </c>
      <c r="G42" s="208">
        <v>3.1801475181112815E-2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12.333777487153801</v>
      </c>
      <c r="C44" s="208">
        <v>10.319047418038837</v>
      </c>
      <c r="D44" s="208">
        <v>9.5192376175830393</v>
      </c>
      <c r="E44" s="208">
        <v>13.725138116683508</v>
      </c>
      <c r="F44" s="208">
        <v>15.697487439816967</v>
      </c>
      <c r="G44" s="208">
        <v>15.005781221968549</v>
      </c>
      <c r="H44" s="208">
        <v>15.325795920229542</v>
      </c>
      <c r="I44" s="208">
        <v>16.358737942915937</v>
      </c>
      <c r="J44" s="208">
        <v>13.719341764974505</v>
      </c>
      <c r="K44" s="208">
        <v>13.109847766069368</v>
      </c>
      <c r="L44" s="208">
        <v>12.369436710583402</v>
      </c>
      <c r="M44" s="208">
        <v>9.3494162834401919</v>
      </c>
      <c r="N44" s="208">
        <v>11.123432026030805</v>
      </c>
      <c r="O44" s="208">
        <v>12.482947991074084</v>
      </c>
      <c r="P44" s="208">
        <v>14.832441331767694</v>
      </c>
      <c r="Q44" s="208">
        <v>14.785161772944155</v>
      </c>
    </row>
    <row r="45" spans="1:17" x14ac:dyDescent="0.25">
      <c r="A45" s="152" t="s">
        <v>309</v>
      </c>
      <c r="B45" s="264">
        <v>2.0892188063881454</v>
      </c>
      <c r="C45" s="264">
        <v>1.7789609979169769</v>
      </c>
      <c r="D45" s="264">
        <v>2.0154455916645491</v>
      </c>
      <c r="E45" s="264">
        <v>2.1598100606696464</v>
      </c>
      <c r="F45" s="264">
        <v>2.2874431124706249</v>
      </c>
      <c r="G45" s="264">
        <v>2.2482950888792388</v>
      </c>
      <c r="H45" s="264">
        <v>2.0423594642388059</v>
      </c>
      <c r="I45" s="264">
        <v>2.0606989228654768</v>
      </c>
      <c r="J45" s="264">
        <v>1.9412691985299573</v>
      </c>
      <c r="K45" s="264">
        <v>1.7939182964814446</v>
      </c>
      <c r="L45" s="264">
        <v>1.8938287350088665</v>
      </c>
      <c r="M45" s="264">
        <v>1.5736464640189314</v>
      </c>
      <c r="N45" s="264">
        <v>1.584136429787536</v>
      </c>
      <c r="O45" s="264">
        <v>1.6701118384234399</v>
      </c>
      <c r="P45" s="264">
        <v>1.6912235642488369</v>
      </c>
      <c r="Q45" s="264">
        <v>1.7077330452193402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7.2786487785534967E-2</v>
      </c>
      <c r="C49" s="87">
        <v>7.2992820773918332E-2</v>
      </c>
      <c r="D49" s="87">
        <v>7.9975252867773253E-2</v>
      </c>
      <c r="E49" s="87">
        <v>5.6285318471287996E-2</v>
      </c>
      <c r="F49" s="87">
        <v>4.9178894241864141E-2</v>
      </c>
      <c r="G49" s="87">
        <v>5.0186857098627427E-2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2.0164323186026105</v>
      </c>
      <c r="C52" s="87">
        <v>1.7059681771430586</v>
      </c>
      <c r="D52" s="87">
        <v>1.9354703387967758</v>
      </c>
      <c r="E52" s="87">
        <v>1.395606904360521</v>
      </c>
      <c r="F52" s="87">
        <v>1.2841366506611935</v>
      </c>
      <c r="G52" s="87">
        <v>1.2650859029463237</v>
      </c>
      <c r="H52" s="87">
        <v>0.89662108586042744</v>
      </c>
      <c r="I52" s="87">
        <v>1.1805778417843957</v>
      </c>
      <c r="J52" s="87">
        <v>0.99059820753896632</v>
      </c>
      <c r="K52" s="87">
        <v>1.0169510892742375</v>
      </c>
      <c r="L52" s="87">
        <v>0.79212513975411047</v>
      </c>
      <c r="M52" s="87">
        <v>0.79559788595782466</v>
      </c>
      <c r="N52" s="87">
        <v>0.70935496143686871</v>
      </c>
      <c r="O52" s="87">
        <v>0.79219953588685488</v>
      </c>
      <c r="P52" s="87">
        <v>0.72033762996922723</v>
      </c>
      <c r="Q52" s="87">
        <v>1.6974085589507355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0.70791783783783768</v>
      </c>
      <c r="F55" s="87">
        <v>0.95412756756756734</v>
      </c>
      <c r="G55" s="87">
        <v>0.93302232883428737</v>
      </c>
      <c r="H55" s="87">
        <v>1.1457383783783786</v>
      </c>
      <c r="I55" s="87">
        <v>0.880121081081081</v>
      </c>
      <c r="J55" s="87">
        <v>0.95067099099099095</v>
      </c>
      <c r="K55" s="87">
        <v>0.77696720720720713</v>
      </c>
      <c r="L55" s="87">
        <v>1.101703595254756</v>
      </c>
      <c r="M55" s="87">
        <v>0.77804857806110672</v>
      </c>
      <c r="N55" s="87">
        <v>0.87478146835066728</v>
      </c>
      <c r="O55" s="87">
        <v>0.87791230253658503</v>
      </c>
      <c r="P55" s="87">
        <v>0.97088593427960979</v>
      </c>
      <c r="Q55" s="87">
        <v>1.0324486268604783E-2</v>
      </c>
    </row>
    <row r="56" spans="1:17" x14ac:dyDescent="0.25">
      <c r="A56" s="152" t="s">
        <v>308</v>
      </c>
      <c r="B56" s="264">
        <v>1.071813459445474</v>
      </c>
      <c r="C56" s="264">
        <v>0.93891760342217456</v>
      </c>
      <c r="D56" s="264">
        <v>1.3813731708722752</v>
      </c>
      <c r="E56" s="264">
        <v>0.96368862039089753</v>
      </c>
      <c r="F56" s="264">
        <v>0.84938513276414074</v>
      </c>
      <c r="G56" s="264">
        <v>0.89572557157071997</v>
      </c>
      <c r="H56" s="264">
        <v>0.57045332873136689</v>
      </c>
      <c r="I56" s="264">
        <v>0.4448320219442769</v>
      </c>
      <c r="J56" s="264">
        <v>0.66603274775495691</v>
      </c>
      <c r="K56" s="264">
        <v>0.55241290262380582</v>
      </c>
      <c r="L56" s="264">
        <v>0.79792289665575822</v>
      </c>
      <c r="M56" s="264">
        <v>0.79864876729417511</v>
      </c>
      <c r="N56" s="264">
        <v>0.55401482240907307</v>
      </c>
      <c r="O56" s="264">
        <v>0.47371106706084148</v>
      </c>
      <c r="P56" s="264">
        <v>0.15964646513501124</v>
      </c>
      <c r="Q56" s="264">
        <v>0.18925306840256714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1.5117139205998051</v>
      </c>
      <c r="C58" s="242">
        <v>1.324274106544485</v>
      </c>
      <c r="D58" s="242">
        <v>1.948325087306805</v>
      </c>
      <c r="E58" s="242">
        <v>1.3592118010183034</v>
      </c>
      <c r="F58" s="242">
        <v>1.1979951528266726</v>
      </c>
      <c r="G58" s="242">
        <v>1.2633549277140423</v>
      </c>
      <c r="H58" s="242">
        <v>0.80458239304241053</v>
      </c>
      <c r="I58" s="242">
        <v>0.62740279474530258</v>
      </c>
      <c r="J58" s="242">
        <v>0.93939012193168692</v>
      </c>
      <c r="K58" s="242">
        <v>0.77913770111396441</v>
      </c>
      <c r="L58" s="242">
        <v>1.125411460184405</v>
      </c>
      <c r="M58" s="242">
        <v>1.1264352472426653</v>
      </c>
      <c r="N58" s="242">
        <v>0.78139709095249621</v>
      </c>
      <c r="O58" s="242">
        <v>0.66813456026999318</v>
      </c>
      <c r="P58" s="242">
        <v>0.22516957740389856</v>
      </c>
      <c r="Q58" s="242">
        <v>0.26692751009901117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0.99999999999999989</v>
      </c>
      <c r="D62" s="77">
        <f t="shared" si="0"/>
        <v>1</v>
      </c>
      <c r="E62" s="77">
        <f t="shared" si="0"/>
        <v>1</v>
      </c>
      <c r="F62" s="77">
        <f t="shared" si="0"/>
        <v>0.99999999999999989</v>
      </c>
      <c r="G62" s="77">
        <f t="shared" si="0"/>
        <v>0.99999999999999989</v>
      </c>
      <c r="H62" s="77">
        <f t="shared" si="0"/>
        <v>0.99999999999999989</v>
      </c>
      <c r="I62" s="77">
        <f t="shared" si="0"/>
        <v>1</v>
      </c>
      <c r="J62" s="77">
        <f t="shared" si="0"/>
        <v>1</v>
      </c>
      <c r="K62" s="77">
        <f t="shared" si="0"/>
        <v>1</v>
      </c>
      <c r="L62" s="77">
        <f t="shared" si="0"/>
        <v>1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3.5199606608118286E-2</v>
      </c>
      <c r="C63" s="203">
        <f t="shared" si="1"/>
        <v>3.5199606608118272E-2</v>
      </c>
      <c r="D63" s="203">
        <f t="shared" si="1"/>
        <v>3.5199606608118279E-2</v>
      </c>
      <c r="E63" s="203">
        <f t="shared" si="1"/>
        <v>3.5199606608118286E-2</v>
      </c>
      <c r="F63" s="203">
        <f t="shared" si="1"/>
        <v>3.5199606608118279E-2</v>
      </c>
      <c r="G63" s="203">
        <f t="shared" si="1"/>
        <v>3.5199606608118279E-2</v>
      </c>
      <c r="H63" s="203">
        <f t="shared" si="1"/>
        <v>3.5199606608118279E-2</v>
      </c>
      <c r="I63" s="203">
        <f t="shared" si="1"/>
        <v>3.5199606608118279E-2</v>
      </c>
      <c r="J63" s="203">
        <f t="shared" si="1"/>
        <v>3.5199606608118279E-2</v>
      </c>
      <c r="K63" s="203">
        <f t="shared" si="1"/>
        <v>3.5199606608118279E-2</v>
      </c>
      <c r="L63" s="203">
        <f t="shared" si="1"/>
        <v>3.5199606608118286E-2</v>
      </c>
      <c r="M63" s="203">
        <f t="shared" si="1"/>
        <v>3.5199606608118279E-2</v>
      </c>
      <c r="N63" s="203">
        <f t="shared" si="1"/>
        <v>3.5199606608118272E-2</v>
      </c>
      <c r="O63" s="203">
        <f t="shared" si="1"/>
        <v>3.5199606608118279E-2</v>
      </c>
      <c r="P63" s="203">
        <f t="shared" si="1"/>
        <v>3.5199606608118286E-2</v>
      </c>
      <c r="Q63" s="203">
        <f t="shared" si="1"/>
        <v>3.5199606608118279E-2</v>
      </c>
    </row>
    <row r="64" spans="1:17" x14ac:dyDescent="0.25">
      <c r="A64" s="76" t="s">
        <v>82</v>
      </c>
      <c r="B64" s="202">
        <f t="shared" ref="B64:Q64" si="2">IF(B$7=0,0,B$7/B$5)</f>
        <v>2.8881728498968855E-2</v>
      </c>
      <c r="C64" s="202">
        <f t="shared" si="2"/>
        <v>2.8881728498968841E-2</v>
      </c>
      <c r="D64" s="202">
        <f t="shared" si="2"/>
        <v>2.8881728498968848E-2</v>
      </c>
      <c r="E64" s="202">
        <f t="shared" si="2"/>
        <v>2.8881728498968851E-2</v>
      </c>
      <c r="F64" s="202">
        <f t="shared" si="2"/>
        <v>2.8881728498968848E-2</v>
      </c>
      <c r="G64" s="202">
        <f t="shared" si="2"/>
        <v>2.8881728498968848E-2</v>
      </c>
      <c r="H64" s="202">
        <f t="shared" si="2"/>
        <v>2.8881728498968848E-2</v>
      </c>
      <c r="I64" s="202">
        <f t="shared" si="2"/>
        <v>2.8881728498968844E-2</v>
      </c>
      <c r="J64" s="202">
        <f t="shared" si="2"/>
        <v>2.8881728498968851E-2</v>
      </c>
      <c r="K64" s="202">
        <f t="shared" si="2"/>
        <v>2.8881728498968851E-2</v>
      </c>
      <c r="L64" s="202">
        <f t="shared" si="2"/>
        <v>2.8881728498968855E-2</v>
      </c>
      <c r="M64" s="202">
        <f t="shared" si="2"/>
        <v>2.8881728498968851E-2</v>
      </c>
      <c r="N64" s="202">
        <f t="shared" si="2"/>
        <v>2.8881728498968844E-2</v>
      </c>
      <c r="O64" s="202">
        <f t="shared" si="2"/>
        <v>2.8881728498968848E-2</v>
      </c>
      <c r="P64" s="202">
        <f t="shared" si="2"/>
        <v>2.8881728498968855E-2</v>
      </c>
      <c r="Q64" s="202">
        <f t="shared" si="2"/>
        <v>2.8881728498968848E-2</v>
      </c>
    </row>
    <row r="65" spans="1:17" x14ac:dyDescent="0.25">
      <c r="A65" s="76" t="s">
        <v>81</v>
      </c>
      <c r="B65" s="202">
        <f t="shared" ref="B65:Q65" si="3">IF(B$8=0,0,B$8/B$5)</f>
        <v>2.0758742358633862E-2</v>
      </c>
      <c r="C65" s="202">
        <f t="shared" si="3"/>
        <v>2.0758742358633855E-2</v>
      </c>
      <c r="D65" s="202">
        <f t="shared" si="3"/>
        <v>2.0758742358633859E-2</v>
      </c>
      <c r="E65" s="202">
        <f t="shared" si="3"/>
        <v>2.0758742358633862E-2</v>
      </c>
      <c r="F65" s="202">
        <f t="shared" si="3"/>
        <v>2.0758742358633859E-2</v>
      </c>
      <c r="G65" s="202">
        <f t="shared" si="3"/>
        <v>2.0758742358633859E-2</v>
      </c>
      <c r="H65" s="202">
        <f t="shared" si="3"/>
        <v>2.0758742358633859E-2</v>
      </c>
      <c r="I65" s="202">
        <f t="shared" si="3"/>
        <v>2.0758742358633859E-2</v>
      </c>
      <c r="J65" s="202">
        <f t="shared" si="3"/>
        <v>2.0758742358633859E-2</v>
      </c>
      <c r="K65" s="202">
        <f t="shared" si="3"/>
        <v>2.0758742358633859E-2</v>
      </c>
      <c r="L65" s="202">
        <f t="shared" si="3"/>
        <v>2.0758742358633862E-2</v>
      </c>
      <c r="M65" s="202">
        <f t="shared" si="3"/>
        <v>2.0758742358633862E-2</v>
      </c>
      <c r="N65" s="202">
        <f t="shared" si="3"/>
        <v>2.0758742358633855E-2</v>
      </c>
      <c r="O65" s="202">
        <f t="shared" si="3"/>
        <v>2.0758742358633859E-2</v>
      </c>
      <c r="P65" s="202">
        <f t="shared" si="3"/>
        <v>2.0758742358633862E-2</v>
      </c>
      <c r="Q65" s="202">
        <f t="shared" si="3"/>
        <v>2.0758742358633859E-2</v>
      </c>
    </row>
    <row r="66" spans="1:17" x14ac:dyDescent="0.25">
      <c r="A66" s="76" t="s">
        <v>80</v>
      </c>
      <c r="B66" s="202">
        <f t="shared" ref="B66:Q66" si="4">IF(B$9=0,0,B$9/B$5)</f>
        <v>4.0614930701674948E-2</v>
      </c>
      <c r="C66" s="202">
        <f t="shared" si="4"/>
        <v>4.0614930701674934E-2</v>
      </c>
      <c r="D66" s="202">
        <f t="shared" si="4"/>
        <v>4.0614930701674941E-2</v>
      </c>
      <c r="E66" s="202">
        <f t="shared" si="4"/>
        <v>4.0614930701674948E-2</v>
      </c>
      <c r="F66" s="202">
        <f t="shared" si="4"/>
        <v>4.0614930701674941E-2</v>
      </c>
      <c r="G66" s="202">
        <f t="shared" si="4"/>
        <v>4.0614930701674941E-2</v>
      </c>
      <c r="H66" s="202">
        <f t="shared" si="4"/>
        <v>4.0614930701674941E-2</v>
      </c>
      <c r="I66" s="202">
        <f t="shared" si="4"/>
        <v>4.0614930701674941E-2</v>
      </c>
      <c r="J66" s="202">
        <f t="shared" si="4"/>
        <v>4.0614930701674941E-2</v>
      </c>
      <c r="K66" s="202">
        <f t="shared" si="4"/>
        <v>4.0614930701674941E-2</v>
      </c>
      <c r="L66" s="202">
        <f t="shared" si="4"/>
        <v>4.0614930701674948E-2</v>
      </c>
      <c r="M66" s="202">
        <f t="shared" si="4"/>
        <v>4.0614930701674941E-2</v>
      </c>
      <c r="N66" s="202">
        <f t="shared" si="4"/>
        <v>4.0614930701674934E-2</v>
      </c>
      <c r="O66" s="202">
        <f t="shared" si="4"/>
        <v>4.0614930701674941E-2</v>
      </c>
      <c r="P66" s="202">
        <f t="shared" si="4"/>
        <v>4.0614930701674948E-2</v>
      </c>
      <c r="Q66" s="202">
        <f t="shared" si="4"/>
        <v>4.0614930701674941E-2</v>
      </c>
    </row>
    <row r="67" spans="1:17" x14ac:dyDescent="0.25">
      <c r="A67" s="129" t="s">
        <v>79</v>
      </c>
      <c r="B67" s="201">
        <f t="shared" ref="B67:Q67" si="5">IF(B$10=0,0,B$10/B$5)</f>
        <v>6.8594105185051005E-2</v>
      </c>
      <c r="C67" s="201">
        <f t="shared" si="5"/>
        <v>6.8594105185050991E-2</v>
      </c>
      <c r="D67" s="201">
        <f t="shared" si="5"/>
        <v>6.8594105185051005E-2</v>
      </c>
      <c r="E67" s="201">
        <f t="shared" si="5"/>
        <v>6.8594105185051019E-2</v>
      </c>
      <c r="F67" s="201">
        <f t="shared" si="5"/>
        <v>6.8594105185051005E-2</v>
      </c>
      <c r="G67" s="201">
        <f t="shared" si="5"/>
        <v>6.8594105185051019E-2</v>
      </c>
      <c r="H67" s="201">
        <f t="shared" si="5"/>
        <v>6.8594105185051005E-2</v>
      </c>
      <c r="I67" s="201">
        <f t="shared" si="5"/>
        <v>6.8594105185051005E-2</v>
      </c>
      <c r="J67" s="201">
        <f t="shared" si="5"/>
        <v>6.8594105185051005E-2</v>
      </c>
      <c r="K67" s="201">
        <f t="shared" si="5"/>
        <v>6.8594105185051005E-2</v>
      </c>
      <c r="L67" s="201">
        <f t="shared" si="5"/>
        <v>6.8594105185051019E-2</v>
      </c>
      <c r="M67" s="201">
        <f t="shared" si="5"/>
        <v>6.8594105185051019E-2</v>
      </c>
      <c r="N67" s="201">
        <f t="shared" si="5"/>
        <v>6.8594105185050991E-2</v>
      </c>
      <c r="O67" s="201">
        <f t="shared" si="5"/>
        <v>6.8594105185051005E-2</v>
      </c>
      <c r="P67" s="201">
        <f t="shared" si="5"/>
        <v>6.8594105185051019E-2</v>
      </c>
      <c r="Q67" s="201">
        <f t="shared" si="5"/>
        <v>6.8594105185051005E-2</v>
      </c>
    </row>
    <row r="68" spans="1:17" x14ac:dyDescent="0.25">
      <c r="A68" s="127" t="s">
        <v>306</v>
      </c>
      <c r="B68" s="200">
        <f t="shared" ref="B68:Q68" si="6">IF(B$15=0,0,B$15/B$5)</f>
        <v>3.0800670827295023E-2</v>
      </c>
      <c r="C68" s="200">
        <f t="shared" si="6"/>
        <v>3.0800670827295009E-2</v>
      </c>
      <c r="D68" s="200">
        <f t="shared" si="6"/>
        <v>3.0800670827295016E-2</v>
      </c>
      <c r="E68" s="200">
        <f t="shared" si="6"/>
        <v>3.0800670827295019E-2</v>
      </c>
      <c r="F68" s="200">
        <f t="shared" si="6"/>
        <v>3.0800670827295016E-2</v>
      </c>
      <c r="G68" s="200">
        <f t="shared" si="6"/>
        <v>3.0800670827295016E-2</v>
      </c>
      <c r="H68" s="200">
        <f t="shared" si="6"/>
        <v>3.0800670827295019E-2</v>
      </c>
      <c r="I68" s="200">
        <f t="shared" si="6"/>
        <v>3.0800670827295016E-2</v>
      </c>
      <c r="J68" s="200">
        <f t="shared" si="6"/>
        <v>3.0800670827295016E-2</v>
      </c>
      <c r="K68" s="200">
        <f t="shared" si="6"/>
        <v>3.0800670827295016E-2</v>
      </c>
      <c r="L68" s="200">
        <f t="shared" si="6"/>
        <v>3.0800670827295023E-2</v>
      </c>
      <c r="M68" s="200">
        <f t="shared" si="6"/>
        <v>3.0800670827295016E-2</v>
      </c>
      <c r="N68" s="200">
        <f t="shared" si="6"/>
        <v>3.0800670827295009E-2</v>
      </c>
      <c r="O68" s="200">
        <f t="shared" si="6"/>
        <v>3.0800670827295016E-2</v>
      </c>
      <c r="P68" s="200">
        <f t="shared" si="6"/>
        <v>3.0800670827295026E-2</v>
      </c>
      <c r="Q68" s="200">
        <f t="shared" si="6"/>
        <v>3.0800670827295012E-2</v>
      </c>
    </row>
    <row r="69" spans="1:17" x14ac:dyDescent="0.25">
      <c r="A69" s="127" t="s">
        <v>305</v>
      </c>
      <c r="B69" s="200">
        <f t="shared" ref="B69:Q69" si="7">IF(B$26=0,0,B$26/B$5)</f>
        <v>0.2618057020320077</v>
      </c>
      <c r="C69" s="200">
        <f t="shared" si="7"/>
        <v>0.26180570203200759</v>
      </c>
      <c r="D69" s="200">
        <f t="shared" si="7"/>
        <v>0.26180570203200765</v>
      </c>
      <c r="E69" s="200">
        <f t="shared" si="7"/>
        <v>0.2618057020320077</v>
      </c>
      <c r="F69" s="200">
        <f t="shared" si="7"/>
        <v>0.26180570203200765</v>
      </c>
      <c r="G69" s="200">
        <f t="shared" si="7"/>
        <v>0.26180570203200765</v>
      </c>
      <c r="H69" s="200">
        <f t="shared" si="7"/>
        <v>0.26180570203200765</v>
      </c>
      <c r="I69" s="200">
        <f t="shared" si="7"/>
        <v>0.26180570203200765</v>
      </c>
      <c r="J69" s="200">
        <f t="shared" si="7"/>
        <v>0.26180570203200765</v>
      </c>
      <c r="K69" s="200">
        <f t="shared" si="7"/>
        <v>0.26180570203200765</v>
      </c>
      <c r="L69" s="200">
        <f t="shared" si="7"/>
        <v>0.2618057020320077</v>
      </c>
      <c r="M69" s="200">
        <f t="shared" si="7"/>
        <v>0.2618057020320077</v>
      </c>
      <c r="N69" s="200">
        <f t="shared" si="7"/>
        <v>0.26180570203200759</v>
      </c>
      <c r="O69" s="200">
        <f t="shared" si="7"/>
        <v>0.26180570203200765</v>
      </c>
      <c r="P69" s="200">
        <f t="shared" si="7"/>
        <v>0.2618057020320077</v>
      </c>
      <c r="Q69" s="200">
        <f t="shared" si="7"/>
        <v>0.26180570203200759</v>
      </c>
    </row>
    <row r="70" spans="1:17" x14ac:dyDescent="0.25">
      <c r="A70" s="127" t="s">
        <v>304</v>
      </c>
      <c r="B70" s="200">
        <f t="shared" ref="B70:Q70" si="8">IF(B$37=0,0,B$37/B$5)</f>
        <v>0.11218991113189751</v>
      </c>
      <c r="C70" s="200">
        <f t="shared" si="8"/>
        <v>0.11541960374782327</v>
      </c>
      <c r="D70" s="200">
        <f t="shared" si="8"/>
        <v>0.14988510012961162</v>
      </c>
      <c r="E70" s="200">
        <f t="shared" si="8"/>
        <v>9.7575255005996564E-2</v>
      </c>
      <c r="F70" s="200">
        <f t="shared" si="8"/>
        <v>8.1203150073721461E-2</v>
      </c>
      <c r="G70" s="200">
        <f t="shared" si="8"/>
        <v>8.7124477204005651E-2</v>
      </c>
      <c r="H70" s="200">
        <f t="shared" si="8"/>
        <v>6.1081045285375508E-2</v>
      </c>
      <c r="I70" s="200">
        <f t="shared" si="8"/>
        <v>4.7206306636141789E-2</v>
      </c>
      <c r="J70" s="200">
        <f t="shared" si="8"/>
        <v>7.5028859273752579E-2</v>
      </c>
      <c r="K70" s="200">
        <f t="shared" si="8"/>
        <v>6.7341018181070258E-2</v>
      </c>
      <c r="L70" s="200">
        <f t="shared" si="8"/>
        <v>9.2137993378751282E-2</v>
      </c>
      <c r="M70" s="200">
        <f t="shared" si="8"/>
        <v>0.11098573935668563</v>
      </c>
      <c r="N70" s="200">
        <f t="shared" si="8"/>
        <v>7.6479902733721475E-2</v>
      </c>
      <c r="O70" s="200">
        <f t="shared" si="8"/>
        <v>6.2027817531479151E-2</v>
      </c>
      <c r="P70" s="200">
        <f t="shared" si="8"/>
        <v>2.0643190001432995E-2</v>
      </c>
      <c r="Q70" s="200">
        <f t="shared" si="8"/>
        <v>2.423491335640093E-2</v>
      </c>
    </row>
    <row r="71" spans="1:17" x14ac:dyDescent="0.25">
      <c r="A71" s="127" t="s">
        <v>303</v>
      </c>
      <c r="B71" s="200">
        <f t="shared" ref="B71:Q71" si="9">IF(B$38=0,0,B$38/B$5)</f>
        <v>0.36549587493587599</v>
      </c>
      <c r="C71" s="200">
        <f t="shared" si="9"/>
        <v>0.36123964857506885</v>
      </c>
      <c r="D71" s="200">
        <f t="shared" si="9"/>
        <v>0.31581955084963215</v>
      </c>
      <c r="E71" s="200">
        <f t="shared" si="9"/>
        <v>0.38475569066894699</v>
      </c>
      <c r="F71" s="200">
        <f t="shared" si="9"/>
        <v>0.40633154722292286</v>
      </c>
      <c r="G71" s="200">
        <f t="shared" si="9"/>
        <v>0.39852817036327887</v>
      </c>
      <c r="H71" s="200">
        <f t="shared" si="9"/>
        <v>0.43284931315915021</v>
      </c>
      <c r="I71" s="200">
        <f t="shared" si="9"/>
        <v>0.45113403415612047</v>
      </c>
      <c r="J71" s="200">
        <f t="shared" si="9"/>
        <v>0.41446829037071742</v>
      </c>
      <c r="K71" s="200">
        <f t="shared" si="9"/>
        <v>0.42459965449961962</v>
      </c>
      <c r="L71" s="200">
        <f t="shared" si="9"/>
        <v>0.39192114541048217</v>
      </c>
      <c r="M71" s="200">
        <f t="shared" si="9"/>
        <v>0.36708278374178632</v>
      </c>
      <c r="N71" s="200">
        <f t="shared" si="9"/>
        <v>0.41255604355362324</v>
      </c>
      <c r="O71" s="200">
        <f t="shared" si="9"/>
        <v>0.43160161640569578</v>
      </c>
      <c r="P71" s="200">
        <f t="shared" si="9"/>
        <v>0.48614003958473129</v>
      </c>
      <c r="Q71" s="200">
        <f t="shared" si="9"/>
        <v>0.48140671371069627</v>
      </c>
    </row>
    <row r="72" spans="1:17" x14ac:dyDescent="0.25">
      <c r="A72" s="142" t="s">
        <v>310</v>
      </c>
      <c r="B72" s="199">
        <f t="shared" ref="B72:Q72" si="10">IF(B$39=0,0,B$39/B$5)</f>
        <v>0.29093256811769186</v>
      </c>
      <c r="C72" s="199">
        <f t="shared" si="10"/>
        <v>0.28594852370259161</v>
      </c>
      <c r="D72" s="199">
        <f t="shared" si="10"/>
        <v>0.23276155355308986</v>
      </c>
      <c r="E72" s="199">
        <f t="shared" si="10"/>
        <v>0.31348582748476872</v>
      </c>
      <c r="F72" s="199">
        <f t="shared" si="10"/>
        <v>0.33875117247418685</v>
      </c>
      <c r="G72" s="199">
        <f t="shared" si="10"/>
        <v>0.32961341203588734</v>
      </c>
      <c r="H72" s="199">
        <f t="shared" si="10"/>
        <v>0.3698034972359569</v>
      </c>
      <c r="I72" s="199">
        <f t="shared" si="10"/>
        <v>0.39121491990036017</v>
      </c>
      <c r="J72" s="199">
        <f t="shared" si="10"/>
        <v>0.34827930509803073</v>
      </c>
      <c r="K72" s="199">
        <f t="shared" si="10"/>
        <v>0.36014314045908669</v>
      </c>
      <c r="L72" s="199">
        <f t="shared" si="10"/>
        <v>0.32187658062117608</v>
      </c>
      <c r="M72" s="199">
        <f t="shared" si="10"/>
        <v>0.292790839577171</v>
      </c>
      <c r="N72" s="199">
        <f t="shared" si="10"/>
        <v>0.34604006257164782</v>
      </c>
      <c r="O72" s="199">
        <f t="shared" si="10"/>
        <v>0.36834244335661998</v>
      </c>
      <c r="P72" s="199">
        <f t="shared" si="10"/>
        <v>0.43220697978186307</v>
      </c>
      <c r="Q72" s="199">
        <f t="shared" si="10"/>
        <v>0.42666425146163811</v>
      </c>
    </row>
    <row r="73" spans="1:17" x14ac:dyDescent="0.25">
      <c r="A73" s="142" t="s">
        <v>309</v>
      </c>
      <c r="B73" s="199">
        <f t="shared" ref="B73:Q73" si="11">IF(B$45=0,0,B$45/B$5)</f>
        <v>4.9281073323672042E-2</v>
      </c>
      <c r="C73" s="199">
        <f t="shared" si="11"/>
        <v>4.9281073323672021E-2</v>
      </c>
      <c r="D73" s="199">
        <f t="shared" si="11"/>
        <v>4.9281073323672028E-2</v>
      </c>
      <c r="E73" s="199">
        <f t="shared" si="11"/>
        <v>4.9281073323672028E-2</v>
      </c>
      <c r="F73" s="199">
        <f t="shared" si="11"/>
        <v>4.9281073323672028E-2</v>
      </c>
      <c r="G73" s="199">
        <f t="shared" si="11"/>
        <v>4.9281073323672042E-2</v>
      </c>
      <c r="H73" s="199">
        <f t="shared" si="11"/>
        <v>4.9281073323672028E-2</v>
      </c>
      <c r="I73" s="199">
        <f t="shared" si="11"/>
        <v>4.9281073323672028E-2</v>
      </c>
      <c r="J73" s="199">
        <f t="shared" si="11"/>
        <v>4.9281073323672028E-2</v>
      </c>
      <c r="K73" s="199">
        <f t="shared" si="11"/>
        <v>4.9281073323672028E-2</v>
      </c>
      <c r="L73" s="199">
        <f t="shared" si="11"/>
        <v>4.9281073323672035E-2</v>
      </c>
      <c r="M73" s="199">
        <f t="shared" si="11"/>
        <v>4.9281073323672035E-2</v>
      </c>
      <c r="N73" s="199">
        <f t="shared" si="11"/>
        <v>4.9281073323672021E-2</v>
      </c>
      <c r="O73" s="199">
        <f t="shared" si="11"/>
        <v>4.9281073323672028E-2</v>
      </c>
      <c r="P73" s="199">
        <f t="shared" si="11"/>
        <v>4.9281073323672042E-2</v>
      </c>
      <c r="Q73" s="199">
        <f t="shared" si="11"/>
        <v>4.9281073323672021E-2</v>
      </c>
    </row>
    <row r="74" spans="1:17" x14ac:dyDescent="0.25">
      <c r="A74" s="142" t="s">
        <v>308</v>
      </c>
      <c r="B74" s="199">
        <f t="shared" ref="B74:Q74" si="12">IF(B$56=0,0,B$56/B$5)</f>
        <v>2.5282233494512116E-2</v>
      </c>
      <c r="C74" s="199">
        <f t="shared" si="12"/>
        <v>2.6010051548805247E-2</v>
      </c>
      <c r="D74" s="199">
        <f t="shared" si="12"/>
        <v>3.3776923972870229E-2</v>
      </c>
      <c r="E74" s="199">
        <f t="shared" si="12"/>
        <v>2.1988789860506272E-2</v>
      </c>
      <c r="F74" s="199">
        <f t="shared" si="12"/>
        <v>1.8299301425063991E-2</v>
      </c>
      <c r="G74" s="199">
        <f t="shared" si="12"/>
        <v>1.9633685003719585E-2</v>
      </c>
      <c r="H74" s="199">
        <f t="shared" si="12"/>
        <v>1.3764742599521243E-2</v>
      </c>
      <c r="I74" s="199">
        <f t="shared" si="12"/>
        <v>1.0638040932088292E-2</v>
      </c>
      <c r="J74" s="199">
        <f t="shared" si="12"/>
        <v>1.6907911949014667E-2</v>
      </c>
      <c r="K74" s="199">
        <f t="shared" si="12"/>
        <v>1.5175440716860906E-2</v>
      </c>
      <c r="L74" s="199">
        <f t="shared" si="12"/>
        <v>2.0763491465634092E-2</v>
      </c>
      <c r="M74" s="199">
        <f t="shared" si="12"/>
        <v>2.501087084094324E-2</v>
      </c>
      <c r="N74" s="199">
        <f t="shared" si="12"/>
        <v>1.7234907658303433E-2</v>
      </c>
      <c r="O74" s="199">
        <f t="shared" si="12"/>
        <v>1.3978099725403755E-2</v>
      </c>
      <c r="P74" s="199">
        <f t="shared" si="12"/>
        <v>4.6519864791961683E-3</v>
      </c>
      <c r="Q74" s="199">
        <f t="shared" si="12"/>
        <v>5.4613889253861255E-3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3.565872772047695E-2</v>
      </c>
      <c r="C76" s="276">
        <f t="shared" si="14"/>
        <v>3.6685261465358297E-2</v>
      </c>
      <c r="D76" s="276">
        <f t="shared" si="14"/>
        <v>4.7639862809006658E-2</v>
      </c>
      <c r="E76" s="276">
        <f t="shared" si="14"/>
        <v>3.1013568113306775E-2</v>
      </c>
      <c r="F76" s="276">
        <f t="shared" si="14"/>
        <v>2.5809816491606012E-2</v>
      </c>
      <c r="G76" s="276">
        <f t="shared" si="14"/>
        <v>2.769186622096572E-2</v>
      </c>
      <c r="H76" s="276">
        <f t="shared" si="14"/>
        <v>1.9414155343724707E-2</v>
      </c>
      <c r="I76" s="276">
        <f t="shared" si="14"/>
        <v>1.5004172995988127E-2</v>
      </c>
      <c r="J76" s="276">
        <f t="shared" si="14"/>
        <v>2.3847364143780428E-2</v>
      </c>
      <c r="K76" s="276">
        <f t="shared" si="14"/>
        <v>2.1403841107560551E-2</v>
      </c>
      <c r="L76" s="276">
        <f t="shared" si="14"/>
        <v>2.9285374999016907E-2</v>
      </c>
      <c r="M76" s="276">
        <f t="shared" si="14"/>
        <v>3.5275990689778339E-2</v>
      </c>
      <c r="N76" s="276">
        <f t="shared" si="14"/>
        <v>2.4308567500905636E-2</v>
      </c>
      <c r="O76" s="276">
        <f t="shared" si="14"/>
        <v>1.9715079851075668E-2</v>
      </c>
      <c r="P76" s="276">
        <f t="shared" si="14"/>
        <v>6.5612842020861782E-3</v>
      </c>
      <c r="Q76" s="276">
        <f t="shared" si="14"/>
        <v>7.7028867211532005E-3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90.360457103985311</v>
      </c>
      <c r="C80" s="230">
        <f t="shared" si="15"/>
        <v>90.307726307554589</v>
      </c>
      <c r="D80" s="230">
        <f t="shared" si="15"/>
        <v>88.660489165088237</v>
      </c>
      <c r="E80" s="230">
        <f t="shared" si="15"/>
        <v>90.153565155911863</v>
      </c>
      <c r="F80" s="230">
        <f t="shared" si="15"/>
        <v>90.197128967342223</v>
      </c>
      <c r="G80" s="230">
        <f t="shared" si="15"/>
        <v>88.671278730489576</v>
      </c>
      <c r="H80" s="230">
        <f t="shared" si="15"/>
        <v>89.006427671670707</v>
      </c>
      <c r="I80" s="230">
        <f t="shared" si="15"/>
        <v>88.98364177972401</v>
      </c>
      <c r="J80" s="230">
        <f t="shared" si="15"/>
        <v>87.651607262306626</v>
      </c>
      <c r="K80" s="230">
        <f t="shared" si="15"/>
        <v>88.068384831456655</v>
      </c>
      <c r="L80" s="230">
        <f t="shared" si="15"/>
        <v>83.288788842212213</v>
      </c>
      <c r="M80" s="230">
        <f t="shared" si="15"/>
        <v>82.620230459362261</v>
      </c>
      <c r="N80" s="230">
        <f t="shared" si="15"/>
        <v>83.982069469120702</v>
      </c>
      <c r="O80" s="230">
        <f t="shared" si="15"/>
        <v>83.195247815368674</v>
      </c>
      <c r="P80" s="230">
        <f t="shared" si="15"/>
        <v>82.203163247591135</v>
      </c>
      <c r="Q80" s="230">
        <f t="shared" si="15"/>
        <v>82.781677811926926</v>
      </c>
    </row>
    <row r="81" spans="1:17" x14ac:dyDescent="0.25">
      <c r="A81" s="132" t="s">
        <v>83</v>
      </c>
      <c r="B81" s="275">
        <f>IF(B$6=0,0,B$6/TEL!B$5*1000)</f>
        <v>3.1806525429900296</v>
      </c>
      <c r="C81" s="275">
        <f>IF(C$6=0,0,C$6/TEL!C$5*1000)</f>
        <v>3.1787964396995352</v>
      </c>
      <c r="D81" s="275">
        <f>IF(D$6=0,0,D$6/TEL!D$5*1000)</f>
        <v>3.1208143402944399</v>
      </c>
      <c r="E81" s="275">
        <f>IF(E$6=0,0,E$6/TEL!E$5*1000)</f>
        <v>3.1733700278074575</v>
      </c>
      <c r="F81" s="275">
        <f>IF(F$6=0,0,F$6/TEL!F$5*1000)</f>
        <v>3.1749034568321566</v>
      </c>
      <c r="G81" s="275">
        <f>IF(G$6=0,0,G$6/TEL!G$5*1000)</f>
        <v>3.1211941287520388</v>
      </c>
      <c r="H81" s="275">
        <f>IF(H$6=0,0,H$6/TEL!H$5*1000)</f>
        <v>3.1329912396367416</v>
      </c>
      <c r="I81" s="275">
        <f>IF(I$6=0,0,I$6/TEL!I$5*1000)</f>
        <v>3.1321891852040031</v>
      </c>
      <c r="J81" s="275">
        <f>IF(J$6=0,0,J$6/TEL!J$5*1000)</f>
        <v>3.0853020942024769</v>
      </c>
      <c r="K81" s="275">
        <f>IF(K$6=0,0,K$6/TEL!K$5*1000)</f>
        <v>3.099972500679645</v>
      </c>
      <c r="L81" s="275">
        <f>IF(L$6=0,0,L$6/TEL!L$5*1000)</f>
        <v>2.9317326021125014</v>
      </c>
      <c r="M81" s="275">
        <f>IF(M$6=0,0,M$6/TEL!M$5*1000)</f>
        <v>2.9081996100416232</v>
      </c>
      <c r="N81" s="275">
        <f>IF(N$6=0,0,N$6/TEL!N$5*1000)</f>
        <v>2.9561358074487094</v>
      </c>
      <c r="O81" s="275">
        <f>IF(O$6=0,0,O$6/TEL!O$5*1000)</f>
        <v>2.9284399947658879</v>
      </c>
      <c r="P81" s="275">
        <f>IF(P$6=0,0,P$6/TEL!P$5*1000)</f>
        <v>2.893519008258135</v>
      </c>
      <c r="Q81" s="275">
        <f>IF(Q$6=0,0,Q$6/TEL!Q$5*1000)</f>
        <v>2.9138824933398215</v>
      </c>
    </row>
    <row r="82" spans="1:17" x14ac:dyDescent="0.25">
      <c r="A82" s="76" t="s">
        <v>82</v>
      </c>
      <c r="B82" s="274">
        <f>IF(B$7=0,0,B$7/TEL!B$5*1000)</f>
        <v>2.6097661891200246</v>
      </c>
      <c r="C82" s="274">
        <f>IF(C$7=0,0,C$7/TEL!C$5*1000)</f>
        <v>2.6082432325739777</v>
      </c>
      <c r="D82" s="274">
        <f>IF(D$7=0,0,D$7/TEL!D$5*1000)</f>
        <v>2.560668176651848</v>
      </c>
      <c r="E82" s="274">
        <f>IF(E$7=0,0,E$7/TEL!E$5*1000)</f>
        <v>2.6037907920471448</v>
      </c>
      <c r="F82" s="274">
        <f>IF(F$7=0,0,F$7/TEL!F$5*1000)</f>
        <v>2.6050489902212566</v>
      </c>
      <c r="G82" s="274">
        <f>IF(G$7=0,0,G$7/TEL!G$5*1000)</f>
        <v>2.5609797979503912</v>
      </c>
      <c r="H82" s="274">
        <f>IF(H$7=0,0,H$7/TEL!H$5*1000)</f>
        <v>2.5706594786763013</v>
      </c>
      <c r="I82" s="274">
        <f>IF(I$7=0,0,I$7/TEL!I$5*1000)</f>
        <v>2.57000138273149</v>
      </c>
      <c r="J82" s="274">
        <f>IF(J$7=0,0,J$7/TEL!J$5*1000)</f>
        <v>2.5315299234481867</v>
      </c>
      <c r="K82" s="274">
        <f>IF(K$7=0,0,K$7/TEL!K$5*1000)</f>
        <v>2.5435671800448376</v>
      </c>
      <c r="L82" s="274">
        <f>IF(L$7=0,0,L$7/TEL!L$5*1000)</f>
        <v>2.4055241863487193</v>
      </c>
      <c r="M82" s="274">
        <f>IF(M$7=0,0,M$7/TEL!M$5*1000)</f>
        <v>2.3862150646495377</v>
      </c>
      <c r="N82" s="274">
        <f>IF(N$7=0,0,N$7/TEL!N$5*1000)</f>
        <v>2.4255473291886847</v>
      </c>
      <c r="O82" s="274">
        <f>IF(O$7=0,0,O$7/TEL!O$5*1000)</f>
        <v>2.4028225598079085</v>
      </c>
      <c r="P82" s="274">
        <f>IF(P$7=0,0,P$7/TEL!P$5*1000)</f>
        <v>2.3741694426733417</v>
      </c>
      <c r="Q82" s="274">
        <f>IF(Q$7=0,0,Q$7/TEL!Q$5*1000)</f>
        <v>2.3908779432531873</v>
      </c>
    </row>
    <row r="83" spans="1:17" x14ac:dyDescent="0.25">
      <c r="A83" s="76" t="s">
        <v>81</v>
      </c>
      <c r="B83" s="274">
        <f>IF(B$8=0,0,B$8/TEL!B$5*1000)</f>
        <v>1.8757694484300178</v>
      </c>
      <c r="C83" s="274">
        <f>IF(C$8=0,0,C$8/TEL!C$5*1000)</f>
        <v>1.8746748234125465</v>
      </c>
      <c r="D83" s="274">
        <f>IF(D$8=0,0,D$8/TEL!D$5*1000)</f>
        <v>1.8404802519685157</v>
      </c>
      <c r="E83" s="274">
        <f>IF(E$8=0,0,E$8/TEL!E$5*1000)</f>
        <v>1.8714746317838853</v>
      </c>
      <c r="F83" s="274">
        <f>IF(F$8=0,0,F$8/TEL!F$5*1000)</f>
        <v>1.8723789617215285</v>
      </c>
      <c r="G83" s="274">
        <f>IF(G$8=0,0,G$8/TEL!G$5*1000)</f>
        <v>1.8407042297768434</v>
      </c>
      <c r="H83" s="274">
        <f>IF(H$8=0,0,H$8/TEL!H$5*1000)</f>
        <v>1.8476615002985917</v>
      </c>
      <c r="I83" s="274">
        <f>IF(I$8=0,0,I$8/TEL!I$5*1000)</f>
        <v>1.8471884938382586</v>
      </c>
      <c r="J83" s="274">
        <f>IF(J$8=0,0,J$8/TEL!J$5*1000)</f>
        <v>1.819537132478384</v>
      </c>
      <c r="K83" s="274">
        <f>IF(K$8=0,0,K$8/TEL!K$5*1000)</f>
        <v>1.8281889106572267</v>
      </c>
      <c r="L83" s="274">
        <f>IF(L$8=0,0,L$8/TEL!L$5*1000)</f>
        <v>1.7289705089381422</v>
      </c>
      <c r="M83" s="274">
        <f>IF(M$8=0,0,M$8/TEL!M$5*1000)</f>
        <v>1.7150920777168552</v>
      </c>
      <c r="N83" s="274">
        <f>IF(N$8=0,0,N$8/TEL!N$5*1000)</f>
        <v>1.7433621428543671</v>
      </c>
      <c r="O83" s="274">
        <f>IF(O$8=0,0,O$8/TEL!O$5*1000)</f>
        <v>1.7270287148619341</v>
      </c>
      <c r="P83" s="274">
        <f>IF(P$8=0,0,P$8/TEL!P$5*1000)</f>
        <v>1.7064342869214644</v>
      </c>
      <c r="Q83" s="274">
        <f>IF(Q$8=0,0,Q$8/TEL!Q$5*1000)</f>
        <v>1.7184435217132283</v>
      </c>
    </row>
    <row r="84" spans="1:17" x14ac:dyDescent="0.25">
      <c r="A84" s="76" t="s">
        <v>80</v>
      </c>
      <c r="B84" s="274">
        <f>IF(B$9=0,0,B$9/TEL!B$5*1000)</f>
        <v>3.6699837034500344</v>
      </c>
      <c r="C84" s="274">
        <f>IF(C$9=0,0,C$9/TEL!C$5*1000)</f>
        <v>3.6678420458071561</v>
      </c>
      <c r="D84" s="274">
        <f>IF(D$9=0,0,D$9/TEL!D$5*1000)</f>
        <v>3.6009396234166613</v>
      </c>
      <c r="E84" s="274">
        <f>IF(E$9=0,0,E$9/TEL!E$5*1000)</f>
        <v>3.6615808013162972</v>
      </c>
      <c r="F84" s="274">
        <f>IF(F$9=0,0,F$9/TEL!F$5*1000)</f>
        <v>3.6633501424986425</v>
      </c>
      <c r="G84" s="274">
        <f>IF(G$9=0,0,G$9/TEL!G$5*1000)</f>
        <v>3.601377840867737</v>
      </c>
      <c r="H84" s="274">
        <f>IF(H$9=0,0,H$9/TEL!H$5*1000)</f>
        <v>3.6149898918885484</v>
      </c>
      <c r="I84" s="274">
        <f>IF(I$9=0,0,I$9/TEL!I$5*1000)</f>
        <v>3.614064444466158</v>
      </c>
      <c r="J84" s="274">
        <f>IF(J$9=0,0,J$9/TEL!J$5*1000)</f>
        <v>3.5599639548490116</v>
      </c>
      <c r="K84" s="274">
        <f>IF(K$9=0,0,K$9/TEL!K$5*1000)</f>
        <v>3.5768913469380519</v>
      </c>
      <c r="L84" s="274">
        <f>IF(L$9=0,0,L$9/TEL!L$5*1000)</f>
        <v>3.3827683870528866</v>
      </c>
      <c r="M84" s="274">
        <f>IF(M$9=0,0,M$9/TEL!M$5*1000)</f>
        <v>3.3556149346634117</v>
      </c>
      <c r="N84" s="274">
        <f>IF(N$9=0,0,N$9/TEL!N$5*1000)</f>
        <v>3.4109259316715881</v>
      </c>
      <c r="O84" s="274">
        <f>IF(O$9=0,0,O$9/TEL!O$5*1000)</f>
        <v>3.3789692247298708</v>
      </c>
      <c r="P84" s="274">
        <f>IF(P$9=0,0,P$9/TEL!P$5*1000)</f>
        <v>3.3386757787593866</v>
      </c>
      <c r="Q84" s="274">
        <f>IF(Q$9=0,0,Q$9/TEL!Q$5*1000)</f>
        <v>3.362172107699795</v>
      </c>
    </row>
    <row r="85" spans="1:17" x14ac:dyDescent="0.25">
      <c r="A85" s="129" t="s">
        <v>79</v>
      </c>
      <c r="B85" s="273">
        <f>IF(B$10=0,0,B$10/TEL!B$5*1000)</f>
        <v>6.1981946991600569</v>
      </c>
      <c r="C85" s="273">
        <f>IF(C$10=0,0,C$10/TEL!C$5*1000)</f>
        <v>6.1945776773631964</v>
      </c>
      <c r="D85" s="273">
        <f>IF(D$10=0,0,D$10/TEL!D$5*1000)</f>
        <v>6.0815869195481378</v>
      </c>
      <c r="E85" s="273">
        <f>IF(E$10=0,0,E$10/TEL!E$5*1000)</f>
        <v>6.184003131111969</v>
      </c>
      <c r="F85" s="273">
        <f>IF(F$10=0,0,F$10/TEL!F$5*1000)</f>
        <v>6.1869913517754842</v>
      </c>
      <c r="G85" s="273">
        <f>IF(G$10=0,0,G$10/TEL!G$5*1000)</f>
        <v>6.0823270201321789</v>
      </c>
      <c r="H85" s="273">
        <f>IF(H$10=0,0,H$10/TEL!H$5*1000)</f>
        <v>6.1053162618562142</v>
      </c>
      <c r="I85" s="273">
        <f>IF(I$10=0,0,I$10/TEL!I$5*1000)</f>
        <v>6.1037532839872881</v>
      </c>
      <c r="J85" s="273">
        <f>IF(J$10=0,0,J$10/TEL!J$5*1000)</f>
        <v>6.012383568189442</v>
      </c>
      <c r="K85" s="273">
        <f>IF(K$10=0,0,K$10/TEL!K$5*1000)</f>
        <v>6.0409720526064872</v>
      </c>
      <c r="L85" s="273">
        <f>IF(L$10=0,0,L$10/TEL!L$5*1000)</f>
        <v>5.7131199425782073</v>
      </c>
      <c r="M85" s="273">
        <f>IF(M$10=0,0,M$10/TEL!M$5*1000)</f>
        <v>5.6672607785426505</v>
      </c>
      <c r="N85" s="273">
        <f>IF(N$10=0,0,N$10/TEL!N$5*1000)</f>
        <v>5.7606749068231258</v>
      </c>
      <c r="O85" s="273">
        <f>IF(O$10=0,0,O$10/TEL!O$5*1000)</f>
        <v>5.7067035795437819</v>
      </c>
      <c r="P85" s="273">
        <f>IF(P$10=0,0,P$10/TEL!P$5*1000)</f>
        <v>5.6386524263491848</v>
      </c>
      <c r="Q85" s="273">
        <f>IF(Q$10=0,0,Q$10/TEL!Q$5*1000)</f>
        <v>5.6783351152263188</v>
      </c>
    </row>
    <row r="86" spans="1:17" x14ac:dyDescent="0.25">
      <c r="A86" s="127" t="s">
        <v>306</v>
      </c>
      <c r="B86" s="296">
        <f>IF(B$15=0,0,B$15/TEL!B$5*1000)</f>
        <v>2.7831626950637629</v>
      </c>
      <c r="C86" s="296">
        <f>IF(C$15=0,0,C$15/TEL!C$5*1000)</f>
        <v>2.7815385511604389</v>
      </c>
      <c r="D86" s="296">
        <f>IF(D$15=0,0,D$15/TEL!D$5*1000)</f>
        <v>2.7308025421608395</v>
      </c>
      <c r="E86" s="296">
        <f>IF(E$15=0,0,E$15/TEL!E$5*1000)</f>
        <v>2.7767902842743348</v>
      </c>
      <c r="F86" s="296">
        <f>IF(F$15=0,0,F$15/TEL!F$5*1000)</f>
        <v>2.778132078890184</v>
      </c>
      <c r="G86" s="296">
        <f>IF(G$15=0,0,G$15/TEL!G$5*1000)</f>
        <v>2.7311348680131355</v>
      </c>
      <c r="H86" s="296">
        <f>IF(H$15=0,0,H$15/TEL!H$5*1000)</f>
        <v>2.7414576802285722</v>
      </c>
      <c r="I86" s="296">
        <f>IF(I$15=0,0,I$15/TEL!I$5*1000)</f>
        <v>2.7407558594712156</v>
      </c>
      <c r="J86" s="296">
        <f>IF(J$15=0,0,J$15/TEL!J$5*1000)</f>
        <v>2.6997283027696479</v>
      </c>
      <c r="K86" s="296">
        <f>IF(K$15=0,0,K$15/TEL!K$5*1000)</f>
        <v>2.7125653314852376</v>
      </c>
      <c r="L86" s="296">
        <f>IF(L$15=0,0,L$15/TEL!L$5*1000)</f>
        <v>2.5653505687330607</v>
      </c>
      <c r="M86" s="296">
        <f>IF(M$15=0,0,M$15/TEL!M$5*1000)</f>
        <v>2.5447585220540705</v>
      </c>
      <c r="N86" s="296">
        <f>IF(N$15=0,0,N$15/TEL!N$5*1000)</f>
        <v>2.5867040771134096</v>
      </c>
      <c r="O86" s="296">
        <f>IF(O$15=0,0,O$15/TEL!O$5*1000)</f>
        <v>2.5624694423564045</v>
      </c>
      <c r="P86" s="296">
        <f>IF(P$15=0,0,P$15/TEL!P$5*1000)</f>
        <v>2.5319125721514508</v>
      </c>
      <c r="Q86" s="296">
        <f>IF(Q$15=0,0,Q$15/TEL!Q$5*1000)</f>
        <v>2.5497312088163526</v>
      </c>
    </row>
    <row r="87" spans="1:17" x14ac:dyDescent="0.25">
      <c r="A87" s="127" t="s">
        <v>305</v>
      </c>
      <c r="B87" s="296">
        <f>IF(B$26=0,0,B$26/TEL!B$5*1000)</f>
        <v>23.656882908041986</v>
      </c>
      <c r="C87" s="296">
        <f>IF(C$26=0,0,C$26/TEL!C$5*1000)</f>
        <v>23.64307768486373</v>
      </c>
      <c r="D87" s="296">
        <f>IF(D$26=0,0,D$26/TEL!D$5*1000)</f>
        <v>23.211821608367135</v>
      </c>
      <c r="E87" s="296">
        <f>IF(E$26=0,0,E$26/TEL!E$5*1000)</f>
        <v>23.602717416331849</v>
      </c>
      <c r="F87" s="296">
        <f>IF(F$26=0,0,F$26/TEL!F$5*1000)</f>
        <v>23.614122670566566</v>
      </c>
      <c r="G87" s="296">
        <f>IF(G$26=0,0,G$26/TEL!G$5*1000)</f>
        <v>23.214646378111652</v>
      </c>
      <c r="H87" s="296">
        <f>IF(H$26=0,0,H$26/TEL!H$5*1000)</f>
        <v>23.302390281942859</v>
      </c>
      <c r="I87" s="296">
        <f>IF(I$26=0,0,I$26/TEL!I$5*1000)</f>
        <v>23.296424805505332</v>
      </c>
      <c r="J87" s="296">
        <f>IF(J$26=0,0,J$26/TEL!J$5*1000)</f>
        <v>22.947690573542008</v>
      </c>
      <c r="K87" s="296">
        <f>IF(K$26=0,0,K$26/TEL!K$5*1000)</f>
        <v>23.056805317624519</v>
      </c>
      <c r="L87" s="296">
        <f>IF(L$26=0,0,L$26/TEL!L$5*1000)</f>
        <v>21.805479834231015</v>
      </c>
      <c r="M87" s="296">
        <f>IF(M$26=0,0,M$26/TEL!M$5*1000)</f>
        <v>21.630447437459605</v>
      </c>
      <c r="N87" s="296">
        <f>IF(N$26=0,0,N$26/TEL!N$5*1000)</f>
        <v>21.986984655463978</v>
      </c>
      <c r="O87" s="296">
        <f>IF(O$26=0,0,O$26/TEL!O$5*1000)</f>
        <v>21.780990260029441</v>
      </c>
      <c r="P87" s="296">
        <f>IF(P$26=0,0,P$26/TEL!P$5*1000)</f>
        <v>21.521256863287327</v>
      </c>
      <c r="Q87" s="296">
        <f>IF(Q$26=0,0,Q$26/TEL!Q$5*1000)</f>
        <v>21.672715274938998</v>
      </c>
    </row>
    <row r="88" spans="1:17" x14ac:dyDescent="0.25">
      <c r="A88" s="127" t="s">
        <v>304</v>
      </c>
      <c r="B88" s="296">
        <f>IF(B$37=0,0,B$37/TEL!B$5*1000)</f>
        <v>10.137531652333747</v>
      </c>
      <c r="C88" s="296">
        <f>IF(C$37=0,0,C$37/TEL!C$5*1000)</f>
        <v>10.423281985784827</v>
      </c>
      <c r="D88" s="296">
        <f>IF(D$37=0,0,D$37/TEL!D$5*1000)</f>
        <v>13.288886296049597</v>
      </c>
      <c r="E88" s="296">
        <f>IF(E$37=0,0,E$37/TEL!E$5*1000)</f>
        <v>8.7967571097878263</v>
      </c>
      <c r="F88" s="296">
        <f>IF(F$37=0,0,F$37/TEL!F$5*1000)</f>
        <v>7.3242909997539005</v>
      </c>
      <c r="G88" s="296">
        <f>IF(G$37=0,0,G$37/TEL!G$5*1000)</f>
        <v>7.7254388024045708</v>
      </c>
      <c r="H88" s="296">
        <f>IF(H$37=0,0,H$37/TEL!H$5*1000)</f>
        <v>5.4366056393028179</v>
      </c>
      <c r="I88" s="296">
        <f>IF(I$37=0,0,I$37/TEL!I$5*1000)</f>
        <v>4.2005890794542502</v>
      </c>
      <c r="J88" s="296">
        <f>IF(J$37=0,0,J$37/TEL!J$5*1000)</f>
        <v>6.5764001064018336</v>
      </c>
      <c r="K88" s="296">
        <f>IF(K$37=0,0,K$37/TEL!K$5*1000)</f>
        <v>5.9306147041126147</v>
      </c>
      <c r="L88" s="296">
        <f>IF(L$37=0,0,L$37/TEL!L$5*1000)</f>
        <v>7.6740618748679612</v>
      </c>
      <c r="M88" s="296">
        <f>IF(M$37=0,0,M$37/TEL!M$5*1000)</f>
        <v>9.1696673633520795</v>
      </c>
      <c r="N88" s="296">
        <f>IF(N$37=0,0,N$37/TEL!N$5*1000)</f>
        <v>6.422940504374993</v>
      </c>
      <c r="O88" s="296">
        <f>IF(O$37=0,0,O$37/TEL!O$5*1000)</f>
        <v>5.1604196509778761</v>
      </c>
      <c r="P88" s="296">
        <f>IF(P$37=0,0,P$37/TEL!P$5*1000)</f>
        <v>1.6969355176388374</v>
      </c>
      <c r="Q88" s="296">
        <f>IF(Q$37=0,0,Q$37/TEL!Q$5*1000)</f>
        <v>2.0062067892695463</v>
      </c>
    </row>
    <row r="89" spans="1:17" x14ac:dyDescent="0.25">
      <c r="A89" s="127" t="s">
        <v>303</v>
      </c>
      <c r="B89" s="296">
        <f>IF(B$38=0,0,B$38/TEL!B$5*1000)</f>
        <v>33.026374328826797</v>
      </c>
      <c r="C89" s="296">
        <f>IF(C$38=0,0,C$38/TEL!C$5*1000)</f>
        <v>32.622731314954521</v>
      </c>
      <c r="D89" s="296">
        <f>IF(D$38=0,0,D$38/TEL!D$5*1000)</f>
        <v>28.000715866226844</v>
      </c>
      <c r="E89" s="296">
        <f>IF(E$38=0,0,E$38/TEL!E$5*1000)</f>
        <v>34.687097227830783</v>
      </c>
      <c r="F89" s="296">
        <f>IF(F$38=0,0,F$38/TEL!F$5*1000)</f>
        <v>36.649938968365682</v>
      </c>
      <c r="G89" s="296">
        <f>IF(G$38=0,0,G$38/TEL!G$5*1000)</f>
        <v>35.338002476234337</v>
      </c>
      <c r="H89" s="296">
        <f>IF(H$38=0,0,H$38/TEL!H$5*1000)</f>
        <v>38.526371084432249</v>
      </c>
      <c r="I89" s="296">
        <f>IF(I$38=0,0,I$38/TEL!I$5*1000)</f>
        <v>40.143549289990005</v>
      </c>
      <c r="J89" s="296">
        <f>IF(J$38=0,0,J$38/TEL!J$5*1000)</f>
        <v>36.328811810253789</v>
      </c>
      <c r="K89" s="296">
        <f>IF(K$38=0,0,K$38/TEL!K$5*1000)</f>
        <v>37.393805771776037</v>
      </c>
      <c r="L89" s="296">
        <f>IF(L$38=0,0,L$38/TEL!L$5*1000)</f>
        <v>32.642637522891597</v>
      </c>
      <c r="M89" s="296">
        <f>IF(M$38=0,0,M$38/TEL!M$5*1000)</f>
        <v>30.328464190410624</v>
      </c>
      <c r="N89" s="296">
        <f>IF(N$38=0,0,N$38/TEL!N$5*1000)</f>
        <v>34.647310309625979</v>
      </c>
      <c r="O89" s="296">
        <f>IF(O$38=0,0,O$38/TEL!O$5*1000)</f>
        <v>35.907203434385544</v>
      </c>
      <c r="P89" s="296">
        <f>IF(P$38=0,0,P$38/TEL!P$5*1000)</f>
        <v>39.962249035174082</v>
      </c>
      <c r="Q89" s="296">
        <f>IF(Q$38=0,0,Q$38/TEL!Q$5*1000)</f>
        <v>39.851655470897413</v>
      </c>
    </row>
    <row r="90" spans="1:17" x14ac:dyDescent="0.25">
      <c r="A90" s="72" t="s">
        <v>302</v>
      </c>
      <c r="B90" s="272">
        <f>IF(B$58=0,0,B$58/TEL!B$5*1000)</f>
        <v>3.2221389365688489</v>
      </c>
      <c r="C90" s="272">
        <f>IF(C$58=0,0,C$58/TEL!C$5*1000)</f>
        <v>3.3129625519346564</v>
      </c>
      <c r="D90" s="272">
        <f>IF(D$58=0,0,D$58/TEL!D$5*1000)</f>
        <v>4.2237735404042258</v>
      </c>
      <c r="E90" s="272">
        <f>IF(E$58=0,0,E$58/TEL!E$5*1000)</f>
        <v>2.7959837336203126</v>
      </c>
      <c r="F90" s="272">
        <f>IF(F$58=0,0,F$58/TEL!F$5*1000)</f>
        <v>2.3279713467168239</v>
      </c>
      <c r="G90" s="272">
        <f>IF(G$58=0,0,G$58/TEL!G$5*1000)</f>
        <v>2.4554731882466805</v>
      </c>
      <c r="H90" s="272">
        <f>IF(H$58=0,0,H$58/TEL!H$5*1000)</f>
        <v>1.7279846134078123</v>
      </c>
      <c r="I90" s="272">
        <f>IF(I$58=0,0,I$58/TEL!I$5*1000)</f>
        <v>1.3351259550760159</v>
      </c>
      <c r="J90" s="272">
        <f>IF(J$58=0,0,J$58/TEL!J$5*1000)</f>
        <v>2.0902597961718556</v>
      </c>
      <c r="K90" s="272">
        <f>IF(K$58=0,0,K$58/TEL!K$5*1000)</f>
        <v>1.8850017155319938</v>
      </c>
      <c r="L90" s="272">
        <f>IF(L$58=0,0,L$58/TEL!L$5*1000)</f>
        <v>2.4391434144581199</v>
      </c>
      <c r="M90" s="272">
        <f>IF(M$58=0,0,M$58/TEL!M$5*1000)</f>
        <v>2.9145104804718036</v>
      </c>
      <c r="N90" s="272">
        <f>IF(N$58=0,0,N$58/TEL!N$5*1000)</f>
        <v>2.0414838045558672</v>
      </c>
      <c r="O90" s="272">
        <f>IF(O$58=0,0,O$58/TEL!O$5*1000)</f>
        <v>1.6402009539100213</v>
      </c>
      <c r="P90" s="272">
        <f>IF(P$58=0,0,P$58/TEL!P$5*1000)</f>
        <v>0.53935831637793075</v>
      </c>
      <c r="Q90" s="272">
        <f>IF(Q$58=0,0,Q$58/TEL!Q$5*1000)</f>
        <v>0.63765788677227453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16.081495361303684</v>
      </c>
      <c r="C5" s="96">
        <v>13.701320992419197</v>
      </c>
      <c r="D5" s="96">
        <v>15.81109244515228</v>
      </c>
      <c r="E5" s="96">
        <v>16.663014666113536</v>
      </c>
      <c r="F5" s="96">
        <v>17.639184822294293</v>
      </c>
      <c r="G5" s="96">
        <v>17.635641538878009</v>
      </c>
      <c r="H5" s="96">
        <v>15.959957626447411</v>
      </c>
      <c r="I5" s="96">
        <v>16.107394321007799</v>
      </c>
      <c r="J5" s="96">
        <v>15.404471467305973</v>
      </c>
      <c r="K5" s="96">
        <v>14.167836955287889</v>
      </c>
      <c r="L5" s="96">
        <v>15.815214169300949</v>
      </c>
      <c r="M5" s="96">
        <v>13.247736783824191</v>
      </c>
      <c r="N5" s="96">
        <v>13.119791449919914</v>
      </c>
      <c r="O5" s="96">
        <v>13.962653391137765</v>
      </c>
      <c r="P5" s="96">
        <v>14.309795051161343</v>
      </c>
      <c r="Q5" s="96">
        <v>14.348505889155197</v>
      </c>
    </row>
    <row r="6" spans="1:17" x14ac:dyDescent="0.25">
      <c r="A6" s="132" t="s">
        <v>83</v>
      </c>
      <c r="B6" s="160">
        <v>0.58025521287362969</v>
      </c>
      <c r="C6" s="160">
        <v>0.4940848653017646</v>
      </c>
      <c r="D6" s="160">
        <v>0.55976559623657773</v>
      </c>
      <c r="E6" s="160">
        <v>0.60313269940398873</v>
      </c>
      <c r="F6" s="160">
        <v>0.64284393263822481</v>
      </c>
      <c r="G6" s="160">
        <v>0.64082948179478394</v>
      </c>
      <c r="H6" s="160">
        <v>0.58213184006875973</v>
      </c>
      <c r="I6" s="160">
        <v>0.59289071736510635</v>
      </c>
      <c r="J6" s="160">
        <v>0.55852918393083795</v>
      </c>
      <c r="K6" s="160">
        <v>0.51613435320105006</v>
      </c>
      <c r="L6" s="160">
        <v>0.56773477936954508</v>
      </c>
      <c r="M6" s="160">
        <v>0.47175006458610408</v>
      </c>
      <c r="N6" s="160">
        <v>0.47489476204007164</v>
      </c>
      <c r="O6" s="160">
        <v>0.50931122489443759</v>
      </c>
      <c r="P6" s="160">
        <v>0.53275722294351824</v>
      </c>
      <c r="Q6" s="160">
        <v>0.53795792225969108</v>
      </c>
    </row>
    <row r="7" spans="1:17" x14ac:dyDescent="0.25">
      <c r="A7" s="76" t="s">
        <v>82</v>
      </c>
      <c r="B7" s="159">
        <v>0.1210785591674845</v>
      </c>
      <c r="C7" s="159">
        <v>0.1030978822248458</v>
      </c>
      <c r="D7" s="159">
        <v>0.11680310725379585</v>
      </c>
      <c r="E7" s="159">
        <v>0.12585227432766635</v>
      </c>
      <c r="F7" s="159">
        <v>0.13413859178951809</v>
      </c>
      <c r="G7" s="159">
        <v>0.13371824777497723</v>
      </c>
      <c r="H7" s="159">
        <v>0.12147014430423077</v>
      </c>
      <c r="I7" s="159">
        <v>0.12371513811454075</v>
      </c>
      <c r="J7" s="159">
        <v>0.11654511212131864</v>
      </c>
      <c r="K7" s="159">
        <v>0.10769882361407516</v>
      </c>
      <c r="L7" s="159">
        <v>0.11846599142971388</v>
      </c>
      <c r="M7" s="159">
        <v>9.8437406230924826E-2</v>
      </c>
      <c r="N7" s="159">
        <v>9.90935923853902E-2</v>
      </c>
      <c r="O7" s="159">
        <v>0.10627508018868101</v>
      </c>
      <c r="P7" s="159">
        <v>0.11116742341808097</v>
      </c>
      <c r="Q7" s="159">
        <v>0.11225262380214487</v>
      </c>
    </row>
    <row r="8" spans="1:17" x14ac:dyDescent="0.25">
      <c r="A8" s="76" t="s">
        <v>81</v>
      </c>
      <c r="B8" s="159">
        <v>0.46928833766899147</v>
      </c>
      <c r="C8" s="159">
        <v>0.39959703930375523</v>
      </c>
      <c r="D8" s="159">
        <v>0.45271711535552445</v>
      </c>
      <c r="E8" s="159">
        <v>0.4877907782945704</v>
      </c>
      <c r="F8" s="159">
        <v>0.51990771273620706</v>
      </c>
      <c r="G8" s="159">
        <v>0.51827850154316568</v>
      </c>
      <c r="H8" s="159">
        <v>0.47080608233941951</v>
      </c>
      <c r="I8" s="159">
        <v>0.47950745292527386</v>
      </c>
      <c r="J8" s="159">
        <v>0.45171715212768798</v>
      </c>
      <c r="K8" s="159">
        <v>0.41742982614157337</v>
      </c>
      <c r="L8" s="159">
        <v>0.45916228744890214</v>
      </c>
      <c r="M8" s="159">
        <v>0.38153350231610367</v>
      </c>
      <c r="N8" s="159">
        <v>0.38407681396225979</v>
      </c>
      <c r="O8" s="159">
        <v>0.41191153958477555</v>
      </c>
      <c r="P8" s="159">
        <v>0.43087377069503674</v>
      </c>
      <c r="Q8" s="159">
        <v>0.43507989841720951</v>
      </c>
    </row>
    <row r="9" spans="1:17" x14ac:dyDescent="0.25">
      <c r="A9" s="76" t="s">
        <v>80</v>
      </c>
      <c r="B9" s="159">
        <v>0.64554090976503176</v>
      </c>
      <c r="C9" s="159">
        <v>0.54967536072355272</v>
      </c>
      <c r="D9" s="159">
        <v>0.62274596459062304</v>
      </c>
      <c r="E9" s="159">
        <v>0.67099238894228386</v>
      </c>
      <c r="F9" s="159">
        <v>0.71517161398184104</v>
      </c>
      <c r="G9" s="159">
        <v>0.71293051316740497</v>
      </c>
      <c r="H9" s="159">
        <v>0.64762868011152208</v>
      </c>
      <c r="I9" s="159">
        <v>0.65959806062520765</v>
      </c>
      <c r="J9" s="159">
        <v>0.62137044101585104</v>
      </c>
      <c r="K9" s="159">
        <v>0.57420568145581596</v>
      </c>
      <c r="L9" s="159">
        <v>0.6316117767636199</v>
      </c>
      <c r="M9" s="159">
        <v>0.52482762604831401</v>
      </c>
      <c r="N9" s="159">
        <v>0.52832613982351384</v>
      </c>
      <c r="O9" s="159">
        <v>0.56661486907400038</v>
      </c>
      <c r="P9" s="159">
        <v>0.59269882415989628</v>
      </c>
      <c r="Q9" s="159">
        <v>0.59848466475812256</v>
      </c>
    </row>
    <row r="10" spans="1:17" x14ac:dyDescent="0.25">
      <c r="A10" s="129" t="s">
        <v>79</v>
      </c>
      <c r="B10" s="158">
        <v>1.7242447584799767</v>
      </c>
      <c r="C10" s="158">
        <v>1.4557201292950546</v>
      </c>
      <c r="D10" s="158">
        <v>1.6690203645759092</v>
      </c>
      <c r="E10" s="158">
        <v>1.7770072973642133</v>
      </c>
      <c r="F10" s="158">
        <v>1.8940083343073333</v>
      </c>
      <c r="G10" s="158">
        <v>1.8880731663873824</v>
      </c>
      <c r="H10" s="158">
        <v>1.822285803967798</v>
      </c>
      <c r="I10" s="158">
        <v>1.8559650292124577</v>
      </c>
      <c r="J10" s="158">
        <v>1.7484008482660311</v>
      </c>
      <c r="K10" s="158">
        <v>1.6156895054345084</v>
      </c>
      <c r="L10" s="158">
        <v>1.777217732570187</v>
      </c>
      <c r="M10" s="158">
        <v>1.4767504309927599</v>
      </c>
      <c r="N10" s="158">
        <v>1.4865944854383335</v>
      </c>
      <c r="O10" s="158">
        <v>1.5943306155817871</v>
      </c>
      <c r="P10" s="158">
        <v>1.6677251741059349</v>
      </c>
      <c r="Q10" s="158">
        <v>1.6840052671746244</v>
      </c>
    </row>
    <row r="11" spans="1:17" x14ac:dyDescent="0.25">
      <c r="A11" s="92" t="s">
        <v>125</v>
      </c>
      <c r="B11" s="91">
        <v>0.24105398525464161</v>
      </c>
      <c r="C11" s="91">
        <v>0.23786288850521436</v>
      </c>
      <c r="D11" s="91">
        <v>0.2177359405752774</v>
      </c>
      <c r="E11" s="91">
        <v>0.29036081877261982</v>
      </c>
      <c r="F11" s="91">
        <v>0.3094786450946842</v>
      </c>
      <c r="G11" s="91">
        <v>0.30850884591639938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0.46486901565183003</v>
      </c>
      <c r="C12" s="91">
        <v>0.39583400525402945</v>
      </c>
      <c r="D12" s="91">
        <v>0.44845384573034219</v>
      </c>
      <c r="E12" s="91">
        <v>0.48319721746373201</v>
      </c>
      <c r="F12" s="91">
        <v>0.51501170442455824</v>
      </c>
      <c r="G12" s="91">
        <v>0.51339783563046038</v>
      </c>
      <c r="H12" s="91">
        <v>0.46637246761157236</v>
      </c>
      <c r="I12" s="91">
        <v>0.47499189676500031</v>
      </c>
      <c r="J12" s="91">
        <v>0.44746329922811839</v>
      </c>
      <c r="K12" s="91">
        <v>0.41349885945603737</v>
      </c>
      <c r="L12" s="91">
        <v>0.45483832317471545</v>
      </c>
      <c r="M12" s="91">
        <v>0.37794057389293961</v>
      </c>
      <c r="N12" s="91">
        <v>0.38045993499046266</v>
      </c>
      <c r="O12" s="91">
        <v>0.40803253900050401</v>
      </c>
      <c r="P12" s="91">
        <v>0.42681620141703547</v>
      </c>
      <c r="Q12" s="91">
        <v>0.43098271973203239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1.0183217575735051</v>
      </c>
      <c r="C14" s="157">
        <v>0.82202323553581091</v>
      </c>
      <c r="D14" s="157">
        <v>1.0028305782702895</v>
      </c>
      <c r="E14" s="157">
        <v>1.0034492611278614</v>
      </c>
      <c r="F14" s="157">
        <v>1.0695179847880909</v>
      </c>
      <c r="G14" s="157">
        <v>1.0661664848405228</v>
      </c>
      <c r="H14" s="157">
        <v>1.3559133363562257</v>
      </c>
      <c r="I14" s="157">
        <v>1.3809731324474575</v>
      </c>
      <c r="J14" s="157">
        <v>1.3009375490379127</v>
      </c>
      <c r="K14" s="157">
        <v>1.202190645978471</v>
      </c>
      <c r="L14" s="157">
        <v>1.3223794093954715</v>
      </c>
      <c r="M14" s="157">
        <v>1.0988098570998204</v>
      </c>
      <c r="N14" s="157">
        <v>1.1061345504478708</v>
      </c>
      <c r="O14" s="157">
        <v>1.1862980765812832</v>
      </c>
      <c r="P14" s="157">
        <v>1.2409089726888995</v>
      </c>
      <c r="Q14" s="157">
        <v>1.253022547442592</v>
      </c>
    </row>
    <row r="15" spans="1:17" x14ac:dyDescent="0.25">
      <c r="A15" s="156" t="s">
        <v>306</v>
      </c>
      <c r="B15" s="206">
        <v>0.56446216012012596</v>
      </c>
      <c r="C15" s="206">
        <v>0.48046811036268217</v>
      </c>
      <c r="D15" s="206">
        <v>0.54438046216920299</v>
      </c>
      <c r="E15" s="206">
        <v>0.59554475787029604</v>
      </c>
      <c r="F15" s="206">
        <v>0.63739819679568743</v>
      </c>
      <c r="G15" s="206">
        <v>0.63531290803515461</v>
      </c>
      <c r="H15" s="206">
        <v>0.58150796482390454</v>
      </c>
      <c r="I15" s="206">
        <v>0.58882798381710844</v>
      </c>
      <c r="J15" s="206">
        <v>0.55621191828005956</v>
      </c>
      <c r="K15" s="206">
        <v>0.51273159197295159</v>
      </c>
      <c r="L15" s="206">
        <v>0.56763485850587403</v>
      </c>
      <c r="M15" s="206">
        <v>0.46988872234003115</v>
      </c>
      <c r="N15" s="206">
        <v>0.47420591081825952</v>
      </c>
      <c r="O15" s="206">
        <v>0.50798856712447948</v>
      </c>
      <c r="P15" s="206">
        <v>0.53248725402267028</v>
      </c>
      <c r="Q15" s="206">
        <v>0.52449203886984475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1.8587318976610621E-2</v>
      </c>
      <c r="C19" s="87">
        <v>1.8640009760122235E-2</v>
      </c>
      <c r="D19" s="87">
        <v>2.0423097480241587E-2</v>
      </c>
      <c r="E19" s="87">
        <v>1.4451845393715725E-2</v>
      </c>
      <c r="F19" s="87">
        <v>1.2707639058791355E-2</v>
      </c>
      <c r="G19" s="87">
        <v>1.3152552231475571E-2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0.54587484114351537</v>
      </c>
      <c r="C22" s="87">
        <v>0.46182810060255991</v>
      </c>
      <c r="D22" s="87">
        <v>0.52395736468896137</v>
      </c>
      <c r="E22" s="87">
        <v>0.37986976587093152</v>
      </c>
      <c r="F22" s="87">
        <v>0.35175541620132023</v>
      </c>
      <c r="G22" s="87">
        <v>0.35146614093069983</v>
      </c>
      <c r="H22" s="87">
        <v>0.24909925262034066</v>
      </c>
      <c r="I22" s="87">
        <v>0.33107702135740624</v>
      </c>
      <c r="J22" s="87">
        <v>0.27779981319849417</v>
      </c>
      <c r="K22" s="87">
        <v>0.28519012096160651</v>
      </c>
      <c r="L22" s="87">
        <v>0.23145837494447033</v>
      </c>
      <c r="M22" s="87">
        <v>0.23247310879467456</v>
      </c>
      <c r="N22" s="87">
        <v>0.20727299058320675</v>
      </c>
      <c r="O22" s="87">
        <v>0.23547596308548624</v>
      </c>
      <c r="P22" s="87">
        <v>0.22117637341947288</v>
      </c>
      <c r="Q22" s="87">
        <v>0.52118153163251435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0.2012231466056488</v>
      </c>
      <c r="F25" s="87">
        <v>0.27293514153557585</v>
      </c>
      <c r="G25" s="87">
        <v>0.27069421487297923</v>
      </c>
      <c r="H25" s="87">
        <v>0.33240871220356388</v>
      </c>
      <c r="I25" s="87">
        <v>0.25775096245970225</v>
      </c>
      <c r="J25" s="87">
        <v>0.27841210508156533</v>
      </c>
      <c r="K25" s="87">
        <v>0.22754147101134514</v>
      </c>
      <c r="L25" s="87">
        <v>0.33617648356140373</v>
      </c>
      <c r="M25" s="87">
        <v>0.23741561354535659</v>
      </c>
      <c r="N25" s="87">
        <v>0.26693292023505277</v>
      </c>
      <c r="O25" s="87">
        <v>0.27251260403899319</v>
      </c>
      <c r="P25" s="87">
        <v>0.31131088060319739</v>
      </c>
      <c r="Q25" s="87">
        <v>3.3105072373304407E-3</v>
      </c>
    </row>
    <row r="26" spans="1:17" x14ac:dyDescent="0.25">
      <c r="A26" s="156" t="s">
        <v>305</v>
      </c>
      <c r="B26" s="204">
        <v>4.2443212424417158</v>
      </c>
      <c r="C26" s="204">
        <v>3.6127505990732445</v>
      </c>
      <c r="D26" s="204">
        <v>4.093322321310735</v>
      </c>
      <c r="E26" s="204">
        <v>4.4780384678324179</v>
      </c>
      <c r="F26" s="204">
        <v>4.7927441335983403</v>
      </c>
      <c r="G26" s="204">
        <v>4.7770643661874121</v>
      </c>
      <c r="H26" s="204">
        <v>4.3724925816566671</v>
      </c>
      <c r="I26" s="204">
        <v>4.4275334937017181</v>
      </c>
      <c r="J26" s="204">
        <v>4.1822857701442935</v>
      </c>
      <c r="K26" s="204">
        <v>3.8553471627196938</v>
      </c>
      <c r="L26" s="204">
        <v>4.2681774937653225</v>
      </c>
      <c r="M26" s="204">
        <v>3.5332017391336965</v>
      </c>
      <c r="N26" s="204">
        <v>3.5656636755757587</v>
      </c>
      <c r="O26" s="204">
        <v>3.8196832643398348</v>
      </c>
      <c r="P26" s="204">
        <v>4.0038945446704606</v>
      </c>
      <c r="Q26" s="204">
        <v>3.9437766768867162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0.13976234076643751</v>
      </c>
      <c r="C30" s="87">
        <v>0.14015853492707298</v>
      </c>
      <c r="D30" s="87">
        <v>0.1535659829764319</v>
      </c>
      <c r="E30" s="87">
        <v>0.1086667605565932</v>
      </c>
      <c r="F30" s="87">
        <v>9.5551670615142678E-2</v>
      </c>
      <c r="G30" s="87">
        <v>9.8897075432825901E-2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4.1045589016752784</v>
      </c>
      <c r="C33" s="87">
        <v>3.4725920641461716</v>
      </c>
      <c r="D33" s="87">
        <v>3.9397563383343033</v>
      </c>
      <c r="E33" s="87">
        <v>2.8563284318371966</v>
      </c>
      <c r="F33" s="87">
        <v>2.644930148744542</v>
      </c>
      <c r="G33" s="87">
        <v>2.6427550212289157</v>
      </c>
      <c r="H33" s="87">
        <v>1.8730347648952539</v>
      </c>
      <c r="I33" s="87">
        <v>2.4894445259758804</v>
      </c>
      <c r="J33" s="87">
        <v>2.0888409030886779</v>
      </c>
      <c r="K33" s="87">
        <v>2.1444103326151569</v>
      </c>
      <c r="L33" s="87">
        <v>1.7403889346786137</v>
      </c>
      <c r="M33" s="87">
        <v>1.7480189526676491</v>
      </c>
      <c r="N33" s="87">
        <v>1.5585334484237272</v>
      </c>
      <c r="O33" s="87">
        <v>1.7705981070466368</v>
      </c>
      <c r="P33" s="87">
        <v>1.6630761924425741</v>
      </c>
      <c r="Q33" s="87">
        <v>3.9188842090060199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1.5130432754386285</v>
      </c>
      <c r="F36" s="87">
        <v>2.0522623142386562</v>
      </c>
      <c r="G36" s="87">
        <v>2.0354122695256702</v>
      </c>
      <c r="H36" s="87">
        <v>2.4994578167614132</v>
      </c>
      <c r="I36" s="87">
        <v>1.9380889677258375</v>
      </c>
      <c r="J36" s="87">
        <v>2.0934448670556161</v>
      </c>
      <c r="K36" s="87">
        <v>1.7109368301045371</v>
      </c>
      <c r="L36" s="87">
        <v>2.5277885590867086</v>
      </c>
      <c r="M36" s="87">
        <v>1.7851827864660472</v>
      </c>
      <c r="N36" s="87">
        <v>2.0071302271520315</v>
      </c>
      <c r="O36" s="87">
        <v>2.0490851572931983</v>
      </c>
      <c r="P36" s="87">
        <v>2.3408183522278869</v>
      </c>
      <c r="Q36" s="87">
        <v>2.4892467880696188E-2</v>
      </c>
    </row>
    <row r="37" spans="1:17" x14ac:dyDescent="0.25">
      <c r="A37" s="156" t="s">
        <v>304</v>
      </c>
      <c r="B37" s="204">
        <v>2.2243541590423344</v>
      </c>
      <c r="C37" s="204">
        <v>1.9485529480574899</v>
      </c>
      <c r="D37" s="204">
        <v>2.8667891140394444</v>
      </c>
      <c r="E37" s="204">
        <v>2.0108684086190505</v>
      </c>
      <c r="F37" s="204">
        <v>1.7836494642154961</v>
      </c>
      <c r="G37" s="204">
        <v>1.9077161231087068</v>
      </c>
      <c r="H37" s="204">
        <v>1.2149513726548091</v>
      </c>
      <c r="I37" s="204">
        <v>0.95632554237290912</v>
      </c>
      <c r="J37" s="204">
        <v>1.431875623411542</v>
      </c>
      <c r="K37" s="204">
        <v>1.1876091258144212</v>
      </c>
      <c r="L37" s="204">
        <v>1.7873735677333893</v>
      </c>
      <c r="M37" s="204">
        <v>1.7889995418696596</v>
      </c>
      <c r="N37" s="204">
        <v>1.2410114484203014</v>
      </c>
      <c r="O37" s="204">
        <v>1.0794457730055613</v>
      </c>
      <c r="P37" s="204">
        <v>0.37578309397840565</v>
      </c>
      <c r="Q37" s="204">
        <v>0.44547246022064896</v>
      </c>
    </row>
    <row r="38" spans="1:17" x14ac:dyDescent="0.25">
      <c r="A38" s="156" t="s">
        <v>303</v>
      </c>
      <c r="B38" s="204">
        <v>4.9492710856454387</v>
      </c>
      <c r="C38" s="204">
        <v>4.1679666120872145</v>
      </c>
      <c r="D38" s="204">
        <v>4.1655125700108666</v>
      </c>
      <c r="E38" s="204">
        <v>5.4087287121674326</v>
      </c>
      <c r="F38" s="204">
        <v>6.0713333073859861</v>
      </c>
      <c r="G38" s="204">
        <v>5.942567548104627</v>
      </c>
      <c r="H38" s="204">
        <v>5.8415304282429892</v>
      </c>
      <c r="I38" s="204">
        <v>6.1828358177494547</v>
      </c>
      <c r="J38" s="204">
        <v>5.3778990054965954</v>
      </c>
      <c r="K38" s="204">
        <v>5.0827055600837907</v>
      </c>
      <c r="L38" s="204">
        <v>5.1889107840431539</v>
      </c>
      <c r="M38" s="204">
        <v>4.0530144655550524</v>
      </c>
      <c r="N38" s="204">
        <v>4.5542265256867012</v>
      </c>
      <c r="O38" s="204">
        <v>5.0959739335301339</v>
      </c>
      <c r="P38" s="204">
        <v>5.9680243472974048</v>
      </c>
      <c r="Q38" s="204">
        <v>5.9550974418103086</v>
      </c>
    </row>
    <row r="39" spans="1:17" x14ac:dyDescent="0.25">
      <c r="A39" s="152" t="s">
        <v>310</v>
      </c>
      <c r="B39" s="264">
        <v>3.8663548622159367</v>
      </c>
      <c r="C39" s="264">
        <v>3.235708868272376</v>
      </c>
      <c r="D39" s="264">
        <v>2.9840615079739261</v>
      </c>
      <c r="E39" s="264">
        <v>4.3299982158779899</v>
      </c>
      <c r="F39" s="264">
        <v>4.9867956025399511</v>
      </c>
      <c r="G39" s="264">
        <v>4.8369032447629872</v>
      </c>
      <c r="H39" s="264">
        <v>4.9304060607800029</v>
      </c>
      <c r="I39" s="264">
        <v>5.3122729420758219</v>
      </c>
      <c r="J39" s="264">
        <v>4.4551656916006461</v>
      </c>
      <c r="K39" s="264">
        <v>4.2572409806578033</v>
      </c>
      <c r="L39" s="264">
        <v>4.1852865676094773</v>
      </c>
      <c r="M39" s="264">
        <v>3.1634412545715667</v>
      </c>
      <c r="N39" s="264">
        <v>3.7636920527214577</v>
      </c>
      <c r="O39" s="264">
        <v>4.2966040466569559</v>
      </c>
      <c r="P39" s="264">
        <v>5.2736516990840574</v>
      </c>
      <c r="Q39" s="264">
        <v>5.2568415246734785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9.2542907656316701E-4</v>
      </c>
      <c r="D42" s="208">
        <v>0</v>
      </c>
      <c r="E42" s="208">
        <v>4.0181176733707193E-3</v>
      </c>
      <c r="F42" s="208">
        <v>7.6380341686679808E-3</v>
      </c>
      <c r="G42" s="208">
        <v>9.4479485669003542E-3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3.8663548622159367</v>
      </c>
      <c r="C44" s="208">
        <v>3.2347834391958128</v>
      </c>
      <c r="D44" s="208">
        <v>2.9840615079739261</v>
      </c>
      <c r="E44" s="208">
        <v>4.325980098204619</v>
      </c>
      <c r="F44" s="208">
        <v>4.9791575683712832</v>
      </c>
      <c r="G44" s="208">
        <v>4.8274552961960868</v>
      </c>
      <c r="H44" s="208">
        <v>4.9304060607800029</v>
      </c>
      <c r="I44" s="208">
        <v>5.3122729420758219</v>
      </c>
      <c r="J44" s="208">
        <v>4.4551656916006461</v>
      </c>
      <c r="K44" s="208">
        <v>4.2572409806578033</v>
      </c>
      <c r="L44" s="208">
        <v>4.1852865676094773</v>
      </c>
      <c r="M44" s="208">
        <v>3.1634412545715667</v>
      </c>
      <c r="N44" s="208">
        <v>3.7636920527214577</v>
      </c>
      <c r="O44" s="208">
        <v>4.2966040466569559</v>
      </c>
      <c r="P44" s="208">
        <v>5.2736516990840574</v>
      </c>
      <c r="Q44" s="208">
        <v>5.2568415246734785</v>
      </c>
    </row>
    <row r="45" spans="1:17" x14ac:dyDescent="0.25">
      <c r="A45" s="152" t="s">
        <v>309</v>
      </c>
      <c r="B45" s="264">
        <v>0.6604026988374434</v>
      </c>
      <c r="C45" s="264">
        <v>0.56213234332894024</v>
      </c>
      <c r="D45" s="264">
        <v>0.63690775362941465</v>
      </c>
      <c r="E45" s="264">
        <v>0.69676834545000399</v>
      </c>
      <c r="F45" s="264">
        <v>0.74573553222488753</v>
      </c>
      <c r="G45" s="264">
        <v>0.74329581097764197</v>
      </c>
      <c r="H45" s="264">
        <v>0.68034574591049379</v>
      </c>
      <c r="I45" s="264">
        <v>0.68890993433656011</v>
      </c>
      <c r="J45" s="264">
        <v>0.65075017939117652</v>
      </c>
      <c r="K45" s="264">
        <v>0.59987958634126171</v>
      </c>
      <c r="L45" s="264">
        <v>0.66411465461513342</v>
      </c>
      <c r="M45" s="264">
        <v>0.54975479724025256</v>
      </c>
      <c r="N45" s="264">
        <v>0.55480576987197883</v>
      </c>
      <c r="O45" s="264">
        <v>0.59433039875724802</v>
      </c>
      <c r="P45" s="264">
        <v>0.62299307995822628</v>
      </c>
      <c r="Q45" s="264">
        <v>0.61363893359066768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2.1746569537440301E-2</v>
      </c>
      <c r="C49" s="87">
        <v>2.1808216071244318E-2</v>
      </c>
      <c r="D49" s="87">
        <v>2.389437175328352E-2</v>
      </c>
      <c r="E49" s="87">
        <v>1.6908197529414946E-2</v>
      </c>
      <c r="F49" s="87">
        <v>1.4867531826211243E-2</v>
      </c>
      <c r="G49" s="87">
        <v>1.5388066028054743E-2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0.63865612930000315</v>
      </c>
      <c r="C52" s="87">
        <v>0.54032412725769596</v>
      </c>
      <c r="D52" s="87">
        <v>0.61301338187613108</v>
      </c>
      <c r="E52" s="87">
        <v>0.44443549331016763</v>
      </c>
      <c r="F52" s="87">
        <v>0.41154260214821675</v>
      </c>
      <c r="G52" s="87">
        <v>0.41120415932082871</v>
      </c>
      <c r="H52" s="87">
        <v>0.29143816952026297</v>
      </c>
      <c r="I52" s="87">
        <v>0.38734954063344507</v>
      </c>
      <c r="J52" s="87">
        <v>0.32501690872206612</v>
      </c>
      <c r="K52" s="87">
        <v>0.3336633327639541</v>
      </c>
      <c r="L52" s="87">
        <v>0.270798906076055</v>
      </c>
      <c r="M52" s="87">
        <v>0.27198611227094682</v>
      </c>
      <c r="N52" s="87">
        <v>0.24250277883663074</v>
      </c>
      <c r="O52" s="87">
        <v>0.2754993558822556</v>
      </c>
      <c r="P52" s="87">
        <v>0.25876929269131727</v>
      </c>
      <c r="Q52" s="87">
        <v>0.60976574585813903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0.23542465461042145</v>
      </c>
      <c r="F55" s="87">
        <v>0.31932539825045952</v>
      </c>
      <c r="G55" s="87">
        <v>0.31670358562875855</v>
      </c>
      <c r="H55" s="87">
        <v>0.38890757639023088</v>
      </c>
      <c r="I55" s="87">
        <v>0.30156039370311499</v>
      </c>
      <c r="J55" s="87">
        <v>0.32573327066911034</v>
      </c>
      <c r="K55" s="87">
        <v>0.2662162535773076</v>
      </c>
      <c r="L55" s="87">
        <v>0.39331574853907841</v>
      </c>
      <c r="M55" s="87">
        <v>0.27776868496930568</v>
      </c>
      <c r="N55" s="87">
        <v>0.31230299103534814</v>
      </c>
      <c r="O55" s="87">
        <v>0.31883104287499242</v>
      </c>
      <c r="P55" s="87">
        <v>0.36422378726690902</v>
      </c>
      <c r="Q55" s="87">
        <v>3.8731877325286807E-3</v>
      </c>
    </row>
    <row r="56" spans="1:17" x14ac:dyDescent="0.25">
      <c r="A56" s="152" t="s">
        <v>308</v>
      </c>
      <c r="B56" s="264">
        <v>0.42251352459205932</v>
      </c>
      <c r="C56" s="264">
        <v>0.37012540048589854</v>
      </c>
      <c r="D56" s="264">
        <v>0.54454330840752596</v>
      </c>
      <c r="E56" s="264">
        <v>0.38196215083943841</v>
      </c>
      <c r="F56" s="264">
        <v>0.33880217262114709</v>
      </c>
      <c r="G56" s="264">
        <v>0.36236849236399765</v>
      </c>
      <c r="H56" s="264">
        <v>0.23077862155249268</v>
      </c>
      <c r="I56" s="264">
        <v>0.18165294133707263</v>
      </c>
      <c r="J56" s="264">
        <v>0.27198313450477313</v>
      </c>
      <c r="K56" s="264">
        <v>0.2255849930847256</v>
      </c>
      <c r="L56" s="264">
        <v>0.33950956181854369</v>
      </c>
      <c r="M56" s="264">
        <v>0.33981841374323307</v>
      </c>
      <c r="N56" s="264">
        <v>0.23572870309326441</v>
      </c>
      <c r="O56" s="264">
        <v>0.20503948811592981</v>
      </c>
      <c r="P56" s="264">
        <v>7.1379568255121303E-2</v>
      </c>
      <c r="Q56" s="264">
        <v>8.4616983546162067E-2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0.55867893609895247</v>
      </c>
      <c r="C58" s="242">
        <v>0.48940744598959213</v>
      </c>
      <c r="D58" s="242">
        <v>0.72003582960960189</v>
      </c>
      <c r="E58" s="242">
        <v>0.50505888129162058</v>
      </c>
      <c r="F58" s="242">
        <v>0.44798953484565779</v>
      </c>
      <c r="G58" s="242">
        <v>0.47915068277439077</v>
      </c>
      <c r="H58" s="242">
        <v>0.30515272827731038</v>
      </c>
      <c r="I58" s="242">
        <v>0.2401950851240241</v>
      </c>
      <c r="J58" s="242">
        <v>0.35963641251175399</v>
      </c>
      <c r="K58" s="242">
        <v>0.29828532485000747</v>
      </c>
      <c r="L58" s="242">
        <v>0.44892489767124077</v>
      </c>
      <c r="M58" s="242">
        <v>0.44933328475154599</v>
      </c>
      <c r="N58" s="242">
        <v>0.31169809576932506</v>
      </c>
      <c r="O58" s="242">
        <v>0.2711185238140762</v>
      </c>
      <c r="P58" s="242">
        <v>9.4383395869934703E-2</v>
      </c>
      <c r="Q58" s="242">
        <v>0.11188689495588477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0.99999999999999989</v>
      </c>
      <c r="C62" s="77">
        <f t="shared" si="0"/>
        <v>0.99999999999999989</v>
      </c>
      <c r="D62" s="77">
        <f t="shared" si="0"/>
        <v>1</v>
      </c>
      <c r="E62" s="77">
        <f t="shared" si="0"/>
        <v>1</v>
      </c>
      <c r="F62" s="77">
        <f t="shared" si="0"/>
        <v>1</v>
      </c>
      <c r="G62" s="77">
        <f t="shared" si="0"/>
        <v>1</v>
      </c>
      <c r="H62" s="77">
        <f t="shared" si="0"/>
        <v>1</v>
      </c>
      <c r="I62" s="77">
        <f t="shared" si="0"/>
        <v>1.0000000000000002</v>
      </c>
      <c r="J62" s="77">
        <f t="shared" si="0"/>
        <v>0.99999999999999989</v>
      </c>
      <c r="K62" s="77">
        <f t="shared" si="0"/>
        <v>0.99999999999999978</v>
      </c>
      <c r="L62" s="77">
        <f t="shared" si="0"/>
        <v>1</v>
      </c>
      <c r="M62" s="77">
        <f t="shared" si="0"/>
        <v>1</v>
      </c>
      <c r="N62" s="77">
        <f t="shared" si="0"/>
        <v>0.99999999999999989</v>
      </c>
      <c r="O62" s="77">
        <f t="shared" si="0"/>
        <v>1.0000000000000002</v>
      </c>
      <c r="P62" s="77">
        <f t="shared" si="0"/>
        <v>0.99999999999999989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3.6082167723648181E-2</v>
      </c>
      <c r="C63" s="203">
        <f t="shared" si="1"/>
        <v>3.6061111594651113E-2</v>
      </c>
      <c r="D63" s="203">
        <f t="shared" si="1"/>
        <v>3.5403347249936754E-2</v>
      </c>
      <c r="E63" s="203">
        <f t="shared" si="1"/>
        <v>3.6195893209560667E-2</v>
      </c>
      <c r="F63" s="203">
        <f t="shared" si="1"/>
        <v>3.6444083959352232E-2</v>
      </c>
      <c r="G63" s="203">
        <f t="shared" si="1"/>
        <v>3.6337180044290804E-2</v>
      </c>
      <c r="H63" s="203">
        <f t="shared" si="1"/>
        <v>3.6474522908764059E-2</v>
      </c>
      <c r="I63" s="203">
        <f t="shared" si="1"/>
        <v>3.6808605138066219E-2</v>
      </c>
      <c r="J63" s="203">
        <f t="shared" si="1"/>
        <v>3.6257601250146425E-2</v>
      </c>
      <c r="K63" s="203">
        <f t="shared" si="1"/>
        <v>3.6430003735214656E-2</v>
      </c>
      <c r="L63" s="203">
        <f t="shared" si="1"/>
        <v>3.5898013981472347E-2</v>
      </c>
      <c r="M63" s="203">
        <f t="shared" si="1"/>
        <v>3.5609860935803192E-2</v>
      </c>
      <c r="N63" s="203">
        <f t="shared" si="1"/>
        <v>3.6196822476394663E-2</v>
      </c>
      <c r="O63" s="203">
        <f t="shared" si="1"/>
        <v>3.647667893967077E-2</v>
      </c>
      <c r="P63" s="203">
        <f t="shared" si="1"/>
        <v>3.7230248304659062E-2</v>
      </c>
      <c r="Q63" s="203">
        <f t="shared" si="1"/>
        <v>3.7492260616925087E-2</v>
      </c>
    </row>
    <row r="64" spans="1:17" x14ac:dyDescent="0.25">
      <c r="A64" s="76" t="s">
        <v>82</v>
      </c>
      <c r="B64" s="202">
        <f t="shared" ref="B64:Q64" si="2">IF(B$7=0,0,B$7/B$5)</f>
        <v>7.5290609764332873E-3</v>
      </c>
      <c r="C64" s="202">
        <f t="shared" si="2"/>
        <v>7.524667313603471E-3</v>
      </c>
      <c r="D64" s="202">
        <f t="shared" si="2"/>
        <v>7.3874153641804788E-3</v>
      </c>
      <c r="E64" s="202">
        <f t="shared" si="2"/>
        <v>7.5527914275682504E-3</v>
      </c>
      <c r="F64" s="202">
        <f t="shared" si="2"/>
        <v>7.6045799814954806E-3</v>
      </c>
      <c r="G64" s="202">
        <f t="shared" si="2"/>
        <v>7.5822729488005053E-3</v>
      </c>
      <c r="H64" s="202">
        <f t="shared" si="2"/>
        <v>7.6109315041627268E-3</v>
      </c>
      <c r="I64" s="202">
        <f t="shared" si="2"/>
        <v>7.6806425452183389E-3</v>
      </c>
      <c r="J64" s="202">
        <f t="shared" si="2"/>
        <v>7.5656676938686785E-3</v>
      </c>
      <c r="K64" s="202">
        <f t="shared" si="2"/>
        <v>7.6016419411065088E-3</v>
      </c>
      <c r="L64" s="202">
        <f t="shared" si="2"/>
        <v>7.4906346611270849E-3</v>
      </c>
      <c r="M64" s="202">
        <f t="shared" si="2"/>
        <v>7.4305074019223637E-3</v>
      </c>
      <c r="N64" s="202">
        <f t="shared" si="2"/>
        <v>7.5529853323998601E-3</v>
      </c>
      <c r="O64" s="202">
        <f t="shared" si="2"/>
        <v>7.6113813908848344E-3</v>
      </c>
      <c r="P64" s="202">
        <f t="shared" si="2"/>
        <v>7.7686244296740602E-3</v>
      </c>
      <c r="Q64" s="202">
        <f t="shared" si="2"/>
        <v>7.8232970505303263E-3</v>
      </c>
    </row>
    <row r="65" spans="1:17" x14ac:dyDescent="0.25">
      <c r="A65" s="76" t="s">
        <v>81</v>
      </c>
      <c r="B65" s="202">
        <f t="shared" ref="B65:Q65" si="3">IF(B$8=0,0,B$8/B$5)</f>
        <v>2.9181884341317094E-2</v>
      </c>
      <c r="C65" s="202">
        <f t="shared" si="3"/>
        <v>2.9164854945362442E-2</v>
      </c>
      <c r="D65" s="202">
        <f t="shared" si="3"/>
        <v>2.8632880171055392E-2</v>
      </c>
      <c r="E65" s="202">
        <f t="shared" si="3"/>
        <v>2.927386118710908E-2</v>
      </c>
      <c r="F65" s="202">
        <f t="shared" si="3"/>
        <v>2.9474588421971287E-2</v>
      </c>
      <c r="G65" s="202">
        <f t="shared" si="3"/>
        <v>2.938812860312531E-2</v>
      </c>
      <c r="H65" s="202">
        <f t="shared" si="3"/>
        <v>2.9499206286064436E-2</v>
      </c>
      <c r="I65" s="202">
        <f t="shared" si="3"/>
        <v>2.9769399281414765E-2</v>
      </c>
      <c r="J65" s="202">
        <f t="shared" si="3"/>
        <v>2.9323768302365976E-2</v>
      </c>
      <c r="K65" s="202">
        <f t="shared" si="3"/>
        <v>2.9463200872436299E-2</v>
      </c>
      <c r="L65" s="202">
        <f t="shared" si="3"/>
        <v>2.9032947801629273E-2</v>
      </c>
      <c r="M65" s="202">
        <f t="shared" si="3"/>
        <v>2.8799900582412337E-2</v>
      </c>
      <c r="N65" s="202">
        <f t="shared" si="3"/>
        <v>2.9274612742766142E-2</v>
      </c>
      <c r="O65" s="202">
        <f t="shared" si="3"/>
        <v>2.9500950001825576E-2</v>
      </c>
      <c r="P65" s="202">
        <f t="shared" si="3"/>
        <v>3.0110408231183453E-2</v>
      </c>
      <c r="Q65" s="202">
        <f t="shared" si="3"/>
        <v>3.0322313819869499E-2</v>
      </c>
    </row>
    <row r="66" spans="1:17" x14ac:dyDescent="0.25">
      <c r="A66" s="76" t="s">
        <v>80</v>
      </c>
      <c r="B66" s="202">
        <f t="shared" ref="B66:Q66" si="4">IF(B$9=0,0,B$9/B$5)</f>
        <v>4.0141845970267993E-2</v>
      </c>
      <c r="C66" s="202">
        <f t="shared" si="4"/>
        <v>4.0118420773273072E-2</v>
      </c>
      <c r="D66" s="202">
        <f t="shared" si="4"/>
        <v>3.9386650021236105E-2</v>
      </c>
      <c r="E66" s="202">
        <f t="shared" si="4"/>
        <v>4.0268366942437878E-2</v>
      </c>
      <c r="F66" s="202">
        <f t="shared" si="4"/>
        <v>4.0544482139442777E-2</v>
      </c>
      <c r="G66" s="202">
        <f t="shared" si="4"/>
        <v>4.0425550246966639E-2</v>
      </c>
      <c r="H66" s="202">
        <f t="shared" si="4"/>
        <v>4.0578345837104852E-2</v>
      </c>
      <c r="I66" s="202">
        <f t="shared" si="4"/>
        <v>4.0950016339075891E-2</v>
      </c>
      <c r="J66" s="202">
        <f t="shared" si="4"/>
        <v>4.0337017880466113E-2</v>
      </c>
      <c r="K66" s="202">
        <f t="shared" si="4"/>
        <v>4.0528817720583948E-2</v>
      </c>
      <c r="L66" s="202">
        <f t="shared" si="4"/>
        <v>3.9936972715149635E-2</v>
      </c>
      <c r="M66" s="202">
        <f t="shared" si="4"/>
        <v>3.9616398982892029E-2</v>
      </c>
      <c r="N66" s="202">
        <f t="shared" si="4"/>
        <v>4.026940076297774E-2</v>
      </c>
      <c r="O66" s="202">
        <f t="shared" si="4"/>
        <v>4.0580744447444098E-2</v>
      </c>
      <c r="P66" s="202">
        <f t="shared" si="4"/>
        <v>4.1419099437891287E-2</v>
      </c>
      <c r="Q66" s="202">
        <f t="shared" si="4"/>
        <v>4.1710591289540869E-2</v>
      </c>
    </row>
    <row r="67" spans="1:17" x14ac:dyDescent="0.25">
      <c r="A67" s="129" t="s">
        <v>79</v>
      </c>
      <c r="B67" s="201">
        <f t="shared" ref="B67:Q67" si="5">IF(B$10=0,0,B$10/B$5)</f>
        <v>0.10721918078768744</v>
      </c>
      <c r="C67" s="201">
        <f t="shared" si="5"/>
        <v>0.1062466991394837</v>
      </c>
      <c r="D67" s="201">
        <f t="shared" si="5"/>
        <v>0.10556009145893236</v>
      </c>
      <c r="E67" s="201">
        <f t="shared" si="5"/>
        <v>0.10664380563608306</v>
      </c>
      <c r="F67" s="201">
        <f t="shared" si="5"/>
        <v>0.10737504898261979</v>
      </c>
      <c r="G67" s="201">
        <f t="shared" si="5"/>
        <v>0.10706007843406773</v>
      </c>
      <c r="H67" s="201">
        <f t="shared" si="5"/>
        <v>0.11417861166172957</v>
      </c>
      <c r="I67" s="201">
        <f t="shared" si="5"/>
        <v>0.11522441136192006</v>
      </c>
      <c r="J67" s="201">
        <f t="shared" si="5"/>
        <v>0.11349956744551666</v>
      </c>
      <c r="K67" s="201">
        <f t="shared" si="5"/>
        <v>0.11403925034805552</v>
      </c>
      <c r="L67" s="201">
        <f t="shared" si="5"/>
        <v>0.11237392763355428</v>
      </c>
      <c r="M67" s="201">
        <f t="shared" si="5"/>
        <v>0.11147190309486735</v>
      </c>
      <c r="N67" s="201">
        <f t="shared" si="5"/>
        <v>0.11330930762984102</v>
      </c>
      <c r="O67" s="201">
        <f t="shared" si="5"/>
        <v>0.11418536082788709</v>
      </c>
      <c r="P67" s="201">
        <f t="shared" si="5"/>
        <v>0.11654430885581321</v>
      </c>
      <c r="Q67" s="201">
        <f t="shared" si="5"/>
        <v>0.11736450332765444</v>
      </c>
    </row>
    <row r="68" spans="1:17" x14ac:dyDescent="0.25">
      <c r="A68" s="127" t="s">
        <v>306</v>
      </c>
      <c r="B68" s="200">
        <f t="shared" ref="B68:Q68" si="6">IF(B$15=0,0,B$15/B$5)</f>
        <v>3.510010402878147E-2</v>
      </c>
      <c r="C68" s="200">
        <f t="shared" si="6"/>
        <v>3.5067283704142131E-2</v>
      </c>
      <c r="D68" s="200">
        <f t="shared" si="6"/>
        <v>3.4430287727279171E-2</v>
      </c>
      <c r="E68" s="200">
        <f t="shared" si="6"/>
        <v>3.5740516935474816E-2</v>
      </c>
      <c r="F68" s="200">
        <f t="shared" si="6"/>
        <v>3.6135354508564095E-2</v>
      </c>
      <c r="G68" s="200">
        <f t="shared" si="6"/>
        <v>3.6024371817412977E-2</v>
      </c>
      <c r="H68" s="200">
        <f t="shared" si="6"/>
        <v>3.6435432877358127E-2</v>
      </c>
      <c r="I68" s="200">
        <f t="shared" si="6"/>
        <v>3.6556377281280028E-2</v>
      </c>
      <c r="J68" s="200">
        <f t="shared" si="6"/>
        <v>3.6107173132200507E-2</v>
      </c>
      <c r="K68" s="200">
        <f t="shared" si="6"/>
        <v>3.6189828665524261E-2</v>
      </c>
      <c r="L68" s="200">
        <f t="shared" si="6"/>
        <v>3.5891695959939324E-2</v>
      </c>
      <c r="M68" s="200">
        <f t="shared" si="6"/>
        <v>3.5469358276636102E-2</v>
      </c>
      <c r="N68" s="200">
        <f t="shared" si="6"/>
        <v>3.614431773769957E-2</v>
      </c>
      <c r="O68" s="200">
        <f t="shared" si="6"/>
        <v>3.6381950686171505E-2</v>
      </c>
      <c r="P68" s="200">
        <f t="shared" si="6"/>
        <v>3.721138228177874E-2</v>
      </c>
      <c r="Q68" s="200">
        <f t="shared" si="6"/>
        <v>3.6553773816008481E-2</v>
      </c>
    </row>
    <row r="69" spans="1:17" x14ac:dyDescent="0.25">
      <c r="A69" s="127" t="s">
        <v>305</v>
      </c>
      <c r="B69" s="200">
        <f t="shared" ref="B69:Q69" si="7">IF(B$26=0,0,B$26/B$5)</f>
        <v>0.2639257822164145</v>
      </c>
      <c r="C69" s="200">
        <f t="shared" si="7"/>
        <v>0.26367899862153021</v>
      </c>
      <c r="D69" s="200">
        <f t="shared" si="7"/>
        <v>0.25888927887242591</v>
      </c>
      <c r="E69" s="200">
        <f t="shared" si="7"/>
        <v>0.26874119464943558</v>
      </c>
      <c r="F69" s="200">
        <f t="shared" si="7"/>
        <v>0.27171006947785686</v>
      </c>
      <c r="G69" s="200">
        <f t="shared" si="7"/>
        <v>0.2708755650117014</v>
      </c>
      <c r="H69" s="200">
        <f t="shared" si="7"/>
        <v>0.27396642798167364</v>
      </c>
      <c r="I69" s="200">
        <f t="shared" si="7"/>
        <v>0.27487583686500938</v>
      </c>
      <c r="J69" s="200">
        <f t="shared" si="7"/>
        <v>0.27149816720558456</v>
      </c>
      <c r="K69" s="200">
        <f t="shared" si="7"/>
        <v>0.27211967323499975</v>
      </c>
      <c r="L69" s="200">
        <f t="shared" si="7"/>
        <v>0.2698779446218515</v>
      </c>
      <c r="M69" s="200">
        <f t="shared" si="7"/>
        <v>0.26670229011855229</v>
      </c>
      <c r="N69" s="200">
        <f t="shared" si="7"/>
        <v>0.27177746606616404</v>
      </c>
      <c r="O69" s="200">
        <f t="shared" si="7"/>
        <v>0.27356428304409719</v>
      </c>
      <c r="P69" s="200">
        <f t="shared" si="7"/>
        <v>0.27980097061875919</v>
      </c>
      <c r="Q69" s="200">
        <f t="shared" si="7"/>
        <v>0.27485626080883296</v>
      </c>
    </row>
    <row r="70" spans="1:17" x14ac:dyDescent="0.25">
      <c r="A70" s="127" t="s">
        <v>304</v>
      </c>
      <c r="B70" s="200">
        <f t="shared" ref="B70:Q70" si="8">IF(B$37=0,0,B$37/B$5)</f>
        <v>0.13831761966581271</v>
      </c>
      <c r="C70" s="200">
        <f t="shared" si="8"/>
        <v>0.142216429287045</v>
      </c>
      <c r="D70" s="200">
        <f t="shared" si="8"/>
        <v>0.18131505612178045</v>
      </c>
      <c r="E70" s="200">
        <f t="shared" si="8"/>
        <v>0.12067854760449918</v>
      </c>
      <c r="F70" s="200">
        <f t="shared" si="8"/>
        <v>0.10111858808583539</v>
      </c>
      <c r="G70" s="200">
        <f t="shared" si="8"/>
        <v>0.1081738999345797</v>
      </c>
      <c r="H70" s="200">
        <f t="shared" si="8"/>
        <v>7.6124974833360504E-2</v>
      </c>
      <c r="I70" s="200">
        <f t="shared" si="8"/>
        <v>5.9371834035604226E-2</v>
      </c>
      <c r="J70" s="200">
        <f t="shared" si="8"/>
        <v>9.2951947520595921E-2</v>
      </c>
      <c r="K70" s="200">
        <f t="shared" si="8"/>
        <v>8.3824307800999046E-2</v>
      </c>
      <c r="L70" s="200">
        <f t="shared" si="8"/>
        <v>0.11301608366473315</v>
      </c>
      <c r="M70" s="200">
        <f t="shared" si="8"/>
        <v>0.13504189968916588</v>
      </c>
      <c r="N70" s="200">
        <f t="shared" si="8"/>
        <v>9.4590790803147778E-2</v>
      </c>
      <c r="O70" s="200">
        <f t="shared" si="8"/>
        <v>7.7309501479904688E-2</v>
      </c>
      <c r="P70" s="200">
        <f t="shared" si="8"/>
        <v>2.6260550387680649E-2</v>
      </c>
      <c r="Q70" s="200">
        <f t="shared" si="8"/>
        <v>3.1046609567714177E-2</v>
      </c>
    </row>
    <row r="71" spans="1:17" x14ac:dyDescent="0.25">
      <c r="A71" s="127" t="s">
        <v>303</v>
      </c>
      <c r="B71" s="200">
        <f t="shared" ref="B71:Q71" si="9">IF(B$38=0,0,B$38/B$5)</f>
        <v>0.30776187005312261</v>
      </c>
      <c r="C71" s="200">
        <f t="shared" si="9"/>
        <v>0.30420180757704374</v>
      </c>
      <c r="D71" s="200">
        <f t="shared" si="9"/>
        <v>0.26345507652053624</v>
      </c>
      <c r="E71" s="200">
        <f t="shared" si="9"/>
        <v>0.32459484796390442</v>
      </c>
      <c r="F71" s="200">
        <f t="shared" si="9"/>
        <v>0.34419579864668032</v>
      </c>
      <c r="G71" s="200">
        <f t="shared" si="9"/>
        <v>0.33696350285892107</v>
      </c>
      <c r="H71" s="200">
        <f t="shared" si="9"/>
        <v>0.36601165021659759</v>
      </c>
      <c r="I71" s="200">
        <f t="shared" si="9"/>
        <v>0.38385077651483296</v>
      </c>
      <c r="J71" s="200">
        <f t="shared" si="9"/>
        <v>0.34911285446634771</v>
      </c>
      <c r="K71" s="200">
        <f t="shared" si="9"/>
        <v>0.35874958020227377</v>
      </c>
      <c r="L71" s="200">
        <f t="shared" si="9"/>
        <v>0.32809614390903374</v>
      </c>
      <c r="M71" s="200">
        <f t="shared" si="9"/>
        <v>0.3059401414514728</v>
      </c>
      <c r="N71" s="200">
        <f t="shared" si="9"/>
        <v>0.34712644199191911</v>
      </c>
      <c r="O71" s="200">
        <f t="shared" si="9"/>
        <v>0.36497174217363293</v>
      </c>
      <c r="P71" s="200">
        <f t="shared" si="9"/>
        <v>0.41705868784005096</v>
      </c>
      <c r="Q71" s="200">
        <f t="shared" si="9"/>
        <v>0.41503258163703688</v>
      </c>
    </row>
    <row r="72" spans="1:17" x14ac:dyDescent="0.25">
      <c r="A72" s="142" t="s">
        <v>310</v>
      </c>
      <c r="B72" s="199">
        <f t="shared" ref="B72:Q72" si="10">IF(B$39=0,0,B$39/B$5)</f>
        <v>0.24042259599311924</v>
      </c>
      <c r="C72" s="199">
        <f t="shared" si="10"/>
        <v>0.23616035782700523</v>
      </c>
      <c r="D72" s="199">
        <f t="shared" si="10"/>
        <v>0.18873215233706681</v>
      </c>
      <c r="E72" s="199">
        <f t="shared" si="10"/>
        <v>0.25985683279050453</v>
      </c>
      <c r="F72" s="199">
        <f t="shared" si="10"/>
        <v>0.28271122802892251</v>
      </c>
      <c r="G72" s="199">
        <f t="shared" si="10"/>
        <v>0.27426863004104324</v>
      </c>
      <c r="H72" s="199">
        <f t="shared" si="10"/>
        <v>0.30892350569965021</v>
      </c>
      <c r="I72" s="199">
        <f t="shared" si="10"/>
        <v>0.3298033708125826</v>
      </c>
      <c r="J72" s="199">
        <f t="shared" si="10"/>
        <v>0.28921249917961594</v>
      </c>
      <c r="K72" s="199">
        <f t="shared" si="10"/>
        <v>0.30048630529086268</v>
      </c>
      <c r="L72" s="199">
        <f t="shared" si="10"/>
        <v>0.264636730353837</v>
      </c>
      <c r="M72" s="199">
        <f t="shared" si="10"/>
        <v>0.23879107097253061</v>
      </c>
      <c r="N72" s="199">
        <f t="shared" si="10"/>
        <v>0.28687133229884015</v>
      </c>
      <c r="O72" s="199">
        <f t="shared" si="10"/>
        <v>0.30772117063251408</v>
      </c>
      <c r="P72" s="199">
        <f t="shared" si="10"/>
        <v>0.36853439760872486</v>
      </c>
      <c r="Q72" s="199">
        <f t="shared" si="10"/>
        <v>0.36636856584814687</v>
      </c>
    </row>
    <row r="73" spans="1:17" x14ac:dyDescent="0.25">
      <c r="A73" s="142" t="s">
        <v>309</v>
      </c>
      <c r="B73" s="199">
        <f t="shared" ref="B73:Q73" si="11">IF(B$45=0,0,B$45/B$5)</f>
        <v>4.1066000642362301E-2</v>
      </c>
      <c r="C73" s="199">
        <f t="shared" si="11"/>
        <v>4.1027601910791113E-2</v>
      </c>
      <c r="D73" s="199">
        <f t="shared" si="11"/>
        <v>4.0282336963040913E-2</v>
      </c>
      <c r="E73" s="199">
        <f t="shared" si="11"/>
        <v>4.1815263288879856E-2</v>
      </c>
      <c r="F73" s="199">
        <f t="shared" si="11"/>
        <v>4.2277210638574807E-2</v>
      </c>
      <c r="G73" s="199">
        <f t="shared" si="11"/>
        <v>4.214736443463292E-2</v>
      </c>
      <c r="H73" s="199">
        <f t="shared" si="11"/>
        <v>4.26282927457831E-2</v>
      </c>
      <c r="I73" s="199">
        <f t="shared" si="11"/>
        <v>4.2769793835497082E-2</v>
      </c>
      <c r="J73" s="199">
        <f t="shared" si="11"/>
        <v>4.2244239328321706E-2</v>
      </c>
      <c r="K73" s="199">
        <f t="shared" si="11"/>
        <v>4.2340943662354011E-2</v>
      </c>
      <c r="L73" s="199">
        <f t="shared" si="11"/>
        <v>4.1992137918957319E-2</v>
      </c>
      <c r="M73" s="199">
        <f t="shared" si="11"/>
        <v>4.1498016318645199E-2</v>
      </c>
      <c r="N73" s="199">
        <f t="shared" si="11"/>
        <v>4.2287697330384434E-2</v>
      </c>
      <c r="O73" s="199">
        <f t="shared" si="11"/>
        <v>4.2565720290276304E-2</v>
      </c>
      <c r="P73" s="199">
        <f t="shared" si="11"/>
        <v>4.3536128765706249E-2</v>
      </c>
      <c r="Q73" s="199">
        <f t="shared" si="11"/>
        <v>4.276674786428214E-2</v>
      </c>
    </row>
    <row r="74" spans="1:17" x14ac:dyDescent="0.25">
      <c r="A74" s="142" t="s">
        <v>308</v>
      </c>
      <c r="B74" s="199">
        <f t="shared" ref="B74:Q74" si="12">IF(B$56=0,0,B$56/B$5)</f>
        <v>2.6273273417641137E-2</v>
      </c>
      <c r="C74" s="199">
        <f t="shared" si="12"/>
        <v>2.7013847839247412E-2</v>
      </c>
      <c r="D74" s="199">
        <f t="shared" si="12"/>
        <v>3.4440587220428545E-2</v>
      </c>
      <c r="E74" s="199">
        <f t="shared" si="12"/>
        <v>2.2922751884519997E-2</v>
      </c>
      <c r="F74" s="199">
        <f t="shared" si="12"/>
        <v>1.9207359979182971E-2</v>
      </c>
      <c r="G74" s="199">
        <f t="shared" si="12"/>
        <v>2.0547508383244886E-2</v>
      </c>
      <c r="H74" s="199">
        <f t="shared" si="12"/>
        <v>1.4459851771164295E-2</v>
      </c>
      <c r="I74" s="199">
        <f t="shared" si="12"/>
        <v>1.1277611866753322E-2</v>
      </c>
      <c r="J74" s="199">
        <f t="shared" si="12"/>
        <v>1.7656115958410042E-2</v>
      </c>
      <c r="K74" s="199">
        <f t="shared" si="12"/>
        <v>1.5922331249057047E-2</v>
      </c>
      <c r="L74" s="199">
        <f t="shared" si="12"/>
        <v>2.1467275636239482E-2</v>
      </c>
      <c r="M74" s="199">
        <f t="shared" si="12"/>
        <v>2.5651054160296997E-2</v>
      </c>
      <c r="N74" s="199">
        <f t="shared" si="12"/>
        <v>1.7967412362694481E-2</v>
      </c>
      <c r="O74" s="199">
        <f t="shared" si="12"/>
        <v>1.4684851250842509E-2</v>
      </c>
      <c r="P74" s="199">
        <f t="shared" si="12"/>
        <v>4.9881614656198964E-3</v>
      </c>
      <c r="Q74" s="199">
        <f t="shared" si="12"/>
        <v>5.8972679246078697E-3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3.4740484236514546E-2</v>
      </c>
      <c r="C76" s="276">
        <f t="shared" si="14"/>
        <v>3.5719727043865064E-2</v>
      </c>
      <c r="D76" s="276">
        <f t="shared" si="14"/>
        <v>4.5539916492637209E-2</v>
      </c>
      <c r="E76" s="276">
        <f t="shared" si="14"/>
        <v>3.0310174443927317E-2</v>
      </c>
      <c r="F76" s="276">
        <f t="shared" si="14"/>
        <v>2.5397405796181726E-2</v>
      </c>
      <c r="G76" s="276">
        <f t="shared" si="14"/>
        <v>2.7169450100133677E-2</v>
      </c>
      <c r="H76" s="276">
        <f t="shared" si="14"/>
        <v>1.9119895893184493E-2</v>
      </c>
      <c r="I76" s="276">
        <f t="shared" si="14"/>
        <v>1.4912100637578213E-2</v>
      </c>
      <c r="J76" s="276">
        <f t="shared" si="14"/>
        <v>2.3346235102907387E-2</v>
      </c>
      <c r="K76" s="276">
        <f t="shared" si="14"/>
        <v>2.1053695478806162E-2</v>
      </c>
      <c r="L76" s="276">
        <f t="shared" si="14"/>
        <v>2.8385635051509629E-2</v>
      </c>
      <c r="M76" s="276">
        <f t="shared" si="14"/>
        <v>3.3917739466275694E-2</v>
      </c>
      <c r="N76" s="276">
        <f t="shared" si="14"/>
        <v>2.3757854456690142E-2</v>
      </c>
      <c r="O76" s="276">
        <f t="shared" si="14"/>
        <v>1.9417407008481484E-2</v>
      </c>
      <c r="P76" s="276">
        <f t="shared" si="14"/>
        <v>6.5957196125093912E-3</v>
      </c>
      <c r="Q76" s="276">
        <f t="shared" si="14"/>
        <v>7.7978080658872269E-3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0.37933477797129384</v>
      </c>
      <c r="C80" s="253">
        <f>IF(C$5=0,0,C$5/TEL_fec!C$5)</f>
        <v>0.37955627203137204</v>
      </c>
      <c r="D80" s="253">
        <f>IF(D$5=0,0,D$5/TEL_fec!D$5)</f>
        <v>0.38660810757653757</v>
      </c>
      <c r="E80" s="253">
        <f>IF(E$5=0,0,E$5/TEL_fec!E$5)</f>
        <v>0.38020530717389123</v>
      </c>
      <c r="F80" s="253">
        <f>IF(F$5=0,0,F$5/TEL_fec!F$5)</f>
        <v>0.38002167391974911</v>
      </c>
      <c r="G80" s="253">
        <f>IF(G$5=0,0,G$5/TEL_fec!G$5)</f>
        <v>0.38656106490927145</v>
      </c>
      <c r="H80" s="253">
        <f>IF(H$5=0,0,H$5/TEL_fec!H$5)</f>
        <v>0.38510548990199112</v>
      </c>
      <c r="I80" s="253">
        <f>IF(I$5=0,0,I$5/TEL_fec!I$5)</f>
        <v>0.38520410321906234</v>
      </c>
      <c r="J80" s="253">
        <f>IF(J$5=0,0,J$5/TEL_fec!J$5)</f>
        <v>0.39105801939658408</v>
      </c>
      <c r="K80" s="253">
        <f>IF(K$5=0,0,K$5/TEL_fec!K$5)</f>
        <v>0.38920736423772495</v>
      </c>
      <c r="L80" s="253">
        <f>IF(L$5=0,0,L$5/TEL_fec!L$5)</f>
        <v>0.4115423505300484</v>
      </c>
      <c r="M80" s="253">
        <f>IF(M$5=0,0,M$5/TEL_fec!M$5)</f>
        <v>0.41487252870571883</v>
      </c>
      <c r="N80" s="253">
        <f>IF(N$5=0,0,N$5/TEL_fec!N$5)</f>
        <v>0.40814502607045317</v>
      </c>
      <c r="O80" s="253">
        <f>IF(O$5=0,0,O$5/TEL_fec!O$5)</f>
        <v>0.41200507039769796</v>
      </c>
      <c r="P80" s="253">
        <f>IF(P$5=0,0,P$5/TEL_fec!P$5)</f>
        <v>0.41697743223925543</v>
      </c>
      <c r="Q80" s="253">
        <f>IF(Q$5=0,0,Q$5/TEL_fec!Q$5)</f>
        <v>0.41406341160176841</v>
      </c>
    </row>
    <row r="81" spans="1:17" x14ac:dyDescent="0.25">
      <c r="A81" s="132" t="s">
        <v>83</v>
      </c>
      <c r="B81" s="282">
        <f>IF(B$6=0,0,B$6/TEL_fec!B$6)</f>
        <v>0.3888458537208852</v>
      </c>
      <c r="C81" s="282">
        <f>IF(C$6=0,0,C$6/TEL_fec!C$6)</f>
        <v>0.3888458537208852</v>
      </c>
      <c r="D81" s="282">
        <f>IF(D$6=0,0,D$6/TEL_fec!D$6)</f>
        <v>0.38884585372088515</v>
      </c>
      <c r="E81" s="282">
        <f>IF(E$6=0,0,E$6/TEL_fec!E$6)</f>
        <v>0.39096660509269432</v>
      </c>
      <c r="F81" s="282">
        <f>IF(F$6=0,0,F$6/TEL_fec!F$6)</f>
        <v>0.39345728902296073</v>
      </c>
      <c r="G81" s="282">
        <f>IF(G$6=0,0,G$6/TEL_fec!G$6)</f>
        <v>0.39905386358725242</v>
      </c>
      <c r="H81" s="282">
        <f>IF(H$6=0,0,H$6/TEL_fec!H$6)</f>
        <v>0.39905386358725242</v>
      </c>
      <c r="I81" s="282">
        <f>IF(I$6=0,0,I$6/TEL_fec!I$6)</f>
        <v>0.40281205102113926</v>
      </c>
      <c r="J81" s="282">
        <f>IF(J$6=0,0,J$6/TEL_fec!J$6)</f>
        <v>0.40281205102113932</v>
      </c>
      <c r="K81" s="282">
        <f>IF(K$6=0,0,K$6/TEL_fec!K$6)</f>
        <v>0.40281205102113926</v>
      </c>
      <c r="L81" s="282">
        <f>IF(L$6=0,0,L$6/TEL_fec!L$6)</f>
        <v>0.41970790235730537</v>
      </c>
      <c r="M81" s="282">
        <f>IF(M$6=0,0,M$6/TEL_fec!M$6)</f>
        <v>0.41970790235730532</v>
      </c>
      <c r="N81" s="282">
        <f>IF(N$6=0,0,N$6/TEL_fec!N$6)</f>
        <v>0.41970790235730537</v>
      </c>
      <c r="O81" s="282">
        <f>IF(O$6=0,0,O$6/TEL_fec!O$6)</f>
        <v>0.42695297256382286</v>
      </c>
      <c r="P81" s="282">
        <f>IF(P$6=0,0,P$6/TEL_fec!P$6)</f>
        <v>0.44103258063475631</v>
      </c>
      <c r="Q81" s="282">
        <f>IF(Q$6=0,0,Q$6/TEL_fec!Q$6)</f>
        <v>0.44103258063475631</v>
      </c>
    </row>
    <row r="82" spans="1:17" x14ac:dyDescent="0.25">
      <c r="A82" s="76" t="s">
        <v>82</v>
      </c>
      <c r="B82" s="281">
        <f>IF(B$7=0,0,B$7/TEL_fec!B$7)</f>
        <v>9.8887248868419389E-2</v>
      </c>
      <c r="C82" s="281">
        <f>IF(C$7=0,0,C$7/TEL_fec!C$7)</f>
        <v>9.8887248868419389E-2</v>
      </c>
      <c r="D82" s="281">
        <f>IF(D$7=0,0,D$7/TEL_fec!D$7)</f>
        <v>9.8887248868419389E-2</v>
      </c>
      <c r="E82" s="281">
        <f>IF(E$7=0,0,E$7/TEL_fec!E$7)</f>
        <v>9.9426576385185622E-2</v>
      </c>
      <c r="F82" s="281">
        <f>IF(F$7=0,0,F$7/TEL_fec!F$7)</f>
        <v>0.10005998131752065</v>
      </c>
      <c r="G82" s="281">
        <f>IF(G$7=0,0,G$7/TEL_fec!G$7)</f>
        <v>0.10148324417722192</v>
      </c>
      <c r="H82" s="281">
        <f>IF(H$7=0,0,H$7/TEL_fec!H$7)</f>
        <v>0.10148324417722193</v>
      </c>
      <c r="I82" s="281">
        <f>IF(I$7=0,0,I$7/TEL_fec!I$7)</f>
        <v>0.10243898746858718</v>
      </c>
      <c r="J82" s="281">
        <f>IF(J$7=0,0,J$7/TEL_fec!J$7)</f>
        <v>0.10243898746858719</v>
      </c>
      <c r="K82" s="281">
        <f>IF(K$7=0,0,K$7/TEL_fec!K$7)</f>
        <v>0.10243898746858719</v>
      </c>
      <c r="L82" s="281">
        <f>IF(L$7=0,0,L$7/TEL_fec!L$7)</f>
        <v>0.10673576533039403</v>
      </c>
      <c r="M82" s="281">
        <f>IF(M$7=0,0,M$7/TEL_fec!M$7)</f>
        <v>0.10673576533039403</v>
      </c>
      <c r="N82" s="281">
        <f>IF(N$7=0,0,N$7/TEL_fec!N$7)</f>
        <v>0.10673576533039401</v>
      </c>
      <c r="O82" s="281">
        <f>IF(O$7=0,0,O$7/TEL_fec!O$7)</f>
        <v>0.10857825652253447</v>
      </c>
      <c r="P82" s="281">
        <f>IF(P$7=0,0,P$7/TEL_fec!P$7)</f>
        <v>0.11215883657490554</v>
      </c>
      <c r="Q82" s="281">
        <f>IF(Q$7=0,0,Q$7/TEL_fec!Q$7)</f>
        <v>0.11215883657490557</v>
      </c>
    </row>
    <row r="83" spans="1:17" x14ac:dyDescent="0.25">
      <c r="A83" s="76" t="s">
        <v>81</v>
      </c>
      <c r="B83" s="281">
        <f>IF(B$8=0,0,B$8/TEL_fec!B$8)</f>
        <v>0.53325502220482279</v>
      </c>
      <c r="C83" s="281">
        <f>IF(C$8=0,0,C$8/TEL_fec!C$8)</f>
        <v>0.53325502220482279</v>
      </c>
      <c r="D83" s="281">
        <f>IF(D$8=0,0,D$8/TEL_fec!D$8)</f>
        <v>0.53325502220482279</v>
      </c>
      <c r="E83" s="281">
        <f>IF(E$8=0,0,E$8/TEL_fec!E$8)</f>
        <v>0.53616337601403385</v>
      </c>
      <c r="F83" s="281">
        <f>IF(F$8=0,0,F$8/TEL_fec!F$8)</f>
        <v>0.53957904755027397</v>
      </c>
      <c r="G83" s="281">
        <f>IF(G$8=0,0,G$8/TEL_fec!G$8)</f>
        <v>0.54725407215191069</v>
      </c>
      <c r="H83" s="281">
        <f>IF(H$8=0,0,H$8/TEL_fec!H$8)</f>
        <v>0.5472540721519108</v>
      </c>
      <c r="I83" s="281">
        <f>IF(I$8=0,0,I$8/TEL_fec!I$8)</f>
        <v>0.55240797132385822</v>
      </c>
      <c r="J83" s="281">
        <f>IF(J$8=0,0,J$8/TEL_fec!J$8)</f>
        <v>0.5524079713238581</v>
      </c>
      <c r="K83" s="281">
        <f>IF(K$8=0,0,K$8/TEL_fec!K$8)</f>
        <v>0.5524079713238581</v>
      </c>
      <c r="L83" s="281">
        <f>IF(L$8=0,0,L$8/TEL_fec!L$8)</f>
        <v>0.57557858634577852</v>
      </c>
      <c r="M83" s="281">
        <f>IF(M$8=0,0,M$8/TEL_fec!M$8)</f>
        <v>0.57557858634577863</v>
      </c>
      <c r="N83" s="281">
        <f>IF(N$8=0,0,N$8/TEL_fec!N$8)</f>
        <v>0.57557858634577863</v>
      </c>
      <c r="O83" s="281">
        <f>IF(O$8=0,0,O$8/TEL_fec!O$8)</f>
        <v>0.58551432318566576</v>
      </c>
      <c r="P83" s="281">
        <f>IF(P$8=0,0,P$8/TEL_fec!P$8)</f>
        <v>0.60482280144936906</v>
      </c>
      <c r="Q83" s="281">
        <f>IF(Q$8=0,0,Q$8/TEL_fec!Q$8)</f>
        <v>0.60482280144936906</v>
      </c>
    </row>
    <row r="84" spans="1:17" x14ac:dyDescent="0.25">
      <c r="A84" s="76" t="s">
        <v>80</v>
      </c>
      <c r="B84" s="281">
        <f>IF(B$9=0,0,B$9/TEL_fec!B$9)</f>
        <v>0.37491626762424884</v>
      </c>
      <c r="C84" s="281">
        <f>IF(C$9=0,0,C$9/TEL_fec!C$9)</f>
        <v>0.37491626762424884</v>
      </c>
      <c r="D84" s="281">
        <f>IF(D$9=0,0,D$9/TEL_fec!D$9)</f>
        <v>0.37491626762424884</v>
      </c>
      <c r="E84" s="281">
        <f>IF(E$9=0,0,E$9/TEL_fec!E$9)</f>
        <v>0.37696104753194049</v>
      </c>
      <c r="F84" s="281">
        <f>IF(F$9=0,0,F$9/TEL_fec!F$9)</f>
        <v>0.37936250794107601</v>
      </c>
      <c r="G84" s="281">
        <f>IF(G$9=0,0,G$9/TEL_fec!G$9)</f>
        <v>0.38475859697493553</v>
      </c>
      <c r="H84" s="281">
        <f>IF(H$9=0,0,H$9/TEL_fec!H$9)</f>
        <v>0.38475859697493553</v>
      </c>
      <c r="I84" s="281">
        <f>IF(I$9=0,0,I$9/TEL_fec!I$9)</f>
        <v>0.38838215523655106</v>
      </c>
      <c r="J84" s="281">
        <f>IF(J$9=0,0,J$9/TEL_fec!J$9)</f>
        <v>0.38838215523655095</v>
      </c>
      <c r="K84" s="281">
        <f>IF(K$9=0,0,K$9/TEL_fec!K$9)</f>
        <v>0.38838215523655106</v>
      </c>
      <c r="L84" s="281">
        <f>IF(L$9=0,0,L$9/TEL_fec!L$9)</f>
        <v>0.40467274818147808</v>
      </c>
      <c r="M84" s="281">
        <f>IF(M$9=0,0,M$9/TEL_fec!M$9)</f>
        <v>0.40467274818147803</v>
      </c>
      <c r="N84" s="281">
        <f>IF(N$9=0,0,N$9/TEL_fec!N$9)</f>
        <v>0.40467274818147797</v>
      </c>
      <c r="O84" s="281">
        <f>IF(O$9=0,0,O$9/TEL_fec!O$9)</f>
        <v>0.4116582789631768</v>
      </c>
      <c r="P84" s="281">
        <f>IF(P$9=0,0,P$9/TEL_fec!P$9)</f>
        <v>0.42523351464347203</v>
      </c>
      <c r="Q84" s="281">
        <f>IF(Q$9=0,0,Q$9/TEL_fec!Q$9)</f>
        <v>0.42523351464347209</v>
      </c>
    </row>
    <row r="85" spans="1:17" x14ac:dyDescent="0.25">
      <c r="A85" s="129" t="s">
        <v>79</v>
      </c>
      <c r="B85" s="280">
        <f>IF(B$10=0,0,B$10/TEL_fec!B$10)</f>
        <v>0.59293672581102841</v>
      </c>
      <c r="C85" s="280">
        <f>IF(C$10=0,0,C$10/TEL_fec!C$10)</f>
        <v>0.58790184567944126</v>
      </c>
      <c r="D85" s="280">
        <f>IF(D$10=0,0,D$10/TEL_fec!D$10)</f>
        <v>0.59495472802578442</v>
      </c>
      <c r="E85" s="280">
        <f>IF(E$10=0,0,E$10/TEL_fec!E$10)</f>
        <v>0.59110824130841155</v>
      </c>
      <c r="F85" s="280">
        <f>IF(F$10=0,0,F$10/TEL_fec!F$10)</f>
        <v>0.59487394348986988</v>
      </c>
      <c r="G85" s="280">
        <f>IF(G$10=0,0,G$10/TEL_fec!G$10)</f>
        <v>0.60333548804369552</v>
      </c>
      <c r="H85" s="280">
        <f>IF(H$10=0,0,H$10/TEL_fec!H$10)</f>
        <v>0.64102899311386163</v>
      </c>
      <c r="I85" s="280">
        <f>IF(I$10=0,0,I$10/TEL_fec!I$10)</f>
        <v>0.64706604055658334</v>
      </c>
      <c r="J85" s="280">
        <f>IF(J$10=0,0,J$10/TEL_fec!J$10)</f>
        <v>0.64706604055658334</v>
      </c>
      <c r="K85" s="280">
        <f>IF(K$10=0,0,K$10/TEL_fec!K$10)</f>
        <v>0.64706604055658323</v>
      </c>
      <c r="L85" s="280">
        <f>IF(L$10=0,0,L$10/TEL_fec!L$10)</f>
        <v>0.67420706475933723</v>
      </c>
      <c r="M85" s="280">
        <f>IF(M$10=0,0,M$10/TEL_fec!M$10)</f>
        <v>0.67420706475933712</v>
      </c>
      <c r="N85" s="280">
        <f>IF(N$10=0,0,N$10/TEL_fec!N$10)</f>
        <v>0.67420706475933723</v>
      </c>
      <c r="O85" s="280">
        <f>IF(O$10=0,0,O$10/TEL_fec!O$10)</f>
        <v>0.68584534340616865</v>
      </c>
      <c r="P85" s="280">
        <f>IF(P$10=0,0,P$10/TEL_fec!P$10)</f>
        <v>0.70846243299907496</v>
      </c>
      <c r="Q85" s="280">
        <f>IF(Q$10=0,0,Q$10/TEL_fec!Q$10)</f>
        <v>0.70846243299907508</v>
      </c>
    </row>
    <row r="86" spans="1:17" x14ac:dyDescent="0.25">
      <c r="A86" s="127" t="s">
        <v>306</v>
      </c>
      <c r="B86" s="305">
        <f>IF(B$15=0,0,B$15/TEL_fec!B$15)</f>
        <v>0.43228572011255956</v>
      </c>
      <c r="C86" s="305">
        <f>IF(C$15=0,0,C$15/TEL_fec!C$15)</f>
        <v>0.43213368785512213</v>
      </c>
      <c r="D86" s="305">
        <f>IF(D$15=0,0,D$15/TEL_fec!D$15)</f>
        <v>0.43216683351464824</v>
      </c>
      <c r="E86" s="305">
        <f>IF(E$15=0,0,E$15/TEL_fec!E$15)</f>
        <v>0.44118306046645461</v>
      </c>
      <c r="F86" s="305">
        <f>IF(F$15=0,0,F$15/TEL_fec!F$15)</f>
        <v>0.44584152030412366</v>
      </c>
      <c r="G86" s="305">
        <f>IF(G$15=0,0,G$15/TEL_fec!G$15)</f>
        <v>0.45212065706328924</v>
      </c>
      <c r="H86" s="305">
        <f>IF(H$15=0,0,H$15/TEL_fec!H$15)</f>
        <v>0.45555778011145315</v>
      </c>
      <c r="I86" s="305">
        <f>IF(I$15=0,0,I$15/TEL_fec!I$15)</f>
        <v>0.45718700759901149</v>
      </c>
      <c r="J86" s="305">
        <f>IF(J$15=0,0,J$15/TEL_fec!J$15)</f>
        <v>0.45843156112609695</v>
      </c>
      <c r="K86" s="305">
        <f>IF(K$15=0,0,K$15/TEL_fec!K$15)</f>
        <v>0.45730652770852548</v>
      </c>
      <c r="L86" s="305">
        <f>IF(L$15=0,0,L$15/TEL_fec!L$15)</f>
        <v>0.47956594850439122</v>
      </c>
      <c r="M86" s="305">
        <f>IF(M$15=0,0,M$15/TEL_fec!M$15)</f>
        <v>0.47775785281782668</v>
      </c>
      <c r="N86" s="305">
        <f>IF(N$15=0,0,N$15/TEL_fec!N$15)</f>
        <v>0.4789546171922679</v>
      </c>
      <c r="O86" s="305">
        <f>IF(O$15=0,0,O$15/TEL_fec!O$15)</f>
        <v>0.48666304177953779</v>
      </c>
      <c r="P86" s="305">
        <f>IF(P$15=0,0,P$15/TEL_fec!P$15)</f>
        <v>0.50376521735296553</v>
      </c>
      <c r="Q86" s="305">
        <f>IF(Q$15=0,0,Q$15/TEL_fec!Q$15)</f>
        <v>0.49140424174667591</v>
      </c>
    </row>
    <row r="87" spans="1:17" x14ac:dyDescent="0.25">
      <c r="A87" s="127" t="s">
        <v>305</v>
      </c>
      <c r="B87" s="305">
        <f>IF(B$26=0,0,B$26/TEL_fec!B$26)</f>
        <v>0.38240659856111031</v>
      </c>
      <c r="C87" s="305">
        <f>IF(C$26=0,0,C$26/TEL_fec!C$26)</f>
        <v>0.38227210848722343</v>
      </c>
      <c r="D87" s="305">
        <f>IF(D$26=0,0,D$26/TEL_fec!D$26)</f>
        <v>0.38230142964757319</v>
      </c>
      <c r="E87" s="305">
        <f>IF(E$26=0,0,E$26/TEL_fec!E$26)</f>
        <v>0.39027732272032511</v>
      </c>
      <c r="F87" s="305">
        <f>IF(F$26=0,0,F$26/TEL_fec!F$26)</f>
        <v>0.39439826796133998</v>
      </c>
      <c r="G87" s="305">
        <f>IF(G$26=0,0,G$26/TEL_fec!G$26)</f>
        <v>0.39995288894060194</v>
      </c>
      <c r="H87" s="305">
        <f>IF(H$26=0,0,H$26/TEL_fec!H$26)</f>
        <v>0.40299342086782403</v>
      </c>
      <c r="I87" s="305">
        <f>IF(I$26=0,0,I$26/TEL_fec!I$26)</f>
        <v>0.4044346605683562</v>
      </c>
      <c r="J87" s="305">
        <f>IF(J$26=0,0,J$26/TEL_fec!J$26)</f>
        <v>0.40553561176539338</v>
      </c>
      <c r="K87" s="305">
        <f>IF(K$26=0,0,K$26/TEL_fec!K$26)</f>
        <v>0.40454038989600333</v>
      </c>
      <c r="L87" s="305">
        <f>IF(L$26=0,0,L$26/TEL_fec!L$26)</f>
        <v>0.4242314159846538</v>
      </c>
      <c r="M87" s="305">
        <f>IF(M$26=0,0,M$26/TEL_fec!M$26)</f>
        <v>0.42263194672346205</v>
      </c>
      <c r="N87" s="305">
        <f>IF(N$26=0,0,N$26/TEL_fec!N$26)</f>
        <v>0.4236906229008523</v>
      </c>
      <c r="O87" s="305">
        <f>IF(O$26=0,0,O$26/TEL_fec!O$26)</f>
        <v>0.43050961388189868</v>
      </c>
      <c r="P87" s="305">
        <f>IF(P$26=0,0,P$26/TEL_fec!P$26)</f>
        <v>0.44563846150454622</v>
      </c>
      <c r="Q87" s="305">
        <f>IF(Q$26=0,0,Q$26/TEL_fec!Q$26)</f>
        <v>0.43470375231436703</v>
      </c>
    </row>
    <row r="88" spans="1:17" x14ac:dyDescent="0.25">
      <c r="A88" s="127" t="s">
        <v>304</v>
      </c>
      <c r="B88" s="305">
        <f>IF(B$37=0,0,B$37/TEL_fec!B$37)</f>
        <v>0.46767737861707948</v>
      </c>
      <c r="C88" s="305">
        <f>IF(C$37=0,0,C$37/TEL_fec!C$37)</f>
        <v>0.46767737861707953</v>
      </c>
      <c r="D88" s="305">
        <f>IF(D$37=0,0,D$37/TEL_fec!D$37)</f>
        <v>0.46767737861707948</v>
      </c>
      <c r="E88" s="305">
        <f>IF(E$37=0,0,E$37/TEL_fec!E$37)</f>
        <v>0.47022807430478053</v>
      </c>
      <c r="F88" s="305">
        <f>IF(F$37=0,0,F$37/TEL_fec!F$37)</f>
        <v>0.47322369974433282</v>
      </c>
      <c r="G88" s="305">
        <f>IF(G$37=0,0,G$37/TEL_fec!G$37)</f>
        <v>0.47995487945582255</v>
      </c>
      <c r="H88" s="305">
        <f>IF(H$37=0,0,H$37/TEL_fec!H$37)</f>
        <v>0.47995487945582255</v>
      </c>
      <c r="I88" s="305">
        <f>IF(I$37=0,0,I$37/TEL_fec!I$37)</f>
        <v>0.48447497200821338</v>
      </c>
      <c r="J88" s="305">
        <f>IF(J$37=0,0,J$37/TEL_fec!J$37)</f>
        <v>0.48447497200821343</v>
      </c>
      <c r="K88" s="305">
        <f>IF(K$37=0,0,K$37/TEL_fec!K$37)</f>
        <v>0.48447497200821343</v>
      </c>
      <c r="L88" s="305">
        <f>IF(L$37=0,0,L$37/TEL_fec!L$37)</f>
        <v>0.504796154262799</v>
      </c>
      <c r="M88" s="305">
        <f>IF(M$37=0,0,M$37/TEL_fec!M$37)</f>
        <v>0.504796154262799</v>
      </c>
      <c r="N88" s="305">
        <f>IF(N$37=0,0,N$37/TEL_fec!N$37)</f>
        <v>0.504796154262799</v>
      </c>
      <c r="O88" s="305">
        <f>IF(O$37=0,0,O$37/TEL_fec!O$37)</f>
        <v>0.51351003255070526</v>
      </c>
      <c r="P88" s="305">
        <f>IF(P$37=0,0,P$37/TEL_fec!P$37)</f>
        <v>0.53044402871283636</v>
      </c>
      <c r="Q88" s="305">
        <f>IF(Q$37=0,0,Q$37/TEL_fec!Q$37)</f>
        <v>0.53044402871283647</v>
      </c>
    </row>
    <row r="89" spans="1:17" x14ac:dyDescent="0.25">
      <c r="A89" s="127" t="s">
        <v>303</v>
      </c>
      <c r="B89" s="305">
        <f>IF(B$38=0,0,B$38/TEL_fec!B$38)</f>
        <v>0.3194147694966834</v>
      </c>
      <c r="C89" s="305">
        <f>IF(C$38=0,0,C$38/TEL_fec!C$38)</f>
        <v>0.31962633250417838</v>
      </c>
      <c r="D89" s="305">
        <f>IF(D$38=0,0,D$38/TEL_fec!D$38)</f>
        <v>0.32250653352848013</v>
      </c>
      <c r="E89" s="305">
        <f>IF(E$38=0,0,E$38/TEL_fec!E$38)</f>
        <v>0.32075596767031583</v>
      </c>
      <c r="F89" s="305">
        <f>IF(F$38=0,0,F$38/TEL_fec!F$38)</f>
        <v>0.32190920063141304</v>
      </c>
      <c r="G89" s="305">
        <f>IF(G$38=0,0,G$38/TEL_fec!G$38)</f>
        <v>0.32684507692885784</v>
      </c>
      <c r="H89" s="305">
        <f>IF(H$38=0,0,H$38/TEL_fec!H$38)</f>
        <v>0.32564010518522724</v>
      </c>
      <c r="I89" s="305">
        <f>IF(I$38=0,0,I$38/TEL_fec!I$38)</f>
        <v>0.32775380029556334</v>
      </c>
      <c r="J89" s="305">
        <f>IF(J$38=0,0,J$38/TEL_fec!J$38)</f>
        <v>0.32939403227056457</v>
      </c>
      <c r="K89" s="305">
        <f>IF(K$38=0,0,K$38/TEL_fec!K$38)</f>
        <v>0.32884618970419432</v>
      </c>
      <c r="L89" s="305">
        <f>IF(L$38=0,0,L$38/TEL_fec!L$38)</f>
        <v>0.34452200358505436</v>
      </c>
      <c r="M89" s="305">
        <f>IF(M$38=0,0,M$38/TEL_fec!M$38)</f>
        <v>0.34576985284561956</v>
      </c>
      <c r="N89" s="305">
        <f>IF(N$38=0,0,N$38/TEL_fec!N$38)</f>
        <v>0.34341499277569171</v>
      </c>
      <c r="O89" s="305">
        <f>IF(O$38=0,0,O$38/TEL_fec!O$38)</f>
        <v>0.34840047537281116</v>
      </c>
      <c r="P89" s="305">
        <f>IF(P$38=0,0,P$38/TEL_fec!P$38)</f>
        <v>0.35772420822849588</v>
      </c>
      <c r="Q89" s="305">
        <f>IF(Q$38=0,0,Q$38/TEL_fec!Q$38)</f>
        <v>0.35697426268507537</v>
      </c>
    </row>
    <row r="90" spans="1:17" x14ac:dyDescent="0.25">
      <c r="A90" s="72" t="s">
        <v>302</v>
      </c>
      <c r="B90" s="279">
        <f>IF(B$58=0,0,B$58/TEL_fec!B$58)</f>
        <v>0.36956657505494461</v>
      </c>
      <c r="C90" s="279">
        <f>IF(C$58=0,0,C$58/TEL_fec!C$58)</f>
        <v>0.36956657505494461</v>
      </c>
      <c r="D90" s="279">
        <f>IF(D$58=0,0,D$58/TEL_fec!D$58)</f>
        <v>0.36956657505494461</v>
      </c>
      <c r="E90" s="279">
        <f>IF(E$58=0,0,E$58/TEL_fec!E$58)</f>
        <v>0.37158217793079573</v>
      </c>
      <c r="F90" s="279">
        <f>IF(F$58=0,0,F$58/TEL_fec!F$58)</f>
        <v>0.37394937182226934</v>
      </c>
      <c r="G90" s="279">
        <f>IF(G$58=0,0,G$58/TEL_fec!G$58)</f>
        <v>0.3792684638840032</v>
      </c>
      <c r="H90" s="279">
        <f>IF(H$58=0,0,H$58/TEL_fec!H$58)</f>
        <v>0.37926846388400326</v>
      </c>
      <c r="I90" s="279">
        <f>IF(I$58=0,0,I$58/TEL_fec!I$58)</f>
        <v>0.38284031747345426</v>
      </c>
      <c r="J90" s="279">
        <f>IF(J$58=0,0,J$58/TEL_fec!J$58)</f>
        <v>0.38284031747345432</v>
      </c>
      <c r="K90" s="279">
        <f>IF(K$58=0,0,K$58/TEL_fec!K$58)</f>
        <v>0.38284031747345426</v>
      </c>
      <c r="L90" s="279">
        <f>IF(L$58=0,0,L$58/TEL_fec!L$58)</f>
        <v>0.39889845941117563</v>
      </c>
      <c r="M90" s="279">
        <f>IF(M$58=0,0,M$58/TEL_fec!M$58)</f>
        <v>0.39889845941117569</v>
      </c>
      <c r="N90" s="279">
        <f>IF(N$58=0,0,N$58/TEL_fec!N$58)</f>
        <v>0.39889845941117569</v>
      </c>
      <c r="O90" s="279">
        <f>IF(O$58=0,0,O$58/TEL_fec!O$58)</f>
        <v>0.40578431342410604</v>
      </c>
      <c r="P90" s="279">
        <f>IF(P$58=0,0,P$58/TEL_fec!P$58)</f>
        <v>0.41916584361942566</v>
      </c>
      <c r="Q90" s="279">
        <f>IF(Q$58=0,0,Q$58/TEL_fec!Q$58)</f>
        <v>0.41916584361942566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66.999466246674487</v>
      </c>
      <c r="C5" s="96">
        <v>56.897789921820014</v>
      </c>
      <c r="D5" s="96">
        <v>59.001186534840002</v>
      </c>
      <c r="E5" s="96">
        <v>60.216498433007999</v>
      </c>
      <c r="F5" s="96">
        <v>63.153287508744</v>
      </c>
      <c r="G5" s="96">
        <v>61.185438413131862</v>
      </c>
      <c r="H5" s="96">
        <v>52.610490309564021</v>
      </c>
      <c r="I5" s="96">
        <v>59.681654494704006</v>
      </c>
      <c r="J5" s="96">
        <v>50.269446532404004</v>
      </c>
      <c r="K5" s="96">
        <v>49.122764911044008</v>
      </c>
      <c r="L5" s="96">
        <v>43.818195970826778</v>
      </c>
      <c r="M5" s="96">
        <v>36.467345918778719</v>
      </c>
      <c r="N5" s="96">
        <v>39.239125155841911</v>
      </c>
      <c r="O5" s="96">
        <v>43.86660519494994</v>
      </c>
      <c r="P5" s="96">
        <v>48.234816167723935</v>
      </c>
      <c r="Q5" s="96">
        <v>64.061098531273373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3.6060794269836802</v>
      </c>
      <c r="C10" s="158">
        <v>3.2811719753769157</v>
      </c>
      <c r="D10" s="158">
        <v>3.3831086634431942</v>
      </c>
      <c r="E10" s="158">
        <v>3.9836220420258446</v>
      </c>
      <c r="F10" s="158">
        <v>4.2190324828345895</v>
      </c>
      <c r="G10" s="158">
        <v>4.1468266289401763</v>
      </c>
      <c r="H10" s="158">
        <v>2.0031116219948224</v>
      </c>
      <c r="I10" s="158">
        <v>2.021098652857614</v>
      </c>
      <c r="J10" s="158">
        <v>1.90396399903345</v>
      </c>
      <c r="K10" s="158">
        <v>1.7594447263133546</v>
      </c>
      <c r="L10" s="158">
        <v>1.8574351947285057</v>
      </c>
      <c r="M10" s="158">
        <v>1.5434058382872429</v>
      </c>
      <c r="N10" s="158">
        <v>1.5536942193060326</v>
      </c>
      <c r="O10" s="158">
        <v>1.6380174460738139</v>
      </c>
      <c r="P10" s="158">
        <v>1.6587234697203328</v>
      </c>
      <c r="Q10" s="158">
        <v>1.6749156894466695</v>
      </c>
    </row>
    <row r="11" spans="1:17" x14ac:dyDescent="0.25">
      <c r="A11" s="92" t="s">
        <v>125</v>
      </c>
      <c r="B11" s="91">
        <v>1.5570089546973604</v>
      </c>
      <c r="C11" s="91">
        <v>1.536397114536679</v>
      </c>
      <c r="D11" s="91">
        <v>1.4063937124998485</v>
      </c>
      <c r="E11" s="91">
        <v>1.8653168613846136</v>
      </c>
      <c r="F11" s="91">
        <v>1.9755469635263387</v>
      </c>
      <c r="G11" s="91">
        <v>1.9417368290961585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2.0490704722863198</v>
      </c>
      <c r="C12" s="91">
        <v>1.7447748608402369</v>
      </c>
      <c r="D12" s="91">
        <v>1.9767149509433457</v>
      </c>
      <c r="E12" s="91">
        <v>2.1183051806412312</v>
      </c>
      <c r="F12" s="91">
        <v>2.2434855193082508</v>
      </c>
      <c r="G12" s="91">
        <v>2.2050897998440178</v>
      </c>
      <c r="H12" s="91">
        <v>2.0031116219948224</v>
      </c>
      <c r="I12" s="91">
        <v>2.021098652857614</v>
      </c>
      <c r="J12" s="91">
        <v>1.90396399903345</v>
      </c>
      <c r="K12" s="91">
        <v>1.7594447263133546</v>
      </c>
      <c r="L12" s="91">
        <v>1.8574351947285057</v>
      </c>
      <c r="M12" s="91">
        <v>1.5434058382872429</v>
      </c>
      <c r="N12" s="91">
        <v>1.5536942193060326</v>
      </c>
      <c r="O12" s="91">
        <v>1.6380174460738139</v>
      </c>
      <c r="P12" s="91">
        <v>1.6587234697203328</v>
      </c>
      <c r="Q12" s="91">
        <v>1.6749156894466695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3.1012499453609808</v>
      </c>
      <c r="C15" s="206">
        <v>2.6458896767957061</v>
      </c>
      <c r="D15" s="206">
        <v>2.9963371220948996</v>
      </c>
      <c r="E15" s="206">
        <v>2.1578842937471254</v>
      </c>
      <c r="F15" s="206">
        <v>1.9804668835134993</v>
      </c>
      <c r="G15" s="206">
        <v>1.9544548996058282</v>
      </c>
      <c r="H15" s="206">
        <v>1.3162368400245785</v>
      </c>
      <c r="I15" s="206">
        <v>1.7330844348615075</v>
      </c>
      <c r="J15" s="206">
        <v>1.4541949492230282</v>
      </c>
      <c r="K15" s="206">
        <v>1.4928808939635407</v>
      </c>
      <c r="L15" s="206">
        <v>1.1628371307523302</v>
      </c>
      <c r="M15" s="206">
        <v>1.1679351108929572</v>
      </c>
      <c r="N15" s="206">
        <v>1.0413307779856986</v>
      </c>
      <c r="O15" s="206">
        <v>1.1629463440334116</v>
      </c>
      <c r="P15" s="206">
        <v>1.0574532996975283</v>
      </c>
      <c r="Q15" s="206">
        <v>2.4917902479618634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0.14113385505738379</v>
      </c>
      <c r="C19" s="87">
        <v>0.14153393714627174</v>
      </c>
      <c r="D19" s="87">
        <v>0.15507295501983351</v>
      </c>
      <c r="E19" s="87">
        <v>0.10913789386831946</v>
      </c>
      <c r="F19" s="87">
        <v>9.535845378698192E-2</v>
      </c>
      <c r="G19" s="87">
        <v>9.7312905609809486E-2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2.9601160903035968</v>
      </c>
      <c r="C22" s="87">
        <v>2.5043557396494345</v>
      </c>
      <c r="D22" s="87">
        <v>2.841264167075066</v>
      </c>
      <c r="E22" s="87">
        <v>2.048746399878806</v>
      </c>
      <c r="F22" s="87">
        <v>1.8851084297265175</v>
      </c>
      <c r="G22" s="87">
        <v>1.8571419939960188</v>
      </c>
      <c r="H22" s="87">
        <v>1.3162368400245785</v>
      </c>
      <c r="I22" s="87">
        <v>1.7330844348615075</v>
      </c>
      <c r="J22" s="87">
        <v>1.4541949492230282</v>
      </c>
      <c r="K22" s="87">
        <v>1.4928808939635407</v>
      </c>
      <c r="L22" s="87">
        <v>1.1628371307523302</v>
      </c>
      <c r="M22" s="87">
        <v>1.1679351108929572</v>
      </c>
      <c r="N22" s="87">
        <v>1.0413307779856986</v>
      </c>
      <c r="O22" s="87">
        <v>1.1629463440334116</v>
      </c>
      <c r="P22" s="87">
        <v>1.0574532996975283</v>
      </c>
      <c r="Q22" s="87">
        <v>2.4917902479618634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26.360624535568338</v>
      </c>
      <c r="C26" s="204">
        <v>22.490062252763501</v>
      </c>
      <c r="D26" s="204">
        <v>25.468865537806643</v>
      </c>
      <c r="E26" s="204">
        <v>18.342016496850569</v>
      </c>
      <c r="F26" s="204">
        <v>16.833968509864746</v>
      </c>
      <c r="G26" s="204">
        <v>16.61286664664954</v>
      </c>
      <c r="H26" s="204">
        <v>11.188013140208918</v>
      </c>
      <c r="I26" s="204">
        <v>14.731217696322814</v>
      </c>
      <c r="J26" s="204">
        <v>12.36065706839574</v>
      </c>
      <c r="K26" s="204">
        <v>12.689487598690096</v>
      </c>
      <c r="L26" s="204">
        <v>9.8841156113948081</v>
      </c>
      <c r="M26" s="204">
        <v>9.927448442590137</v>
      </c>
      <c r="N26" s="204">
        <v>8.8513116128784386</v>
      </c>
      <c r="O26" s="204">
        <v>9.8850439242839983</v>
      </c>
      <c r="P26" s="204">
        <v>8.9883530474289888</v>
      </c>
      <c r="Q26" s="204">
        <v>21.180217107675837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1.1996377679877623</v>
      </c>
      <c r="C30" s="87">
        <v>1.2030384657433097</v>
      </c>
      <c r="D30" s="87">
        <v>1.3181201176685848</v>
      </c>
      <c r="E30" s="87">
        <v>0.92767209788071547</v>
      </c>
      <c r="F30" s="87">
        <v>0.81054685718934627</v>
      </c>
      <c r="G30" s="87">
        <v>0.8271596976833806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25.160986767580575</v>
      </c>
      <c r="C33" s="87">
        <v>21.287023787020193</v>
      </c>
      <c r="D33" s="87">
        <v>24.150745420138058</v>
      </c>
      <c r="E33" s="87">
        <v>17.414344398969853</v>
      </c>
      <c r="F33" s="87">
        <v>16.023421652675399</v>
      </c>
      <c r="G33" s="87">
        <v>15.78570694896616</v>
      </c>
      <c r="H33" s="87">
        <v>11.188013140208918</v>
      </c>
      <c r="I33" s="87">
        <v>14.731217696322814</v>
      </c>
      <c r="J33" s="87">
        <v>12.36065706839574</v>
      </c>
      <c r="K33" s="87">
        <v>12.689487598690096</v>
      </c>
      <c r="L33" s="87">
        <v>9.8841156113948081</v>
      </c>
      <c r="M33" s="87">
        <v>9.927448442590137</v>
      </c>
      <c r="N33" s="87">
        <v>8.8513116128784386</v>
      </c>
      <c r="O33" s="87">
        <v>9.8850439242839983</v>
      </c>
      <c r="P33" s="87">
        <v>8.9883530474289888</v>
      </c>
      <c r="Q33" s="87">
        <v>21.180217107675837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33.931512338761486</v>
      </c>
      <c r="C38" s="204">
        <v>28.480666016883887</v>
      </c>
      <c r="D38" s="204">
        <v>27.152875211495271</v>
      </c>
      <c r="E38" s="204">
        <v>35.732975600384464</v>
      </c>
      <c r="F38" s="204">
        <v>40.119819632531168</v>
      </c>
      <c r="G38" s="204">
        <v>38.471290237936316</v>
      </c>
      <c r="H38" s="204">
        <v>38.103128707335699</v>
      </c>
      <c r="I38" s="204">
        <v>41.19625371066207</v>
      </c>
      <c r="J38" s="204">
        <v>34.550630515751784</v>
      </c>
      <c r="K38" s="204">
        <v>33.180951692077016</v>
      </c>
      <c r="L38" s="204">
        <v>30.913808033951131</v>
      </c>
      <c r="M38" s="204">
        <v>23.828556527008384</v>
      </c>
      <c r="N38" s="204">
        <v>27.792788545671741</v>
      </c>
      <c r="O38" s="204">
        <v>31.180597480558717</v>
      </c>
      <c r="P38" s="204">
        <v>36.530286350877077</v>
      </c>
      <c r="Q38" s="204">
        <v>38.714175486188999</v>
      </c>
    </row>
    <row r="39" spans="1:17" x14ac:dyDescent="0.25">
      <c r="A39" s="152" t="s">
        <v>310</v>
      </c>
      <c r="B39" s="264">
        <v>28.969512426183918</v>
      </c>
      <c r="C39" s="264">
        <v>24.247242534010756</v>
      </c>
      <c r="D39" s="264">
        <v>22.358735816143433</v>
      </c>
      <c r="E39" s="264">
        <v>32.280360730389063</v>
      </c>
      <c r="F39" s="264">
        <v>36.951072618909571</v>
      </c>
      <c r="G39" s="264">
        <v>35.344162398566993</v>
      </c>
      <c r="H39" s="264">
        <v>35.99714976329637</v>
      </c>
      <c r="I39" s="264">
        <v>38.423318614883655</v>
      </c>
      <c r="J39" s="264">
        <v>32.223918596994942</v>
      </c>
      <c r="K39" s="264">
        <v>30.792342261735353</v>
      </c>
      <c r="L39" s="264">
        <v>29.053268624747403</v>
      </c>
      <c r="M39" s="264">
        <v>21.959860349579653</v>
      </c>
      <c r="N39" s="264">
        <v>26.126659300894623</v>
      </c>
      <c r="O39" s="264">
        <v>29.319883330105259</v>
      </c>
      <c r="P39" s="264">
        <v>34.838361071361035</v>
      </c>
      <c r="Q39" s="264">
        <v>34.727311089450019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9.9176175677047479E-3</v>
      </c>
      <c r="D42" s="208">
        <v>0</v>
      </c>
      <c r="E42" s="208">
        <v>4.2827692641040374E-2</v>
      </c>
      <c r="F42" s="208">
        <v>8.0895747202161805E-2</v>
      </c>
      <c r="G42" s="208">
        <v>9.8661494469617805E-2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28.969512426183918</v>
      </c>
      <c r="C44" s="208">
        <v>24.23732491644305</v>
      </c>
      <c r="D44" s="208">
        <v>22.358735816143433</v>
      </c>
      <c r="E44" s="208">
        <v>32.237533037748022</v>
      </c>
      <c r="F44" s="208">
        <v>36.870176871707407</v>
      </c>
      <c r="G44" s="208">
        <v>35.245500904097376</v>
      </c>
      <c r="H44" s="208">
        <v>35.99714976329637</v>
      </c>
      <c r="I44" s="208">
        <v>38.423318614883655</v>
      </c>
      <c r="J44" s="208">
        <v>32.223918596994942</v>
      </c>
      <c r="K44" s="208">
        <v>30.792342261735353</v>
      </c>
      <c r="L44" s="208">
        <v>29.053268624747403</v>
      </c>
      <c r="M44" s="208">
        <v>21.959860349579653</v>
      </c>
      <c r="N44" s="208">
        <v>26.126659300894623</v>
      </c>
      <c r="O44" s="208">
        <v>29.319883330105259</v>
      </c>
      <c r="P44" s="208">
        <v>34.838361071361035</v>
      </c>
      <c r="Q44" s="208">
        <v>34.727311089450019</v>
      </c>
    </row>
    <row r="45" spans="1:17" x14ac:dyDescent="0.25">
      <c r="A45" s="152" t="s">
        <v>309</v>
      </c>
      <c r="B45" s="264">
        <v>4.9619999125775696</v>
      </c>
      <c r="C45" s="264">
        <v>4.2334234828731301</v>
      </c>
      <c r="D45" s="264">
        <v>4.7941393953518396</v>
      </c>
      <c r="E45" s="264">
        <v>3.4526148699954007</v>
      </c>
      <c r="F45" s="264">
        <v>3.1687470136215996</v>
      </c>
      <c r="G45" s="264">
        <v>3.1271278393693254</v>
      </c>
      <c r="H45" s="264">
        <v>2.1059789440393257</v>
      </c>
      <c r="I45" s="264">
        <v>2.7729350957784118</v>
      </c>
      <c r="J45" s="264">
        <v>2.3267119187568452</v>
      </c>
      <c r="K45" s="264">
        <v>2.3886094303416652</v>
      </c>
      <c r="L45" s="264">
        <v>1.8605394092037282</v>
      </c>
      <c r="M45" s="264">
        <v>1.8686961774287318</v>
      </c>
      <c r="N45" s="264">
        <v>1.6661292447771179</v>
      </c>
      <c r="O45" s="264">
        <v>1.8607141504534583</v>
      </c>
      <c r="P45" s="264">
        <v>1.6919252795160453</v>
      </c>
      <c r="Q45" s="264">
        <v>3.9868643967389814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0.22581416809181407</v>
      </c>
      <c r="C49" s="87">
        <v>0.22645429943403481</v>
      </c>
      <c r="D49" s="87">
        <v>0.24811672803173365</v>
      </c>
      <c r="E49" s="87">
        <v>0.17462063018931115</v>
      </c>
      <c r="F49" s="87">
        <v>0.15257352605917107</v>
      </c>
      <c r="G49" s="87">
        <v>0.15570064897569519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4.7361857444857556</v>
      </c>
      <c r="C52" s="87">
        <v>4.0069691834390957</v>
      </c>
      <c r="D52" s="87">
        <v>4.5460226673201056</v>
      </c>
      <c r="E52" s="87">
        <v>3.2779942398060897</v>
      </c>
      <c r="F52" s="87">
        <v>3.0161734875624284</v>
      </c>
      <c r="G52" s="87">
        <v>2.97142719039363</v>
      </c>
      <c r="H52" s="87">
        <v>2.1059789440393257</v>
      </c>
      <c r="I52" s="87">
        <v>2.7729350957784118</v>
      </c>
      <c r="J52" s="87">
        <v>2.3267119187568452</v>
      </c>
      <c r="K52" s="87">
        <v>2.3886094303416652</v>
      </c>
      <c r="L52" s="87">
        <v>1.8605394092037282</v>
      </c>
      <c r="M52" s="87">
        <v>1.8686961774287318</v>
      </c>
      <c r="N52" s="87">
        <v>1.6661292447771179</v>
      </c>
      <c r="O52" s="87">
        <v>1.8607141504534583</v>
      </c>
      <c r="P52" s="87">
        <v>1.6919252795160453</v>
      </c>
      <c r="Q52" s="87">
        <v>3.9868643967389814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0.99999999999999978</v>
      </c>
      <c r="D62" s="77">
        <f t="shared" si="0"/>
        <v>1.0000000000000002</v>
      </c>
      <c r="E62" s="77">
        <f t="shared" si="0"/>
        <v>1</v>
      </c>
      <c r="F62" s="77">
        <f t="shared" si="0"/>
        <v>1</v>
      </c>
      <c r="G62" s="77">
        <f t="shared" si="0"/>
        <v>1</v>
      </c>
      <c r="H62" s="77">
        <f t="shared" si="0"/>
        <v>0.99999999999999989</v>
      </c>
      <c r="I62" s="77">
        <f t="shared" si="0"/>
        <v>1</v>
      </c>
      <c r="J62" s="77">
        <f t="shared" si="0"/>
        <v>1</v>
      </c>
      <c r="K62" s="77">
        <f t="shared" si="0"/>
        <v>1.0000000000000002</v>
      </c>
      <c r="L62" s="77">
        <f t="shared" si="0"/>
        <v>0.99999999999999989</v>
      </c>
      <c r="M62" s="77">
        <f t="shared" si="0"/>
        <v>1.0000000000000002</v>
      </c>
      <c r="N62" s="77">
        <f t="shared" si="0"/>
        <v>1</v>
      </c>
      <c r="O62" s="77">
        <f t="shared" si="0"/>
        <v>1</v>
      </c>
      <c r="P62" s="77">
        <f t="shared" si="0"/>
        <v>0.99999999999999989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5.3822509775033736E-2</v>
      </c>
      <c r="C67" s="201">
        <f t="shared" si="5"/>
        <v>5.7667828221190764E-2</v>
      </c>
      <c r="D67" s="201">
        <f t="shared" si="5"/>
        <v>5.7339671659746703E-2</v>
      </c>
      <c r="E67" s="201">
        <f t="shared" si="5"/>
        <v>6.6154993161179898E-2</v>
      </c>
      <c r="F67" s="201">
        <f t="shared" si="5"/>
        <v>6.6806221010274974E-2</v>
      </c>
      <c r="G67" s="201">
        <f t="shared" si="5"/>
        <v>6.7774730989754062E-2</v>
      </c>
      <c r="H67" s="201">
        <f t="shared" si="5"/>
        <v>3.8074376615925172E-2</v>
      </c>
      <c r="I67" s="201">
        <f t="shared" si="5"/>
        <v>3.3864655227293691E-2</v>
      </c>
      <c r="J67" s="201">
        <f t="shared" si="5"/>
        <v>3.7875173298479482E-2</v>
      </c>
      <c r="K67" s="201">
        <f t="shared" si="5"/>
        <v>3.5817298344250736E-2</v>
      </c>
      <c r="L67" s="201">
        <f t="shared" si="5"/>
        <v>4.2389586188467152E-2</v>
      </c>
      <c r="M67" s="201">
        <f t="shared" si="5"/>
        <v>4.2322954945083403E-2</v>
      </c>
      <c r="N67" s="201">
        <f t="shared" si="5"/>
        <v>3.9595536677624395E-2</v>
      </c>
      <c r="O67" s="201">
        <f t="shared" si="5"/>
        <v>3.7340875565688582E-2</v>
      </c>
      <c r="P67" s="201">
        <f t="shared" si="5"/>
        <v>3.438851024024963E-2</v>
      </c>
      <c r="Q67" s="201">
        <f t="shared" si="5"/>
        <v>2.6145597372624018E-2</v>
      </c>
    </row>
    <row r="68" spans="1:17" x14ac:dyDescent="0.25">
      <c r="A68" s="127" t="s">
        <v>306</v>
      </c>
      <c r="B68" s="200">
        <f t="shared" ref="B68:Q68" si="6">IF(B$15=0,0,B$15/B$5)</f>
        <v>4.628768136663941E-2</v>
      </c>
      <c r="C68" s="200">
        <f t="shared" si="6"/>
        <v>4.6502503531881838E-2</v>
      </c>
      <c r="D68" s="200">
        <f t="shared" si="6"/>
        <v>5.0784353638813222E-2</v>
      </c>
      <c r="E68" s="200">
        <f t="shared" si="6"/>
        <v>3.5835432977688216E-2</v>
      </c>
      <c r="F68" s="200">
        <f t="shared" si="6"/>
        <v>3.1359679941274476E-2</v>
      </c>
      <c r="G68" s="200">
        <f t="shared" si="6"/>
        <v>3.1943137947449199E-2</v>
      </c>
      <c r="H68" s="200">
        <f t="shared" si="6"/>
        <v>2.501852448589138E-2</v>
      </c>
      <c r="I68" s="200">
        <f t="shared" si="6"/>
        <v>2.9038813510360993E-2</v>
      </c>
      <c r="J68" s="200">
        <f t="shared" si="6"/>
        <v>2.892800795579965E-2</v>
      </c>
      <c r="K68" s="200">
        <f t="shared" si="6"/>
        <v>3.0390815677150622E-2</v>
      </c>
      <c r="L68" s="200">
        <f t="shared" si="6"/>
        <v>2.6537768271576549E-2</v>
      </c>
      <c r="M68" s="200">
        <f t="shared" si="6"/>
        <v>3.2026874494629279E-2</v>
      </c>
      <c r="N68" s="200">
        <f t="shared" si="6"/>
        <v>2.6538073258513144E-2</v>
      </c>
      <c r="O68" s="200">
        <f t="shared" si="6"/>
        <v>2.6510972045023753E-2</v>
      </c>
      <c r="P68" s="200">
        <f t="shared" si="6"/>
        <v>2.1923029539918044E-2</v>
      </c>
      <c r="Q68" s="200">
        <f t="shared" si="6"/>
        <v>3.889708895243843E-2</v>
      </c>
    </row>
    <row r="69" spans="1:17" x14ac:dyDescent="0.25">
      <c r="A69" s="127" t="s">
        <v>305</v>
      </c>
      <c r="B69" s="200">
        <f t="shared" ref="B69:Q69" si="7">IF(B$26=0,0,B$26/B$5)</f>
        <v>0.39344529161643499</v>
      </c>
      <c r="C69" s="200">
        <f t="shared" si="7"/>
        <v>0.3952712800209956</v>
      </c>
      <c r="D69" s="200">
        <f t="shared" si="7"/>
        <v>0.43166700592991231</v>
      </c>
      <c r="E69" s="200">
        <f t="shared" si="7"/>
        <v>0.30460118031034983</v>
      </c>
      <c r="F69" s="200">
        <f t="shared" si="7"/>
        <v>0.26655727950083308</v>
      </c>
      <c r="G69" s="200">
        <f t="shared" si="7"/>
        <v>0.27151667255331818</v>
      </c>
      <c r="H69" s="200">
        <f t="shared" si="7"/>
        <v>0.21265745813007672</v>
      </c>
      <c r="I69" s="200">
        <f t="shared" si="7"/>
        <v>0.24682991483806843</v>
      </c>
      <c r="J69" s="200">
        <f t="shared" si="7"/>
        <v>0.24588806762429705</v>
      </c>
      <c r="K69" s="200">
        <f t="shared" si="7"/>
        <v>0.25832193325578029</v>
      </c>
      <c r="L69" s="200">
        <f t="shared" si="7"/>
        <v>0.2255710303084007</v>
      </c>
      <c r="M69" s="200">
        <f t="shared" si="7"/>
        <v>0.27222843320434886</v>
      </c>
      <c r="N69" s="200">
        <f t="shared" si="7"/>
        <v>0.22557362269736173</v>
      </c>
      <c r="O69" s="200">
        <f t="shared" si="7"/>
        <v>0.22534326238270189</v>
      </c>
      <c r="P69" s="200">
        <f t="shared" si="7"/>
        <v>0.18634575108930335</v>
      </c>
      <c r="Q69" s="200">
        <f t="shared" si="7"/>
        <v>0.33062525609572663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0.50644451724189177</v>
      </c>
      <c r="C71" s="200">
        <f t="shared" si="9"/>
        <v>0.50055838822593168</v>
      </c>
      <c r="D71" s="200">
        <f t="shared" si="9"/>
        <v>0.46020896877152784</v>
      </c>
      <c r="E71" s="200">
        <f t="shared" si="9"/>
        <v>0.59340839355078212</v>
      </c>
      <c r="F71" s="200">
        <f t="shared" si="9"/>
        <v>0.6352768195476175</v>
      </c>
      <c r="G71" s="200">
        <f t="shared" si="9"/>
        <v>0.62876545850947851</v>
      </c>
      <c r="H71" s="200">
        <f t="shared" si="9"/>
        <v>0.72424964076810672</v>
      </c>
      <c r="I71" s="200">
        <f t="shared" si="9"/>
        <v>0.69026661642427689</v>
      </c>
      <c r="J71" s="200">
        <f t="shared" si="9"/>
        <v>0.68730875112142376</v>
      </c>
      <c r="K71" s="200">
        <f t="shared" si="9"/>
        <v>0.6754699527228184</v>
      </c>
      <c r="L71" s="200">
        <f t="shared" si="9"/>
        <v>0.70550161523155552</v>
      </c>
      <c r="M71" s="200">
        <f t="shared" si="9"/>
        <v>0.65342173735593856</v>
      </c>
      <c r="N71" s="200">
        <f t="shared" si="9"/>
        <v>0.70829276736650071</v>
      </c>
      <c r="O71" s="200">
        <f t="shared" si="9"/>
        <v>0.71080489000658575</v>
      </c>
      <c r="P71" s="200">
        <f t="shared" si="9"/>
        <v>0.75734270913052881</v>
      </c>
      <c r="Q71" s="200">
        <f t="shared" si="9"/>
        <v>0.60433205757921082</v>
      </c>
    </row>
    <row r="72" spans="1:17" x14ac:dyDescent="0.25">
      <c r="A72" s="142" t="s">
        <v>310</v>
      </c>
      <c r="B72" s="199">
        <f t="shared" ref="B72:Q72" si="10">IF(B$39=0,0,B$39/B$5)</f>
        <v>0.4323842270552688</v>
      </c>
      <c r="C72" s="199">
        <f t="shared" si="10"/>
        <v>0.42615438257492072</v>
      </c>
      <c r="D72" s="199">
        <f t="shared" si="10"/>
        <v>0.37895400294942672</v>
      </c>
      <c r="E72" s="199">
        <f t="shared" si="10"/>
        <v>0.53607170078648092</v>
      </c>
      <c r="F72" s="199">
        <f t="shared" si="10"/>
        <v>0.58510133164157829</v>
      </c>
      <c r="G72" s="199">
        <f t="shared" si="10"/>
        <v>0.57765643779355991</v>
      </c>
      <c r="H72" s="199">
        <f t="shared" si="10"/>
        <v>0.68422000159068042</v>
      </c>
      <c r="I72" s="199">
        <f t="shared" si="10"/>
        <v>0.64380451480769929</v>
      </c>
      <c r="J72" s="199">
        <f t="shared" si="10"/>
        <v>0.64102393839214444</v>
      </c>
      <c r="K72" s="199">
        <f t="shared" si="10"/>
        <v>0.62684464763937742</v>
      </c>
      <c r="L72" s="199">
        <f t="shared" si="10"/>
        <v>0.6630411859970331</v>
      </c>
      <c r="M72" s="199">
        <f t="shared" si="10"/>
        <v>0.60217873816453171</v>
      </c>
      <c r="N72" s="199">
        <f t="shared" si="10"/>
        <v>0.66583185015287971</v>
      </c>
      <c r="O72" s="199">
        <f t="shared" si="10"/>
        <v>0.66838733473454781</v>
      </c>
      <c r="P72" s="199">
        <f t="shared" si="10"/>
        <v>0.72226586186665998</v>
      </c>
      <c r="Q72" s="199">
        <f t="shared" si="10"/>
        <v>0.54209671525530934</v>
      </c>
    </row>
    <row r="73" spans="1:17" x14ac:dyDescent="0.25">
      <c r="A73" s="142" t="s">
        <v>309</v>
      </c>
      <c r="B73" s="199">
        <f t="shared" ref="B73:Q73" si="11">IF(B$45=0,0,B$45/B$5)</f>
        <v>7.4060290186623065E-2</v>
      </c>
      <c r="C73" s="199">
        <f t="shared" si="11"/>
        <v>7.4404005651010949E-2</v>
      </c>
      <c r="D73" s="199">
        <f t="shared" si="11"/>
        <v>8.1254965822101163E-2</v>
      </c>
      <c r="E73" s="199">
        <f t="shared" si="11"/>
        <v>5.7336692764301138E-2</v>
      </c>
      <c r="F73" s="199">
        <f t="shared" si="11"/>
        <v>5.0175487906039179E-2</v>
      </c>
      <c r="G73" s="199">
        <f t="shared" si="11"/>
        <v>5.1109020715918718E-2</v>
      </c>
      <c r="H73" s="199">
        <f t="shared" si="11"/>
        <v>4.0029639177426204E-2</v>
      </c>
      <c r="I73" s="199">
        <f t="shared" si="11"/>
        <v>4.6462101616577586E-2</v>
      </c>
      <c r="J73" s="199">
        <f t="shared" si="11"/>
        <v>4.6284812729279444E-2</v>
      </c>
      <c r="K73" s="199">
        <f t="shared" si="11"/>
        <v>4.8625305083440998E-2</v>
      </c>
      <c r="L73" s="199">
        <f t="shared" si="11"/>
        <v>4.2460429234522472E-2</v>
      </c>
      <c r="M73" s="199">
        <f t="shared" si="11"/>
        <v>5.1242999191406853E-2</v>
      </c>
      <c r="N73" s="199">
        <f t="shared" si="11"/>
        <v>4.2460917213621031E-2</v>
      </c>
      <c r="O73" s="199">
        <f t="shared" si="11"/>
        <v>4.2417555272037999E-2</v>
      </c>
      <c r="P73" s="199">
        <f t="shared" si="11"/>
        <v>3.5076847263868872E-2</v>
      </c>
      <c r="Q73" s="199">
        <f t="shared" si="11"/>
        <v>6.2235342323901488E-2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1.5804020137351902</v>
      </c>
      <c r="C80" s="230">
        <f>IF(C$5=0,0,C$5/TEL_fec!C$5)</f>
        <v>1.5761920358992374</v>
      </c>
      <c r="D80" s="230">
        <f>IF(D$5=0,0,D$5/TEL_fec!D$5)</f>
        <v>1.4426793815881134</v>
      </c>
      <c r="E80" s="230">
        <f>IF(E$5=0,0,E$5/TEL_fec!E$5)</f>
        <v>1.3739790033442889</v>
      </c>
      <c r="F80" s="230">
        <f>IF(F$5=0,0,F$5/TEL_fec!F$5)</f>
        <v>1.3605854394288552</v>
      </c>
      <c r="G80" s="230">
        <f>IF(G$5=0,0,G$5/TEL_fec!G$5)</f>
        <v>1.3411424913451515</v>
      </c>
      <c r="H80" s="230">
        <f>IF(H$5=0,0,H$5/TEL_fec!H$5)</f>
        <v>1.2694638118007644</v>
      </c>
      <c r="I80" s="230">
        <f>IF(I$5=0,0,I$5/TEL_fec!I$5)</f>
        <v>1.4272710868125054</v>
      </c>
      <c r="J80" s="230">
        <f>IF(J$5=0,0,J$5/TEL_fec!J$5)</f>
        <v>1.2761405179558782</v>
      </c>
      <c r="K80" s="230">
        <f>IF(K$5=0,0,K$5/TEL_fec!K$5)</f>
        <v>1.3494608891557749</v>
      </c>
      <c r="L80" s="230">
        <f>IF(L$5=0,0,L$5/TEL_fec!L$5)</f>
        <v>1.1402339021639332</v>
      </c>
      <c r="M80" s="230">
        <f>IF(M$5=0,0,M$5/TEL_fec!M$5)</f>
        <v>1.1420290320821551</v>
      </c>
      <c r="N80" s="230">
        <f>IF(N$5=0,0,N$5/TEL_fec!N$5)</f>
        <v>1.2206942328958006</v>
      </c>
      <c r="O80" s="230">
        <f>IF(O$5=0,0,O$5/TEL_fec!O$5)</f>
        <v>1.2944003732789537</v>
      </c>
      <c r="P80" s="230">
        <f>IF(P$5=0,0,P$5/TEL_fec!P$5)</f>
        <v>1.4055288505699282</v>
      </c>
      <c r="Q80" s="230">
        <f>IF(Q$5=0,0,Q$5/TEL_fec!Q$5)</f>
        <v>1.8486494143522167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1.2400657841263449</v>
      </c>
      <c r="C85" s="273">
        <f>IF(C$10=0,0,C$10/TEL_fec!C$10)</f>
        <v>1.3251222</v>
      </c>
      <c r="D85" s="273">
        <f>IF(D$10=0,0,D$10/TEL_fec!D$10)</f>
        <v>1.2059747966298562</v>
      </c>
      <c r="E85" s="273">
        <f>IF(E$10=0,0,E$10/TEL_fec!E$10)</f>
        <v>1.3251221999999998</v>
      </c>
      <c r="F85" s="273">
        <f>IF(F$10=0,0,F$10/TEL_fec!F$10)</f>
        <v>1.3251222000000002</v>
      </c>
      <c r="G85" s="273">
        <f>IF(G$10=0,0,G$10/TEL_fec!G$10)</f>
        <v>1.3251221999999998</v>
      </c>
      <c r="H85" s="273">
        <f>IF(H$10=0,0,H$10/TEL_fec!H$10)</f>
        <v>0.70463844000000009</v>
      </c>
      <c r="I85" s="273">
        <f>IF(I$10=0,0,I$10/TEL_fec!I$10)</f>
        <v>0.70463844000000009</v>
      </c>
      <c r="J85" s="273">
        <f>IF(J$10=0,0,J$10/TEL_fec!J$10)</f>
        <v>0.70463844000000009</v>
      </c>
      <c r="K85" s="273">
        <f>IF(K$10=0,0,K$10/TEL_fec!K$10)</f>
        <v>0.70463844000000009</v>
      </c>
      <c r="L85" s="273">
        <f>IF(L$10=0,0,L$10/TEL_fec!L$10)</f>
        <v>0.70463844000000009</v>
      </c>
      <c r="M85" s="273">
        <f>IF(M$10=0,0,M$10/TEL_fec!M$10)</f>
        <v>0.70463844000000009</v>
      </c>
      <c r="N85" s="273">
        <f>IF(N$10=0,0,N$10/TEL_fec!N$10)</f>
        <v>0.70463844000000009</v>
      </c>
      <c r="O85" s="273">
        <f>IF(O$10=0,0,O$10/TEL_fec!O$10)</f>
        <v>0.70463844000000009</v>
      </c>
      <c r="P85" s="273">
        <f>IF(P$10=0,0,P$10/TEL_fec!P$10)</f>
        <v>0.70463844000000009</v>
      </c>
      <c r="Q85" s="273">
        <f>IF(Q$10=0,0,Q$10/TEL_fec!Q$10)</f>
        <v>0.70463844000000009</v>
      </c>
    </row>
    <row r="86" spans="1:17" x14ac:dyDescent="0.25">
      <c r="A86" s="127" t="s">
        <v>306</v>
      </c>
      <c r="B86" s="296">
        <f>IF(B$15=0,0,B$15/TEL_fec!B$15)</f>
        <v>2.3750503764399413</v>
      </c>
      <c r="C86" s="296">
        <f>IF(C$15=0,0,C$15/TEL_fec!C$15)</f>
        <v>2.3797168616007518</v>
      </c>
      <c r="D86" s="296">
        <f>IF(D$15=0,0,D$15/TEL_fec!D$15)</f>
        <v>2.3786994871900151</v>
      </c>
      <c r="E86" s="296">
        <f>IF(E$15=0,0,E$15/TEL_fec!E$15)</f>
        <v>1.598573380533713</v>
      </c>
      <c r="F86" s="296">
        <f>IF(F$15=0,0,F$15/TEL_fec!F$15)</f>
        <v>1.3852790464367413</v>
      </c>
      <c r="G86" s="296">
        <f>IF(G$15=0,0,G$15/TEL_fec!G$15)</f>
        <v>1.3908885247479592</v>
      </c>
      <c r="H86" s="296">
        <f>IF(H$15=0,0,H$15/TEL_fec!H$15)</f>
        <v>1.0311499914263285</v>
      </c>
      <c r="I86" s="296">
        <f>IF(I$15=0,0,I$15/TEL_fec!I$15)</f>
        <v>1.3456284491683748</v>
      </c>
      <c r="J86" s="296">
        <f>IF(J$15=0,0,J$15/TEL_fec!J$15)</f>
        <v>1.1985519167144711</v>
      </c>
      <c r="K86" s="296">
        <f>IF(K$15=0,0,K$15/TEL_fec!K$15)</f>
        <v>1.3315040239160478</v>
      </c>
      <c r="L86" s="296">
        <f>IF(L$15=0,0,L$15/TEL_fec!L$15)</f>
        <v>0.98242220894119958</v>
      </c>
      <c r="M86" s="296">
        <f>IF(M$15=0,0,M$15/TEL_fec!M$15)</f>
        <v>1.1874942816928993</v>
      </c>
      <c r="N86" s="296">
        <f>IF(N$15=0,0,N$15/TEL_fec!N$15)</f>
        <v>1.0517586828052297</v>
      </c>
      <c r="O86" s="296">
        <f>IF(O$15=0,0,O$15/TEL_fec!O$15)</f>
        <v>1.1141254780936973</v>
      </c>
      <c r="P86" s="296">
        <f>IF(P$15=0,0,P$15/TEL_fec!P$15)</f>
        <v>1.000414915734408</v>
      </c>
      <c r="Q86" s="296">
        <f>IF(Q$15=0,0,Q$15/TEL_fec!Q$15)</f>
        <v>2.3345946299393132</v>
      </c>
    </row>
    <row r="87" spans="1:17" x14ac:dyDescent="0.25">
      <c r="A87" s="127" t="s">
        <v>305</v>
      </c>
      <c r="B87" s="296">
        <f>IF(B$26=0,0,B$26/TEL_fec!B$26)</f>
        <v>2.3750503764399413</v>
      </c>
      <c r="C87" s="296">
        <f>IF(C$26=0,0,C$26/TEL_fec!C$26)</f>
        <v>2.3797168616007518</v>
      </c>
      <c r="D87" s="296">
        <f>IF(D$26=0,0,D$26/TEL_fec!D$26)</f>
        <v>2.3786994871900151</v>
      </c>
      <c r="E87" s="296">
        <f>IF(E$26=0,0,E$26/TEL_fec!E$26)</f>
        <v>1.598573380533713</v>
      </c>
      <c r="F87" s="296">
        <f>IF(F$26=0,0,F$26/TEL_fec!F$26)</f>
        <v>1.3852790464367415</v>
      </c>
      <c r="G87" s="296">
        <f>IF(G$26=0,0,G$26/TEL_fec!G$26)</f>
        <v>1.390888524747959</v>
      </c>
      <c r="H87" s="296">
        <f>IF(H$26=0,0,H$26/TEL_fec!H$26)</f>
        <v>1.0311499914263287</v>
      </c>
      <c r="I87" s="296">
        <f>IF(I$26=0,0,I$26/TEL_fec!I$26)</f>
        <v>1.3456284491683748</v>
      </c>
      <c r="J87" s="296">
        <f>IF(J$26=0,0,J$26/TEL_fec!J$26)</f>
        <v>1.1985519167144711</v>
      </c>
      <c r="K87" s="296">
        <f>IF(K$26=0,0,K$26/TEL_fec!K$26)</f>
        <v>1.3315040239160478</v>
      </c>
      <c r="L87" s="296">
        <f>IF(L$26=0,0,L$26/TEL_fec!L$26)</f>
        <v>0.98242220894119969</v>
      </c>
      <c r="M87" s="296">
        <f>IF(M$26=0,0,M$26/TEL_fec!M$26)</f>
        <v>1.1874942816928993</v>
      </c>
      <c r="N87" s="296">
        <f>IF(N$26=0,0,N$26/TEL_fec!N$26)</f>
        <v>1.0517586828052297</v>
      </c>
      <c r="O87" s="296">
        <f>IF(O$26=0,0,O$26/TEL_fec!O$26)</f>
        <v>1.1141254780936971</v>
      </c>
      <c r="P87" s="296">
        <f>IF(P$26=0,0,P$26/TEL_fec!P$26)</f>
        <v>1.000414915734408</v>
      </c>
      <c r="Q87" s="296">
        <f>IF(Q$26=0,0,Q$26/TEL_fec!Q$26)</f>
        <v>2.3345946299393128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2.1898631141450089</v>
      </c>
      <c r="C89" s="296">
        <f>IF(C$38=0,0,C$38/TEL_fec!C$38)</f>
        <v>2.1840795940767719</v>
      </c>
      <c r="D89" s="296">
        <f>IF(D$38=0,0,D$38/TEL_fec!D$38)</f>
        <v>2.1022574083284766</v>
      </c>
      <c r="E89" s="296">
        <f>IF(E$38=0,0,E$38/TEL_fec!E$38)</f>
        <v>2.1190867163770402</v>
      </c>
      <c r="F89" s="296">
        <f>IF(F$38=0,0,F$38/TEL_fec!F$38)</f>
        <v>2.1271998115592026</v>
      </c>
      <c r="G89" s="296">
        <f>IF(G$38=0,0,G$38/TEL_fec!G$38)</f>
        <v>2.1159459636905971</v>
      </c>
      <c r="H89" s="296">
        <f>IF(H$38=0,0,H$38/TEL_fec!H$38)</f>
        <v>2.1240849453000434</v>
      </c>
      <c r="I89" s="296">
        <f>IF(I$38=0,0,I$38/TEL_fec!I$38)</f>
        <v>2.1838245603818236</v>
      </c>
      <c r="J89" s="296">
        <f>IF(J$38=0,0,J$38/TEL_fec!J$38)</f>
        <v>2.1162114594271739</v>
      </c>
      <c r="K89" s="296">
        <f>IF(K$38=0,0,K$38/TEL_fec!K$38)</f>
        <v>2.1467758471766731</v>
      </c>
      <c r="L89" s="296">
        <f>IF(L$38=0,0,L$38/TEL_fec!L$38)</f>
        <v>2.0525477360398607</v>
      </c>
      <c r="M89" s="296">
        <f>IF(M$38=0,0,M$38/TEL_fec!M$38)</f>
        <v>2.0328564217791101</v>
      </c>
      <c r="N89" s="296">
        <f>IF(N$38=0,0,N$38/TEL_fec!N$38)</f>
        <v>2.0957368334217943</v>
      </c>
      <c r="O89" s="296">
        <f>IF(O$38=0,0,O$38/TEL_fec!O$38)</f>
        <v>2.1317485384211095</v>
      </c>
      <c r="P89" s="296">
        <f>IF(P$38=0,0,P$38/TEL_fec!P$38)</f>
        <v>2.1896304372728332</v>
      </c>
      <c r="Q89" s="296">
        <f>IF(Q$38=0,0,Q$38/TEL_fec!Q$38)</f>
        <v>2.320694897889322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50.682734171755158</v>
      </c>
      <c r="C3" s="46">
        <v>45.20334799871231</v>
      </c>
      <c r="D3" s="46">
        <v>51.917932770230209</v>
      </c>
      <c r="E3" s="46">
        <v>49.547525832745009</v>
      </c>
      <c r="F3" s="46">
        <v>60.338042948693918</v>
      </c>
      <c r="G3" s="46">
        <v>53.615452739414536</v>
      </c>
      <c r="H3" s="46">
        <v>46.27312265714508</v>
      </c>
      <c r="I3" s="46">
        <v>45.890742615662283</v>
      </c>
      <c r="J3" s="46">
        <v>39.959092011344588</v>
      </c>
      <c r="K3" s="46">
        <v>34.677159795259406</v>
      </c>
      <c r="L3" s="46">
        <v>48.3</v>
      </c>
      <c r="M3" s="46">
        <v>42.893147558134004</v>
      </c>
      <c r="N3" s="46">
        <v>40.255259154825069</v>
      </c>
      <c r="O3" s="46">
        <v>36.925265086933926</v>
      </c>
      <c r="P3" s="46">
        <v>35.227680172104691</v>
      </c>
      <c r="Q3" s="46">
        <v>34.960157625847849</v>
      </c>
    </row>
    <row r="5" spans="1:17" x14ac:dyDescent="0.25">
      <c r="A5" s="31" t="s">
        <v>257</v>
      </c>
      <c r="B5" s="46">
        <v>8.5662618562377517</v>
      </c>
      <c r="C5" s="46">
        <v>7.4513285167616941</v>
      </c>
      <c r="D5" s="46">
        <v>8.6766976857656157</v>
      </c>
      <c r="E5" s="46">
        <v>9.9011518267518284</v>
      </c>
      <c r="F5" s="46">
        <v>10.399047386586169</v>
      </c>
      <c r="G5" s="46">
        <v>86.298926483912282</v>
      </c>
      <c r="H5" s="46">
        <v>81.995219606742211</v>
      </c>
      <c r="I5" s="46">
        <v>86.793112287460005</v>
      </c>
      <c r="J5" s="46">
        <v>92.058954004225086</v>
      </c>
      <c r="K5" s="46">
        <v>72.29148922927449</v>
      </c>
      <c r="L5" s="46">
        <v>81.391242704981806</v>
      </c>
      <c r="M5" s="46">
        <v>72.224219666641957</v>
      </c>
      <c r="N5" s="46">
        <v>62.51094895845165</v>
      </c>
      <c r="O5" s="46">
        <v>65.919701853893542</v>
      </c>
      <c r="P5" s="46">
        <v>92.952009505658225</v>
      </c>
      <c r="Q5" s="46">
        <v>82.821510011386962</v>
      </c>
    </row>
    <row r="6" spans="1:17" x14ac:dyDescent="0.25">
      <c r="A6" s="294" t="s">
        <v>256</v>
      </c>
      <c r="B6" s="293">
        <v>10.70782732029719</v>
      </c>
      <c r="C6" s="293">
        <v>10.438250862325853</v>
      </c>
      <c r="D6" s="293">
        <v>10.75525390898035</v>
      </c>
      <c r="E6" s="293">
        <v>11.240347027750028</v>
      </c>
      <c r="F6" s="293">
        <v>11.399766130397456</v>
      </c>
      <c r="G6" s="293">
        <v>91.742285739766558</v>
      </c>
      <c r="H6" s="293">
        <v>87.368112068851744</v>
      </c>
      <c r="I6" s="293">
        <v>92.370844535159918</v>
      </c>
      <c r="J6" s="293">
        <v>101.10620843217707</v>
      </c>
      <c r="K6" s="293">
        <v>106.74951900721305</v>
      </c>
      <c r="L6" s="293">
        <v>101.85841852165836</v>
      </c>
      <c r="M6" s="293">
        <v>99.957852046294846</v>
      </c>
      <c r="N6" s="293">
        <v>100.06689375806988</v>
      </c>
      <c r="O6" s="293">
        <v>106.2116728906562</v>
      </c>
      <c r="P6" s="293">
        <v>123.34632683980428</v>
      </c>
      <c r="Q6" s="293">
        <v>125.53720852223189</v>
      </c>
    </row>
    <row r="7" spans="1:17" x14ac:dyDescent="0.25">
      <c r="A7" s="292" t="s">
        <v>255</v>
      </c>
      <c r="B7" s="291"/>
      <c r="C7" s="291">
        <v>5.6405411982869795</v>
      </c>
      <c r="D7" s="291">
        <v>0.31700304665449686</v>
      </c>
      <c r="E7" s="291">
        <v>0.48509311876967764</v>
      </c>
      <c r="F7" s="291">
        <v>0.72817830338688128</v>
      </c>
      <c r="G7" s="291">
        <v>80.342519609369106</v>
      </c>
      <c r="H7" s="291">
        <v>0</v>
      </c>
      <c r="I7" s="291">
        <v>5.0027324663081743</v>
      </c>
      <c r="J7" s="291">
        <v>8.7353638970171517</v>
      </c>
      <c r="K7" s="291">
        <v>5.6433105750359829</v>
      </c>
      <c r="L7" s="291">
        <v>0</v>
      </c>
      <c r="M7" s="291">
        <v>0</v>
      </c>
      <c r="N7" s="291">
        <v>0.10904171177503486</v>
      </c>
      <c r="O7" s="291">
        <v>6.1447791325863221</v>
      </c>
      <c r="P7" s="291">
        <v>17.134653949148074</v>
      </c>
      <c r="Q7" s="291">
        <v>2.1908816824276158</v>
      </c>
    </row>
    <row r="8" spans="1:17" x14ac:dyDescent="0.25">
      <c r="A8" s="290" t="s">
        <v>254</v>
      </c>
      <c r="B8" s="289"/>
      <c r="C8" s="289">
        <f>B6+C7-C6</f>
        <v>5.9101176562583166</v>
      </c>
      <c r="D8" s="289">
        <f t="shared" ref="D8:Q8" si="0">C6+D7-D6</f>
        <v>0</v>
      </c>
      <c r="E8" s="289">
        <f t="shared" si="0"/>
        <v>0</v>
      </c>
      <c r="F8" s="289">
        <f t="shared" si="0"/>
        <v>0.56875920073945352</v>
      </c>
      <c r="G8" s="289">
        <f t="shared" si="0"/>
        <v>0</v>
      </c>
      <c r="H8" s="289">
        <f t="shared" si="0"/>
        <v>4.3741736709148142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4.8911004855546878</v>
      </c>
      <c r="M8" s="289">
        <f t="shared" si="0"/>
        <v>1.9005664753635187</v>
      </c>
      <c r="N8" s="289">
        <f t="shared" si="0"/>
        <v>0</v>
      </c>
      <c r="O8" s="289">
        <f t="shared" si="0"/>
        <v>0</v>
      </c>
      <c r="P8" s="289">
        <f t="shared" si="0"/>
        <v>0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2.1415654640594379</v>
      </c>
      <c r="C9" s="287">
        <f t="shared" ref="C9:Q9" si="1">C6-C5</f>
        <v>2.9869223455641594</v>
      </c>
      <c r="D9" s="287">
        <f t="shared" si="1"/>
        <v>2.0785562232147345</v>
      </c>
      <c r="E9" s="287">
        <f t="shared" si="1"/>
        <v>1.3391952009981996</v>
      </c>
      <c r="F9" s="287">
        <f t="shared" si="1"/>
        <v>1.0007187438112872</v>
      </c>
      <c r="G9" s="287">
        <f t="shared" si="1"/>
        <v>5.4433592558542756</v>
      </c>
      <c r="H9" s="287">
        <f t="shared" si="1"/>
        <v>5.3728924621095331</v>
      </c>
      <c r="I9" s="287">
        <f t="shared" si="1"/>
        <v>5.5777322476999132</v>
      </c>
      <c r="J9" s="287">
        <f t="shared" si="1"/>
        <v>9.0472544279519838</v>
      </c>
      <c r="K9" s="287">
        <f t="shared" si="1"/>
        <v>34.458029777938563</v>
      </c>
      <c r="L9" s="287">
        <f t="shared" si="1"/>
        <v>20.467175816676558</v>
      </c>
      <c r="M9" s="287">
        <f t="shared" si="1"/>
        <v>27.733632379652889</v>
      </c>
      <c r="N9" s="287">
        <f t="shared" si="1"/>
        <v>37.555944799618231</v>
      </c>
      <c r="O9" s="287">
        <f t="shared" si="1"/>
        <v>40.291971036762661</v>
      </c>
      <c r="P9" s="287">
        <f t="shared" si="1"/>
        <v>30.394317334146052</v>
      </c>
      <c r="Q9" s="287">
        <f t="shared" si="1"/>
        <v>42.715698510844931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1.9819891179866036</v>
      </c>
      <c r="C12" s="38">
        <v>1.69953</v>
      </c>
      <c r="D12" s="38">
        <v>1.9999199999999999</v>
      </c>
      <c r="E12" s="38">
        <v>2.3002400000000001</v>
      </c>
      <c r="F12" s="38">
        <v>2.4005700000000001</v>
      </c>
      <c r="G12" s="38">
        <v>23.478669304471136</v>
      </c>
      <c r="H12" s="38">
        <v>22.400870000000001</v>
      </c>
      <c r="I12" s="38">
        <v>23.71829</v>
      </c>
      <c r="J12" s="38">
        <v>25.23845</v>
      </c>
      <c r="K12" s="38">
        <v>19.699760000000001</v>
      </c>
      <c r="L12" s="38">
        <v>22.260220877782288</v>
      </c>
      <c r="M12" s="38">
        <v>19.991282844790646</v>
      </c>
      <c r="N12" s="38">
        <v>17.363954622286126</v>
      </c>
      <c r="O12" s="38">
        <v>18.461855741928556</v>
      </c>
      <c r="P12" s="38">
        <v>25.738106477517942</v>
      </c>
      <c r="Q12" s="38">
        <v>22.618351546537635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0.26272260580928375</v>
      </c>
      <c r="C20" s="51">
        <v>0.19997000000000001</v>
      </c>
      <c r="D20" s="51">
        <v>0.29985000000000001</v>
      </c>
      <c r="E20" s="51">
        <v>0.40015000000000001</v>
      </c>
      <c r="F20" s="51">
        <v>0.40010000000000001</v>
      </c>
      <c r="G20" s="51">
        <v>0.45381788638972276</v>
      </c>
      <c r="H20" s="51">
        <v>0.29998999999999998</v>
      </c>
      <c r="I20" s="51">
        <v>0.20091000000000001</v>
      </c>
      <c r="J20" s="51">
        <v>0.29883999999999999</v>
      </c>
      <c r="K20" s="51">
        <v>0.20013</v>
      </c>
      <c r="L20" s="51">
        <v>0.19109458015116862</v>
      </c>
      <c r="M20" s="51">
        <v>0.52549477729084526</v>
      </c>
      <c r="N20" s="51">
        <v>0.62093713865242139</v>
      </c>
      <c r="O20" s="51">
        <v>1.2896621558342074</v>
      </c>
      <c r="P20" s="51">
        <v>3.5069645582845701</v>
      </c>
      <c r="Q20" s="51">
        <v>1.5046093300548378</v>
      </c>
    </row>
    <row r="21" spans="1:17" x14ac:dyDescent="0.25">
      <c r="A21" s="53" t="s">
        <v>66</v>
      </c>
      <c r="B21" s="51">
        <v>0.26272260580928375</v>
      </c>
      <c r="C21" s="51">
        <v>0.19997000000000001</v>
      </c>
      <c r="D21" s="51">
        <v>0.29985000000000001</v>
      </c>
      <c r="E21" s="51">
        <v>0.40015000000000001</v>
      </c>
      <c r="F21" s="51">
        <v>0.40010000000000001</v>
      </c>
      <c r="G21" s="51">
        <v>0.45381788638972276</v>
      </c>
      <c r="H21" s="51">
        <v>0.29998999999999998</v>
      </c>
      <c r="I21" s="51">
        <v>0.20091000000000001</v>
      </c>
      <c r="J21" s="51">
        <v>0.29883999999999999</v>
      </c>
      <c r="K21" s="51">
        <v>0.20013</v>
      </c>
      <c r="L21" s="51">
        <v>0.19109458015116862</v>
      </c>
      <c r="M21" s="51">
        <v>0.52549477729084526</v>
      </c>
      <c r="N21" s="51">
        <v>0.62093713865242139</v>
      </c>
      <c r="O21" s="51">
        <v>1.2896621558342074</v>
      </c>
      <c r="P21" s="51">
        <v>3.5069645582845701</v>
      </c>
      <c r="Q21" s="51">
        <v>1.5046093300548378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21.0425911187907</v>
      </c>
      <c r="H23" s="51">
        <v>20.501519999999999</v>
      </c>
      <c r="I23" s="51">
        <v>21.91065</v>
      </c>
      <c r="J23" s="51">
        <v>23.44631</v>
      </c>
      <c r="K23" s="51">
        <v>18</v>
      </c>
      <c r="L23" s="51">
        <v>20.612516886666498</v>
      </c>
      <c r="M23" s="51">
        <v>18.773287474921201</v>
      </c>
      <c r="N23" s="51">
        <v>16.313079225473505</v>
      </c>
      <c r="O23" s="51">
        <v>17.076667061295904</v>
      </c>
      <c r="P23" s="51">
        <v>20.847032037321398</v>
      </c>
      <c r="Q23" s="51">
        <v>19.298866315460469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21.0425911187907</v>
      </c>
      <c r="H24" s="51">
        <v>20.501519999999999</v>
      </c>
      <c r="I24" s="51">
        <v>21.91065</v>
      </c>
      <c r="J24" s="51">
        <v>23.44631</v>
      </c>
      <c r="K24" s="51">
        <v>18</v>
      </c>
      <c r="L24" s="51">
        <v>20.612516886666498</v>
      </c>
      <c r="M24" s="51">
        <v>18.773287474921201</v>
      </c>
      <c r="N24" s="51">
        <v>16.313079225473505</v>
      </c>
      <c r="O24" s="51">
        <v>17.076667061295904</v>
      </c>
      <c r="P24" s="51">
        <v>20.847032037321398</v>
      </c>
      <c r="Q24" s="51">
        <v>19.298866315460469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1.7192665121773198</v>
      </c>
      <c r="C30" s="62">
        <v>1.49956</v>
      </c>
      <c r="D30" s="62">
        <v>1.70007</v>
      </c>
      <c r="E30" s="62">
        <v>1.9000900000000001</v>
      </c>
      <c r="F30" s="62">
        <v>2.00047</v>
      </c>
      <c r="G30" s="62">
        <v>1.9822602992907157</v>
      </c>
      <c r="H30" s="62">
        <v>1.5993599999999999</v>
      </c>
      <c r="I30" s="62">
        <v>1.60673</v>
      </c>
      <c r="J30" s="62">
        <v>1.4933000000000001</v>
      </c>
      <c r="K30" s="62">
        <v>1.49963</v>
      </c>
      <c r="L30" s="62">
        <v>1.4566094109646219</v>
      </c>
      <c r="M30" s="62">
        <v>0.69250059257860141</v>
      </c>
      <c r="N30" s="62">
        <v>0.42993825816020015</v>
      </c>
      <c r="O30" s="62">
        <v>9.5526524798445978E-2</v>
      </c>
      <c r="P30" s="62">
        <v>1.3841098819119766</v>
      </c>
      <c r="Q30" s="62">
        <v>1.8148759010223301</v>
      </c>
    </row>
    <row r="32" spans="1:17" x14ac:dyDescent="0.25">
      <c r="A32" s="31" t="s">
        <v>63</v>
      </c>
      <c r="B32" s="70">
        <v>0.61708149036729554</v>
      </c>
      <c r="C32" s="70">
        <v>0.46968849615600006</v>
      </c>
      <c r="D32" s="70">
        <v>0.70428612078000008</v>
      </c>
      <c r="E32" s="70">
        <v>0.93987023922000013</v>
      </c>
      <c r="F32" s="70">
        <v>0.93975279948000012</v>
      </c>
      <c r="G32" s="70">
        <v>1.0659250916991718</v>
      </c>
      <c r="H32" s="70">
        <v>0.70461495205200009</v>
      </c>
      <c r="I32" s="70">
        <v>0.47189636326800005</v>
      </c>
      <c r="J32" s="70">
        <v>0.70191383803200003</v>
      </c>
      <c r="K32" s="70">
        <v>0.47006430332400007</v>
      </c>
      <c r="L32" s="70">
        <v>0.44884195616724815</v>
      </c>
      <c r="M32" s="70">
        <v>1.2342794003278956</v>
      </c>
      <c r="N32" s="70">
        <v>1.4584539223936865</v>
      </c>
      <c r="O32" s="70">
        <v>3.0291517653801763</v>
      </c>
      <c r="P32" s="70">
        <v>8.2371401182830954</v>
      </c>
      <c r="Q32" s="70">
        <v>3.534018570464287</v>
      </c>
    </row>
    <row r="34" spans="1:17" x14ac:dyDescent="0.25">
      <c r="A34" s="184" t="s">
        <v>252</v>
      </c>
      <c r="B34" s="190">
        <f t="shared" ref="B34:Q34" si="2">IF(B$12=0,"",B$12/B$3*1000)</f>
        <v>39.105804972359614</v>
      </c>
      <c r="C34" s="190">
        <f t="shared" si="2"/>
        <v>37.597436367952518</v>
      </c>
      <c r="D34" s="190">
        <f t="shared" si="2"/>
        <v>38.520794131979692</v>
      </c>
      <c r="E34" s="190">
        <f t="shared" si="2"/>
        <v>46.42492155440415</v>
      </c>
      <c r="F34" s="190">
        <f t="shared" si="2"/>
        <v>39.78534739751553</v>
      </c>
      <c r="G34" s="190">
        <f t="shared" si="2"/>
        <v>437.90862717477665</v>
      </c>
      <c r="H34" s="190">
        <f t="shared" si="2"/>
        <v>484.10110910336539</v>
      </c>
      <c r="I34" s="190">
        <f t="shared" si="2"/>
        <v>516.84258410551558</v>
      </c>
      <c r="J34" s="190">
        <f t="shared" si="2"/>
        <v>631.60719449868077</v>
      </c>
      <c r="K34" s="190">
        <f t="shared" si="2"/>
        <v>568.09035446706594</v>
      </c>
      <c r="L34" s="190">
        <f t="shared" si="2"/>
        <v>460.87413825636207</v>
      </c>
      <c r="M34" s="190">
        <f t="shared" si="2"/>
        <v>466.07171501452609</v>
      </c>
      <c r="N34" s="190">
        <f t="shared" si="2"/>
        <v>431.34623864928841</v>
      </c>
      <c r="O34" s="190">
        <f t="shared" si="2"/>
        <v>499.97896287172</v>
      </c>
      <c r="P34" s="190">
        <f t="shared" si="2"/>
        <v>730.62166886307944</v>
      </c>
      <c r="Q34" s="190">
        <f t="shared" si="2"/>
        <v>646.97510201769569</v>
      </c>
    </row>
    <row r="35" spans="1:17" x14ac:dyDescent="0.25">
      <c r="A35" s="286" t="s">
        <v>251</v>
      </c>
      <c r="B35" s="285">
        <f t="shared" ref="B35:Q35" si="3">IF(B$12=0,"",B$12/B$5*1000)</f>
        <v>231.37153069204456</v>
      </c>
      <c r="C35" s="285">
        <f t="shared" si="3"/>
        <v>228.08415924447874</v>
      </c>
      <c r="D35" s="285">
        <f t="shared" si="3"/>
        <v>230.4932213186278</v>
      </c>
      <c r="E35" s="285">
        <f t="shared" si="3"/>
        <v>232.32044516123906</v>
      </c>
      <c r="F35" s="285">
        <f t="shared" si="3"/>
        <v>230.84518329020389</v>
      </c>
      <c r="G35" s="285">
        <f t="shared" si="3"/>
        <v>272.06212476870144</v>
      </c>
      <c r="H35" s="285">
        <f t="shared" si="3"/>
        <v>273.19726817535161</v>
      </c>
      <c r="I35" s="285">
        <f t="shared" si="3"/>
        <v>273.27387363924328</v>
      </c>
      <c r="J35" s="285">
        <f t="shared" si="3"/>
        <v>274.15529834112243</v>
      </c>
      <c r="K35" s="285">
        <f t="shared" si="3"/>
        <v>272.50455357921402</v>
      </c>
      <c r="L35" s="285">
        <f t="shared" si="3"/>
        <v>273.49651065617388</v>
      </c>
      <c r="M35" s="285">
        <f t="shared" si="3"/>
        <v>276.79472256069215</v>
      </c>
      <c r="N35" s="285">
        <f t="shared" si="3"/>
        <v>277.77461247352369</v>
      </c>
      <c r="O35" s="285">
        <f t="shared" si="3"/>
        <v>280.06582588689469</v>
      </c>
      <c r="P35" s="285">
        <f t="shared" si="3"/>
        <v>276.89671922532455</v>
      </c>
      <c r="Q35" s="285">
        <f t="shared" si="3"/>
        <v>273.0975509070999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</v>
      </c>
      <c r="E36" s="285">
        <f>IF(WWP_ued!E$5=0,"",WWP_ued!E$5/E$5*1000)</f>
        <v>103.78806517096423</v>
      </c>
      <c r="F36" s="285">
        <f>IF(WWP_ued!F$5=0,"",WWP_ued!F$5/F$5*1000)</f>
        <v>103.78806517096422</v>
      </c>
      <c r="G36" s="285">
        <f>IF(WWP_ued!G$5=0,"",WWP_ued!G$5/G$5*1000)</f>
        <v>103.78806517096422</v>
      </c>
      <c r="H36" s="285">
        <f>IF(WWP_ued!H$5=0,"",WWP_ued!H$5/H$5*1000)</f>
        <v>103.78806517096422</v>
      </c>
      <c r="I36" s="285">
        <f>IF(WWP_ued!I$5=0,"",WWP_ued!I$5/I$5*1000)</f>
        <v>103.78806517096422</v>
      </c>
      <c r="J36" s="285">
        <f>IF(WWP_ued!J$5=0,"",WWP_ued!J$5/J$5*1000)</f>
        <v>103.78806517096423</v>
      </c>
      <c r="K36" s="285">
        <f>IF(WWP_ued!K$5=0,"",WWP_ued!K$5/K$5*1000)</f>
        <v>103.78806517096422</v>
      </c>
      <c r="L36" s="285">
        <f>IF(WWP_ued!L$5=0,"",WWP_ued!L$5/L$5*1000)</f>
        <v>103.78806517096422</v>
      </c>
      <c r="M36" s="285">
        <f>IF(WWP_ued!M$5=0,"",WWP_ued!M$5/M$5*1000)</f>
        <v>103.7880651709642</v>
      </c>
      <c r="N36" s="285">
        <f>IF(WWP_ued!N$5=0,"",WWP_ued!N$5/N$5*1000)</f>
        <v>103.78806517096423</v>
      </c>
      <c r="O36" s="285">
        <f>IF(WWP_ued!O$5=0,"",WWP_ued!O$5/O$5*1000)</f>
        <v>103.7880651709642</v>
      </c>
      <c r="P36" s="285">
        <f>IF(WWP_ued!P$5=0,"",WWP_ued!P$5/P$5*1000)</f>
        <v>103.78806517096423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0.31134454007202395</v>
      </c>
      <c r="C37" s="283">
        <f t="shared" si="4"/>
        <v>0.27636375713050082</v>
      </c>
      <c r="D37" s="283">
        <f t="shared" si="4"/>
        <v>0.35215714667586712</v>
      </c>
      <c r="E37" s="283">
        <f t="shared" si="4"/>
        <v>0.40859659827670158</v>
      </c>
      <c r="F37" s="283">
        <f t="shared" si="4"/>
        <v>0.39147069216061187</v>
      </c>
      <c r="G37" s="283">
        <f t="shared" si="4"/>
        <v>4.5399723377686635E-2</v>
      </c>
      <c r="H37" s="283">
        <f t="shared" si="4"/>
        <v>3.1454802963099202E-2</v>
      </c>
      <c r="I37" s="283">
        <f t="shared" si="4"/>
        <v>1.9895884706190879E-2</v>
      </c>
      <c r="J37" s="283">
        <f t="shared" si="4"/>
        <v>2.7811289442576704E-2</v>
      </c>
      <c r="K37" s="283">
        <f t="shared" si="4"/>
        <v>2.3861422845963608E-2</v>
      </c>
      <c r="L37" s="283">
        <f t="shared" si="4"/>
        <v>2.0163409816621944E-2</v>
      </c>
      <c r="M37" s="283">
        <f t="shared" si="4"/>
        <v>6.1740880258193423E-2</v>
      </c>
      <c r="N37" s="283">
        <f t="shared" si="4"/>
        <v>8.3993189000955107E-2</v>
      </c>
      <c r="O37" s="283">
        <f t="shared" si="4"/>
        <v>0.16407623414046599</v>
      </c>
      <c r="P37" s="283">
        <f t="shared" si="4"/>
        <v>0.32003675660749092</v>
      </c>
      <c r="Q37" s="283">
        <f t="shared" si="4"/>
        <v>0.15624562927112459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1.9819891179866036</v>
      </c>
      <c r="C5" s="96">
        <v>1.6995300000000002</v>
      </c>
      <c r="D5" s="96">
        <v>1.9999199999999999</v>
      </c>
      <c r="E5" s="96">
        <v>2.3002400000000001</v>
      </c>
      <c r="F5" s="96">
        <v>2.4005700000000001</v>
      </c>
      <c r="G5" s="96">
        <v>23.47866930447114</v>
      </c>
      <c r="H5" s="96">
        <v>22.400870000000001</v>
      </c>
      <c r="I5" s="96">
        <v>23.718289999999996</v>
      </c>
      <c r="J5" s="96">
        <v>25.238450000000007</v>
      </c>
      <c r="K5" s="96">
        <v>19.699759999999998</v>
      </c>
      <c r="L5" s="96">
        <v>22.260220877782285</v>
      </c>
      <c r="M5" s="96">
        <v>19.991282844790639</v>
      </c>
      <c r="N5" s="96">
        <v>17.363954622286126</v>
      </c>
      <c r="O5" s="96">
        <v>18.461855741928556</v>
      </c>
      <c r="P5" s="96">
        <v>25.738106477517942</v>
      </c>
      <c r="Q5" s="96">
        <v>22.618351546537639</v>
      </c>
    </row>
    <row r="6" spans="1:17" x14ac:dyDescent="0.25">
      <c r="A6" s="132" t="s">
        <v>83</v>
      </c>
      <c r="B6" s="160">
        <v>5.334395450413352E-3</v>
      </c>
      <c r="C6" s="160">
        <v>4.5741750131557896E-3</v>
      </c>
      <c r="D6" s="160">
        <v>5.382655258989559E-3</v>
      </c>
      <c r="E6" s="160">
        <v>6.1909471043532461E-3</v>
      </c>
      <c r="F6" s="160">
        <v>6.4609788066885511E-3</v>
      </c>
      <c r="G6" s="160">
        <v>6.3191319055656378E-2</v>
      </c>
      <c r="H6" s="160">
        <v>6.0290491975399749E-2</v>
      </c>
      <c r="I6" s="160">
        <v>6.3836242651075778E-2</v>
      </c>
      <c r="J6" s="160">
        <v>6.7927654916819194E-2</v>
      </c>
      <c r="K6" s="160">
        <v>5.3020629207584387E-2</v>
      </c>
      <c r="L6" s="160">
        <v>5.9911943964790604E-2</v>
      </c>
      <c r="M6" s="160">
        <v>5.3805244078993224E-2</v>
      </c>
      <c r="N6" s="160">
        <v>2.9213190280058105E-2</v>
      </c>
      <c r="O6" s="160">
        <v>6.490779763753585E-3</v>
      </c>
      <c r="P6" s="160">
        <v>6.9272447991742273E-2</v>
      </c>
      <c r="Q6" s="160">
        <v>6.0875829484002081E-2</v>
      </c>
    </row>
    <row r="7" spans="1:17" x14ac:dyDescent="0.25">
      <c r="A7" s="76" t="s">
        <v>82</v>
      </c>
      <c r="B7" s="159">
        <v>6.2283639734934584E-3</v>
      </c>
      <c r="C7" s="159">
        <v>5.3407414439411082E-3</v>
      </c>
      <c r="D7" s="159">
        <v>6.2847114370247663E-3</v>
      </c>
      <c r="E7" s="159">
        <v>7.2284614564091807E-3</v>
      </c>
      <c r="F7" s="159">
        <v>7.5437466170539544E-3</v>
      </c>
      <c r="G7" s="159">
        <v>7.3781282003246171E-2</v>
      </c>
      <c r="H7" s="159">
        <v>7.0394317716861166E-2</v>
      </c>
      <c r="I7" s="159">
        <v>7.453428558625852E-2</v>
      </c>
      <c r="J7" s="159">
        <v>7.9311360138294387E-2</v>
      </c>
      <c r="K7" s="159">
        <v>6.1906129734510894E-2</v>
      </c>
      <c r="L7" s="159">
        <v>6.9952330463866466E-2</v>
      </c>
      <c r="M7" s="159">
        <v>6.2822234857120671E-2</v>
      </c>
      <c r="N7" s="159">
        <v>3.4108903920316631E-2</v>
      </c>
      <c r="O7" s="159">
        <v>8.3932560680006537E-3</v>
      </c>
      <c r="P7" s="159">
        <v>8.0881521334162487E-2</v>
      </c>
      <c r="Q7" s="159">
        <v>7.1077749435563373E-2</v>
      </c>
    </row>
    <row r="8" spans="1:17" x14ac:dyDescent="0.25">
      <c r="A8" s="76" t="s">
        <v>81</v>
      </c>
      <c r="B8" s="159">
        <v>7.9280539554518279E-3</v>
      </c>
      <c r="C8" s="159">
        <v>6.7982035908433864E-3</v>
      </c>
      <c r="D8" s="159">
        <v>7.9997783654301522E-3</v>
      </c>
      <c r="E8" s="159">
        <v>9.2010731365739888E-3</v>
      </c>
      <c r="F8" s="159">
        <v>9.6023980712731816E-3</v>
      </c>
      <c r="G8" s="159">
        <v>9.3915832008778941E-2</v>
      </c>
      <c r="H8" s="159">
        <v>8.9604581779677853E-2</v>
      </c>
      <c r="I8" s="159">
        <v>9.4874326576562223E-2</v>
      </c>
      <c r="J8" s="159">
        <v>0.10095504134514911</v>
      </c>
      <c r="K8" s="159">
        <v>7.8800008926440207E-2</v>
      </c>
      <c r="L8" s="159">
        <v>8.9041978373024591E-2</v>
      </c>
      <c r="M8" s="159">
        <v>7.9966114644061337E-2</v>
      </c>
      <c r="N8" s="159">
        <v>4.3417056516354649E-2</v>
      </c>
      <c r="O8" s="159">
        <v>1.0683734485046394E-2</v>
      </c>
      <c r="P8" s="159">
        <v>0.10295369183066606</v>
      </c>
      <c r="Q8" s="159">
        <v>9.0474518662589196E-2</v>
      </c>
    </row>
    <row r="9" spans="1:17" x14ac:dyDescent="0.25">
      <c r="A9" s="76" t="s">
        <v>80</v>
      </c>
      <c r="B9" s="159">
        <v>3.5464584042531416E-2</v>
      </c>
      <c r="C9" s="159">
        <v>3.0410421515851535E-2</v>
      </c>
      <c r="D9" s="159">
        <v>3.5785429029191483E-2</v>
      </c>
      <c r="E9" s="159">
        <v>4.1159184002413807E-2</v>
      </c>
      <c r="F9" s="159">
        <v>4.2954431859577487E-2</v>
      </c>
      <c r="G9" s="159">
        <v>0.4201139316047684</v>
      </c>
      <c r="H9" s="159">
        <v>0.40082840492476934</v>
      </c>
      <c r="I9" s="159">
        <v>0.42440156780710331</v>
      </c>
      <c r="J9" s="159">
        <v>0.45160244473868844</v>
      </c>
      <c r="K9" s="159">
        <v>0.3524962815373141</v>
      </c>
      <c r="L9" s="159">
        <v>0.39831170966638896</v>
      </c>
      <c r="M9" s="159">
        <v>0.35771262522738356</v>
      </c>
      <c r="N9" s="159">
        <v>0.1942176299954107</v>
      </c>
      <c r="O9" s="159">
        <v>4.7791576805865134E-2</v>
      </c>
      <c r="P9" s="159">
        <v>0.46054301306901874</v>
      </c>
      <c r="Q9" s="159">
        <v>0.40471989580879536</v>
      </c>
    </row>
    <row r="10" spans="1:17" x14ac:dyDescent="0.25">
      <c r="A10" s="129" t="s">
        <v>79</v>
      </c>
      <c r="B10" s="158">
        <v>1.8773338984682208E-2</v>
      </c>
      <c r="C10" s="158">
        <v>1.6097895046491676E-2</v>
      </c>
      <c r="D10" s="158">
        <v>1.8943179738739317E-2</v>
      </c>
      <c r="E10" s="158">
        <v>2.1787801393174593E-2</v>
      </c>
      <c r="F10" s="158">
        <v>2.2738124017673431E-2</v>
      </c>
      <c r="G10" s="158">
        <v>0.2223892218993852</v>
      </c>
      <c r="H10" s="158">
        <v>0.21218034057068957</v>
      </c>
      <c r="I10" s="158">
        <v>0.22465890163883728</v>
      </c>
      <c r="J10" s="158">
        <v>0.23905780965097873</v>
      </c>
      <c r="K10" s="158">
        <v>0.18659551106545627</v>
      </c>
      <c r="L10" s="158">
        <v>0.21084811648059293</v>
      </c>
      <c r="M10" s="158">
        <v>0.18935680634067617</v>
      </c>
      <c r="N10" s="158">
        <v>0.16447083552606079</v>
      </c>
      <c r="O10" s="158">
        <v>0.17487012061983939</v>
      </c>
      <c r="P10" s="158">
        <v>0.24379054019082419</v>
      </c>
      <c r="Q10" s="158">
        <v>0.21424031898278675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5.632001695404662E-3</v>
      </c>
      <c r="C12" s="91">
        <v>4.8293685139475023E-3</v>
      </c>
      <c r="D12" s="91">
        <v>5.6829539216217946E-3</v>
      </c>
      <c r="E12" s="91">
        <v>6.5363404179523774E-3</v>
      </c>
      <c r="F12" s="91">
        <v>6.8214372053020294E-3</v>
      </c>
      <c r="G12" s="91">
        <v>6.6716766569815553E-2</v>
      </c>
      <c r="H12" s="91">
        <v>6.3654102171206872E-2</v>
      </c>
      <c r="I12" s="91">
        <v>6.7397670491651171E-2</v>
      </c>
      <c r="J12" s="91">
        <v>7.171734289529362E-2</v>
      </c>
      <c r="K12" s="91">
        <v>5.5978653319636883E-2</v>
      </c>
      <c r="L12" s="91">
        <v>6.3254434944177873E-2</v>
      </c>
      <c r="M12" s="91">
        <v>5.680704190220285E-2</v>
      </c>
      <c r="N12" s="91">
        <v>0.14802375197345471</v>
      </c>
      <c r="O12" s="91">
        <v>0.15738310855785545</v>
      </c>
      <c r="P12" s="91">
        <v>7.3137162057247254E-2</v>
      </c>
      <c r="Q12" s="91">
        <v>6.4272095694836023E-2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1.3141337289277546E-2</v>
      </c>
      <c r="C14" s="157">
        <v>1.1268526532544173E-2</v>
      </c>
      <c r="D14" s="157">
        <v>1.3260225817117523E-2</v>
      </c>
      <c r="E14" s="157">
        <v>1.5251460975222215E-2</v>
      </c>
      <c r="F14" s="157">
        <v>1.5916686812371402E-2</v>
      </c>
      <c r="G14" s="157">
        <v>0.15567245532956964</v>
      </c>
      <c r="H14" s="157">
        <v>0.1485262383994827</v>
      </c>
      <c r="I14" s="157">
        <v>0.1572612311471861</v>
      </c>
      <c r="J14" s="157">
        <v>0.16734046675568509</v>
      </c>
      <c r="K14" s="157">
        <v>0.13061685774581938</v>
      </c>
      <c r="L14" s="157">
        <v>0.14759368153641506</v>
      </c>
      <c r="M14" s="157">
        <v>0.13254976443847333</v>
      </c>
      <c r="N14" s="157">
        <v>1.6447083552606073E-2</v>
      </c>
      <c r="O14" s="157">
        <v>1.7487012061983942E-2</v>
      </c>
      <c r="P14" s="157">
        <v>0.17065337813357695</v>
      </c>
      <c r="Q14" s="157">
        <v>0.14996822328795073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18.938332006911629</v>
      </c>
      <c r="H15" s="206">
        <v>18.451367999999999</v>
      </c>
      <c r="I15" s="206">
        <v>19.719585000000002</v>
      </c>
      <c r="J15" s="206">
        <v>21.101679000000001</v>
      </c>
      <c r="K15" s="206">
        <v>16.2</v>
      </c>
      <c r="L15" s="206">
        <v>18.55126519799985</v>
      </c>
      <c r="M15" s="206">
        <v>16.895958727429083</v>
      </c>
      <c r="N15" s="206">
        <v>14.681771302926155</v>
      </c>
      <c r="O15" s="206">
        <v>15.369000355166314</v>
      </c>
      <c r="P15" s="206">
        <v>18.762328833589258</v>
      </c>
      <c r="Q15" s="206">
        <v>17.368979683914421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3.1974423109204505E-15</v>
      </c>
      <c r="J22" s="87">
        <v>0</v>
      </c>
      <c r="K22" s="87">
        <v>0</v>
      </c>
      <c r="L22" s="87">
        <v>3.1974423109204509E-15</v>
      </c>
      <c r="M22" s="87">
        <v>3.1974423109204505E-15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18.938332006911629</v>
      </c>
      <c r="H24" s="87">
        <v>18.451367999999999</v>
      </c>
      <c r="I24" s="87">
        <v>19.719584999999999</v>
      </c>
      <c r="J24" s="87">
        <v>21.101679000000001</v>
      </c>
      <c r="K24" s="87">
        <v>16.2</v>
      </c>
      <c r="L24" s="87">
        <v>18.551265197999847</v>
      </c>
      <c r="M24" s="87">
        <v>16.895958727429079</v>
      </c>
      <c r="N24" s="87">
        <v>14.681771302926155</v>
      </c>
      <c r="O24" s="87">
        <v>15.369000355166314</v>
      </c>
      <c r="P24" s="87">
        <v>18.762328833589258</v>
      </c>
      <c r="Q24" s="87">
        <v>17.368979683914421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0.73864271004255011</v>
      </c>
      <c r="C26" s="204">
        <v>0.64469941333429082</v>
      </c>
      <c r="D26" s="204">
        <v>0.72977965062606354</v>
      </c>
      <c r="E26" s="204">
        <v>0.81464176470333027</v>
      </c>
      <c r="F26" s="204">
        <v>0.85800421566528418</v>
      </c>
      <c r="G26" s="204">
        <v>0.52589240437830931</v>
      </c>
      <c r="H26" s="204">
        <v>0.37116937184024679</v>
      </c>
      <c r="I26" s="204">
        <v>0.35421784705292497</v>
      </c>
      <c r="J26" s="204">
        <v>0.28011096452632805</v>
      </c>
      <c r="K26" s="204">
        <v>0.36807111677533788</v>
      </c>
      <c r="L26" s="204">
        <v>0.30947234158620285</v>
      </c>
      <c r="M26" s="204">
        <v>2.5250883291593595E-3</v>
      </c>
      <c r="N26" s="204">
        <v>5.0341709746826967E-2</v>
      </c>
      <c r="O26" s="204">
        <v>2.0936491568586155E-3</v>
      </c>
      <c r="P26" s="204">
        <v>0.22358568905160359</v>
      </c>
      <c r="Q26" s="204">
        <v>0.4642367102870773</v>
      </c>
    </row>
    <row r="27" spans="1:17" x14ac:dyDescent="0.25">
      <c r="A27" s="156" t="s">
        <v>312</v>
      </c>
      <c r="B27" s="204">
        <v>0.32022245967307139</v>
      </c>
      <c r="C27" s="204">
        <v>0.25024314544624832</v>
      </c>
      <c r="D27" s="204">
        <v>0.35654137519171702</v>
      </c>
      <c r="E27" s="204">
        <v>0.46324116083874256</v>
      </c>
      <c r="F27" s="204">
        <v>0.46661225644130344</v>
      </c>
      <c r="G27" s="204">
        <v>2.5363083004492601</v>
      </c>
      <c r="H27" s="204">
        <v>2.318211775763857</v>
      </c>
      <c r="I27" s="204">
        <v>2.3548523591709882</v>
      </c>
      <c r="J27" s="204">
        <v>2.5956947651838798</v>
      </c>
      <c r="K27" s="204">
        <v>1.9756104164902213</v>
      </c>
      <c r="L27" s="204">
        <v>2.2155424613596373</v>
      </c>
      <c r="M27" s="204">
        <v>2.3462323023960718</v>
      </c>
      <c r="N27" s="204">
        <v>2.1085240194610888</v>
      </c>
      <c r="O27" s="204">
        <v>2.8401246977783234</v>
      </c>
      <c r="P27" s="204">
        <v>5.5376404879125909</v>
      </c>
      <c r="Q27" s="204">
        <v>3.4099022172126365</v>
      </c>
    </row>
    <row r="28" spans="1:17" x14ac:dyDescent="0.25">
      <c r="A28" s="152" t="s">
        <v>318</v>
      </c>
      <c r="B28" s="264">
        <v>0.25709060411387907</v>
      </c>
      <c r="C28" s="264">
        <v>0.19514063148605251</v>
      </c>
      <c r="D28" s="264">
        <v>0.29416704607837824</v>
      </c>
      <c r="E28" s="264">
        <v>0.39361365958204764</v>
      </c>
      <c r="F28" s="264">
        <v>0.39327856279469797</v>
      </c>
      <c r="G28" s="264">
        <v>0.38710111981990719</v>
      </c>
      <c r="H28" s="264">
        <v>0.23633589782879311</v>
      </c>
      <c r="I28" s="264">
        <v>0.1335123295083453</v>
      </c>
      <c r="J28" s="264">
        <v>0.22712265710470636</v>
      </c>
      <c r="K28" s="264">
        <v>0.14415134668036311</v>
      </c>
      <c r="L28" s="264">
        <v>0.12784014520698719</v>
      </c>
      <c r="M28" s="264">
        <v>0.46868773538863884</v>
      </c>
      <c r="N28" s="264">
        <v>0.47291338667896665</v>
      </c>
      <c r="O28" s="264">
        <v>1.132279047276352</v>
      </c>
      <c r="P28" s="264">
        <v>3.4338273962273229</v>
      </c>
      <c r="Q28" s="264">
        <v>1.4403372343600018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0.25709060411387907</v>
      </c>
      <c r="C33" s="208">
        <v>0.19514063148605251</v>
      </c>
      <c r="D33" s="208">
        <v>0.29416704607837824</v>
      </c>
      <c r="E33" s="208">
        <v>0.39361365958204764</v>
      </c>
      <c r="F33" s="208">
        <v>0.39327856279469797</v>
      </c>
      <c r="G33" s="208">
        <v>0.38710111981990719</v>
      </c>
      <c r="H33" s="208">
        <v>0.23633589782879311</v>
      </c>
      <c r="I33" s="208">
        <v>0.1335123295083453</v>
      </c>
      <c r="J33" s="208">
        <v>0.22712265710470636</v>
      </c>
      <c r="K33" s="208">
        <v>0.14415134668036311</v>
      </c>
      <c r="L33" s="208">
        <v>0.12784014520698719</v>
      </c>
      <c r="M33" s="208">
        <v>0.46868773538863884</v>
      </c>
      <c r="N33" s="208">
        <v>0.47291338667896665</v>
      </c>
      <c r="O33" s="208">
        <v>1.132279047276352</v>
      </c>
      <c r="P33" s="208">
        <v>3.4338273962273229</v>
      </c>
      <c r="Q33" s="208">
        <v>1.4403372343600018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2.1042591118790699</v>
      </c>
      <c r="H34" s="264">
        <v>2.0501520000000002</v>
      </c>
      <c r="I34" s="264">
        <v>2.191065</v>
      </c>
      <c r="J34" s="264">
        <v>2.3446310000000001</v>
      </c>
      <c r="K34" s="264">
        <v>1.8</v>
      </c>
      <c r="L34" s="264">
        <v>2.0612516886666499</v>
      </c>
      <c r="M34" s="264">
        <v>1.8773287474921201</v>
      </c>
      <c r="N34" s="264">
        <v>1.6313079225473506</v>
      </c>
      <c r="O34" s="264">
        <v>1.7076667061295905</v>
      </c>
      <c r="P34" s="264">
        <v>2.0847032037321398</v>
      </c>
      <c r="Q34" s="264">
        <v>1.929886631546047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3.5527136788005006E-16</v>
      </c>
      <c r="J41" s="87">
        <v>0</v>
      </c>
      <c r="K41" s="87">
        <v>0</v>
      </c>
      <c r="L41" s="87">
        <v>3.5527136788005006E-16</v>
      </c>
      <c r="M41" s="87">
        <v>3.5527136788005001E-16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2.1042591118790699</v>
      </c>
      <c r="H43" s="87">
        <v>2.0501520000000002</v>
      </c>
      <c r="I43" s="87">
        <v>2.1910649999999996</v>
      </c>
      <c r="J43" s="87">
        <v>2.3446310000000001</v>
      </c>
      <c r="K43" s="87">
        <v>1.8</v>
      </c>
      <c r="L43" s="87">
        <v>2.0612516886666494</v>
      </c>
      <c r="M43" s="87">
        <v>1.8773287474921196</v>
      </c>
      <c r="N43" s="87">
        <v>1.6313079225473506</v>
      </c>
      <c r="O43" s="87">
        <v>1.7076667061295905</v>
      </c>
      <c r="P43" s="87">
        <v>2.0847032037321398</v>
      </c>
      <c r="Q43" s="87">
        <v>1.929886631546047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6.3131855559192318E-2</v>
      </c>
      <c r="C45" s="264">
        <v>5.510251396019579E-2</v>
      </c>
      <c r="D45" s="264">
        <v>6.2374329113338761E-2</v>
      </c>
      <c r="E45" s="264">
        <v>6.9627501256694896E-2</v>
      </c>
      <c r="F45" s="264">
        <v>7.3333693646605483E-2</v>
      </c>
      <c r="G45" s="264">
        <v>4.4948068750282844E-2</v>
      </c>
      <c r="H45" s="264">
        <v>3.1723877935063823E-2</v>
      </c>
      <c r="I45" s="264">
        <v>3.0275029662643158E-2</v>
      </c>
      <c r="J45" s="264">
        <v>2.3941108079173337E-2</v>
      </c>
      <c r="K45" s="264">
        <v>3.1459069809857937E-2</v>
      </c>
      <c r="L45" s="264">
        <v>2.6450627486000244E-2</v>
      </c>
      <c r="M45" s="264">
        <v>2.1581951531276575E-4</v>
      </c>
      <c r="N45" s="264">
        <v>4.3027102347715359E-3</v>
      </c>
      <c r="O45" s="264">
        <v>1.7894437238107826E-4</v>
      </c>
      <c r="P45" s="264">
        <v>1.9109887953128509E-2</v>
      </c>
      <c r="Q45" s="264">
        <v>3.9678351306587804E-2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0.8493952118644098</v>
      </c>
      <c r="C47" s="242">
        <v>0.74136600460917756</v>
      </c>
      <c r="D47" s="242">
        <v>0.83920322035284423</v>
      </c>
      <c r="E47" s="242">
        <v>0.9367896073650025</v>
      </c>
      <c r="F47" s="242">
        <v>0.98665384852114579</v>
      </c>
      <c r="G47" s="242">
        <v>0.60474500616010396</v>
      </c>
      <c r="H47" s="242">
        <v>0.42682271542849848</v>
      </c>
      <c r="I47" s="242">
        <v>0.40732946951624605</v>
      </c>
      <c r="J47" s="242">
        <v>0.32211095949986257</v>
      </c>
      <c r="K47" s="242">
        <v>0.42325990626313537</v>
      </c>
      <c r="L47" s="242">
        <v>0.35587479788793319</v>
      </c>
      <c r="M47" s="242">
        <v>2.9037014880971476E-3</v>
      </c>
      <c r="N47" s="242">
        <v>5.788997391385544E-2</v>
      </c>
      <c r="O47" s="242">
        <v>2.4075720845565837E-3</v>
      </c>
      <c r="P47" s="242">
        <v>0.25711025254807807</v>
      </c>
      <c r="Q47" s="242">
        <v>0.53384462274976419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0.99999999999999989</v>
      </c>
      <c r="G51" s="77">
        <f t="shared" si="0"/>
        <v>0.99999999999999989</v>
      </c>
      <c r="H51" s="77">
        <f t="shared" si="0"/>
        <v>0.99999999999999989</v>
      </c>
      <c r="I51" s="77">
        <f t="shared" si="0"/>
        <v>1.0000000000000002</v>
      </c>
      <c r="J51" s="77">
        <f t="shared" si="0"/>
        <v>0.99999999999999967</v>
      </c>
      <c r="K51" s="77">
        <f t="shared" si="0"/>
        <v>1.0000000000000002</v>
      </c>
      <c r="L51" s="77">
        <f t="shared" si="0"/>
        <v>1.0000000000000002</v>
      </c>
      <c r="M51" s="77">
        <f t="shared" si="0"/>
        <v>1.0000000000000002</v>
      </c>
      <c r="N51" s="77">
        <f t="shared" si="0"/>
        <v>0.99999999999999989</v>
      </c>
      <c r="O51" s="77">
        <f t="shared" si="0"/>
        <v>1.0000000000000002</v>
      </c>
      <c r="P51" s="77">
        <f t="shared" si="0"/>
        <v>1</v>
      </c>
      <c r="Q51" s="77">
        <f t="shared" si="0"/>
        <v>0.99999999999999978</v>
      </c>
    </row>
    <row r="52" spans="1:17" x14ac:dyDescent="0.25">
      <c r="A52" s="132" t="s">
        <v>83</v>
      </c>
      <c r="B52" s="203">
        <f t="shared" ref="B52:Q52" si="1">IF(B$6=0,0,B$6/B$5)</f>
        <v>2.691435286906256E-3</v>
      </c>
      <c r="C52" s="203">
        <f t="shared" si="1"/>
        <v>2.691435286906256E-3</v>
      </c>
      <c r="D52" s="203">
        <f t="shared" si="1"/>
        <v>2.691435286906256E-3</v>
      </c>
      <c r="E52" s="203">
        <f t="shared" si="1"/>
        <v>2.691435286906256E-3</v>
      </c>
      <c r="F52" s="203">
        <f t="shared" si="1"/>
        <v>2.691435286906256E-3</v>
      </c>
      <c r="G52" s="203">
        <f t="shared" si="1"/>
        <v>2.6914352869062555E-3</v>
      </c>
      <c r="H52" s="203">
        <f t="shared" si="1"/>
        <v>2.691435286906256E-3</v>
      </c>
      <c r="I52" s="203">
        <f t="shared" si="1"/>
        <v>2.6914352869062564E-3</v>
      </c>
      <c r="J52" s="203">
        <f t="shared" si="1"/>
        <v>2.6914352869062551E-3</v>
      </c>
      <c r="K52" s="203">
        <f t="shared" si="1"/>
        <v>2.6914352869062564E-3</v>
      </c>
      <c r="L52" s="203">
        <f t="shared" si="1"/>
        <v>2.6914352869062564E-3</v>
      </c>
      <c r="M52" s="203">
        <f t="shared" si="1"/>
        <v>2.6914352869062568E-3</v>
      </c>
      <c r="N52" s="203">
        <f t="shared" si="1"/>
        <v>1.6824042054661807E-3</v>
      </c>
      <c r="O52" s="203">
        <f t="shared" si="1"/>
        <v>3.5157786164542672E-4</v>
      </c>
      <c r="P52" s="203">
        <f t="shared" si="1"/>
        <v>2.6914352869062564E-3</v>
      </c>
      <c r="Q52" s="203">
        <f t="shared" si="1"/>
        <v>2.6914352869062555E-3</v>
      </c>
    </row>
    <row r="53" spans="1:17" x14ac:dyDescent="0.25">
      <c r="A53" s="76" t="s">
        <v>82</v>
      </c>
      <c r="B53" s="202">
        <f t="shared" ref="B53:Q53" si="2">IF(B$7=0,0,B$7/B$5)</f>
        <v>3.142481417769094E-3</v>
      </c>
      <c r="C53" s="202">
        <f t="shared" si="2"/>
        <v>3.1424814177690935E-3</v>
      </c>
      <c r="D53" s="202">
        <f t="shared" si="2"/>
        <v>3.142481417769094E-3</v>
      </c>
      <c r="E53" s="202">
        <f t="shared" si="2"/>
        <v>3.142481417769094E-3</v>
      </c>
      <c r="F53" s="202">
        <f t="shared" si="2"/>
        <v>3.142481417769094E-3</v>
      </c>
      <c r="G53" s="202">
        <f t="shared" si="2"/>
        <v>3.142481417769094E-3</v>
      </c>
      <c r="H53" s="202">
        <f t="shared" si="2"/>
        <v>3.142481417769094E-3</v>
      </c>
      <c r="I53" s="202">
        <f t="shared" si="2"/>
        <v>3.1424814177690944E-3</v>
      </c>
      <c r="J53" s="202">
        <f t="shared" si="2"/>
        <v>3.1424814177690931E-3</v>
      </c>
      <c r="K53" s="202">
        <f t="shared" si="2"/>
        <v>3.1424814177690948E-3</v>
      </c>
      <c r="L53" s="202">
        <f t="shared" si="2"/>
        <v>3.1424814177690944E-3</v>
      </c>
      <c r="M53" s="202">
        <f t="shared" si="2"/>
        <v>3.1424814177690948E-3</v>
      </c>
      <c r="N53" s="202">
        <f t="shared" si="2"/>
        <v>1.9643511321170383E-3</v>
      </c>
      <c r="O53" s="202">
        <f t="shared" si="2"/>
        <v>4.5462689045602307E-4</v>
      </c>
      <c r="P53" s="202">
        <f t="shared" si="2"/>
        <v>3.142481417769094E-3</v>
      </c>
      <c r="Q53" s="202">
        <f t="shared" si="2"/>
        <v>3.1424814177690935E-3</v>
      </c>
    </row>
    <row r="54" spans="1:17" x14ac:dyDescent="0.25">
      <c r="A54" s="76" t="s">
        <v>81</v>
      </c>
      <c r="B54" s="202">
        <f t="shared" ref="B54:Q54" si="3">IF(B$8=0,0,B$8/B$5)</f>
        <v>4.0000491846824632E-3</v>
      </c>
      <c r="C54" s="202">
        <f t="shared" si="3"/>
        <v>4.0000491846824623E-3</v>
      </c>
      <c r="D54" s="202">
        <f t="shared" si="3"/>
        <v>4.0000491846824632E-3</v>
      </c>
      <c r="E54" s="202">
        <f t="shared" si="3"/>
        <v>4.0000491846824632E-3</v>
      </c>
      <c r="F54" s="202">
        <f t="shared" si="3"/>
        <v>4.0000491846824632E-3</v>
      </c>
      <c r="G54" s="202">
        <f t="shared" si="3"/>
        <v>4.0000491846824623E-3</v>
      </c>
      <c r="H54" s="202">
        <f t="shared" si="3"/>
        <v>4.0000491846824632E-3</v>
      </c>
      <c r="I54" s="202">
        <f t="shared" si="3"/>
        <v>4.0000491846824641E-3</v>
      </c>
      <c r="J54" s="202">
        <f t="shared" si="3"/>
        <v>4.0000491846824623E-3</v>
      </c>
      <c r="K54" s="202">
        <f t="shared" si="3"/>
        <v>4.0000491846824641E-3</v>
      </c>
      <c r="L54" s="202">
        <f t="shared" si="3"/>
        <v>4.0000491846824641E-3</v>
      </c>
      <c r="M54" s="202">
        <f t="shared" si="3"/>
        <v>4.0000491846824649E-3</v>
      </c>
      <c r="N54" s="202">
        <f t="shared" si="3"/>
        <v>2.5004129221018654E-3</v>
      </c>
      <c r="O54" s="202">
        <f t="shared" si="3"/>
        <v>5.7869233918791051E-4</v>
      </c>
      <c r="P54" s="202">
        <f t="shared" si="3"/>
        <v>4.0000491846824632E-3</v>
      </c>
      <c r="Q54" s="202">
        <f t="shared" si="3"/>
        <v>4.0000491846824623E-3</v>
      </c>
    </row>
    <row r="55" spans="1:17" x14ac:dyDescent="0.25">
      <c r="A55" s="76" t="s">
        <v>80</v>
      </c>
      <c r="B55" s="202">
        <f t="shared" ref="B55:Q55" si="4">IF(B$9=0,0,B$9/B$5)</f>
        <v>1.7893430251805814E-2</v>
      </c>
      <c r="C55" s="202">
        <f t="shared" si="4"/>
        <v>1.7893430251805811E-2</v>
      </c>
      <c r="D55" s="202">
        <f t="shared" si="4"/>
        <v>1.7893430251805814E-2</v>
      </c>
      <c r="E55" s="202">
        <f t="shared" si="4"/>
        <v>1.7893430251805814E-2</v>
      </c>
      <c r="F55" s="202">
        <f t="shared" si="4"/>
        <v>1.7893430251805814E-2</v>
      </c>
      <c r="G55" s="202">
        <f t="shared" si="4"/>
        <v>1.7893430251805811E-2</v>
      </c>
      <c r="H55" s="202">
        <f t="shared" si="4"/>
        <v>1.7893430251805814E-2</v>
      </c>
      <c r="I55" s="202">
        <f t="shared" si="4"/>
        <v>1.7893430251805818E-2</v>
      </c>
      <c r="J55" s="202">
        <f t="shared" si="4"/>
        <v>1.7893430251805807E-2</v>
      </c>
      <c r="K55" s="202">
        <f t="shared" si="4"/>
        <v>1.7893430251805818E-2</v>
      </c>
      <c r="L55" s="202">
        <f t="shared" si="4"/>
        <v>1.7893430251805818E-2</v>
      </c>
      <c r="M55" s="202">
        <f t="shared" si="4"/>
        <v>1.7893430251805821E-2</v>
      </c>
      <c r="N55" s="202">
        <f t="shared" si="4"/>
        <v>1.1185103521644665E-2</v>
      </c>
      <c r="O55" s="202">
        <f t="shared" si="4"/>
        <v>2.5886659214504697E-3</v>
      </c>
      <c r="P55" s="202">
        <f t="shared" si="4"/>
        <v>1.7893430251805814E-2</v>
      </c>
      <c r="Q55" s="202">
        <f t="shared" si="4"/>
        <v>1.7893430251805811E-2</v>
      </c>
    </row>
    <row r="56" spans="1:17" x14ac:dyDescent="0.25">
      <c r="A56" s="129" t="s">
        <v>79</v>
      </c>
      <c r="B56" s="201">
        <f t="shared" ref="B56:Q56" si="5">IF(B$10=0,0,B$10/B$5)</f>
        <v>9.4719687481195844E-3</v>
      </c>
      <c r="C56" s="201">
        <f t="shared" si="5"/>
        <v>9.4719687481195827E-3</v>
      </c>
      <c r="D56" s="201">
        <f t="shared" si="5"/>
        <v>9.4719687481195844E-3</v>
      </c>
      <c r="E56" s="201">
        <f t="shared" si="5"/>
        <v>9.4719687481195844E-3</v>
      </c>
      <c r="F56" s="201">
        <f t="shared" si="5"/>
        <v>9.4719687481195844E-3</v>
      </c>
      <c r="G56" s="201">
        <f t="shared" si="5"/>
        <v>9.4719687481195844E-3</v>
      </c>
      <c r="H56" s="201">
        <f t="shared" si="5"/>
        <v>9.4719687481195844E-3</v>
      </c>
      <c r="I56" s="201">
        <f t="shared" si="5"/>
        <v>9.4719687481195879E-3</v>
      </c>
      <c r="J56" s="201">
        <f t="shared" si="5"/>
        <v>9.4719687481195809E-3</v>
      </c>
      <c r="K56" s="201">
        <f t="shared" si="5"/>
        <v>9.4719687481195861E-3</v>
      </c>
      <c r="L56" s="201">
        <f t="shared" si="5"/>
        <v>9.4719687481195861E-3</v>
      </c>
      <c r="M56" s="201">
        <f t="shared" si="5"/>
        <v>9.4719687481195879E-3</v>
      </c>
      <c r="N56" s="201">
        <f t="shared" si="5"/>
        <v>9.4719687481195844E-3</v>
      </c>
      <c r="O56" s="201">
        <f t="shared" si="5"/>
        <v>9.4719687481195844E-3</v>
      </c>
      <c r="P56" s="201">
        <f t="shared" si="5"/>
        <v>9.4719687481195844E-3</v>
      </c>
      <c r="Q56" s="201">
        <f t="shared" si="5"/>
        <v>9.4719687481195827E-3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0.80661862737276702</v>
      </c>
      <c r="H57" s="200">
        <f t="shared" si="6"/>
        <v>0.82368979419102906</v>
      </c>
      <c r="I57" s="200">
        <f t="shared" si="6"/>
        <v>0.83140837724810712</v>
      </c>
      <c r="J57" s="200">
        <f t="shared" si="6"/>
        <v>0.83609250964302462</v>
      </c>
      <c r="K57" s="200">
        <f t="shared" si="6"/>
        <v>0.82234504379748796</v>
      </c>
      <c r="L57" s="200">
        <f t="shared" si="6"/>
        <v>0.83338190127824352</v>
      </c>
      <c r="M57" s="200">
        <f t="shared" si="6"/>
        <v>0.84516630866597231</v>
      </c>
      <c r="N57" s="200">
        <f t="shared" si="6"/>
        <v>0.8455315406135957</v>
      </c>
      <c r="O57" s="200">
        <f t="shared" si="6"/>
        <v>0.83247321233595784</v>
      </c>
      <c r="P57" s="200">
        <f t="shared" si="6"/>
        <v>0.72897082969091076</v>
      </c>
      <c r="Q57" s="200">
        <f t="shared" si="6"/>
        <v>0.7679153650157684</v>
      </c>
    </row>
    <row r="58" spans="1:17" x14ac:dyDescent="0.25">
      <c r="A58" s="127" t="s">
        <v>313</v>
      </c>
      <c r="B58" s="200">
        <f t="shared" ref="B58:Q58" si="7">IF(B$26=0,0,B$26/B$5)</f>
        <v>0.37267748008268464</v>
      </c>
      <c r="C58" s="200">
        <f t="shared" si="7"/>
        <v>0.37933982532481964</v>
      </c>
      <c r="D58" s="200">
        <f t="shared" si="7"/>
        <v>0.36490442148989138</v>
      </c>
      <c r="E58" s="200">
        <f t="shared" si="7"/>
        <v>0.35415511629366075</v>
      </c>
      <c r="F58" s="200">
        <f t="shared" si="7"/>
        <v>0.35741687002057182</v>
      </c>
      <c r="G58" s="200">
        <f t="shared" si="7"/>
        <v>2.239873127214077E-2</v>
      </c>
      <c r="H58" s="200">
        <f t="shared" si="7"/>
        <v>1.6569417698520047E-2</v>
      </c>
      <c r="I58" s="200">
        <f t="shared" si="7"/>
        <v>1.4934375414624116E-2</v>
      </c>
      <c r="J58" s="200">
        <f t="shared" si="7"/>
        <v>1.1098580321942431E-2</v>
      </c>
      <c r="K58" s="200">
        <f t="shared" si="7"/>
        <v>1.8684040657111455E-2</v>
      </c>
      <c r="L58" s="200">
        <f t="shared" si="7"/>
        <v>1.3902482966603636E-2</v>
      </c>
      <c r="M58" s="200">
        <f t="shared" si="7"/>
        <v>1.2630946942043548E-4</v>
      </c>
      <c r="N58" s="200">
        <f t="shared" si="7"/>
        <v>2.8992076310896862E-3</v>
      </c>
      <c r="O58" s="200">
        <f t="shared" si="7"/>
        <v>1.134040470321598E-4</v>
      </c>
      <c r="P58" s="200">
        <f t="shared" si="7"/>
        <v>8.6869517478647528E-3</v>
      </c>
      <c r="Q58" s="200">
        <f t="shared" si="7"/>
        <v>2.0524780921010202E-2</v>
      </c>
    </row>
    <row r="59" spans="1:17" x14ac:dyDescent="0.25">
      <c r="A59" s="127" t="s">
        <v>312</v>
      </c>
      <c r="B59" s="200">
        <f t="shared" ref="B59:Q59" si="8">IF(B$27=0,0,B$27/B$5)</f>
        <v>0.1615662047621978</v>
      </c>
      <c r="C59" s="200">
        <f t="shared" si="8"/>
        <v>0.14724255849926055</v>
      </c>
      <c r="D59" s="200">
        <f t="shared" si="8"/>
        <v>0.17827781870860687</v>
      </c>
      <c r="E59" s="200">
        <f t="shared" si="8"/>
        <v>0.20138818594526769</v>
      </c>
      <c r="F59" s="200">
        <f t="shared" si="8"/>
        <v>0.19437560930999864</v>
      </c>
      <c r="G59" s="200">
        <f t="shared" si="8"/>
        <v>0.10802606687621179</v>
      </c>
      <c r="H59" s="200">
        <f t="shared" si="8"/>
        <v>0.10348757774871498</v>
      </c>
      <c r="I59" s="200">
        <f t="shared" si="8"/>
        <v>9.9284238415627293E-2</v>
      </c>
      <c r="J59" s="200">
        <f t="shared" si="8"/>
        <v>0.1028468374715515</v>
      </c>
      <c r="K59" s="200">
        <f t="shared" si="8"/>
        <v>0.10028601447379164</v>
      </c>
      <c r="L59" s="200">
        <f t="shared" si="8"/>
        <v>9.9529221813380531E-2</v>
      </c>
      <c r="M59" s="200">
        <f t="shared" si="8"/>
        <v>0.11736276859328498</v>
      </c>
      <c r="N59" s="200">
        <f t="shared" si="8"/>
        <v>0.12143109477807895</v>
      </c>
      <c r="O59" s="200">
        <f t="shared" si="8"/>
        <v>0.15383744394276366</v>
      </c>
      <c r="P59" s="200">
        <f t="shared" si="8"/>
        <v>0.21515337551150787</v>
      </c>
      <c r="Q59" s="200">
        <f t="shared" si="8"/>
        <v>0.15075821110113641</v>
      </c>
    </row>
    <row r="60" spans="1:17" x14ac:dyDescent="0.25">
      <c r="A60" s="142" t="s">
        <v>318</v>
      </c>
      <c r="B60" s="199">
        <f t="shared" ref="B60:Q60" si="9">IF(B$28=0,0,B$28/B$5)</f>
        <v>0.12971342868675467</v>
      </c>
      <c r="C60" s="199">
        <f t="shared" si="9"/>
        <v>0.11482035120654092</v>
      </c>
      <c r="D60" s="199">
        <f t="shared" si="9"/>
        <v>0.14708940661545375</v>
      </c>
      <c r="E60" s="199">
        <f t="shared" si="9"/>
        <v>0.17111851788598043</v>
      </c>
      <c r="F60" s="199">
        <f t="shared" si="9"/>
        <v>0.16382715888088994</v>
      </c>
      <c r="G60" s="199">
        <f t="shared" si="9"/>
        <v>1.6487353469652979E-2</v>
      </c>
      <c r="H60" s="199">
        <f t="shared" si="9"/>
        <v>1.0550299958385237E-2</v>
      </c>
      <c r="I60" s="199">
        <f t="shared" si="9"/>
        <v>5.6290874893740366E-3</v>
      </c>
      <c r="J60" s="199">
        <f t="shared" si="9"/>
        <v>8.999073124724628E-3</v>
      </c>
      <c r="K60" s="199">
        <f t="shared" si="9"/>
        <v>7.317416388847536E-3</v>
      </c>
      <c r="L60" s="199">
        <f t="shared" si="9"/>
        <v>5.7429863750625776E-3</v>
      </c>
      <c r="M60" s="199">
        <f t="shared" si="9"/>
        <v>2.3444605282585466E-2</v>
      </c>
      <c r="N60" s="199">
        <f t="shared" si="9"/>
        <v>2.7235350296988002E-2</v>
      </c>
      <c r="O60" s="199">
        <f t="shared" si="9"/>
        <v>6.1330727696286953E-2</v>
      </c>
      <c r="P60" s="199">
        <f t="shared" si="9"/>
        <v>0.13341414214859773</v>
      </c>
      <c r="Q60" s="199">
        <f t="shared" si="9"/>
        <v>6.3680026875366391E-2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8.9624291930307451E-2</v>
      </c>
      <c r="H61" s="199">
        <f t="shared" si="10"/>
        <v>9.1521088243447693E-2</v>
      </c>
      <c r="I61" s="199">
        <f t="shared" si="10"/>
        <v>9.2378708583122998E-2</v>
      </c>
      <c r="J61" s="199">
        <f t="shared" si="10"/>
        <v>9.2899167738113853E-2</v>
      </c>
      <c r="K61" s="199">
        <f t="shared" si="10"/>
        <v>9.1371671533054227E-2</v>
      </c>
      <c r="L61" s="199">
        <f t="shared" si="10"/>
        <v>9.2597989030915942E-2</v>
      </c>
      <c r="M61" s="199">
        <f t="shared" si="10"/>
        <v>9.3907367629552471E-2</v>
      </c>
      <c r="N61" s="199">
        <f t="shared" si="10"/>
        <v>9.3947948957066194E-2</v>
      </c>
      <c r="O61" s="199">
        <f t="shared" si="10"/>
        <v>9.2497023592884212E-2</v>
      </c>
      <c r="P61" s="199">
        <f t="shared" si="10"/>
        <v>8.0996758854545645E-2</v>
      </c>
      <c r="Q61" s="199">
        <f t="shared" si="10"/>
        <v>8.5323929446196503E-2</v>
      </c>
    </row>
    <row r="62" spans="1:17" x14ac:dyDescent="0.25">
      <c r="A62" s="142" t="s">
        <v>316</v>
      </c>
      <c r="B62" s="199">
        <f t="shared" ref="B62:Q62" si="11">IF(B$45=0,0,B$45/B$5)</f>
        <v>3.185277607544313E-2</v>
      </c>
      <c r="C62" s="199">
        <f t="shared" si="11"/>
        <v>3.2422207292719621E-2</v>
      </c>
      <c r="D62" s="199">
        <f t="shared" si="11"/>
        <v>3.1188412093153109E-2</v>
      </c>
      <c r="E62" s="199">
        <f t="shared" si="11"/>
        <v>3.0269668059287245E-2</v>
      </c>
      <c r="F62" s="199">
        <f t="shared" si="11"/>
        <v>3.0548450429108705E-2</v>
      </c>
      <c r="G62" s="199">
        <f t="shared" si="11"/>
        <v>1.9144214762513477E-3</v>
      </c>
      <c r="H62" s="199">
        <f t="shared" si="11"/>
        <v>1.416189546882055E-3</v>
      </c>
      <c r="I62" s="199">
        <f t="shared" si="11"/>
        <v>1.2764423431302662E-3</v>
      </c>
      <c r="J62" s="199">
        <f t="shared" si="11"/>
        <v>9.4859660871302834E-4</v>
      </c>
      <c r="K62" s="199">
        <f t="shared" si="11"/>
        <v>1.5969265518898678E-3</v>
      </c>
      <c r="L62" s="199">
        <f t="shared" si="11"/>
        <v>1.1882464074020201E-3</v>
      </c>
      <c r="M62" s="199">
        <f t="shared" si="11"/>
        <v>1.0795681147045765E-5</v>
      </c>
      <c r="N62" s="199">
        <f t="shared" si="11"/>
        <v>2.4779552402475955E-4</v>
      </c>
      <c r="O62" s="199">
        <f t="shared" si="11"/>
        <v>9.6926535924922919E-6</v>
      </c>
      <c r="P62" s="199">
        <f t="shared" si="11"/>
        <v>7.424745083645086E-4</v>
      </c>
      <c r="Q62" s="199">
        <f t="shared" si="11"/>
        <v>1.7542547795735214E-3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0.42855695026583435</v>
      </c>
      <c r="C64" s="276">
        <f t="shared" si="13"/>
        <v>0.4362182512866366</v>
      </c>
      <c r="D64" s="276">
        <f t="shared" si="13"/>
        <v>0.41961839491221864</v>
      </c>
      <c r="E64" s="276">
        <f t="shared" si="13"/>
        <v>0.40725733287178839</v>
      </c>
      <c r="F64" s="276">
        <f t="shared" si="13"/>
        <v>0.41100815578014627</v>
      </c>
      <c r="G64" s="276">
        <f t="shared" si="13"/>
        <v>2.5757209589597135E-2</v>
      </c>
      <c r="H64" s="276">
        <f t="shared" si="13"/>
        <v>1.9053845472452563E-2</v>
      </c>
      <c r="I64" s="276">
        <f t="shared" si="13"/>
        <v>1.7173644032358409E-2</v>
      </c>
      <c r="J64" s="276">
        <f t="shared" si="13"/>
        <v>1.2762707674197999E-2</v>
      </c>
      <c r="K64" s="276">
        <f t="shared" si="13"/>
        <v>2.1485536182325845E-2</v>
      </c>
      <c r="L64" s="276">
        <f t="shared" si="13"/>
        <v>1.5987029052489252E-2</v>
      </c>
      <c r="M64" s="276">
        <f t="shared" si="13"/>
        <v>1.4524838203936466E-4</v>
      </c>
      <c r="N64" s="276">
        <f t="shared" si="13"/>
        <v>3.3339164477863446E-3</v>
      </c>
      <c r="O64" s="276">
        <f t="shared" si="13"/>
        <v>1.3040791338699329E-4</v>
      </c>
      <c r="P64" s="276">
        <f t="shared" si="13"/>
        <v>9.9894781604335237E-3</v>
      </c>
      <c r="Q64" s="276">
        <f t="shared" si="13"/>
        <v>2.360227807280163E-2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231.37153069204456</v>
      </c>
      <c r="C68" s="230">
        <f t="shared" si="14"/>
        <v>228.0841592444788</v>
      </c>
      <c r="D68" s="230">
        <f t="shared" si="14"/>
        <v>230.49322131862783</v>
      </c>
      <c r="E68" s="230">
        <f t="shared" si="14"/>
        <v>232.32044516123906</v>
      </c>
      <c r="F68" s="230">
        <f t="shared" si="14"/>
        <v>230.84518329020392</v>
      </c>
      <c r="G68" s="230">
        <f t="shared" si="14"/>
        <v>272.06212476870149</v>
      </c>
      <c r="H68" s="230">
        <f t="shared" si="14"/>
        <v>273.19726817535155</v>
      </c>
      <c r="I68" s="230">
        <f t="shared" si="14"/>
        <v>273.27387363924322</v>
      </c>
      <c r="J68" s="230">
        <f t="shared" si="14"/>
        <v>274.15529834112249</v>
      </c>
      <c r="K68" s="230">
        <f t="shared" si="14"/>
        <v>272.50455357921396</v>
      </c>
      <c r="L68" s="230">
        <f t="shared" si="14"/>
        <v>273.49651065617383</v>
      </c>
      <c r="M68" s="230">
        <f t="shared" si="14"/>
        <v>276.79472256069209</v>
      </c>
      <c r="N68" s="230">
        <f t="shared" si="14"/>
        <v>277.77461247352369</v>
      </c>
      <c r="O68" s="230">
        <f t="shared" si="14"/>
        <v>280.06582588689469</v>
      </c>
      <c r="P68" s="230">
        <f t="shared" si="14"/>
        <v>276.89671922532455</v>
      </c>
      <c r="Q68" s="230">
        <f t="shared" si="14"/>
        <v>273.0975509070999</v>
      </c>
    </row>
    <row r="69" spans="1:17" x14ac:dyDescent="0.25">
      <c r="A69" s="132" t="s">
        <v>83</v>
      </c>
      <c r="B69" s="275">
        <f>IF(B$6=0,0,B$6/WWP!B$5*1000)</f>
        <v>0.62272150209008259</v>
      </c>
      <c r="C69" s="275">
        <f>IF(C$6=0,0,C$6/WWP!C$5*1000)</f>
        <v>0.61387375457493598</v>
      </c>
      <c r="D69" s="275">
        <f>IF(D$6=0,0,D$6/WWP!D$5*1000)</f>
        <v>0.62035758924964823</v>
      </c>
      <c r="E69" s="275">
        <f>IF(E$6=0,0,E$6/WWP!E$5*1000)</f>
        <v>0.62527544397672852</v>
      </c>
      <c r="F69" s="275">
        <f>IF(F$6=0,0,F$6/WWP!F$5*1000)</f>
        <v>0.62130487211959717</v>
      </c>
      <c r="G69" s="275">
        <f>IF(G$6=0,0,G$6/WWP!G$5*1000)</f>
        <v>0.73223760283317563</v>
      </c>
      <c r="H69" s="275">
        <f>IF(H$6=0,0,H$6/WWP!H$5*1000)</f>
        <v>0.73529276785353281</v>
      </c>
      <c r="I69" s="275">
        <f>IF(I$6=0,0,I$6/WWP!I$5*1000)</f>
        <v>0.7354989465022207</v>
      </c>
      <c r="J69" s="275">
        <f>IF(J$6=0,0,J$6/WWP!J$5*1000)</f>
        <v>0.73787124404760918</v>
      </c>
      <c r="K69" s="275">
        <f>IF(K$6=0,0,K$6/WWP!K$5*1000)</f>
        <v>0.73342837134573302</v>
      </c>
      <c r="L69" s="275">
        <f>IF(L$6=0,0,L$6/WWP!L$5*1000)</f>
        <v>0.7360981596257592</v>
      </c>
      <c r="M69" s="275">
        <f>IF(M$6=0,0,M$6/WWP!M$5*1000)</f>
        <v>0.74497508352927388</v>
      </c>
      <c r="N69" s="275">
        <f>IF(N$6=0,0,N$6/WWP!N$5*1000)</f>
        <v>0.46732917619719483</v>
      </c>
      <c r="O69" s="275">
        <f>IF(O$6=0,0,O$6/WWP!O$5*1000)</f>
        <v>9.8464944185274836E-2</v>
      </c>
      <c r="P69" s="275">
        <f>IF(P$6=0,0,P$6/WWP!P$5*1000)</f>
        <v>0.74524960095161241</v>
      </c>
      <c r="Q69" s="275">
        <f>IF(Q$6=0,0,Q$6/WWP!Q$5*1000)</f>
        <v>0.73502438527904634</v>
      </c>
    </row>
    <row r="70" spans="1:17" x14ac:dyDescent="0.25">
      <c r="A70" s="76" t="s">
        <v>82</v>
      </c>
      <c r="B70" s="274">
        <f>IF(B$7=0,0,B$7/WWP!B$5*1000)</f>
        <v>0.72708073580054167</v>
      </c>
      <c r="C70" s="274">
        <f>IF(C$7=0,0,C$7/WWP!C$5*1000)</f>
        <v>0.71675023211326139</v>
      </c>
      <c r="D70" s="274">
        <f>IF(D$7=0,0,D$7/WWP!D$5*1000)</f>
        <v>0.72432066491552716</v>
      </c>
      <c r="E70" s="274">
        <f>IF(E$7=0,0,E$7/WWP!E$5*1000)</f>
        <v>0.7300626818870376</v>
      </c>
      <c r="F70" s="274">
        <f>IF(F$7=0,0,F$7/WWP!F$5*1000)</f>
        <v>0.72542669887096634</v>
      </c>
      <c r="G70" s="274">
        <f>IF(G$7=0,0,G$7/WWP!G$5*1000)</f>
        <v>0.8549501715644211</v>
      </c>
      <c r="H70" s="274">
        <f>IF(H$7=0,0,H$7/WWP!H$5*1000)</f>
        <v>0.85851733862632229</v>
      </c>
      <c r="I70" s="274">
        <f>IF(I$7=0,0,I$7/WWP!I$5*1000)</f>
        <v>0.85875806987310144</v>
      </c>
      <c r="J70" s="274">
        <f>IF(J$7=0,0,J$7/WWP!J$5*1000)</f>
        <v>0.8615279306199195</v>
      </c>
      <c r="K70" s="274">
        <f>IF(K$7=0,0,K$7/WWP!K$5*1000)</f>
        <v>0.85634049588014238</v>
      </c>
      <c r="L70" s="274">
        <f>IF(L$7=0,0,L$7/WWP!L$5*1000)</f>
        <v>0.85945770256171328</v>
      </c>
      <c r="M70" s="274">
        <f>IF(M$7=0,0,M$7/WWP!M$5*1000)</f>
        <v>0.86982227218352681</v>
      </c>
      <c r="N70" s="274">
        <f>IF(N$7=0,0,N$7/WWP!N$5*1000)</f>
        <v>0.54564687448573779</v>
      </c>
      <c r="O70" s="274">
        <f>IF(O$7=0,0,O$7/WWP!O$5*1000)</f>
        <v>0.12732545554595687</v>
      </c>
      <c r="P70" s="274">
        <f>IF(P$7=0,0,P$7/WWP!P$5*1000)</f>
        <v>0.87014279480680856</v>
      </c>
      <c r="Q70" s="274">
        <f>IF(Q$7=0,0,Q$7/WWP!Q$5*1000)</f>
        <v>0.85820397896381073</v>
      </c>
    </row>
    <row r="71" spans="1:17" x14ac:dyDescent="0.25">
      <c r="A71" s="76" t="s">
        <v>81</v>
      </c>
      <c r="B71" s="274">
        <f>IF(B$8=0,0,B$8/WWP!B$5*1000)</f>
        <v>0.92549750270344633</v>
      </c>
      <c r="C71" s="274">
        <f>IF(C$8=0,0,C$8/WWP!C$5*1000)</f>
        <v>0.91234785522486239</v>
      </c>
      <c r="D71" s="274">
        <f>IF(D$8=0,0,D$8/WWP!D$5*1000)</f>
        <v>0.92198422201041186</v>
      </c>
      <c r="E71" s="274">
        <f>IF(E$8=0,0,E$8/WWP!E$5*1000)</f>
        <v>0.92929320725228115</v>
      </c>
      <c r="F71" s="274">
        <f>IF(F$8=0,0,F$8/WWP!F$5*1000)</f>
        <v>0.92339208720785404</v>
      </c>
      <c r="G71" s="274">
        <f>IF(G$8=0,0,G$8/WWP!G$5*1000)</f>
        <v>1.0882618803640227</v>
      </c>
      <c r="H71" s="274">
        <f>IF(H$8=0,0,H$8/WWP!H$5*1000)</f>
        <v>1.0928025098222915</v>
      </c>
      <c r="I71" s="274">
        <f>IF(I$8=0,0,I$8/WWP!I$5*1000)</f>
        <v>1.0931089354456736</v>
      </c>
      <c r="J71" s="274">
        <f>IF(J$8=0,0,J$8/WWP!J$5*1000)</f>
        <v>1.0966346776057845</v>
      </c>
      <c r="K71" s="274">
        <f>IF(K$8=0,0,K$8/WWP!K$5*1000)</f>
        <v>1.0900316173667934</v>
      </c>
      <c r="L71" s="274">
        <f>IF(L$8=0,0,L$8/WWP!L$5*1000)</f>
        <v>1.093999494463727</v>
      </c>
      <c r="M71" s="274">
        <f>IF(M$8=0,0,M$8/WWP!M$5*1000)</f>
        <v>1.1071925043033051</v>
      </c>
      <c r="N71" s="274">
        <f>IF(N$8=0,0,N$8/WWP!N$5*1000)</f>
        <v>0.6945512304606366</v>
      </c>
      <c r="O71" s="274">
        <f>IF(O$8=0,0,O$8/WWP!O$5*1000)</f>
        <v>0.16207194790908117</v>
      </c>
      <c r="P71" s="274">
        <f>IF(P$8=0,0,P$8/WWP!P$5*1000)</f>
        <v>1.1076004959785084</v>
      </c>
      <c r="Q71" s="274">
        <f>IF(Q$8=0,0,Q$8/WWP!Q$5*1000)</f>
        <v>1.0924036358447224</v>
      </c>
    </row>
    <row r="72" spans="1:17" x14ac:dyDescent="0.25">
      <c r="A72" s="76" t="s">
        <v>80</v>
      </c>
      <c r="B72" s="274">
        <f>IF(B$9=0,0,B$9/WWP!B$5*1000)</f>
        <v>4.1400303466916482</v>
      </c>
      <c r="C72" s="274">
        <f>IF(C$9=0,0,C$9/WWP!C$5*1000)</f>
        <v>4.0812079949828508</v>
      </c>
      <c r="D72" s="274">
        <f>IF(D$9=0,0,D$9/WWP!D$5*1000)</f>
        <v>4.1243143791789088</v>
      </c>
      <c r="E72" s="274">
        <f>IF(E$9=0,0,E$9/WWP!E$5*1000)</f>
        <v>4.1570096815611084</v>
      </c>
      <c r="F72" s="274">
        <f>IF(F$9=0,0,F$9/WWP!F$5*1000)</f>
        <v>4.1306121861685936</v>
      </c>
      <c r="G72" s="274">
        <f>IF(G$9=0,0,G$9/WWP!G$5*1000)</f>
        <v>4.8681246537068503</v>
      </c>
      <c r="H72" s="274">
        <f>IF(H$9=0,0,H$9/WWP!H$5*1000)</f>
        <v>4.8884362630795426</v>
      </c>
      <c r="I72" s="274">
        <f>IF(I$9=0,0,I$9/WWP!I$5*1000)</f>
        <v>4.8898069976045955</v>
      </c>
      <c r="J72" s="274">
        <f>IF(J$9=0,0,J$9/WWP!J$5*1000)</f>
        <v>4.9055787090298892</v>
      </c>
      <c r="K72" s="274">
        <f>IF(K$9=0,0,K$9/WWP!K$5*1000)</f>
        <v>4.8760412227691452</v>
      </c>
      <c r="L72" s="274">
        <f>IF(L$9=0,0,L$9/WWP!L$5*1000)</f>
        <v>4.8937907375385121</v>
      </c>
      <c r="M72" s="274">
        <f>IF(M$9=0,0,M$9/WWP!M$5*1000)</f>
        <v>4.9528070622076861</v>
      </c>
      <c r="N72" s="274">
        <f>IF(N$9=0,0,N$9/WWP!N$5*1000)</f>
        <v>3.1069377962010916</v>
      </c>
      <c r="O72" s="274">
        <f>IF(O$9=0,0,O$9/WWP!O$5*1000)</f>
        <v>0.72499685923628499</v>
      </c>
      <c r="P72" s="274">
        <f>IF(P$9=0,0,P$9/WWP!P$5*1000)</f>
        <v>4.9546321324122022</v>
      </c>
      <c r="Q72" s="274">
        <f>IF(Q$9=0,0,Q$9/WWP!Q$5*1000)</f>
        <v>4.8866519790951797</v>
      </c>
    </row>
    <row r="73" spans="1:17" x14ac:dyDescent="0.25">
      <c r="A73" s="129" t="s">
        <v>79</v>
      </c>
      <c r="B73" s="273">
        <f>IF(B$10=0,0,B$10/WWP!B$5*1000)</f>
        <v>2.191543907919637</v>
      </c>
      <c r="C73" s="273">
        <f>IF(C$10=0,0,C$10/WWP!C$5*1000)</f>
        <v>2.1604060283048336</v>
      </c>
      <c r="D73" s="273">
        <f>IF(D$10=0,0,D$10/WWP!D$5*1000)</f>
        <v>2.1832245889834532</v>
      </c>
      <c r="E73" s="273">
        <f>IF(E$10=0,0,E$10/WWP!E$5*1000)</f>
        <v>2.200531996116486</v>
      </c>
      <c r="F73" s="273">
        <f>IF(F$10=0,0,F$10/WWP!F$5*1000)</f>
        <v>2.186558361778749</v>
      </c>
      <c r="G73" s="273">
        <f>IF(G$10=0,0,G$10/WWP!G$5*1000)</f>
        <v>2.5769639433561511</v>
      </c>
      <c r="H73" s="273">
        <f>IF(H$10=0,0,H$10/WWP!H$5*1000)</f>
        <v>2.5877159862285759</v>
      </c>
      <c r="I73" s="273">
        <f>IF(I$10=0,0,I$10/WWP!I$5*1000)</f>
        <v>2.5884415907884932</v>
      </c>
      <c r="J73" s="273">
        <f>IF(J$10=0,0,J$10/WWP!J$5*1000)</f>
        <v>2.5967904180185131</v>
      </c>
      <c r="K73" s="273">
        <f>IF(K$10=0,0,K$10/WWP!K$5*1000)</f>
        <v>2.5811546152225939</v>
      </c>
      <c r="L73" s="273">
        <f>IF(L$10=0,0,L$10/WWP!L$5*1000)</f>
        <v>2.5905504016550336</v>
      </c>
      <c r="M73" s="273">
        <f>IF(M$10=0,0,M$10/WWP!M$5*1000)</f>
        <v>2.6217909617393067</v>
      </c>
      <c r="N73" s="273">
        <f>IF(N$10=0,0,N$10/WWP!N$5*1000)</f>
        <v>2.631072448370245</v>
      </c>
      <c r="O73" s="273">
        <f>IF(O$10=0,0,O$10/WWP!O$5*1000)</f>
        <v>2.6527747502169672</v>
      </c>
      <c r="P73" s="273">
        <f>IF(P$10=0,0,P$10/WWP!P$5*1000)</f>
        <v>2.6227570709591173</v>
      </c>
      <c r="Q73" s="273">
        <f>IF(Q$10=0,0,Q$10/WWP!Q$5*1000)</f>
        <v>2.5867714673800477</v>
      </c>
    </row>
    <row r="74" spans="1:17" x14ac:dyDescent="0.25">
      <c r="A74" s="127" t="s">
        <v>314</v>
      </c>
      <c r="B74" s="296">
        <f>IF(B$15=0,0,B$15/WWP!B$5*1000)</f>
        <v>0</v>
      </c>
      <c r="C74" s="296">
        <f>IF(C$15=0,0,C$15/WWP!C$5*1000)</f>
        <v>0</v>
      </c>
      <c r="D74" s="296">
        <f>IF(D$15=0,0,D$15/WWP!D$5*1000)</f>
        <v>0</v>
      </c>
      <c r="E74" s="296">
        <f>IF(E$15=0,0,E$15/WWP!E$5*1000)</f>
        <v>0</v>
      </c>
      <c r="F74" s="296">
        <f>IF(F$15=0,0,F$15/WWP!F$5*1000)</f>
        <v>0</v>
      </c>
      <c r="G74" s="296">
        <f>IF(G$15=0,0,G$15/WWP!G$5*1000)</f>
        <v>219.45037764104848</v>
      </c>
      <c r="H74" s="296">
        <f>IF(H$15=0,0,H$15/WWP!H$5*1000)</f>
        <v>225.02980159690674</v>
      </c>
      <c r="I74" s="296">
        <f>IF(I$15=0,0,I$15/WWP!I$5*1000)</f>
        <v>227.20218782670747</v>
      </c>
      <c r="J74" s="296">
        <f>IF(J$15=0,0,J$15/WWP!J$5*1000)</f>
        <v>229.21919142196128</v>
      </c>
      <c r="K74" s="296">
        <f>IF(K$15=0,0,K$15/WWP!K$5*1000)</f>
        <v>224.09276904811358</v>
      </c>
      <c r="L74" s="296">
        <f>IF(L$15=0,0,L$15/WWP!L$5*1000)</f>
        <v>227.92704204360751</v>
      </c>
      <c r="M74" s="296">
        <f>IF(M$15=0,0,M$15/WWP!M$5*1000)</f>
        <v>233.93757392484201</v>
      </c>
      <c r="N74" s="296">
        <f>IF(N$15=0,0,N$15/WWP!N$5*1000)</f>
        <v>234.86719602808301</v>
      </c>
      <c r="O74" s="296">
        <f>IF(O$15=0,0,O$15/WWP!O$5*1000)</f>
        <v>233.14729774158627</v>
      </c>
      <c r="P74" s="296">
        <f>IF(P$15=0,0,P$15/WWP!P$5*1000)</f>
        <v>201.84963115237596</v>
      </c>
      <c r="Q74" s="296">
        <f>IF(Q$15=0,0,Q$15/WWP!Q$5*1000)</f>
        <v>209.71580548973807</v>
      </c>
    </row>
    <row r="75" spans="1:17" x14ac:dyDescent="0.25">
      <c r="A75" s="127" t="s">
        <v>313</v>
      </c>
      <c r="B75" s="296">
        <f>IF(B$26=0,0,B$26/WWP!B$5*1000)</f>
        <v>86.226959021184683</v>
      </c>
      <c r="C75" s="296">
        <f>IF(C$26=0,0,C$26/WWP!C$5*1000)</f>
        <v>86.521405127158928</v>
      </c>
      <c r="D75" s="296">
        <f>IF(D$26=0,0,D$26/WWP!D$5*1000)</f>
        <v>84.107995582615374</v>
      </c>
      <c r="E75" s="296">
        <f>IF(E$26=0,0,E$26/WWP!E$5*1000)</f>
        <v>82.277474273473658</v>
      </c>
      <c r="F75" s="296">
        <f>IF(F$26=0,0,F$26/WWP!F$5*1000)</f>
        <v>82.507962870909893</v>
      </c>
      <c r="G75" s="296">
        <f>IF(G$26=0,0,G$26/WWP!G$5*1000)</f>
        <v>6.0938464220217776</v>
      </c>
      <c r="H75" s="296">
        <f>IF(H$26=0,0,H$26/WWP!H$5*1000)</f>
        <v>4.5267196504919989</v>
      </c>
      <c r="I75" s="296">
        <f>IF(I$26=0,0,I$26/WWP!I$5*1000)</f>
        <v>4.0811746199370109</v>
      </c>
      <c r="J75" s="296">
        <f>IF(J$26=0,0,J$26/WWP!J$5*1000)</f>
        <v>3.0427345993250392</v>
      </c>
      <c r="K75" s="296">
        <f>IF(K$26=0,0,K$26/WWP!K$5*1000)</f>
        <v>5.0914861583220397</v>
      </c>
      <c r="L75" s="296">
        <f>IF(L$26=0,0,L$26/WWP!L$5*1000)</f>
        <v>3.8022805808229858</v>
      </c>
      <c r="M75" s="296">
        <f>IF(M$26=0,0,M$26/WWP!M$5*1000)</f>
        <v>3.4961794545017653E-2</v>
      </c>
      <c r="N75" s="296">
        <f>IF(N$26=0,0,N$26/WWP!N$5*1000)</f>
        <v>0.80532627620622022</v>
      </c>
      <c r="O75" s="296">
        <f>IF(O$26=0,0,O$26/WWP!O$5*1000)</f>
        <v>3.176059809097808E-2</v>
      </c>
      <c r="P75" s="296">
        <f>IF(P$26=0,0,P$26/WWP!P$5*1000)</f>
        <v>2.4053884390524485</v>
      </c>
      <c r="Q75" s="296">
        <f>IF(Q$26=0,0,Q$26/WWP!Q$5*1000)</f>
        <v>5.6052674024326574</v>
      </c>
    </row>
    <row r="76" spans="1:17" x14ac:dyDescent="0.25">
      <c r="A76" s="127" t="s">
        <v>312</v>
      </c>
      <c r="B76" s="296">
        <f>IF(B$27=0,0,B$27/WWP!B$5*1000)</f>
        <v>37.381820103934004</v>
      </c>
      <c r="C76" s="296">
        <f>IF(C$27=0,0,C$27/WWP!C$5*1000)</f>
        <v>33.58369516030983</v>
      </c>
      <c r="D76" s="296">
        <f>IF(D$27=0,0,D$27/WWP!D$5*1000)</f>
        <v>41.091828723805129</v>
      </c>
      <c r="E76" s="296">
        <f>IF(E$27=0,0,E$27/WWP!E$5*1000)</f>
        <v>46.786593009018972</v>
      </c>
      <c r="F76" s="296">
        <f>IF(F$27=0,0,F$27/WWP!F$5*1000)</f>
        <v>44.870673158311703</v>
      </c>
      <c r="G76" s="296">
        <f>IF(G$27=0,0,G$27/WWP!G$5*1000)</f>
        <v>29.389801284748021</v>
      </c>
      <c r="H76" s="296">
        <f>IF(H$27=0,0,H$27/WWP!H$5*1000)</f>
        <v>28.272523531033237</v>
      </c>
      <c r="I76" s="296">
        <f>IF(I$27=0,0,I$27/WWP!I$5*1000)</f>
        <v>27.131788423160632</v>
      </c>
      <c r="J76" s="296">
        <f>IF(J$27=0,0,J$27/WWP!J$5*1000)</f>
        <v>28.196005410454145</v>
      </c>
      <c r="K76" s="296">
        <f>IF(K$27=0,0,K$27/WWP!K$5*1000)</f>
        <v>27.328395604419175</v>
      </c>
      <c r="L76" s="296">
        <f>IF(L$27=0,0,L$27/WWP!L$5*1000)</f>
        <v>27.220894874283914</v>
      </c>
      <c r="M76" s="296">
        <f>IF(M$27=0,0,M$27/WWP!M$5*1000)</f>
        <v>32.485394971733022</v>
      </c>
      <c r="N76" s="296">
        <f>IF(N$27=0,0,N$27/WWP!N$5*1000)</f>
        <v>33.730475294216603</v>
      </c>
      <c r="O76" s="296">
        <f>IF(O$27=0,0,O$27/WWP!O$5*1000)</f>
        <v>43.084610790158962</v>
      </c>
      <c r="P76" s="296">
        <f>IF(P$27=0,0,P$27/WWP!P$5*1000)</f>
        <v>59.575263809390805</v>
      </c>
      <c r="Q76" s="296">
        <f>IF(Q$27=0,0,Q$27/WWP!Q$5*1000)</f>
        <v>41.171698230855917</v>
      </c>
    </row>
    <row r="77" spans="1:17" x14ac:dyDescent="0.25">
      <c r="A77" s="72" t="s">
        <v>311</v>
      </c>
      <c r="B77" s="295">
        <f>IF(B$47=0,0,B$47/WWP!B$5*1000)</f>
        <v>99.155877571720509</v>
      </c>
      <c r="C77" s="295">
        <f>IF(C$47=0,0,C$47/WWP!C$5*1000)</f>
        <v>99.494473091809283</v>
      </c>
      <c r="D77" s="295">
        <f>IF(D$47=0,0,D$47/WWP!D$5*1000)</f>
        <v>96.719195567869377</v>
      </c>
      <c r="E77" s="295">
        <f>IF(E$47=0,0,E$47/WWP!E$5*1000)</f>
        <v>94.614204867952793</v>
      </c>
      <c r="F77" s="295">
        <f>IF(F$47=0,0,F$47/WWP!F$5*1000)</f>
        <v>94.879253054836553</v>
      </c>
      <c r="G77" s="295">
        <f>IF(G$47=0,0,G$47/WWP!G$5*1000)</f>
        <v>7.0075611690585697</v>
      </c>
      <c r="H77" s="295">
        <f>IF(H$47=0,0,H$47/WWP!H$5*1000)</f>
        <v>5.2054585313093318</v>
      </c>
      <c r="I77" s="295">
        <f>IF(I$47=0,0,I$47/WWP!I$5*1000)</f>
        <v>4.6931082292240553</v>
      </c>
      <c r="J77" s="295">
        <f>IF(J$47=0,0,J$47/WWP!J$5*1000)</f>
        <v>3.4989639300602864</v>
      </c>
      <c r="K77" s="295">
        <f>IF(K$47=0,0,K$47/WWP!K$5*1000)</f>
        <v>5.8549064457747528</v>
      </c>
      <c r="L77" s="295">
        <f>IF(L$47=0,0,L$47/WWP!L$5*1000)</f>
        <v>4.3723966616146877</v>
      </c>
      <c r="M77" s="295">
        <f>IF(M$47=0,0,M$47/WWP!M$5*1000)</f>
        <v>4.0203985608975347E-2</v>
      </c>
      <c r="N77" s="295">
        <f>IF(N$47=0,0,N$47/WWP!N$5*1000)</f>
        <v>0.92607734930295849</v>
      </c>
      <c r="O77" s="295">
        <f>IF(O$47=0,0,O$47/WWP!O$5*1000)</f>
        <v>3.65227999649149E-2</v>
      </c>
      <c r="P77" s="295">
        <f>IF(P$47=0,0,P$47/WWP!P$5*1000)</f>
        <v>2.7660537293970724</v>
      </c>
      <c r="Q77" s="295">
        <f>IF(Q$47=0,0,Q$47/WWP!Q$5*1000)</f>
        <v>6.4457243375104722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0.8890757438067487</v>
      </c>
      <c r="C5" s="96">
        <v>0.77335896970792684</v>
      </c>
      <c r="D5" s="96">
        <v>0.900537664878996</v>
      </c>
      <c r="E5" s="96">
        <v>1.0276213910625303</v>
      </c>
      <c r="F5" s="96">
        <v>1.0792970078749504</v>
      </c>
      <c r="G5" s="96">
        <v>8.9567986060965374</v>
      </c>
      <c r="H5" s="96">
        <v>8.5101251962520834</v>
      </c>
      <c r="I5" s="96">
        <v>9.0080891944817143</v>
      </c>
      <c r="J5" s="96">
        <v>9.5546207177613116</v>
      </c>
      <c r="K5" s="96">
        <v>7.5029937954339978</v>
      </c>
      <c r="L5" s="96">
        <v>8.4474396022104177</v>
      </c>
      <c r="M5" s="96">
        <v>7.4960120176834701</v>
      </c>
      <c r="N5" s="96">
        <v>6.4878904443985981</v>
      </c>
      <c r="O5" s="96">
        <v>6.8416783120624327</v>
      </c>
      <c r="P5" s="96">
        <v>9.6473092203453419</v>
      </c>
      <c r="Q5" s="96">
        <v>8.5958842786194953</v>
      </c>
    </row>
    <row r="6" spans="1:17" x14ac:dyDescent="0.25">
      <c r="A6" s="132" t="s">
        <v>83</v>
      </c>
      <c r="B6" s="160">
        <v>2.4723796794265652E-3</v>
      </c>
      <c r="C6" s="160">
        <v>2.1402155638809615E-3</v>
      </c>
      <c r="D6" s="160">
        <v>2.5184962374990806E-3</v>
      </c>
      <c r="E6" s="160">
        <v>2.8966887602228518E-3</v>
      </c>
      <c r="F6" s="160">
        <v>3.0350526739903851E-3</v>
      </c>
      <c r="G6" s="160">
        <v>3.1513372313360807E-2</v>
      </c>
      <c r="H6" s="160">
        <v>3.0066736206330161E-2</v>
      </c>
      <c r="I6" s="160">
        <v>3.1856702600593076E-2</v>
      </c>
      <c r="J6" s="160">
        <v>3.3898472265493779E-2</v>
      </c>
      <c r="K6" s="160">
        <v>2.6459301898368703E-2</v>
      </c>
      <c r="L6" s="160">
        <v>2.9898328940535904E-2</v>
      </c>
      <c r="M6" s="160">
        <v>2.685085443304867E-2</v>
      </c>
      <c r="N6" s="160">
        <v>1.4578488271202535E-2</v>
      </c>
      <c r="O6" s="160">
        <v>3.2391449119281951E-3</v>
      </c>
      <c r="P6" s="160">
        <v>3.4569574938019876E-2</v>
      </c>
      <c r="Q6" s="160">
        <v>3.0379344317558895E-2</v>
      </c>
    </row>
    <row r="7" spans="1:17" x14ac:dyDescent="0.25">
      <c r="A7" s="76" t="s">
        <v>82</v>
      </c>
      <c r="B7" s="159">
        <v>7.2125594649513863E-4</v>
      </c>
      <c r="C7" s="159">
        <v>6.2435523761812217E-4</v>
      </c>
      <c r="D7" s="159">
        <v>7.347093177626961E-4</v>
      </c>
      <c r="E7" s="159">
        <v>8.4503768205251416E-4</v>
      </c>
      <c r="F7" s="159">
        <v>8.8540194989357663E-4</v>
      </c>
      <c r="G7" s="159">
        <v>9.1932510869036418E-3</v>
      </c>
      <c r="H7" s="159">
        <v>8.7712305925221161E-3</v>
      </c>
      <c r="I7" s="159">
        <v>9.2934092516623757E-3</v>
      </c>
      <c r="J7" s="159">
        <v>9.8890453201988145E-3</v>
      </c>
      <c r="K7" s="159">
        <v>7.7188503825329942E-3</v>
      </c>
      <c r="L7" s="159">
        <v>8.7221019158476402E-3</v>
      </c>
      <c r="M7" s="159">
        <v>7.8330762016307568E-3</v>
      </c>
      <c r="N7" s="159">
        <v>4.2529152961462754E-3</v>
      </c>
      <c r="O7" s="159">
        <v>1.0465246024751521E-3</v>
      </c>
      <c r="P7" s="159">
        <v>1.0084823014578059E-2</v>
      </c>
      <c r="Q7" s="159">
        <v>8.8624263182524934E-3</v>
      </c>
    </row>
    <row r="8" spans="1:17" x14ac:dyDescent="0.25">
      <c r="A8" s="76" t="s">
        <v>81</v>
      </c>
      <c r="B8" s="159">
        <v>5.0113014872243096E-3</v>
      </c>
      <c r="C8" s="159">
        <v>4.3380333237267414E-3</v>
      </c>
      <c r="D8" s="159">
        <v>5.1047757937709758E-3</v>
      </c>
      <c r="E8" s="159">
        <v>5.8713395895154535E-3</v>
      </c>
      <c r="F8" s="159">
        <v>6.1517913715015606E-3</v>
      </c>
      <c r="G8" s="159">
        <v>6.3874901923650529E-2</v>
      </c>
      <c r="H8" s="159">
        <v>6.0942694651862681E-2</v>
      </c>
      <c r="I8" s="159">
        <v>6.4570802959131979E-2</v>
      </c>
      <c r="J8" s="159">
        <v>6.8709294891997036E-2</v>
      </c>
      <c r="K8" s="159">
        <v>5.3630734816978366E-2</v>
      </c>
      <c r="L8" s="159">
        <v>6.0601347572950499E-2</v>
      </c>
      <c r="M8" s="159">
        <v>5.4424378210707947E-2</v>
      </c>
      <c r="N8" s="159">
        <v>2.9549344933907592E-2</v>
      </c>
      <c r="O8" s="159">
        <v>7.2712749507097586E-3</v>
      </c>
      <c r="P8" s="159">
        <v>7.0069562430553359E-2</v>
      </c>
      <c r="Q8" s="159">
        <v>6.1576324472458158E-2</v>
      </c>
    </row>
    <row r="9" spans="1:17" x14ac:dyDescent="0.25">
      <c r="A9" s="76" t="s">
        <v>80</v>
      </c>
      <c r="B9" s="159">
        <v>1.5938924489508448E-2</v>
      </c>
      <c r="C9" s="159">
        <v>1.3797530592826013E-2</v>
      </c>
      <c r="D9" s="159">
        <v>1.6236228476816886E-2</v>
      </c>
      <c r="E9" s="159">
        <v>1.8674358070079434E-2</v>
      </c>
      <c r="F9" s="159">
        <v>1.9566361831461702E-2</v>
      </c>
      <c r="G9" s="159">
        <v>0.20316024512421302</v>
      </c>
      <c r="H9" s="159">
        <v>0.19383407897520713</v>
      </c>
      <c r="I9" s="159">
        <v>0.20537362503858991</v>
      </c>
      <c r="J9" s="159">
        <v>0.2185364951206516</v>
      </c>
      <c r="K9" s="159">
        <v>0.17057769019563435</v>
      </c>
      <c r="L9" s="159">
        <v>0.19274839188785747</v>
      </c>
      <c r="M9" s="159">
        <v>0.17310194904465837</v>
      </c>
      <c r="N9" s="159">
        <v>9.3984522547028784E-2</v>
      </c>
      <c r="O9" s="159">
        <v>2.312698660762685E-2</v>
      </c>
      <c r="P9" s="159">
        <v>0.22286295634791009</v>
      </c>
      <c r="Q9" s="159">
        <v>0.19584939932472498</v>
      </c>
    </row>
    <row r="10" spans="1:17" x14ac:dyDescent="0.25">
      <c r="A10" s="129" t="s">
        <v>79</v>
      </c>
      <c r="B10" s="158">
        <v>1.4122332723468094E-2</v>
      </c>
      <c r="C10" s="158">
        <v>1.2224997861203124E-2</v>
      </c>
      <c r="D10" s="158">
        <v>1.4385752368347339E-2</v>
      </c>
      <c r="E10" s="158">
        <v>1.6546003354017805E-2</v>
      </c>
      <c r="F10" s="158">
        <v>1.733634362554097E-2</v>
      </c>
      <c r="G10" s="158">
        <v>0.18000565720190287</v>
      </c>
      <c r="H10" s="158">
        <v>0.1717424132498219</v>
      </c>
      <c r="I10" s="158">
        <v>0.18196677368845421</v>
      </c>
      <c r="J10" s="158">
        <v>0.19362944459307005</v>
      </c>
      <c r="K10" s="158">
        <v>0.15113660258125114</v>
      </c>
      <c r="L10" s="158">
        <v>0.17078046413642861</v>
      </c>
      <c r="M10" s="158">
        <v>0.15337316649555666</v>
      </c>
      <c r="N10" s="158">
        <v>0.11644139024140406</v>
      </c>
      <c r="O10" s="158">
        <v>0.12380383361905947</v>
      </c>
      <c r="P10" s="158">
        <v>0.19746281020106615</v>
      </c>
      <c r="Q10" s="158">
        <v>0.17352804342449274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3.6142887939612455E-3</v>
      </c>
      <c r="C12" s="91">
        <v>3.1287092324713325E-3</v>
      </c>
      <c r="D12" s="91">
        <v>3.6817050409254717E-3</v>
      </c>
      <c r="E12" s="91">
        <v>4.2345719845485862E-3</v>
      </c>
      <c r="F12" s="91">
        <v>4.4368415417610141E-3</v>
      </c>
      <c r="G12" s="91">
        <v>4.6068340295745247E-2</v>
      </c>
      <c r="H12" s="91">
        <v>4.3953551570498454E-2</v>
      </c>
      <c r="I12" s="91">
        <v>4.6570243308497274E-2</v>
      </c>
      <c r="J12" s="91">
        <v>4.9555037788531264E-2</v>
      </c>
      <c r="K12" s="91">
        <v>3.8679964547149157E-2</v>
      </c>
      <c r="L12" s="91">
        <v>4.3707362646262106E-2</v>
      </c>
      <c r="M12" s="91">
        <v>3.9252362043422521E-2</v>
      </c>
      <c r="N12" s="91">
        <v>0.10228101497505562</v>
      </c>
      <c r="O12" s="91">
        <v>0.10874811554643997</v>
      </c>
      <c r="P12" s="91">
        <v>5.0536100239857953E-2</v>
      </c>
      <c r="Q12" s="91">
        <v>4.4410542866259888E-2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1.0508043929506848E-2</v>
      </c>
      <c r="C14" s="157">
        <v>9.0962886287317916E-3</v>
      </c>
      <c r="D14" s="157">
        <v>1.0704047327421867E-2</v>
      </c>
      <c r="E14" s="157">
        <v>1.2311431369469217E-2</v>
      </c>
      <c r="F14" s="157">
        <v>1.2899502083779957E-2</v>
      </c>
      <c r="G14" s="157">
        <v>0.13393731690615762</v>
      </c>
      <c r="H14" s="157">
        <v>0.12778886167932343</v>
      </c>
      <c r="I14" s="157">
        <v>0.13539653037995694</v>
      </c>
      <c r="J14" s="157">
        <v>0.14407440680453878</v>
      </c>
      <c r="K14" s="157">
        <v>0.11245663803410198</v>
      </c>
      <c r="L14" s="157">
        <v>0.12707310149016651</v>
      </c>
      <c r="M14" s="157">
        <v>0.11412080445213413</v>
      </c>
      <c r="N14" s="157">
        <v>1.4160375266348437E-2</v>
      </c>
      <c r="O14" s="157">
        <v>1.5055718072619502E-2</v>
      </c>
      <c r="P14" s="157">
        <v>0.14692670996120821</v>
      </c>
      <c r="Q14" s="157">
        <v>0.12911750055823284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7.2277985954733115</v>
      </c>
      <c r="H15" s="206">
        <v>7.0419491888879051</v>
      </c>
      <c r="I15" s="206">
        <v>7.5310951071373662</v>
      </c>
      <c r="J15" s="206">
        <v>8.0589298136488807</v>
      </c>
      <c r="K15" s="206">
        <v>6.1869324702130042</v>
      </c>
      <c r="L15" s="206">
        <v>7.0849027788294912</v>
      </c>
      <c r="M15" s="206">
        <v>6.4527256584018389</v>
      </c>
      <c r="N15" s="206">
        <v>5.6071066416244024</v>
      </c>
      <c r="O15" s="206">
        <v>5.8695658846971401</v>
      </c>
      <c r="P15" s="206">
        <v>7.1655099677374743</v>
      </c>
      <c r="Q15" s="206">
        <v>6.6333768136345759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1.4504198353031546E-15</v>
      </c>
      <c r="J22" s="87">
        <v>0</v>
      </c>
      <c r="K22" s="87">
        <v>0</v>
      </c>
      <c r="L22" s="87">
        <v>1.4504198353031547E-15</v>
      </c>
      <c r="M22" s="87">
        <v>1.4504198353031546E-15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7.2277985954733115</v>
      </c>
      <c r="H24" s="87">
        <v>7.0419491888879051</v>
      </c>
      <c r="I24" s="87">
        <v>7.5310951071373644</v>
      </c>
      <c r="J24" s="87">
        <v>8.0589298136488807</v>
      </c>
      <c r="K24" s="87">
        <v>6.1869324702130042</v>
      </c>
      <c r="L24" s="87">
        <v>7.0849027788294894</v>
      </c>
      <c r="M24" s="87">
        <v>6.4527256584018371</v>
      </c>
      <c r="N24" s="87">
        <v>5.6071066416244024</v>
      </c>
      <c r="O24" s="87">
        <v>5.8695658846971401</v>
      </c>
      <c r="P24" s="87">
        <v>7.1655099677374743</v>
      </c>
      <c r="Q24" s="87">
        <v>6.6333768136345759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0.31717285422780189</v>
      </c>
      <c r="C26" s="204">
        <v>0.27946900746774389</v>
      </c>
      <c r="D26" s="204">
        <v>0.3163502097447542</v>
      </c>
      <c r="E26" s="204">
        <v>0.3531368583786203</v>
      </c>
      <c r="F26" s="204">
        <v>0.373412605615418</v>
      </c>
      <c r="G26" s="204">
        <v>0.24297746374382048</v>
      </c>
      <c r="H26" s="204">
        <v>0.17149095867955064</v>
      </c>
      <c r="I26" s="204">
        <v>0.16377046423510142</v>
      </c>
      <c r="J26" s="204">
        <v>0.12950759844397278</v>
      </c>
      <c r="K26" s="204">
        <v>0.1701754391184665</v>
      </c>
      <c r="L26" s="204">
        <v>0.14308265230329764</v>
      </c>
      <c r="M26" s="204">
        <v>1.1674592100360127E-3</v>
      </c>
      <c r="N26" s="204">
        <v>2.3275182897248947E-2</v>
      </c>
      <c r="O26" s="204">
        <v>9.6798593638601602E-4</v>
      </c>
      <c r="P26" s="204">
        <v>0.10337348159319346</v>
      </c>
      <c r="Q26" s="204">
        <v>0.21463701558586706</v>
      </c>
    </row>
    <row r="27" spans="1:17" x14ac:dyDescent="0.25">
      <c r="A27" s="156" t="s">
        <v>312</v>
      </c>
      <c r="B27" s="204">
        <v>0.1081184439247433</v>
      </c>
      <c r="C27" s="204">
        <v>8.5829958114014837E-2</v>
      </c>
      <c r="D27" s="204">
        <v>0.12079289924604299</v>
      </c>
      <c r="E27" s="204">
        <v>0.15588364230120563</v>
      </c>
      <c r="F27" s="204">
        <v>0.15794009971881554</v>
      </c>
      <c r="G27" s="204">
        <v>0.67229720495886747</v>
      </c>
      <c r="H27" s="204">
        <v>0.60125608437565925</v>
      </c>
      <c r="I27" s="204">
        <v>0.60044829359624174</v>
      </c>
      <c r="J27" s="204">
        <v>0.6677735064362601</v>
      </c>
      <c r="K27" s="204">
        <v>0.50805579311258819</v>
      </c>
      <c r="L27" s="204">
        <v>0.56474423370158933</v>
      </c>
      <c r="M27" s="204">
        <v>0.6249692155381612</v>
      </c>
      <c r="N27" s="204">
        <v>0.56747603558104176</v>
      </c>
      <c r="O27" s="204">
        <v>0.81135802939869017</v>
      </c>
      <c r="P27" s="204">
        <v>1.7046904581791631</v>
      </c>
      <c r="Q27" s="204">
        <v>0.98971846657802764</v>
      </c>
    </row>
    <row r="28" spans="1:17" x14ac:dyDescent="0.25">
      <c r="A28" s="152" t="s">
        <v>318</v>
      </c>
      <c r="B28" s="264">
        <v>8.2148006296442228E-2</v>
      </c>
      <c r="C28" s="264">
        <v>6.2946750012380107E-2</v>
      </c>
      <c r="D28" s="264">
        <v>9.4889820589206447E-2</v>
      </c>
      <c r="E28" s="264">
        <v>0.12696843523815346</v>
      </c>
      <c r="F28" s="264">
        <v>0.12736469373911127</v>
      </c>
      <c r="G28" s="264">
        <v>0.13308918096913561</v>
      </c>
      <c r="H28" s="264">
        <v>8.1254611431433615E-2</v>
      </c>
      <c r="I28" s="264">
        <v>4.5934156213396887E-2</v>
      </c>
      <c r="J28" s="264">
        <v>7.8140256030790431E-2</v>
      </c>
      <c r="K28" s="264">
        <v>4.9594449450254319E-2</v>
      </c>
      <c r="L28" s="264">
        <v>4.3982673524650337E-2</v>
      </c>
      <c r="M28" s="264">
        <v>0.16124934477530248</v>
      </c>
      <c r="N28" s="264">
        <v>0.16270315602395669</v>
      </c>
      <c r="O28" s="264">
        <v>0.38955415448351682</v>
      </c>
      <c r="P28" s="264">
        <v>1.1813887497056119</v>
      </c>
      <c r="Q28" s="264">
        <v>0.49553981843249123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8.2148006296442228E-2</v>
      </c>
      <c r="C33" s="208">
        <v>6.2946750012380107E-2</v>
      </c>
      <c r="D33" s="208">
        <v>9.4889820589206447E-2</v>
      </c>
      <c r="E33" s="208">
        <v>0.12696843523815346</v>
      </c>
      <c r="F33" s="208">
        <v>0.12736469373911127</v>
      </c>
      <c r="G33" s="208">
        <v>0.13308918096913561</v>
      </c>
      <c r="H33" s="208">
        <v>8.1254611431433615E-2</v>
      </c>
      <c r="I33" s="208">
        <v>4.5934156213396887E-2</v>
      </c>
      <c r="J33" s="208">
        <v>7.8140256030790431E-2</v>
      </c>
      <c r="K33" s="208">
        <v>4.9594449450254319E-2</v>
      </c>
      <c r="L33" s="208">
        <v>4.3982673524650337E-2</v>
      </c>
      <c r="M33" s="208">
        <v>0.16124934477530248</v>
      </c>
      <c r="N33" s="208">
        <v>0.16270315602395669</v>
      </c>
      <c r="O33" s="208">
        <v>0.38955415448351682</v>
      </c>
      <c r="P33" s="208">
        <v>1.1813887497056119</v>
      </c>
      <c r="Q33" s="208">
        <v>0.49553981843249123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0.51931278080252807</v>
      </c>
      <c r="H34" s="264">
        <v>0.50595961788999055</v>
      </c>
      <c r="I34" s="264">
        <v>0.54110444430828919</v>
      </c>
      <c r="J34" s="264">
        <v>0.57902903581727982</v>
      </c>
      <c r="K34" s="264">
        <v>0.44452720469494084</v>
      </c>
      <c r="L34" s="264">
        <v>0.50904580629761798</v>
      </c>
      <c r="M34" s="264">
        <v>0.46362427800895911</v>
      </c>
      <c r="N34" s="264">
        <v>0.4028670837814915</v>
      </c>
      <c r="O34" s="264">
        <v>0.42172461523689092</v>
      </c>
      <c r="P34" s="264">
        <v>0.51483738209646435</v>
      </c>
      <c r="Q34" s="264">
        <v>0.47660394983294407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1.0421175245172995E-16</v>
      </c>
      <c r="J41" s="87">
        <v>0</v>
      </c>
      <c r="K41" s="87">
        <v>0</v>
      </c>
      <c r="L41" s="87">
        <v>1.0421175245172995E-16</v>
      </c>
      <c r="M41" s="87">
        <v>1.0421175245172994E-16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0.51931278080252807</v>
      </c>
      <c r="H43" s="87">
        <v>0.50595961788999055</v>
      </c>
      <c r="I43" s="87">
        <v>0.54110444430828908</v>
      </c>
      <c r="J43" s="87">
        <v>0.57902903581727982</v>
      </c>
      <c r="K43" s="87">
        <v>0.44452720469494084</v>
      </c>
      <c r="L43" s="87">
        <v>0.50904580629761786</v>
      </c>
      <c r="M43" s="87">
        <v>0.463624278008959</v>
      </c>
      <c r="N43" s="87">
        <v>0.4028670837814915</v>
      </c>
      <c r="O43" s="87">
        <v>0.42172461523689092</v>
      </c>
      <c r="P43" s="87">
        <v>0.51483738209646435</v>
      </c>
      <c r="Q43" s="87">
        <v>0.47660394983294407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2.597043762830108E-2</v>
      </c>
      <c r="C45" s="264">
        <v>2.2883208101634737E-2</v>
      </c>
      <c r="D45" s="264">
        <v>2.5903078656836536E-2</v>
      </c>
      <c r="E45" s="264">
        <v>2.8915207063052163E-2</v>
      </c>
      <c r="F45" s="264">
        <v>3.0575405979704259E-2</v>
      </c>
      <c r="G45" s="264">
        <v>1.989524318720385E-2</v>
      </c>
      <c r="H45" s="264">
        <v>1.4041855054235079E-2</v>
      </c>
      <c r="I45" s="264">
        <v>1.3409693074555683E-2</v>
      </c>
      <c r="J45" s="264">
        <v>1.0604214588189808E-2</v>
      </c>
      <c r="K45" s="264">
        <v>1.3934138967393024E-2</v>
      </c>
      <c r="L45" s="264">
        <v>1.171575387932099E-2</v>
      </c>
      <c r="M45" s="264">
        <v>9.5592753899580881E-5</v>
      </c>
      <c r="N45" s="264">
        <v>1.9057957755935818E-3</v>
      </c>
      <c r="O45" s="264">
        <v>7.9259678282335403E-5</v>
      </c>
      <c r="P45" s="264">
        <v>8.4643263770870208E-3</v>
      </c>
      <c r="Q45" s="264">
        <v>1.7574698312592344E-2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0.42551825132808091</v>
      </c>
      <c r="C47" s="242">
        <v>0.37493487154691318</v>
      </c>
      <c r="D47" s="242">
        <v>0.42441459369400181</v>
      </c>
      <c r="E47" s="242">
        <v>0.47376746292681626</v>
      </c>
      <c r="F47" s="242">
        <v>0.50096935108832863</v>
      </c>
      <c r="G47" s="242">
        <v>0.32597791427050771</v>
      </c>
      <c r="H47" s="242">
        <v>0.23007181063322574</v>
      </c>
      <c r="I47" s="242">
        <v>0.21971401597457355</v>
      </c>
      <c r="J47" s="242">
        <v>0.173747047040787</v>
      </c>
      <c r="K47" s="242">
        <v>0.22830691311517282</v>
      </c>
      <c r="L47" s="242">
        <v>0.19195930292241944</v>
      </c>
      <c r="M47" s="242">
        <v>1.5662601478327954E-3</v>
      </c>
      <c r="N47" s="242">
        <v>3.1225923006214466E-2</v>
      </c>
      <c r="O47" s="242">
        <v>1.2986473384172972E-3</v>
      </c>
      <c r="P47" s="242">
        <v>0.13868558590338373</v>
      </c>
      <c r="Q47" s="242">
        <v>0.28795644496353762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0.99999999999999989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1</v>
      </c>
      <c r="I51" s="77">
        <f t="shared" si="0"/>
        <v>1</v>
      </c>
      <c r="J51" s="77">
        <f t="shared" si="0"/>
        <v>1.0000000000000002</v>
      </c>
      <c r="K51" s="77">
        <f t="shared" si="0"/>
        <v>0.99999999999999989</v>
      </c>
      <c r="L51" s="77">
        <f t="shared" si="0"/>
        <v>1</v>
      </c>
      <c r="M51" s="77">
        <f t="shared" si="0"/>
        <v>1</v>
      </c>
      <c r="N51" s="77">
        <f t="shared" si="0"/>
        <v>0.99999999999999978</v>
      </c>
      <c r="O51" s="77">
        <f t="shared" si="0"/>
        <v>1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2.7808425734804059E-3</v>
      </c>
      <c r="C52" s="203">
        <f t="shared" si="1"/>
        <v>2.7674283841166969E-3</v>
      </c>
      <c r="D52" s="203">
        <f t="shared" si="1"/>
        <v>2.796658413879321E-3</v>
      </c>
      <c r="E52" s="203">
        <f t="shared" si="1"/>
        <v>2.8188287879330354E-3</v>
      </c>
      <c r="F52" s="203">
        <f t="shared" si="1"/>
        <v>2.8120643825059436E-3</v>
      </c>
      <c r="G52" s="203">
        <f t="shared" si="1"/>
        <v>3.5183745553808597E-3</v>
      </c>
      <c r="H52" s="203">
        <f t="shared" si="1"/>
        <v>3.5330545101230422E-3</v>
      </c>
      <c r="I52" s="203">
        <f t="shared" si="1"/>
        <v>3.5364550586497573E-3</v>
      </c>
      <c r="J52" s="203">
        <f t="shared" si="1"/>
        <v>3.547861633322514E-3</v>
      </c>
      <c r="K52" s="203">
        <f t="shared" si="1"/>
        <v>3.5264992374738078E-3</v>
      </c>
      <c r="L52" s="203">
        <f t="shared" si="1"/>
        <v>3.5393362188363554E-3</v>
      </c>
      <c r="M52" s="203">
        <f t="shared" si="1"/>
        <v>3.5820185946482145E-3</v>
      </c>
      <c r="N52" s="203">
        <f t="shared" si="1"/>
        <v>2.247030586619886E-3</v>
      </c>
      <c r="O52" s="203">
        <f t="shared" si="1"/>
        <v>4.7344303023094794E-4</v>
      </c>
      <c r="P52" s="203">
        <f t="shared" si="1"/>
        <v>3.5833385401512403E-3</v>
      </c>
      <c r="Q52" s="203">
        <f t="shared" si="1"/>
        <v>3.5341732546494723E-3</v>
      </c>
    </row>
    <row r="53" spans="1:17" x14ac:dyDescent="0.25">
      <c r="A53" s="76" t="s">
        <v>82</v>
      </c>
      <c r="B53" s="202">
        <f t="shared" ref="B53:Q53" si="2">IF(B$7=0,0,B$7/B$5)</f>
        <v>8.1124240709452118E-4</v>
      </c>
      <c r="C53" s="202">
        <f t="shared" si="2"/>
        <v>8.0732914736079335E-4</v>
      </c>
      <c r="D53" s="202">
        <f t="shared" si="2"/>
        <v>8.1585628943284456E-4</v>
      </c>
      <c r="E53" s="202">
        <f t="shared" si="2"/>
        <v>8.2232395063202223E-4</v>
      </c>
      <c r="F53" s="202">
        <f t="shared" si="2"/>
        <v>8.2035060176518257E-4</v>
      </c>
      <c r="G53" s="202">
        <f t="shared" si="2"/>
        <v>1.0263992182034953E-3</v>
      </c>
      <c r="H53" s="202">
        <f t="shared" si="2"/>
        <v>1.0306817338462924E-3</v>
      </c>
      <c r="I53" s="202">
        <f t="shared" si="2"/>
        <v>1.0316737602193643E-3</v>
      </c>
      <c r="J53" s="202">
        <f t="shared" si="2"/>
        <v>1.0350013477579316E-3</v>
      </c>
      <c r="K53" s="202">
        <f t="shared" si="2"/>
        <v>1.0287693943223514E-3</v>
      </c>
      <c r="L53" s="202">
        <f t="shared" si="2"/>
        <v>1.0325142678220928E-3</v>
      </c>
      <c r="M53" s="202">
        <f t="shared" si="2"/>
        <v>1.0449658009021512E-3</v>
      </c>
      <c r="N53" s="202">
        <f t="shared" si="2"/>
        <v>6.5551589266093157E-4</v>
      </c>
      <c r="O53" s="202">
        <f t="shared" si="2"/>
        <v>1.5296314072967221E-4</v>
      </c>
      <c r="P53" s="202">
        <f t="shared" si="2"/>
        <v>1.0453508625296304E-3</v>
      </c>
      <c r="Q53" s="202">
        <f t="shared" si="2"/>
        <v>1.0310081000387554E-3</v>
      </c>
    </row>
    <row r="54" spans="1:17" x14ac:dyDescent="0.25">
      <c r="A54" s="76" t="s">
        <v>81</v>
      </c>
      <c r="B54" s="202">
        <f t="shared" ref="B54:Q54" si="3">IF(B$8=0,0,B$8/B$5)</f>
        <v>5.6365293082538265E-3</v>
      </c>
      <c r="C54" s="202">
        <f t="shared" si="3"/>
        <v>5.6093398973119544E-3</v>
      </c>
      <c r="D54" s="202">
        <f t="shared" si="3"/>
        <v>5.6685866597894017E-3</v>
      </c>
      <c r="E54" s="202">
        <f t="shared" si="3"/>
        <v>5.7135241058427766E-3</v>
      </c>
      <c r="F54" s="202">
        <f t="shared" si="3"/>
        <v>5.6998132364083414E-3</v>
      </c>
      <c r="G54" s="202">
        <f t="shared" si="3"/>
        <v>7.1314433574707617E-3</v>
      </c>
      <c r="H54" s="202">
        <f t="shared" si="3"/>
        <v>7.1611983662358165E-3</v>
      </c>
      <c r="I54" s="202">
        <f t="shared" si="3"/>
        <v>7.1680909863423145E-3</v>
      </c>
      <c r="J54" s="202">
        <f t="shared" si="3"/>
        <v>7.1912111345531163E-3</v>
      </c>
      <c r="K54" s="202">
        <f t="shared" si="3"/>
        <v>7.1479113909991166E-3</v>
      </c>
      <c r="L54" s="202">
        <f t="shared" si="3"/>
        <v>7.1739308508453987E-3</v>
      </c>
      <c r="M54" s="202">
        <f t="shared" si="3"/>
        <v>7.260444364592545E-3</v>
      </c>
      <c r="N54" s="202">
        <f t="shared" si="3"/>
        <v>4.5545382104007926E-3</v>
      </c>
      <c r="O54" s="202">
        <f t="shared" si="3"/>
        <v>1.0627911192331145E-3</v>
      </c>
      <c r="P54" s="202">
        <f t="shared" si="3"/>
        <v>7.2631197808796987E-3</v>
      </c>
      <c r="Q54" s="202">
        <f t="shared" si="3"/>
        <v>7.1634659654058715E-3</v>
      </c>
    </row>
    <row r="55" spans="1:17" x14ac:dyDescent="0.25">
      <c r="A55" s="76" t="s">
        <v>80</v>
      </c>
      <c r="B55" s="202">
        <f t="shared" ref="B55:Q55" si="4">IF(B$9=0,0,B$9/B$5)</f>
        <v>1.7927521474450397E-2</v>
      </c>
      <c r="C55" s="202">
        <f t="shared" si="4"/>
        <v>1.7841042948059299E-2</v>
      </c>
      <c r="D55" s="202">
        <f t="shared" si="4"/>
        <v>1.8029482952274436E-2</v>
      </c>
      <c r="E55" s="202">
        <f t="shared" si="4"/>
        <v>1.817241080469403E-2</v>
      </c>
      <c r="F55" s="202">
        <f t="shared" si="4"/>
        <v>1.8128802070883441E-2</v>
      </c>
      <c r="G55" s="202">
        <f t="shared" si="4"/>
        <v>2.268223882871832E-2</v>
      </c>
      <c r="H55" s="202">
        <f t="shared" si="4"/>
        <v>2.2776877484784002E-2</v>
      </c>
      <c r="I55" s="202">
        <f t="shared" si="4"/>
        <v>2.2798800123382462E-2</v>
      </c>
      <c r="J55" s="202">
        <f t="shared" si="4"/>
        <v>2.2872335969800341E-2</v>
      </c>
      <c r="K55" s="202">
        <f t="shared" si="4"/>
        <v>2.2734616987080632E-2</v>
      </c>
      <c r="L55" s="202">
        <f t="shared" si="4"/>
        <v>2.2817374371924666E-2</v>
      </c>
      <c r="M55" s="202">
        <f t="shared" si="4"/>
        <v>2.3092538890853182E-2</v>
      </c>
      <c r="N55" s="202">
        <f t="shared" si="4"/>
        <v>1.4486145127214889E-2</v>
      </c>
      <c r="O55" s="202">
        <f t="shared" si="4"/>
        <v>3.3803089757745699E-3</v>
      </c>
      <c r="P55" s="202">
        <f t="shared" si="4"/>
        <v>2.310104830867361E-2</v>
      </c>
      <c r="Q55" s="202">
        <f t="shared" si="4"/>
        <v>2.2784089801192453E-2</v>
      </c>
    </row>
    <row r="56" spans="1:17" x14ac:dyDescent="0.25">
      <c r="A56" s="129" t="s">
        <v>79</v>
      </c>
      <c r="B56" s="201">
        <f t="shared" ref="B56:Q56" si="5">IF(B$10=0,0,B$10/B$5)</f>
        <v>1.5884285249984004E-2</v>
      </c>
      <c r="C56" s="201">
        <f t="shared" si="5"/>
        <v>1.5807662857806017E-2</v>
      </c>
      <c r="D56" s="201">
        <f t="shared" si="5"/>
        <v>1.5974625970009076E-2</v>
      </c>
      <c r="E56" s="201">
        <f t="shared" si="5"/>
        <v>1.6101264043277382E-2</v>
      </c>
      <c r="F56" s="201">
        <f t="shared" si="5"/>
        <v>1.606262548589368E-2</v>
      </c>
      <c r="G56" s="201">
        <f t="shared" si="5"/>
        <v>2.0097097759838003E-2</v>
      </c>
      <c r="H56" s="201">
        <f t="shared" si="5"/>
        <v>2.0180950255051292E-2</v>
      </c>
      <c r="I56" s="201">
        <f t="shared" si="5"/>
        <v>2.020037432576996E-2</v>
      </c>
      <c r="J56" s="201">
        <f t="shared" si="5"/>
        <v>2.0265529141635909E-2</v>
      </c>
      <c r="K56" s="201">
        <f t="shared" si="5"/>
        <v>2.014350627255302E-2</v>
      </c>
      <c r="L56" s="201">
        <f t="shared" si="5"/>
        <v>2.0216831629283383E-2</v>
      </c>
      <c r="M56" s="201">
        <f t="shared" si="5"/>
        <v>2.0460635086195382E-2</v>
      </c>
      <c r="N56" s="201">
        <f t="shared" si="5"/>
        <v>1.7947496376412336E-2</v>
      </c>
      <c r="O56" s="201">
        <f t="shared" si="5"/>
        <v>1.8095535623296303E-2</v>
      </c>
      <c r="P56" s="201">
        <f t="shared" si="5"/>
        <v>2.046817466829343E-2</v>
      </c>
      <c r="Q56" s="201">
        <f t="shared" si="5"/>
        <v>2.0187340569033516E-2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0.80696227673955245</v>
      </c>
      <c r="H57" s="200">
        <f t="shared" si="6"/>
        <v>0.82747891793521755</v>
      </c>
      <c r="I57" s="200">
        <f t="shared" si="6"/>
        <v>0.83603691577020089</v>
      </c>
      <c r="J57" s="200">
        <f t="shared" si="6"/>
        <v>0.84345889300115751</v>
      </c>
      <c r="K57" s="200">
        <f t="shared" si="6"/>
        <v>0.82459517345970723</v>
      </c>
      <c r="L57" s="200">
        <f t="shared" si="6"/>
        <v>0.83870416510295076</v>
      </c>
      <c r="M57" s="200">
        <f t="shared" si="6"/>
        <v>0.86082114638817731</v>
      </c>
      <c r="N57" s="200">
        <f t="shared" si="6"/>
        <v>0.86424188103628796</v>
      </c>
      <c r="O57" s="200">
        <f t="shared" si="6"/>
        <v>0.85791316355061886</v>
      </c>
      <c r="P57" s="200">
        <f t="shared" si="6"/>
        <v>0.74274699857510862</v>
      </c>
      <c r="Q57" s="200">
        <f t="shared" si="6"/>
        <v>0.77169219577952486</v>
      </c>
    </row>
    <row r="58" spans="1:17" x14ac:dyDescent="0.25">
      <c r="A58" s="127" t="s">
        <v>313</v>
      </c>
      <c r="B58" s="200">
        <f t="shared" ref="B58:Q58" si="7">IF(B$26=0,0,B$26/B$5)</f>
        <v>0.3567444691154944</v>
      </c>
      <c r="C58" s="200">
        <f t="shared" si="7"/>
        <v>0.36137035764037295</v>
      </c>
      <c r="D58" s="200">
        <f t="shared" si="7"/>
        <v>0.35129037027814014</v>
      </c>
      <c r="E58" s="200">
        <f t="shared" si="7"/>
        <v>0.34364490798842479</v>
      </c>
      <c r="F58" s="200">
        <f t="shared" si="7"/>
        <v>0.34597761588409998</v>
      </c>
      <c r="G58" s="200">
        <f t="shared" si="7"/>
        <v>2.7127713196368551E-2</v>
      </c>
      <c r="H58" s="200">
        <f t="shared" si="7"/>
        <v>2.0151402561630515E-2</v>
      </c>
      <c r="I58" s="200">
        <f t="shared" si="7"/>
        <v>1.8180377735982668E-2</v>
      </c>
      <c r="J58" s="200">
        <f t="shared" si="7"/>
        <v>1.355444682416624E-2</v>
      </c>
      <c r="K58" s="200">
        <f t="shared" si="7"/>
        <v>2.2681004910603552E-2</v>
      </c>
      <c r="L58" s="200">
        <f t="shared" si="7"/>
        <v>1.6937990567681315E-2</v>
      </c>
      <c r="M58" s="200">
        <f t="shared" si="7"/>
        <v>1.5574404193615453E-4</v>
      </c>
      <c r="N58" s="200">
        <f t="shared" si="7"/>
        <v>3.5874808763677367E-3</v>
      </c>
      <c r="O58" s="200">
        <f t="shared" si="7"/>
        <v>1.414836962853659E-4</v>
      </c>
      <c r="P58" s="200">
        <f t="shared" si="7"/>
        <v>1.0715265700739406E-2</v>
      </c>
      <c r="Q58" s="200">
        <f t="shared" si="7"/>
        <v>2.4969742335844695E-2</v>
      </c>
    </row>
    <row r="59" spans="1:17" x14ac:dyDescent="0.25">
      <c r="A59" s="127" t="s">
        <v>312</v>
      </c>
      <c r="B59" s="200">
        <f t="shared" ref="B59:Q59" si="8">IF(B$27=0,0,B$27/B$5)</f>
        <v>0.12160768604687539</v>
      </c>
      <c r="C59" s="200">
        <f t="shared" si="8"/>
        <v>0.11098333565126954</v>
      </c>
      <c r="D59" s="200">
        <f t="shared" si="8"/>
        <v>0.13413419999736909</v>
      </c>
      <c r="E59" s="200">
        <f t="shared" si="8"/>
        <v>0.15169365260100953</v>
      </c>
      <c r="F59" s="200">
        <f t="shared" si="8"/>
        <v>0.14633608595819883</v>
      </c>
      <c r="G59" s="200">
        <f t="shared" si="8"/>
        <v>7.5059989012286318E-2</v>
      </c>
      <c r="H59" s="200">
        <f t="shared" si="8"/>
        <v>7.0651849474606607E-2</v>
      </c>
      <c r="I59" s="200">
        <f t="shared" si="8"/>
        <v>6.6656566185431615E-2</v>
      </c>
      <c r="J59" s="200">
        <f t="shared" si="8"/>
        <v>6.9890111409123767E-2</v>
      </c>
      <c r="K59" s="200">
        <f t="shared" si="8"/>
        <v>6.7713742935755758E-2</v>
      </c>
      <c r="L59" s="200">
        <f t="shared" si="8"/>
        <v>6.6853894232497893E-2</v>
      </c>
      <c r="M59" s="200">
        <f t="shared" si="8"/>
        <v>8.3373561043369099E-2</v>
      </c>
      <c r="N59" s="200">
        <f t="shared" si="8"/>
        <v>8.7466957163399597E-2</v>
      </c>
      <c r="O59" s="200">
        <f t="shared" si="8"/>
        <v>0.1185904967160178</v>
      </c>
      <c r="P59" s="200">
        <f t="shared" si="8"/>
        <v>0.17670113181239366</v>
      </c>
      <c r="Q59" s="200">
        <f t="shared" si="8"/>
        <v>0.11513864478605768</v>
      </c>
    </row>
    <row r="60" spans="1:17" x14ac:dyDescent="0.25">
      <c r="A60" s="142" t="s">
        <v>318</v>
      </c>
      <c r="B60" s="199">
        <f t="shared" ref="B60:Q60" si="9">IF(B$28=0,0,B$28/B$5)</f>
        <v>9.2397084127736687E-2</v>
      </c>
      <c r="C60" s="199">
        <f t="shared" si="9"/>
        <v>8.1393961249525693E-2</v>
      </c>
      <c r="D60" s="199">
        <f t="shared" si="9"/>
        <v>0.10537018526810499</v>
      </c>
      <c r="E60" s="199">
        <f t="shared" si="9"/>
        <v>0.12355565614187132</v>
      </c>
      <c r="F60" s="199">
        <f t="shared" si="9"/>
        <v>0.11800708499125943</v>
      </c>
      <c r="G60" s="199">
        <f t="shared" si="9"/>
        <v>1.4859012334892412E-2</v>
      </c>
      <c r="H60" s="199">
        <f t="shared" si="9"/>
        <v>9.5479924863172035E-3</v>
      </c>
      <c r="I60" s="199">
        <f t="shared" si="9"/>
        <v>5.0992119662331718E-3</v>
      </c>
      <c r="J60" s="199">
        <f t="shared" si="9"/>
        <v>8.1782687496462989E-3</v>
      </c>
      <c r="K60" s="199">
        <f t="shared" si="9"/>
        <v>6.6099547463887532E-3</v>
      </c>
      <c r="L60" s="199">
        <f t="shared" si="9"/>
        <v>5.2066277589178046E-3</v>
      </c>
      <c r="M60" s="199">
        <f t="shared" si="9"/>
        <v>2.151135088829996E-2</v>
      </c>
      <c r="N60" s="199">
        <f t="shared" si="9"/>
        <v>2.5077975255335654E-2</v>
      </c>
      <c r="O60" s="199">
        <f t="shared" si="9"/>
        <v>5.6938390949586346E-2</v>
      </c>
      <c r="P60" s="199">
        <f t="shared" si="9"/>
        <v>0.12245785044540348</v>
      </c>
      <c r="Q60" s="199">
        <f t="shared" si="9"/>
        <v>5.7648498091702471E-2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5.797973178151538E-2</v>
      </c>
      <c r="H61" s="199">
        <f t="shared" si="10"/>
        <v>5.9453839540788256E-2</v>
      </c>
      <c r="I61" s="199">
        <f t="shared" si="10"/>
        <v>6.0068726299886729E-2</v>
      </c>
      <c r="J61" s="199">
        <f t="shared" si="10"/>
        <v>6.0601990693456724E-2</v>
      </c>
      <c r="K61" s="199">
        <f t="shared" si="10"/>
        <v>5.9246644314894827E-2</v>
      </c>
      <c r="L61" s="199">
        <f t="shared" si="10"/>
        <v>6.026036648600807E-2</v>
      </c>
      <c r="M61" s="199">
        <f t="shared" si="10"/>
        <v>6.1849457673659819E-2</v>
      </c>
      <c r="N61" s="199">
        <f t="shared" si="10"/>
        <v>6.2095235305539391E-2</v>
      </c>
      <c r="O61" s="199">
        <f t="shared" si="10"/>
        <v>6.1640520936705877E-2</v>
      </c>
      <c r="P61" s="199">
        <f t="shared" si="10"/>
        <v>5.3365904454551617E-2</v>
      </c>
      <c r="Q61" s="199">
        <f t="shared" si="10"/>
        <v>5.5445598659162848E-2</v>
      </c>
    </row>
    <row r="62" spans="1:17" x14ac:dyDescent="0.25">
      <c r="A62" s="142" t="s">
        <v>316</v>
      </c>
      <c r="B62" s="199">
        <f t="shared" ref="B62:Q62" si="11">IF(B$45=0,0,B$45/B$5)</f>
        <v>2.9210601919138698E-2</v>
      </c>
      <c r="C62" s="199">
        <f t="shared" si="11"/>
        <v>2.9589374401743862E-2</v>
      </c>
      <c r="D62" s="199">
        <f t="shared" si="11"/>
        <v>2.8764014729264098E-2</v>
      </c>
      <c r="E62" s="199">
        <f t="shared" si="11"/>
        <v>2.8137996459138215E-2</v>
      </c>
      <c r="F62" s="199">
        <f t="shared" si="11"/>
        <v>2.8329000966939386E-2</v>
      </c>
      <c r="G62" s="199">
        <f t="shared" si="11"/>
        <v>2.2212448958785283E-3</v>
      </c>
      <c r="H62" s="199">
        <f t="shared" si="11"/>
        <v>1.6500174475011491E-3</v>
      </c>
      <c r="I62" s="199">
        <f t="shared" si="11"/>
        <v>1.4886279193117179E-3</v>
      </c>
      <c r="J62" s="199">
        <f t="shared" si="11"/>
        <v>1.109851966020732E-3</v>
      </c>
      <c r="K62" s="199">
        <f t="shared" si="11"/>
        <v>1.8571438744721803E-3</v>
      </c>
      <c r="L62" s="199">
        <f t="shared" si="11"/>
        <v>1.3868999875720166E-3</v>
      </c>
      <c r="M62" s="199">
        <f t="shared" si="11"/>
        <v>1.275248140932442E-5</v>
      </c>
      <c r="N62" s="199">
        <f t="shared" si="11"/>
        <v>2.9374660252455011E-4</v>
      </c>
      <c r="O62" s="199">
        <f t="shared" si="11"/>
        <v>1.1584829725565169E-5</v>
      </c>
      <c r="P62" s="199">
        <f t="shared" si="11"/>
        <v>8.7737691243859866E-4</v>
      </c>
      <c r="Q62" s="199">
        <f t="shared" si="11"/>
        <v>2.0445480351923553E-3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0.478607423824367</v>
      </c>
      <c r="C64" s="276">
        <f t="shared" si="13"/>
        <v>0.48481350347370278</v>
      </c>
      <c r="D64" s="276">
        <f t="shared" si="13"/>
        <v>0.47129021943910565</v>
      </c>
      <c r="E64" s="276">
        <f t="shared" si="13"/>
        <v>0.46103308771818641</v>
      </c>
      <c r="F64" s="276">
        <f t="shared" si="13"/>
        <v>0.46416264238024457</v>
      </c>
      <c r="G64" s="276">
        <f t="shared" si="13"/>
        <v>3.6394467332181331E-2</v>
      </c>
      <c r="H64" s="276">
        <f t="shared" si="13"/>
        <v>2.7035067678505002E-2</v>
      </c>
      <c r="I64" s="276">
        <f t="shared" si="13"/>
        <v>2.4390746054020942E-2</v>
      </c>
      <c r="J64" s="276">
        <f t="shared" si="13"/>
        <v>1.8184609538482725E-2</v>
      </c>
      <c r="K64" s="276">
        <f t="shared" si="13"/>
        <v>3.0428775411504495E-2</v>
      </c>
      <c r="L64" s="276">
        <f t="shared" si="13"/>
        <v>2.2723962758158106E-2</v>
      </c>
      <c r="M64" s="276">
        <f t="shared" si="13"/>
        <v>2.0894578932609883E-4</v>
      </c>
      <c r="N64" s="276">
        <f t="shared" si="13"/>
        <v>4.812954730635712E-3</v>
      </c>
      <c r="O64" s="276">
        <f t="shared" si="13"/>
        <v>1.8981414781336282E-4</v>
      </c>
      <c r="P64" s="276">
        <f t="shared" si="13"/>
        <v>1.4375571751230675E-2</v>
      </c>
      <c r="Q64" s="276">
        <f t="shared" si="13"/>
        <v>3.3499339408252671E-2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0.44857751020848846</v>
      </c>
      <c r="C68" s="253">
        <f>IF(C$5=0,0,C$5/WWP_fec!C$5)</f>
        <v>0.45504284696823638</v>
      </c>
      <c r="D68" s="253">
        <f>IF(D$5=0,0,D$5/WWP_fec!D$5)</f>
        <v>0.45028684391325458</v>
      </c>
      <c r="E68" s="253">
        <f>IF(E$5=0,0,E$5/WWP_fec!E$5)</f>
        <v>0.44674529225756016</v>
      </c>
      <c r="F68" s="253">
        <f>IF(F$5=0,0,F$5/WWP_fec!F$5)</f>
        <v>0.44960030654175898</v>
      </c>
      <c r="G68" s="253">
        <f>IF(G$5=0,0,G$5/WWP_fec!G$5)</f>
        <v>0.38148663750678824</v>
      </c>
      <c r="H68" s="253">
        <f>IF(H$5=0,0,H$5/WWP_fec!H$5)</f>
        <v>0.37990154829933315</v>
      </c>
      <c r="I68" s="253">
        <f>IF(I$5=0,0,I$5/WWP_fec!I$5)</f>
        <v>0.37979505244609607</v>
      </c>
      <c r="J68" s="253">
        <f>IF(J$5=0,0,J$5/WWP_fec!J$5)</f>
        <v>0.37857398999389064</v>
      </c>
      <c r="K68" s="253">
        <f>IF(K$5=0,0,K$5/WWP_fec!K$5)</f>
        <v>0.38086726921718839</v>
      </c>
      <c r="L68" s="253">
        <f>IF(L$5=0,0,L$5/WWP_fec!L$5)</f>
        <v>0.37948588419631213</v>
      </c>
      <c r="M68" s="253">
        <f>IF(M$5=0,0,M$5/WWP_fec!M$5)</f>
        <v>0.37496403186735927</v>
      </c>
      <c r="N68" s="253">
        <f>IF(N$5=0,0,N$5/WWP_fec!N$5)</f>
        <v>0.37364129229361043</v>
      </c>
      <c r="O68" s="253">
        <f>IF(O$5=0,0,O$5/WWP_fec!O$5)</f>
        <v>0.37058453969631872</v>
      </c>
      <c r="P68" s="253">
        <f>IF(P$5=0,0,P$5/WWP_fec!P$5)</f>
        <v>0.37482591148545447</v>
      </c>
      <c r="Q68" s="253">
        <f>IF(Q$5=0,0,Q$5/WWP_fec!Q$5)</f>
        <v>0.38004026336460989</v>
      </c>
    </row>
    <row r="69" spans="1:17" x14ac:dyDescent="0.25">
      <c r="A69" s="132" t="s">
        <v>83</v>
      </c>
      <c r="B69" s="282">
        <f>IF(B$6=0,0,B$6/WWP_fec!B$6)</f>
        <v>0.46347888948409049</v>
      </c>
      <c r="C69" s="282">
        <f>IF(C$6=0,0,C$6/WWP_fec!C$6)</f>
        <v>0.46789105308071621</v>
      </c>
      <c r="D69" s="282">
        <f>IF(D$6=0,0,D$6/WWP_fec!D$6)</f>
        <v>0.46789105308071632</v>
      </c>
      <c r="E69" s="282">
        <f>IF(E$6=0,0,E$6/WWP_fec!E$6)</f>
        <v>0.46789105308071632</v>
      </c>
      <c r="F69" s="282">
        <f>IF(F$6=0,0,F$6/WWP_fec!F$6)</f>
        <v>0.46975121955955496</v>
      </c>
      <c r="G69" s="282">
        <f>IF(G$6=0,0,G$6/WWP_fec!G$6)</f>
        <v>0.49869780824807747</v>
      </c>
      <c r="H69" s="282">
        <f>IF(H$6=0,0,H$6/WWP_fec!H$6)</f>
        <v>0.49869780824807752</v>
      </c>
      <c r="I69" s="282">
        <f>IF(I$6=0,0,I$6/WWP_fec!I$6)</f>
        <v>0.49903787061402527</v>
      </c>
      <c r="J69" s="282">
        <f>IF(J$6=0,0,J$6/WWP_fec!J$6)</f>
        <v>0.49903787061402533</v>
      </c>
      <c r="K69" s="282">
        <f>IF(K$6=0,0,K$6/WWP_fec!K$6)</f>
        <v>0.49903787061402521</v>
      </c>
      <c r="L69" s="282">
        <f>IF(L$6=0,0,L$6/WWP_fec!L$6)</f>
        <v>0.49903787061402527</v>
      </c>
      <c r="M69" s="282">
        <f>IF(M$6=0,0,M$6/WWP_fec!M$6)</f>
        <v>0.49903787061402527</v>
      </c>
      <c r="N69" s="282">
        <f>IF(N$6=0,0,N$6/WWP_fec!N$6)</f>
        <v>0.49903787061402521</v>
      </c>
      <c r="O69" s="282">
        <f>IF(O$6=0,0,O$6/WWP_fec!O$6)</f>
        <v>0.49903787061402527</v>
      </c>
      <c r="P69" s="282">
        <f>IF(P$6=0,0,P$6/WWP_fec!P$6)</f>
        <v>0.49903787061402527</v>
      </c>
      <c r="Q69" s="282">
        <f>IF(Q$6=0,0,Q$6/WWP_fec!Q$6)</f>
        <v>0.49903787061402527</v>
      </c>
    </row>
    <row r="70" spans="1:17" x14ac:dyDescent="0.25">
      <c r="A70" s="76" t="s">
        <v>82</v>
      </c>
      <c r="B70" s="281">
        <f>IF(B$7=0,0,B$7/WWP_fec!B$7)</f>
        <v>0.1158018300736188</v>
      </c>
      <c r="C70" s="281">
        <f>IF(C$7=0,0,C$7/WWP_fec!C$7)</f>
        <v>0.11690422466087218</v>
      </c>
      <c r="D70" s="281">
        <f>IF(D$7=0,0,D$7/WWP_fec!D$7)</f>
        <v>0.11690422466087218</v>
      </c>
      <c r="E70" s="281">
        <f>IF(E$7=0,0,E$7/WWP_fec!E$7)</f>
        <v>0.11690422466087218</v>
      </c>
      <c r="F70" s="281">
        <f>IF(F$7=0,0,F$7/WWP_fec!F$7)</f>
        <v>0.11736899379573157</v>
      </c>
      <c r="G70" s="281">
        <f>IF(G$7=0,0,G$7/WWP_fec!G$7)</f>
        <v>0.12460140075228246</v>
      </c>
      <c r="H70" s="281">
        <f>IF(H$7=0,0,H$7/WWP_fec!H$7)</f>
        <v>0.12460140075228247</v>
      </c>
      <c r="I70" s="281">
        <f>IF(I$7=0,0,I$7/WWP_fec!I$7)</f>
        <v>0.12468636653003287</v>
      </c>
      <c r="J70" s="281">
        <f>IF(J$7=0,0,J$7/WWP_fec!J$7)</f>
        <v>0.1246863665300329</v>
      </c>
      <c r="K70" s="281">
        <f>IF(K$7=0,0,K$7/WWP_fec!K$7)</f>
        <v>0.12468636653003291</v>
      </c>
      <c r="L70" s="281">
        <f>IF(L$7=0,0,L$7/WWP_fec!L$7)</f>
        <v>0.1246863665300329</v>
      </c>
      <c r="M70" s="281">
        <f>IF(M$7=0,0,M$7/WWP_fec!M$7)</f>
        <v>0.1246863665300329</v>
      </c>
      <c r="N70" s="281">
        <f>IF(N$7=0,0,N$7/WWP_fec!N$7)</f>
        <v>0.1246863665300329</v>
      </c>
      <c r="O70" s="281">
        <f>IF(O$7=0,0,O$7/WWP_fec!O$7)</f>
        <v>0.12468636653003289</v>
      </c>
      <c r="P70" s="281">
        <f>IF(P$7=0,0,P$7/WWP_fec!P$7)</f>
        <v>0.1246863665300329</v>
      </c>
      <c r="Q70" s="281">
        <f>IF(Q$7=0,0,Q$7/WWP_fec!Q$7)</f>
        <v>0.1246863665300329</v>
      </c>
    </row>
    <row r="71" spans="1:17" x14ac:dyDescent="0.25">
      <c r="A71" s="76" t="s">
        <v>81</v>
      </c>
      <c r="B71" s="281">
        <f>IF(B$8=0,0,B$8/WWP_fec!B$8)</f>
        <v>0.63209729845219131</v>
      </c>
      <c r="C71" s="281">
        <f>IF(C$8=0,0,C$8/WWP_fec!C$8)</f>
        <v>0.63811465275469403</v>
      </c>
      <c r="D71" s="281">
        <f>IF(D$8=0,0,D$8/WWP_fec!D$8)</f>
        <v>0.63811465275469403</v>
      </c>
      <c r="E71" s="281">
        <f>IF(E$8=0,0,E$8/WWP_fec!E$8)</f>
        <v>0.63811465275469392</v>
      </c>
      <c r="F71" s="281">
        <f>IF(F$8=0,0,F$8/WWP_fec!F$8)</f>
        <v>0.64065156701901804</v>
      </c>
      <c r="G71" s="281">
        <f>IF(G$8=0,0,G$8/WWP_fec!G$8)</f>
        <v>0.68012922376793417</v>
      </c>
      <c r="H71" s="281">
        <f>IF(H$8=0,0,H$8/WWP_fec!H$8)</f>
        <v>0.68012922376793428</v>
      </c>
      <c r="I71" s="281">
        <f>IF(I$8=0,0,I$8/WWP_fec!I$8)</f>
        <v>0.6805930043363656</v>
      </c>
      <c r="J71" s="281">
        <f>IF(J$8=0,0,J$8/WWP_fec!J$8)</f>
        <v>0.6805930043363656</v>
      </c>
      <c r="K71" s="281">
        <f>IF(K$8=0,0,K$8/WWP_fec!K$8)</f>
        <v>0.6805930043363656</v>
      </c>
      <c r="L71" s="281">
        <f>IF(L$8=0,0,L$8/WWP_fec!L$8)</f>
        <v>0.6805930043363656</v>
      </c>
      <c r="M71" s="281">
        <f>IF(M$8=0,0,M$8/WWP_fec!M$8)</f>
        <v>0.6805930043363656</v>
      </c>
      <c r="N71" s="281">
        <f>IF(N$8=0,0,N$8/WWP_fec!N$8)</f>
        <v>0.6805930043363656</v>
      </c>
      <c r="O71" s="281">
        <f>IF(O$8=0,0,O$8/WWP_fec!O$8)</f>
        <v>0.6805930043363656</v>
      </c>
      <c r="P71" s="281">
        <f>IF(P$8=0,0,P$8/WWP_fec!P$8)</f>
        <v>0.6805930043363656</v>
      </c>
      <c r="Q71" s="281">
        <f>IF(Q$8=0,0,Q$8/WWP_fec!Q$8)</f>
        <v>0.6805930043363656</v>
      </c>
    </row>
    <row r="72" spans="1:17" x14ac:dyDescent="0.25">
      <c r="A72" s="76" t="s">
        <v>80</v>
      </c>
      <c r="B72" s="281">
        <f>IF(B$9=0,0,B$9/WWP_fec!B$9)</f>
        <v>0.44943215660991431</v>
      </c>
      <c r="C72" s="281">
        <f>IF(C$9=0,0,C$9/WWP_fec!C$9)</f>
        <v>0.45371060002025959</v>
      </c>
      <c r="D72" s="281">
        <f>IF(D$9=0,0,D$9/WWP_fec!D$9)</f>
        <v>0.45371060002025965</v>
      </c>
      <c r="E72" s="281">
        <f>IF(E$9=0,0,E$9/WWP_fec!E$9)</f>
        <v>0.45371060002025948</v>
      </c>
      <c r="F72" s="281">
        <f>IF(F$9=0,0,F$9/WWP_fec!F$9)</f>
        <v>0.45551439011988748</v>
      </c>
      <c r="G72" s="281">
        <f>IF(G$9=0,0,G$9/WWP_fec!G$9)</f>
        <v>0.48358368966288073</v>
      </c>
      <c r="H72" s="281">
        <f>IF(H$9=0,0,H$9/WWP_fec!H$9)</f>
        <v>0.48358368966288068</v>
      </c>
      <c r="I72" s="281">
        <f>IF(I$9=0,0,I$9/WWP_fec!I$9)</f>
        <v>0.48391344570134864</v>
      </c>
      <c r="J72" s="281">
        <f>IF(J$9=0,0,J$9/WWP_fec!J$9)</f>
        <v>0.48391344570134864</v>
      </c>
      <c r="K72" s="281">
        <f>IF(K$9=0,0,K$9/WWP_fec!K$9)</f>
        <v>0.48391344570134864</v>
      </c>
      <c r="L72" s="281">
        <f>IF(L$9=0,0,L$9/WWP_fec!L$9)</f>
        <v>0.4839134457013487</v>
      </c>
      <c r="M72" s="281">
        <f>IF(M$9=0,0,M$9/WWP_fec!M$9)</f>
        <v>0.4839134457013487</v>
      </c>
      <c r="N72" s="281">
        <f>IF(N$9=0,0,N$9/WWP_fec!N$9)</f>
        <v>0.48391344570134859</v>
      </c>
      <c r="O72" s="281">
        <f>IF(O$9=0,0,O$9/WWP_fec!O$9)</f>
        <v>0.48391344570134864</v>
      </c>
      <c r="P72" s="281">
        <f>IF(P$9=0,0,P$9/WWP_fec!P$9)</f>
        <v>0.48391344570134864</v>
      </c>
      <c r="Q72" s="281">
        <f>IF(Q$9=0,0,Q$9/WWP_fec!Q$9)</f>
        <v>0.48391344570134864</v>
      </c>
    </row>
    <row r="73" spans="1:17" x14ac:dyDescent="0.25">
      <c r="A73" s="129" t="s">
        <v>79</v>
      </c>
      <c r="B73" s="280">
        <f>IF(B$10=0,0,B$10/WWP_fec!B$10)</f>
        <v>0.752254712653459</v>
      </c>
      <c r="C73" s="280">
        <f>IF(C$10=0,0,C$10/WWP_fec!C$10)</f>
        <v>0.75941592524343116</v>
      </c>
      <c r="D73" s="280">
        <f>IF(D$10=0,0,D$10/WWP_fec!D$10)</f>
        <v>0.75941592524343127</v>
      </c>
      <c r="E73" s="280">
        <f>IF(E$10=0,0,E$10/WWP_fec!E$10)</f>
        <v>0.75941592524343127</v>
      </c>
      <c r="F73" s="280">
        <f>IF(F$10=0,0,F$10/WWP_fec!F$10)</f>
        <v>0.7624350897227109</v>
      </c>
      <c r="G73" s="280">
        <f>IF(G$10=0,0,G$10/WWP_fec!G$10)</f>
        <v>0.80941718157250542</v>
      </c>
      <c r="H73" s="280">
        <f>IF(H$10=0,0,H$10/WWP_fec!H$10)</f>
        <v>0.80941718157250553</v>
      </c>
      <c r="I73" s="280">
        <f>IF(I$10=0,0,I$10/WWP_fec!I$10)</f>
        <v>0.80996912368504703</v>
      </c>
      <c r="J73" s="280">
        <f>IF(J$10=0,0,J$10/WWP_fec!J$10)</f>
        <v>0.80996912368504714</v>
      </c>
      <c r="K73" s="280">
        <f>IF(K$10=0,0,K$10/WWP_fec!K$10)</f>
        <v>0.80996912368504714</v>
      </c>
      <c r="L73" s="280">
        <f>IF(L$10=0,0,L$10/WWP_fec!L$10)</f>
        <v>0.80996912368504714</v>
      </c>
      <c r="M73" s="280">
        <f>IF(M$10=0,0,M$10/WWP_fec!M$10)</f>
        <v>0.80996912368504714</v>
      </c>
      <c r="N73" s="280">
        <f>IF(N$10=0,0,N$10/WWP_fec!N$10)</f>
        <v>0.70797591481167887</v>
      </c>
      <c r="O73" s="280">
        <f>IF(O$10=0,0,O$10/WWP_fec!O$10)</f>
        <v>0.70797591481167921</v>
      </c>
      <c r="P73" s="280">
        <f>IF(P$10=0,0,P$10/WWP_fec!P$10)</f>
        <v>0.80996912368504725</v>
      </c>
      <c r="Q73" s="280">
        <f>IF(Q$10=0,0,Q$10/WWP_fec!Q$10)</f>
        <v>0.80996912368504703</v>
      </c>
    </row>
    <row r="74" spans="1:17" x14ac:dyDescent="0.25">
      <c r="A74" s="127" t="s">
        <v>314</v>
      </c>
      <c r="B74" s="305">
        <f>IF(B$15=0,0,B$15/WWP_fec!B$15)</f>
        <v>0</v>
      </c>
      <c r="C74" s="305">
        <f>IF(C$15=0,0,C$15/WWP_fec!C$15)</f>
        <v>0</v>
      </c>
      <c r="D74" s="305">
        <f>IF(D$15=0,0,D$15/WWP_fec!D$15)</f>
        <v>0</v>
      </c>
      <c r="E74" s="305">
        <f>IF(E$15=0,0,E$15/WWP_fec!E$15)</f>
        <v>0</v>
      </c>
      <c r="F74" s="305">
        <f>IF(F$15=0,0,F$15/WWP_fec!F$15)</f>
        <v>0</v>
      </c>
      <c r="G74" s="305">
        <f>IF(G$15=0,0,G$15/WWP_fec!G$15)</f>
        <v>0.38164916492305095</v>
      </c>
      <c r="H74" s="305">
        <f>IF(H$15=0,0,H$15/WWP_fec!H$15)</f>
        <v>0.38164916492305101</v>
      </c>
      <c r="I74" s="305">
        <f>IF(I$15=0,0,I$15/WWP_fec!I$15)</f>
        <v>0.38190941174154353</v>
      </c>
      <c r="J74" s="305">
        <f>IF(J$15=0,0,J$15/WWP_fec!J$15)</f>
        <v>0.38190941174154341</v>
      </c>
      <c r="K74" s="305">
        <f>IF(K$15=0,0,K$15/WWP_fec!K$15)</f>
        <v>0.38190941174154347</v>
      </c>
      <c r="L74" s="305">
        <f>IF(L$15=0,0,L$15/WWP_fec!L$15)</f>
        <v>0.38190941174154347</v>
      </c>
      <c r="M74" s="305">
        <f>IF(M$15=0,0,M$15/WWP_fec!M$15)</f>
        <v>0.38190941174154353</v>
      </c>
      <c r="N74" s="305">
        <f>IF(N$15=0,0,N$15/WWP_fec!N$15)</f>
        <v>0.38190941174154353</v>
      </c>
      <c r="O74" s="305">
        <f>IF(O$15=0,0,O$15/WWP_fec!O$15)</f>
        <v>0.38190941174154353</v>
      </c>
      <c r="P74" s="305">
        <f>IF(P$15=0,0,P$15/WWP_fec!P$15)</f>
        <v>0.38190941174154353</v>
      </c>
      <c r="Q74" s="305">
        <f>IF(Q$15=0,0,Q$15/WWP_fec!Q$15)</f>
        <v>0.38190941174154347</v>
      </c>
    </row>
    <row r="75" spans="1:17" x14ac:dyDescent="0.25">
      <c r="A75" s="127" t="s">
        <v>313</v>
      </c>
      <c r="B75" s="305">
        <f>IF(B$26=0,0,B$26/WWP_fec!B$26)</f>
        <v>0.42939955937496616</v>
      </c>
      <c r="C75" s="305">
        <f>IF(C$26=0,0,C$26/WWP_fec!C$26)</f>
        <v>0.4334872991777225</v>
      </c>
      <c r="D75" s="305">
        <f>IF(D$26=0,0,D$26/WWP_fec!D$26)</f>
        <v>0.4334872991777225</v>
      </c>
      <c r="E75" s="305">
        <f>IF(E$26=0,0,E$26/WWP_fec!E$26)</f>
        <v>0.43348729917772244</v>
      </c>
      <c r="F75" s="305">
        <f>IF(F$26=0,0,F$26/WWP_fec!F$26)</f>
        <v>0.43521068870958779</v>
      </c>
      <c r="G75" s="305">
        <f>IF(G$26=0,0,G$26/WWP_fec!G$26)</f>
        <v>0.46202885175924818</v>
      </c>
      <c r="H75" s="305">
        <f>IF(H$26=0,0,H$26/WWP_fec!H$26)</f>
        <v>0.46202885175924813</v>
      </c>
      <c r="I75" s="305">
        <f>IF(I$26=0,0,I$26/WWP_fec!I$26)</f>
        <v>0.46234390953946453</v>
      </c>
      <c r="J75" s="305">
        <f>IF(J$26=0,0,J$26/WWP_fec!J$26)</f>
        <v>0.46234390953946453</v>
      </c>
      <c r="K75" s="305">
        <f>IF(K$26=0,0,K$26/WWP_fec!K$26)</f>
        <v>0.46234390953946453</v>
      </c>
      <c r="L75" s="305">
        <f>IF(L$26=0,0,L$26/WWP_fec!L$26)</f>
        <v>0.46234390953946453</v>
      </c>
      <c r="M75" s="305">
        <f>IF(M$26=0,0,M$26/WWP_fec!M$26)</f>
        <v>0.46234390953946458</v>
      </c>
      <c r="N75" s="305">
        <f>IF(N$26=0,0,N$26/WWP_fec!N$26)</f>
        <v>0.46234390953946453</v>
      </c>
      <c r="O75" s="305">
        <f>IF(O$26=0,0,O$26/WWP_fec!O$26)</f>
        <v>0.46234390953946458</v>
      </c>
      <c r="P75" s="305">
        <f>IF(P$26=0,0,P$26/WWP_fec!P$26)</f>
        <v>0.46234390953946453</v>
      </c>
      <c r="Q75" s="305">
        <f>IF(Q$26=0,0,Q$26/WWP_fec!Q$26)</f>
        <v>0.46234390953946453</v>
      </c>
    </row>
    <row r="76" spans="1:17" x14ac:dyDescent="0.25">
      <c r="A76" s="127" t="s">
        <v>312</v>
      </c>
      <c r="B76" s="305">
        <f>IF(B$27=0,0,B$27/WWP_fec!B$27)</f>
        <v>0.33763541768783484</v>
      </c>
      <c r="C76" s="305">
        <f>IF(C$27=0,0,C$27/WWP_fec!C$27)</f>
        <v>0.34298625027653723</v>
      </c>
      <c r="D76" s="305">
        <f>IF(D$27=0,0,D$27/WWP_fec!D$27)</f>
        <v>0.33879069205107276</v>
      </c>
      <c r="E76" s="305">
        <f>IF(E$27=0,0,E$27/WWP_fec!E$27)</f>
        <v>0.3365064581458248</v>
      </c>
      <c r="F76" s="305">
        <f>IF(F$27=0,0,F$27/WWP_fec!F$27)</f>
        <v>0.33848253563541636</v>
      </c>
      <c r="G76" s="305">
        <f>IF(G$27=0,0,G$27/WWP_fec!G$27)</f>
        <v>0.2650691971633663</v>
      </c>
      <c r="H76" s="305">
        <f>IF(H$27=0,0,H$27/WWP_fec!H$27)</f>
        <v>0.25936201802682318</v>
      </c>
      <c r="I76" s="305">
        <f>IF(I$27=0,0,I$27/WWP_fec!I$27)</f>
        <v>0.25498341382541112</v>
      </c>
      <c r="J76" s="305">
        <f>IF(J$27=0,0,J$27/WWP_fec!J$27)</f>
        <v>0.25726195367541793</v>
      </c>
      <c r="K76" s="305">
        <f>IF(K$27=0,0,K$27/WWP_fec!K$27)</f>
        <v>0.2571639574644361</v>
      </c>
      <c r="L76" s="305">
        <f>IF(L$27=0,0,L$27/WWP_fec!L$27)</f>
        <v>0.25490111047342162</v>
      </c>
      <c r="M76" s="305">
        <f>IF(M$27=0,0,M$27/WWP_fec!M$27)</f>
        <v>0.26637141381947393</v>
      </c>
      <c r="N76" s="305">
        <f>IF(N$27=0,0,N$27/WWP_fec!N$27)</f>
        <v>0.26913425236961785</v>
      </c>
      <c r="O76" s="305">
        <f>IF(O$27=0,0,O$27/WWP_fec!O$27)</f>
        <v>0.28567690356461173</v>
      </c>
      <c r="P76" s="305">
        <f>IF(P$27=0,0,P$27/WWP_fec!P$27)</f>
        <v>0.3078369680913946</v>
      </c>
      <c r="Q76" s="305">
        <f>IF(Q$27=0,0,Q$27/WWP_fec!Q$27)</f>
        <v>0.29024834248386611</v>
      </c>
    </row>
    <row r="77" spans="1:17" x14ac:dyDescent="0.25">
      <c r="A77" s="72" t="s">
        <v>311</v>
      </c>
      <c r="B77" s="304">
        <f>IF(B$47=0,0,B$47/WWP_fec!B$47)</f>
        <v>0.50096615260412725</v>
      </c>
      <c r="C77" s="304">
        <f>IF(C$47=0,0,C$47/WWP_fec!C$47)</f>
        <v>0.5057351823740095</v>
      </c>
      <c r="D77" s="304">
        <f>IF(D$47=0,0,D$47/WWP_fec!D$47)</f>
        <v>0.50573518237400961</v>
      </c>
      <c r="E77" s="304">
        <f>IF(E$47=0,0,E$47/WWP_fec!E$47)</f>
        <v>0.5057351823740095</v>
      </c>
      <c r="F77" s="304">
        <f>IF(F$47=0,0,F$47/WWP_fec!F$47)</f>
        <v>0.50774580349451903</v>
      </c>
      <c r="G77" s="304">
        <f>IF(G$47=0,0,G$47/WWP_fec!G$47)</f>
        <v>0.53903366038578959</v>
      </c>
      <c r="H77" s="304">
        <f>IF(H$47=0,0,H$47/WWP_fec!H$47)</f>
        <v>0.53903366038578948</v>
      </c>
      <c r="I77" s="304">
        <f>IF(I$47=0,0,I$47/WWP_fec!I$47)</f>
        <v>0.53940122779604194</v>
      </c>
      <c r="J77" s="304">
        <f>IF(J$47=0,0,J$47/WWP_fec!J$47)</f>
        <v>0.53940122779604194</v>
      </c>
      <c r="K77" s="304">
        <f>IF(K$47=0,0,K$47/WWP_fec!K$47)</f>
        <v>0.53940122779604194</v>
      </c>
      <c r="L77" s="304">
        <f>IF(L$47=0,0,L$47/WWP_fec!L$47)</f>
        <v>0.53940122779604194</v>
      </c>
      <c r="M77" s="304">
        <f>IF(M$47=0,0,M$47/WWP_fec!M$47)</f>
        <v>0.53940122779604194</v>
      </c>
      <c r="N77" s="304">
        <f>IF(N$47=0,0,N$47/WWP_fec!N$47)</f>
        <v>0.53940122779604194</v>
      </c>
      <c r="O77" s="304">
        <f>IF(O$47=0,0,O$47/WWP_fec!O$47)</f>
        <v>0.53940122779604194</v>
      </c>
      <c r="P77" s="304">
        <f>IF(P$47=0,0,P$47/WWP_fec!P$47)</f>
        <v>0.53940122779604194</v>
      </c>
      <c r="Q77" s="304">
        <f>IF(Q$47=0,0,Q$47/WWP_fec!Q$47)</f>
        <v>0.53940122779604194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0.61708149036729554</v>
      </c>
      <c r="C5" s="96">
        <v>0.46968849615600011</v>
      </c>
      <c r="D5" s="96">
        <v>0.70428612078000019</v>
      </c>
      <c r="E5" s="96">
        <v>0.93987023922000024</v>
      </c>
      <c r="F5" s="96">
        <v>0.93975279948000012</v>
      </c>
      <c r="G5" s="96">
        <v>1.0659250916991718</v>
      </c>
      <c r="H5" s="96">
        <v>0.70461495205200009</v>
      </c>
      <c r="I5" s="96">
        <v>0.47189636326800011</v>
      </c>
      <c r="J5" s="96">
        <v>0.70191383803200003</v>
      </c>
      <c r="K5" s="96">
        <v>0.47006430332400007</v>
      </c>
      <c r="L5" s="96">
        <v>0.44884195616724815</v>
      </c>
      <c r="M5" s="96">
        <v>1.2342794003278956</v>
      </c>
      <c r="N5" s="96">
        <v>1.4584539223936865</v>
      </c>
      <c r="O5" s="96">
        <v>3.0291517653801767</v>
      </c>
      <c r="P5" s="96">
        <v>8.2371401182830954</v>
      </c>
      <c r="Q5" s="96">
        <v>3.5340185704642875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1.3228416295757656E-2</v>
      </c>
      <c r="C10" s="158">
        <v>1.1343195652843622E-2</v>
      </c>
      <c r="D10" s="158">
        <v>1.3348092619744881E-2</v>
      </c>
      <c r="E10" s="158">
        <v>1.5352522384716372E-2</v>
      </c>
      <c r="F10" s="158">
        <v>1.602215623633994E-2</v>
      </c>
      <c r="G10" s="158">
        <v>0.15670399439199664</v>
      </c>
      <c r="H10" s="158">
        <v>0.14951042417839944</v>
      </c>
      <c r="I10" s="158">
        <v>0.15830329798290374</v>
      </c>
      <c r="J10" s="158">
        <v>0.16844932206228261</v>
      </c>
      <c r="K10" s="158">
        <v>0.13148236982816586</v>
      </c>
      <c r="L10" s="158">
        <v>0.1485716878738233</v>
      </c>
      <c r="M10" s="158">
        <v>0.13342808462327618</v>
      </c>
      <c r="N10" s="158">
        <v>0.3476774189117402</v>
      </c>
      <c r="O10" s="158">
        <v>0.36966062698852642</v>
      </c>
      <c r="P10" s="158">
        <v>0.17178418592681968</v>
      </c>
      <c r="Q10" s="158">
        <v>0.15096196415313326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1.3228416295757656E-2</v>
      </c>
      <c r="C12" s="91">
        <v>1.1343195652843622E-2</v>
      </c>
      <c r="D12" s="91">
        <v>1.3348092619744881E-2</v>
      </c>
      <c r="E12" s="91">
        <v>1.5352522384716372E-2</v>
      </c>
      <c r="F12" s="91">
        <v>1.602215623633994E-2</v>
      </c>
      <c r="G12" s="91">
        <v>0.15670399439199664</v>
      </c>
      <c r="H12" s="91">
        <v>0.14951042417839944</v>
      </c>
      <c r="I12" s="91">
        <v>0.15830329798290374</v>
      </c>
      <c r="J12" s="91">
        <v>0.16844932206228261</v>
      </c>
      <c r="K12" s="91">
        <v>0.13148236982816586</v>
      </c>
      <c r="L12" s="91">
        <v>0.1485716878738233</v>
      </c>
      <c r="M12" s="91">
        <v>0.13342808462327618</v>
      </c>
      <c r="N12" s="91">
        <v>0.3476774189117402</v>
      </c>
      <c r="O12" s="91">
        <v>0.36966062698852642</v>
      </c>
      <c r="P12" s="91">
        <v>0.17178418592681968</v>
      </c>
      <c r="Q12" s="91">
        <v>0.15096196415313326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7.5101358731899391E-15</v>
      </c>
      <c r="J15" s="206">
        <v>0</v>
      </c>
      <c r="K15" s="206">
        <v>0</v>
      </c>
      <c r="L15" s="206">
        <v>7.5101358731899391E-15</v>
      </c>
      <c r="M15" s="206">
        <v>7.5101358731899391E-15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7.5101358731899391E-15</v>
      </c>
      <c r="J22" s="87">
        <v>0</v>
      </c>
      <c r="K22" s="87">
        <v>0</v>
      </c>
      <c r="L22" s="87">
        <v>7.5101358731899391E-15</v>
      </c>
      <c r="M22" s="87">
        <v>7.5101358731899391E-15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0.60385307407153788</v>
      </c>
      <c r="C27" s="204">
        <v>0.45834530050315647</v>
      </c>
      <c r="D27" s="204">
        <v>0.69093802816025529</v>
      </c>
      <c r="E27" s="204">
        <v>0.92451771683528383</v>
      </c>
      <c r="F27" s="204">
        <v>0.92373064324366017</v>
      </c>
      <c r="G27" s="204">
        <v>0.90922109730717526</v>
      </c>
      <c r="H27" s="204">
        <v>0.55510452787360065</v>
      </c>
      <c r="I27" s="204">
        <v>0.31359306528508885</v>
      </c>
      <c r="J27" s="204">
        <v>0.53346451596971745</v>
      </c>
      <c r="K27" s="204">
        <v>0.33858193349583421</v>
      </c>
      <c r="L27" s="204">
        <v>0.3002702682934173</v>
      </c>
      <c r="M27" s="204">
        <v>1.1008513157046118</v>
      </c>
      <c r="N27" s="204">
        <v>1.1107765034819463</v>
      </c>
      <c r="O27" s="204">
        <v>2.6594911383916502</v>
      </c>
      <c r="P27" s="204">
        <v>8.065355932356276</v>
      </c>
      <c r="Q27" s="204">
        <v>3.383056606311154</v>
      </c>
    </row>
    <row r="28" spans="1:17" x14ac:dyDescent="0.25">
      <c r="A28" s="152" t="s">
        <v>318</v>
      </c>
      <c r="B28" s="264">
        <v>0.60385307407153788</v>
      </c>
      <c r="C28" s="264">
        <v>0.45834530050315647</v>
      </c>
      <c r="D28" s="264">
        <v>0.69093802816025529</v>
      </c>
      <c r="E28" s="264">
        <v>0.92451771683528383</v>
      </c>
      <c r="F28" s="264">
        <v>0.92373064324366017</v>
      </c>
      <c r="G28" s="264">
        <v>0.90922109730717526</v>
      </c>
      <c r="H28" s="264">
        <v>0.55510452787360065</v>
      </c>
      <c r="I28" s="264">
        <v>0.31359306528508801</v>
      </c>
      <c r="J28" s="264">
        <v>0.53346451596971745</v>
      </c>
      <c r="K28" s="264">
        <v>0.33858193349583421</v>
      </c>
      <c r="L28" s="264">
        <v>0.30027026829341646</v>
      </c>
      <c r="M28" s="264">
        <v>1.1008513157046109</v>
      </c>
      <c r="N28" s="264">
        <v>1.1107765034819463</v>
      </c>
      <c r="O28" s="264">
        <v>2.6594911383916502</v>
      </c>
      <c r="P28" s="264">
        <v>8.065355932356276</v>
      </c>
      <c r="Q28" s="264">
        <v>3.383056606311154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0.60385307407153788</v>
      </c>
      <c r="C33" s="208">
        <v>0.45834530050315647</v>
      </c>
      <c r="D33" s="208">
        <v>0.69093802816025529</v>
      </c>
      <c r="E33" s="208">
        <v>0.92451771683528383</v>
      </c>
      <c r="F33" s="208">
        <v>0.92373064324366017</v>
      </c>
      <c r="G33" s="208">
        <v>0.90922109730717526</v>
      </c>
      <c r="H33" s="208">
        <v>0.55510452787360065</v>
      </c>
      <c r="I33" s="208">
        <v>0.31359306528508801</v>
      </c>
      <c r="J33" s="208">
        <v>0.53346451596971745</v>
      </c>
      <c r="K33" s="208">
        <v>0.33858193349583421</v>
      </c>
      <c r="L33" s="208">
        <v>0.30027026829341646</v>
      </c>
      <c r="M33" s="208">
        <v>1.1008513157046109</v>
      </c>
      <c r="N33" s="208">
        <v>1.1107765034819463</v>
      </c>
      <c r="O33" s="208">
        <v>2.6594911383916502</v>
      </c>
      <c r="P33" s="208">
        <v>8.065355932356276</v>
      </c>
      <c r="Q33" s="208">
        <v>3.383056606311154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8.3445954146554869E-16</v>
      </c>
      <c r="J34" s="264">
        <v>0</v>
      </c>
      <c r="K34" s="264">
        <v>0</v>
      </c>
      <c r="L34" s="264">
        <v>8.3445954146554869E-16</v>
      </c>
      <c r="M34" s="264">
        <v>8.3445954146554859E-16</v>
      </c>
      <c r="N34" s="264">
        <v>0</v>
      </c>
      <c r="O34" s="264">
        <v>0</v>
      </c>
      <c r="P34" s="264">
        <v>0</v>
      </c>
      <c r="Q34" s="264">
        <v>0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8.3445954146554869E-16</v>
      </c>
      <c r="J41" s="87">
        <v>0</v>
      </c>
      <c r="K41" s="87">
        <v>0</v>
      </c>
      <c r="L41" s="87">
        <v>8.3445954146554869E-16</v>
      </c>
      <c r="M41" s="87">
        <v>8.3445954146554859E-16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0.99999999999999989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1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0.99999999999999989</v>
      </c>
      <c r="M51" s="77">
        <f t="shared" si="0"/>
        <v>0.99999999999999978</v>
      </c>
      <c r="N51" s="77">
        <f t="shared" si="0"/>
        <v>1</v>
      </c>
      <c r="O51" s="77">
        <f t="shared" si="0"/>
        <v>1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2.143706544800739E-2</v>
      </c>
      <c r="C56" s="201">
        <f t="shared" si="5"/>
        <v>2.4150465139508432E-2</v>
      </c>
      <c r="D56" s="201">
        <f t="shared" si="5"/>
        <v>1.89526560667727E-2</v>
      </c>
      <c r="E56" s="201">
        <f t="shared" si="5"/>
        <v>1.6334725522809887E-2</v>
      </c>
      <c r="F56" s="201">
        <f t="shared" si="5"/>
        <v>1.7049330680584927E-2</v>
      </c>
      <c r="G56" s="201">
        <f t="shared" si="5"/>
        <v>0.14701220152552902</v>
      </c>
      <c r="H56" s="201">
        <f t="shared" si="5"/>
        <v>0.2121874134844724</v>
      </c>
      <c r="I56" s="201">
        <f t="shared" si="5"/>
        <v>0.33546200035663315</v>
      </c>
      <c r="J56" s="201">
        <f t="shared" si="5"/>
        <v>0.23998575456864416</v>
      </c>
      <c r="K56" s="201">
        <f t="shared" si="5"/>
        <v>0.27971145415298493</v>
      </c>
      <c r="L56" s="201">
        <f t="shared" si="5"/>
        <v>0.33101114063067288</v>
      </c>
      <c r="M56" s="201">
        <f t="shared" si="5"/>
        <v>0.10810201044255459</v>
      </c>
      <c r="N56" s="201">
        <f t="shared" si="5"/>
        <v>0.23838766077787008</v>
      </c>
      <c r="O56" s="201">
        <f t="shared" si="5"/>
        <v>0.1220343698897278</v>
      </c>
      <c r="P56" s="201">
        <f t="shared" si="5"/>
        <v>2.0854833529604381E-2</v>
      </c>
      <c r="Q56" s="201">
        <f t="shared" si="5"/>
        <v>4.2716799910109238E-2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</v>
      </c>
      <c r="H57" s="200">
        <f t="shared" si="6"/>
        <v>0</v>
      </c>
      <c r="I57" s="200">
        <f t="shared" si="6"/>
        <v>1.5914799218159628E-14</v>
      </c>
      <c r="J57" s="200">
        <f t="shared" si="6"/>
        <v>0</v>
      </c>
      <c r="K57" s="200">
        <f t="shared" si="6"/>
        <v>0</v>
      </c>
      <c r="L57" s="200">
        <f t="shared" si="6"/>
        <v>1.6732250116099888E-14</v>
      </c>
      <c r="M57" s="200">
        <f t="shared" si="6"/>
        <v>6.0846319489694267E-15</v>
      </c>
      <c r="N57" s="200">
        <f t="shared" si="6"/>
        <v>0</v>
      </c>
      <c r="O57" s="200">
        <f t="shared" si="6"/>
        <v>0</v>
      </c>
      <c r="P57" s="200">
        <f t="shared" si="6"/>
        <v>0</v>
      </c>
      <c r="Q57" s="200">
        <f t="shared" si="6"/>
        <v>0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0.97856293455199261</v>
      </c>
      <c r="C59" s="200">
        <f t="shared" si="8"/>
        <v>0.97584953486049153</v>
      </c>
      <c r="D59" s="200">
        <f t="shared" si="8"/>
        <v>0.98104734393322723</v>
      </c>
      <c r="E59" s="200">
        <f t="shared" si="8"/>
        <v>0.9836652744771901</v>
      </c>
      <c r="F59" s="200">
        <f t="shared" si="8"/>
        <v>0.9829506693194151</v>
      </c>
      <c r="G59" s="200">
        <f t="shared" si="8"/>
        <v>0.85298779847447104</v>
      </c>
      <c r="H59" s="200">
        <f t="shared" si="8"/>
        <v>0.78781258651552755</v>
      </c>
      <c r="I59" s="200">
        <f t="shared" si="8"/>
        <v>0.66453799964335092</v>
      </c>
      <c r="J59" s="200">
        <f t="shared" si="8"/>
        <v>0.76001424543135587</v>
      </c>
      <c r="K59" s="200">
        <f t="shared" si="8"/>
        <v>0.72028854584701507</v>
      </c>
      <c r="L59" s="200">
        <f t="shared" si="8"/>
        <v>0.6689888593693103</v>
      </c>
      <c r="M59" s="200">
        <f t="shared" si="8"/>
        <v>0.89189798955743926</v>
      </c>
      <c r="N59" s="200">
        <f t="shared" si="8"/>
        <v>0.7616123392221299</v>
      </c>
      <c r="O59" s="200">
        <f t="shared" si="8"/>
        <v>0.87796563011027218</v>
      </c>
      <c r="P59" s="200">
        <f t="shared" si="8"/>
        <v>0.97914516647039562</v>
      </c>
      <c r="Q59" s="200">
        <f t="shared" si="8"/>
        <v>0.95728320008989065</v>
      </c>
    </row>
    <row r="60" spans="1:17" x14ac:dyDescent="0.25">
      <c r="A60" s="142" t="s">
        <v>318</v>
      </c>
      <c r="B60" s="199">
        <f t="shared" ref="B60:Q60" si="9">IF(B$28=0,0,B$28/B$5)</f>
        <v>0.97856293455199261</v>
      </c>
      <c r="C60" s="199">
        <f t="shared" si="9"/>
        <v>0.97584953486049153</v>
      </c>
      <c r="D60" s="199">
        <f t="shared" si="9"/>
        <v>0.98104734393322723</v>
      </c>
      <c r="E60" s="199">
        <f t="shared" si="9"/>
        <v>0.9836652744771901</v>
      </c>
      <c r="F60" s="199">
        <f t="shared" si="9"/>
        <v>0.9829506693194151</v>
      </c>
      <c r="G60" s="199">
        <f t="shared" si="9"/>
        <v>0.85298779847447104</v>
      </c>
      <c r="H60" s="199">
        <f t="shared" si="9"/>
        <v>0.78781258651552755</v>
      </c>
      <c r="I60" s="199">
        <f t="shared" si="9"/>
        <v>0.66453799964334914</v>
      </c>
      <c r="J60" s="199">
        <f t="shared" si="9"/>
        <v>0.76001424543135587</v>
      </c>
      <c r="K60" s="199">
        <f t="shared" si="9"/>
        <v>0.72028854584701507</v>
      </c>
      <c r="L60" s="199">
        <f t="shared" si="9"/>
        <v>0.66898885936930841</v>
      </c>
      <c r="M60" s="199">
        <f t="shared" si="9"/>
        <v>0.89189798955743849</v>
      </c>
      <c r="N60" s="199">
        <f t="shared" si="9"/>
        <v>0.7616123392221299</v>
      </c>
      <c r="O60" s="199">
        <f t="shared" si="9"/>
        <v>0.87796563011027218</v>
      </c>
      <c r="P60" s="199">
        <f t="shared" si="9"/>
        <v>0.97914516647039562</v>
      </c>
      <c r="Q60" s="199">
        <f t="shared" si="9"/>
        <v>0.95728320008989065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0</v>
      </c>
      <c r="H61" s="199">
        <f t="shared" si="10"/>
        <v>0</v>
      </c>
      <c r="I61" s="199">
        <f t="shared" si="10"/>
        <v>1.7683110242399583E-15</v>
      </c>
      <c r="J61" s="199">
        <f t="shared" si="10"/>
        <v>0</v>
      </c>
      <c r="K61" s="199">
        <f t="shared" si="10"/>
        <v>0</v>
      </c>
      <c r="L61" s="199">
        <f t="shared" si="10"/>
        <v>1.8591389017888765E-15</v>
      </c>
      <c r="M61" s="199">
        <f t="shared" si="10"/>
        <v>6.760702165521584E-16</v>
      </c>
      <c r="N61" s="199">
        <f t="shared" si="10"/>
        <v>0</v>
      </c>
      <c r="O61" s="199">
        <f t="shared" si="10"/>
        <v>0</v>
      </c>
      <c r="P61" s="199">
        <f t="shared" si="10"/>
        <v>0</v>
      </c>
      <c r="Q61" s="199">
        <f t="shared" si="10"/>
        <v>0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0.31134454007202395</v>
      </c>
      <c r="C68" s="230">
        <f>IF(C$5=0,0,C$5/WWP_fec!C$5)</f>
        <v>0.27636375713050082</v>
      </c>
      <c r="D68" s="230">
        <f>IF(D$5=0,0,D$5/WWP_fec!D$5)</f>
        <v>0.35215714667586717</v>
      </c>
      <c r="E68" s="230">
        <f>IF(E$5=0,0,E$5/WWP_fec!E$5)</f>
        <v>0.40859659827670164</v>
      </c>
      <c r="F68" s="230">
        <f>IF(F$5=0,0,F$5/WWP_fec!F$5)</f>
        <v>0.39147069216061187</v>
      </c>
      <c r="G68" s="230">
        <f>IF(G$5=0,0,G$5/WWP_fec!G$5)</f>
        <v>4.5399723377686628E-2</v>
      </c>
      <c r="H68" s="230">
        <f>IF(H$5=0,0,H$5/WWP_fec!H$5)</f>
        <v>3.1454802963099202E-2</v>
      </c>
      <c r="I68" s="230">
        <f>IF(I$5=0,0,I$5/WWP_fec!I$5)</f>
        <v>1.9895884706190883E-2</v>
      </c>
      <c r="J68" s="230">
        <f>IF(J$5=0,0,J$5/WWP_fec!J$5)</f>
        <v>2.7811289442576697E-2</v>
      </c>
      <c r="K68" s="230">
        <f>IF(K$5=0,0,K$5/WWP_fec!K$5)</f>
        <v>2.3861422845963612E-2</v>
      </c>
      <c r="L68" s="230">
        <f>IF(L$5=0,0,L$5/WWP_fec!L$5)</f>
        <v>2.0163409816621947E-2</v>
      </c>
      <c r="M68" s="230">
        <f>IF(M$5=0,0,M$5/WWP_fec!M$5)</f>
        <v>6.1740880258193444E-2</v>
      </c>
      <c r="N68" s="230">
        <f>IF(N$5=0,0,N$5/WWP_fec!N$5)</f>
        <v>8.3993189000955107E-2</v>
      </c>
      <c r="O68" s="230">
        <f>IF(O$5=0,0,O$5/WWP_fec!O$5)</f>
        <v>0.16407623414046602</v>
      </c>
      <c r="P68" s="230">
        <f>IF(P$5=0,0,P$5/WWP_fec!P$5)</f>
        <v>0.32003675660749092</v>
      </c>
      <c r="Q68" s="230">
        <f>IF(Q$5=0,0,Q$5/WWP_fec!Q$5)</f>
        <v>0.15624562927112459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0.70463844000000009</v>
      </c>
      <c r="C73" s="273">
        <f>IF(C$10=0,0,C$10/WWP_fec!C$10)</f>
        <v>0.70463843999999998</v>
      </c>
      <c r="D73" s="273">
        <f>IF(D$10=0,0,D$10/WWP_fec!D$10)</f>
        <v>0.70463844000000009</v>
      </c>
      <c r="E73" s="273">
        <f>IF(E$10=0,0,E$10/WWP_fec!E$10)</f>
        <v>0.70463843999999998</v>
      </c>
      <c r="F73" s="273">
        <f>IF(F$10=0,0,F$10/WWP_fec!F$10)</f>
        <v>0.70463844000000009</v>
      </c>
      <c r="G73" s="273">
        <f>IF(G$10=0,0,G$10/WWP_fec!G$10)</f>
        <v>0.70463844000000009</v>
      </c>
      <c r="H73" s="273">
        <f>IF(H$10=0,0,H$10/WWP_fec!H$10)</f>
        <v>0.70463844000000009</v>
      </c>
      <c r="I73" s="273">
        <f>IF(I$10=0,0,I$10/WWP_fec!I$10)</f>
        <v>0.70463843999999998</v>
      </c>
      <c r="J73" s="273">
        <f>IF(J$10=0,0,J$10/WWP_fec!J$10)</f>
        <v>0.70463844000000009</v>
      </c>
      <c r="K73" s="273">
        <f>IF(K$10=0,0,K$10/WWP_fec!K$10)</f>
        <v>0.70463844000000009</v>
      </c>
      <c r="L73" s="273">
        <f>IF(L$10=0,0,L$10/WWP_fec!L$10)</f>
        <v>0.70463844000000009</v>
      </c>
      <c r="M73" s="273">
        <f>IF(M$10=0,0,M$10/WWP_fec!M$10)</f>
        <v>0.70463844000000009</v>
      </c>
      <c r="N73" s="273">
        <f>IF(N$10=0,0,N$10/WWP_fec!N$10)</f>
        <v>2.1139153200000003</v>
      </c>
      <c r="O73" s="273">
        <f>IF(O$10=0,0,O$10/WWP_fec!O$10)</f>
        <v>2.1139153200000003</v>
      </c>
      <c r="P73" s="273">
        <f>IF(P$10=0,0,P$10/WWP_fec!P$10)</f>
        <v>0.70463844000000009</v>
      </c>
      <c r="Q73" s="273">
        <f>IF(Q$10=0,0,Q$10/WWP_fec!Q$10)</f>
        <v>0.70463844000000009</v>
      </c>
    </row>
    <row r="74" spans="1:17" x14ac:dyDescent="0.25">
      <c r="A74" s="127" t="s">
        <v>314</v>
      </c>
      <c r="B74" s="296">
        <f>IF(B$15=0,0,B$15/WWP_fec!B$15)</f>
        <v>0</v>
      </c>
      <c r="C74" s="296">
        <f>IF(C$15=0,0,C$15/WWP_fec!C$15)</f>
        <v>0</v>
      </c>
      <c r="D74" s="296">
        <f>IF(D$15=0,0,D$15/WWP_fec!D$15)</f>
        <v>0</v>
      </c>
      <c r="E74" s="296">
        <f>IF(E$15=0,0,E$15/WWP_fec!E$15)</f>
        <v>0</v>
      </c>
      <c r="F74" s="296">
        <f>IF(F$15=0,0,F$15/WWP_fec!F$15)</f>
        <v>0</v>
      </c>
      <c r="G74" s="296">
        <f>IF(G$15=0,0,G$15/WWP_fec!G$15)</f>
        <v>0</v>
      </c>
      <c r="H74" s="296">
        <f>IF(H$15=0,0,H$15/WWP_fec!H$15)</f>
        <v>0</v>
      </c>
      <c r="I74" s="296">
        <f>IF(I$15=0,0,I$15/WWP_fec!I$15)</f>
        <v>3.8084654789590848E-16</v>
      </c>
      <c r="J74" s="296">
        <f>IF(J$15=0,0,J$15/WWP_fec!J$15)</f>
        <v>0</v>
      </c>
      <c r="K74" s="296">
        <f>IF(K$15=0,0,K$15/WWP_fec!K$15)</f>
        <v>0</v>
      </c>
      <c r="L74" s="296">
        <f>IF(L$15=0,0,L$15/WWP_fec!L$15)</f>
        <v>4.0483146529540543E-16</v>
      </c>
      <c r="M74" s="296">
        <f>IF(M$15=0,0,M$15/WWP_fec!M$15)</f>
        <v>4.44493029034091E-16</v>
      </c>
      <c r="N74" s="296">
        <f>IF(N$15=0,0,N$15/WWP_fec!N$15)</f>
        <v>0</v>
      </c>
      <c r="O74" s="296">
        <f>IF(O$15=0,0,O$15/WWP_fec!O$15)</f>
        <v>0</v>
      </c>
      <c r="P74" s="296">
        <f>IF(P$15=0,0,P$15/WWP_fec!P$15)</f>
        <v>0</v>
      </c>
      <c r="Q74" s="296">
        <f>IF(Q$15=0,0,Q$15/WWP_fec!Q$15)</f>
        <v>0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1.8857299225295969</v>
      </c>
      <c r="C76" s="296">
        <f>IF(C$27=0,0,C$27/WWP_fec!C$27)</f>
        <v>1.8315998213889462</v>
      </c>
      <c r="D76" s="296">
        <f>IF(D$27=0,0,D$27/WWP_fec!D$27)</f>
        <v>1.937890175547589</v>
      </c>
      <c r="E76" s="296">
        <f>IF(E$27=0,0,E$27/WWP_fec!E$27)</f>
        <v>1.9957590019879836</v>
      </c>
      <c r="F76" s="296">
        <f>IF(F$27=0,0,F$27/WWP_fec!F$27)</f>
        <v>1.9796536213785867</v>
      </c>
      <c r="G76" s="296">
        <f>IF(G$27=0,0,G$27/WWP_fec!G$27)</f>
        <v>0.35848208876898896</v>
      </c>
      <c r="H76" s="296">
        <f>IF(H$27=0,0,H$27/WWP_fec!H$27)</f>
        <v>0.23945376072929844</v>
      </c>
      <c r="I76" s="296">
        <f>IF(I$27=0,0,I$27/WWP_fec!I$27)</f>
        <v>0.13316888596594964</v>
      </c>
      <c r="J76" s="296">
        <f>IF(J$27=0,0,J$27/WWP_fec!J$27)</f>
        <v>0.20551897053732612</v>
      </c>
      <c r="K76" s="296">
        <f>IF(K$27=0,0,K$27/WWP_fec!K$27)</f>
        <v>0.17138092139509131</v>
      </c>
      <c r="L76" s="296">
        <f>IF(L$27=0,0,L$27/WWP_fec!L$27)</f>
        <v>0.13552900634057224</v>
      </c>
      <c r="M76" s="296">
        <f>IF(M$27=0,0,M$27/WWP_fec!M$27)</f>
        <v>0.46919962468353021</v>
      </c>
      <c r="N76" s="296">
        <f>IF(N$27=0,0,N$27/WWP_fec!N$27)</f>
        <v>0.5268028693198602</v>
      </c>
      <c r="O76" s="296">
        <f>IF(O$27=0,0,O$27/WWP_fec!O$27)</f>
        <v>0.93639942657166664</v>
      </c>
      <c r="P76" s="296">
        <f>IF(P$27=0,0,P$27/WWP_fec!P$27)</f>
        <v>1.4564607344881115</v>
      </c>
      <c r="Q76" s="296">
        <f>IF(Q$27=0,0,Q$27/WWP_fec!Q$27)</f>
        <v>0.99212716107635868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42.745309084600919</v>
      </c>
      <c r="C3" s="46">
        <v>47.943250791057388</v>
      </c>
      <c r="D3" s="46">
        <v>40.237339121235337</v>
      </c>
      <c r="E3" s="46">
        <v>33.581853950116241</v>
      </c>
      <c r="F3" s="46">
        <v>38.903001180069879</v>
      </c>
      <c r="G3" s="46">
        <v>57.659076270040771</v>
      </c>
      <c r="H3" s="46">
        <v>57.231507022099123</v>
      </c>
      <c r="I3" s="46">
        <v>71.856942425224517</v>
      </c>
      <c r="J3" s="46">
        <v>54.828492426765365</v>
      </c>
      <c r="K3" s="46">
        <v>25.381105691747344</v>
      </c>
      <c r="L3" s="46">
        <v>23.494297082228119</v>
      </c>
      <c r="M3" s="46">
        <v>24.865840127402716</v>
      </c>
      <c r="N3" s="46">
        <v>26.789364253970191</v>
      </c>
      <c r="O3" s="46">
        <v>26.135860777067723</v>
      </c>
      <c r="P3" s="46">
        <v>29.763058445127427</v>
      </c>
      <c r="Q3" s="46">
        <v>33.529951523581225</v>
      </c>
    </row>
    <row r="5" spans="1:17" x14ac:dyDescent="0.25">
      <c r="A5" s="31" t="s">
        <v>257</v>
      </c>
      <c r="B5" s="46">
        <v>231.9192715636793</v>
      </c>
      <c r="C5" s="46">
        <v>232.90611258548086</v>
      </c>
      <c r="D5" s="46">
        <v>225.21387803959232</v>
      </c>
      <c r="E5" s="46">
        <v>356.75644126709636</v>
      </c>
      <c r="F5" s="46">
        <v>294.69266656870656</v>
      </c>
      <c r="G5" s="46">
        <v>277.8785727852844</v>
      </c>
      <c r="H5" s="46">
        <v>267.02859499726418</v>
      </c>
      <c r="I5" s="46">
        <v>270.98619252131391</v>
      </c>
      <c r="J5" s="46">
        <v>270.55299887652251</v>
      </c>
      <c r="K5" s="46">
        <v>232.17721680327838</v>
      </c>
      <c r="L5" s="46">
        <v>235.29446839558582</v>
      </c>
      <c r="M5" s="46">
        <v>275.24928024324186</v>
      </c>
      <c r="N5" s="46">
        <v>265.43615982515502</v>
      </c>
      <c r="O5" s="46">
        <v>276.43480983873332</v>
      </c>
      <c r="P5" s="46">
        <v>280.32705433904852</v>
      </c>
      <c r="Q5" s="46">
        <v>299.32310780518003</v>
      </c>
    </row>
    <row r="6" spans="1:17" x14ac:dyDescent="0.25">
      <c r="A6" s="294" t="s">
        <v>256</v>
      </c>
      <c r="B6" s="293">
        <v>289.89908945459911</v>
      </c>
      <c r="C6" s="293">
        <v>262.0750512008766</v>
      </c>
      <c r="D6" s="293">
        <v>237.75942356694773</v>
      </c>
      <c r="E6" s="293">
        <v>383.83576366073891</v>
      </c>
      <c r="F6" s="293">
        <v>335.21868052367375</v>
      </c>
      <c r="G6" s="293">
        <v>318.60878234459068</v>
      </c>
      <c r="H6" s="293">
        <v>297.7874808683278</v>
      </c>
      <c r="I6" s="293">
        <v>286.46841166203319</v>
      </c>
      <c r="J6" s="293">
        <v>301.19128105789116</v>
      </c>
      <c r="K6" s="293">
        <v>296.49251070217241</v>
      </c>
      <c r="L6" s="293">
        <v>280.94482411619225</v>
      </c>
      <c r="M6" s="293">
        <v>338.34489867547546</v>
      </c>
      <c r="N6" s="293">
        <v>346.52621603614006</v>
      </c>
      <c r="O6" s="293">
        <v>369.76858504892829</v>
      </c>
      <c r="P6" s="293">
        <v>297.46915056267085</v>
      </c>
      <c r="Q6" s="293">
        <v>316.78796196292848</v>
      </c>
    </row>
    <row r="7" spans="1:17" x14ac:dyDescent="0.25">
      <c r="A7" s="292" t="s">
        <v>255</v>
      </c>
      <c r="B7" s="291"/>
      <c r="C7" s="291">
        <v>0</v>
      </c>
      <c r="D7" s="291">
        <v>15.726202398334717</v>
      </c>
      <c r="E7" s="291">
        <v>146.07634009379117</v>
      </c>
      <c r="F7" s="291">
        <v>0</v>
      </c>
      <c r="G7" s="291">
        <v>0</v>
      </c>
      <c r="H7" s="291">
        <v>0</v>
      </c>
      <c r="I7" s="291">
        <v>15.810666657868154</v>
      </c>
      <c r="J7" s="291">
        <v>16.623246233098474</v>
      </c>
      <c r="K7" s="291">
        <v>0</v>
      </c>
      <c r="L7" s="291">
        <v>0</v>
      </c>
      <c r="M7" s="291">
        <v>57.400074559283212</v>
      </c>
      <c r="N7" s="291">
        <v>8.1813173606645933</v>
      </c>
      <c r="O7" s="291">
        <v>23.242369012788231</v>
      </c>
      <c r="P7" s="291">
        <v>0</v>
      </c>
      <c r="Q7" s="291">
        <v>32.50511941127408</v>
      </c>
    </row>
    <row r="8" spans="1:17" x14ac:dyDescent="0.25">
      <c r="A8" s="290" t="s">
        <v>254</v>
      </c>
      <c r="B8" s="289"/>
      <c r="C8" s="289">
        <f>B6+C7-C6</f>
        <v>27.824038253722506</v>
      </c>
      <c r="D8" s="289">
        <f t="shared" ref="D8:Q8" si="0">C6+D7-D6</f>
        <v>40.041830032263562</v>
      </c>
      <c r="E8" s="289">
        <f t="shared" si="0"/>
        <v>0</v>
      </c>
      <c r="F8" s="289">
        <f t="shared" si="0"/>
        <v>48.617083137065151</v>
      </c>
      <c r="G8" s="289">
        <f t="shared" si="0"/>
        <v>16.609898179083075</v>
      </c>
      <c r="H8" s="289">
        <f t="shared" si="0"/>
        <v>20.821301476262875</v>
      </c>
      <c r="I8" s="289">
        <f t="shared" si="0"/>
        <v>27.12973586416274</v>
      </c>
      <c r="J8" s="289">
        <f t="shared" si="0"/>
        <v>1.9003768372405148</v>
      </c>
      <c r="K8" s="289">
        <f t="shared" si="0"/>
        <v>4.6987703557187501</v>
      </c>
      <c r="L8" s="289">
        <f t="shared" si="0"/>
        <v>15.547686585980159</v>
      </c>
      <c r="M8" s="289">
        <f t="shared" si="0"/>
        <v>0</v>
      </c>
      <c r="N8" s="289">
        <f t="shared" si="0"/>
        <v>0</v>
      </c>
      <c r="O8" s="289">
        <f t="shared" si="0"/>
        <v>0</v>
      </c>
      <c r="P8" s="289">
        <f t="shared" si="0"/>
        <v>72.299434486257439</v>
      </c>
      <c r="Q8" s="289">
        <f t="shared" si="0"/>
        <v>13.186308011016479</v>
      </c>
    </row>
    <row r="9" spans="1:17" x14ac:dyDescent="0.25">
      <c r="A9" s="288" t="s">
        <v>253</v>
      </c>
      <c r="B9" s="287">
        <f>B6-B5</f>
        <v>57.979817890919804</v>
      </c>
      <c r="C9" s="287">
        <f t="shared" ref="C9:Q9" si="1">C6-C5</f>
        <v>29.168938615395746</v>
      </c>
      <c r="D9" s="287">
        <f t="shared" si="1"/>
        <v>12.545545527355415</v>
      </c>
      <c r="E9" s="287">
        <f t="shared" si="1"/>
        <v>27.079322393642542</v>
      </c>
      <c r="F9" s="287">
        <f t="shared" si="1"/>
        <v>40.526013954967198</v>
      </c>
      <c r="G9" s="287">
        <f t="shared" si="1"/>
        <v>40.730209559306275</v>
      </c>
      <c r="H9" s="287">
        <f t="shared" si="1"/>
        <v>30.758885871063626</v>
      </c>
      <c r="I9" s="287">
        <f t="shared" si="1"/>
        <v>15.48221914071928</v>
      </c>
      <c r="J9" s="287">
        <f t="shared" si="1"/>
        <v>30.638282181368652</v>
      </c>
      <c r="K9" s="287">
        <f t="shared" si="1"/>
        <v>64.315293898894026</v>
      </c>
      <c r="L9" s="287">
        <f t="shared" si="1"/>
        <v>45.650355720606427</v>
      </c>
      <c r="M9" s="287">
        <f t="shared" si="1"/>
        <v>63.095618432233607</v>
      </c>
      <c r="N9" s="287">
        <f t="shared" si="1"/>
        <v>81.09005621098504</v>
      </c>
      <c r="O9" s="287">
        <f t="shared" si="1"/>
        <v>93.333775210194972</v>
      </c>
      <c r="P9" s="287">
        <f t="shared" si="1"/>
        <v>17.142096223622332</v>
      </c>
      <c r="Q9" s="287">
        <f t="shared" si="1"/>
        <v>17.464854157748448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59.181376421672425</v>
      </c>
      <c r="C12" s="38">
        <v>58.764119999999977</v>
      </c>
      <c r="D12" s="38">
        <v>54.129699999999943</v>
      </c>
      <c r="E12" s="38">
        <v>80.716849999999965</v>
      </c>
      <c r="F12" s="38">
        <v>69.07185999999993</v>
      </c>
      <c r="G12" s="38">
        <v>64.598946159111478</v>
      </c>
      <c r="H12" s="38">
        <v>61.308920000000001</v>
      </c>
      <c r="I12" s="38">
        <v>61.962500000000034</v>
      </c>
      <c r="J12" s="38">
        <v>60.332439999999998</v>
      </c>
      <c r="K12" s="38">
        <v>53.734830000000102</v>
      </c>
      <c r="L12" s="38">
        <v>55.200098690574727</v>
      </c>
      <c r="M12" s="38">
        <v>63.47753497906097</v>
      </c>
      <c r="N12" s="38">
        <v>60.98759883442635</v>
      </c>
      <c r="O12" s="38">
        <v>61.94650937612986</v>
      </c>
      <c r="P12" s="38">
        <v>61.035817547016116</v>
      </c>
      <c r="Q12" s="38">
        <v>63.326110046152522</v>
      </c>
    </row>
    <row r="13" spans="1:17" x14ac:dyDescent="0.25">
      <c r="A13" s="55" t="s">
        <v>33</v>
      </c>
      <c r="B13" s="54">
        <v>4.778155278761437</v>
      </c>
      <c r="C13" s="54">
        <v>3.8007800000000005</v>
      </c>
      <c r="D13" s="54">
        <v>2.8247199999999997</v>
      </c>
      <c r="E13" s="54">
        <v>3.29996</v>
      </c>
      <c r="F13" s="54">
        <v>3.29528</v>
      </c>
      <c r="G13" s="54">
        <v>3.3450179539764417</v>
      </c>
      <c r="H13" s="54">
        <v>2.8147699999999998</v>
      </c>
      <c r="I13" s="54">
        <v>2.8142</v>
      </c>
      <c r="J13" s="54">
        <v>2.8147599999999997</v>
      </c>
      <c r="K13" s="54">
        <v>3.3</v>
      </c>
      <c r="L13" s="54">
        <v>4.3009548239767446</v>
      </c>
      <c r="M13" s="54">
        <v>3.8232933327980385</v>
      </c>
      <c r="N13" s="54">
        <v>3.8234129959628236</v>
      </c>
      <c r="O13" s="54">
        <v>1.4339889028363983</v>
      </c>
      <c r="P13" s="54">
        <v>1.91076717301997</v>
      </c>
      <c r="Q13" s="54">
        <v>3.8215573555492157</v>
      </c>
    </row>
    <row r="14" spans="1:17" x14ac:dyDescent="0.25">
      <c r="A14" s="52" t="s">
        <v>32</v>
      </c>
      <c r="B14" s="51">
        <v>19.883062559696015</v>
      </c>
      <c r="C14" s="51">
        <v>19.770909999999976</v>
      </c>
      <c r="D14" s="51">
        <v>14.410259999999941</v>
      </c>
      <c r="E14" s="51">
        <v>19.569469999999974</v>
      </c>
      <c r="F14" s="51">
        <v>17.26499999999993</v>
      </c>
      <c r="G14" s="51">
        <v>13.349486531353804</v>
      </c>
      <c r="H14" s="51">
        <v>9.2054000000000027</v>
      </c>
      <c r="I14" s="51">
        <v>7.2397200000000375</v>
      </c>
      <c r="J14" s="51">
        <v>6.2172299999999998</v>
      </c>
      <c r="K14" s="51">
        <v>6.0107000000000994</v>
      </c>
      <c r="L14" s="51">
        <v>8.8979630890551142</v>
      </c>
      <c r="M14" s="51">
        <v>7.050914675278122</v>
      </c>
      <c r="N14" s="51">
        <v>5.0019910487513988</v>
      </c>
      <c r="O14" s="51">
        <v>4.0607847934461727</v>
      </c>
      <c r="P14" s="51">
        <v>3.0408041835122965</v>
      </c>
      <c r="Q14" s="51">
        <v>5.0574087890009007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10.987219432974149</v>
      </c>
      <c r="C16" s="51">
        <v>9.8742199999999993</v>
      </c>
      <c r="D16" s="51">
        <v>6.6163400000000001</v>
      </c>
      <c r="E16" s="51">
        <v>6.61599</v>
      </c>
      <c r="F16" s="51">
        <v>3.3252000000000002</v>
      </c>
      <c r="G16" s="51">
        <v>3.2951958696859878</v>
      </c>
      <c r="H16" s="51">
        <v>2.22254</v>
      </c>
      <c r="I16" s="51">
        <v>2.2011500000000002</v>
      </c>
      <c r="J16" s="51">
        <v>2.18377</v>
      </c>
      <c r="K16" s="51">
        <v>1.0877300000001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3.0194631859784682</v>
      </c>
      <c r="C17" s="51">
        <v>3.0087799999999998</v>
      </c>
      <c r="D17" s="51">
        <v>2.9859799999999996</v>
      </c>
      <c r="E17" s="51">
        <v>8.149659999999999</v>
      </c>
      <c r="F17" s="51">
        <v>9.1368200000000002</v>
      </c>
      <c r="G17" s="51">
        <v>7.1164546956111145</v>
      </c>
      <c r="H17" s="51">
        <v>4.0772599999999999</v>
      </c>
      <c r="I17" s="51">
        <v>3.0386899999999999</v>
      </c>
      <c r="J17" s="51">
        <v>3.0334599999999998</v>
      </c>
      <c r="K17" s="51">
        <v>2.02305</v>
      </c>
      <c r="L17" s="51">
        <v>5.0764074432813544</v>
      </c>
      <c r="M17" s="51">
        <v>6.0960372409976875</v>
      </c>
      <c r="N17" s="51">
        <v>4.0468829776990098</v>
      </c>
      <c r="O17" s="51">
        <v>4.0607847934461727</v>
      </c>
      <c r="P17" s="51">
        <v>3.0408041835122965</v>
      </c>
      <c r="Q17" s="51">
        <v>5.0574087890009007</v>
      </c>
    </row>
    <row r="18" spans="1:17" x14ac:dyDescent="0.25">
      <c r="A18" s="53" t="s">
        <v>29</v>
      </c>
      <c r="B18" s="51">
        <v>3.8223398131773427</v>
      </c>
      <c r="C18" s="51">
        <v>4.7922599999999997</v>
      </c>
      <c r="D18" s="51">
        <v>3.8052600000000001</v>
      </c>
      <c r="E18" s="51">
        <v>3.8037200000000002</v>
      </c>
      <c r="F18" s="51">
        <v>3.8002500000000001</v>
      </c>
      <c r="G18" s="51">
        <v>1.91076717301997</v>
      </c>
      <c r="H18" s="51">
        <v>1.90004</v>
      </c>
      <c r="I18" s="51">
        <v>0.99994000000000005</v>
      </c>
      <c r="J18" s="51">
        <v>1</v>
      </c>
      <c r="K18" s="51">
        <v>2.8999199999999998</v>
      </c>
      <c r="L18" s="51">
        <v>3.8215556457737589</v>
      </c>
      <c r="M18" s="51">
        <v>0.95487743428043426</v>
      </c>
      <c r="N18" s="51">
        <v>0.9551080710523886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2.0540401275660543</v>
      </c>
      <c r="C19" s="51">
        <v>2.0956499999999778</v>
      </c>
      <c r="D19" s="51">
        <v>1.0026799999999412</v>
      </c>
      <c r="E19" s="51">
        <v>1.0000999999999749</v>
      </c>
      <c r="F19" s="51">
        <v>1.0027299999999286</v>
      </c>
      <c r="G19" s="51">
        <v>1.027068793036733</v>
      </c>
      <c r="H19" s="51">
        <v>1.0055600000000027</v>
      </c>
      <c r="I19" s="51">
        <v>0.9999400000000378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17.401652951407662</v>
      </c>
      <c r="C20" s="51">
        <v>16.897819999999999</v>
      </c>
      <c r="D20" s="51">
        <v>13.5382</v>
      </c>
      <c r="E20" s="51">
        <v>14.470749999999999</v>
      </c>
      <c r="F20" s="51">
        <v>17.40427</v>
      </c>
      <c r="G20" s="51">
        <v>17.987356711560359</v>
      </c>
      <c r="H20" s="51">
        <v>20.04842</v>
      </c>
      <c r="I20" s="51">
        <v>23.708850000000002</v>
      </c>
      <c r="J20" s="51">
        <v>19.844290000000001</v>
      </c>
      <c r="K20" s="51">
        <v>19.957540000000002</v>
      </c>
      <c r="L20" s="51">
        <v>16.866344307266029</v>
      </c>
      <c r="M20" s="51">
        <v>17.679298511433608</v>
      </c>
      <c r="N20" s="51">
        <v>17.896851651385354</v>
      </c>
      <c r="O20" s="51">
        <v>19.693091090516017</v>
      </c>
      <c r="P20" s="51">
        <v>16.280688710549164</v>
      </c>
      <c r="Q20" s="51">
        <v>13.49956140693666</v>
      </c>
    </row>
    <row r="21" spans="1:17" x14ac:dyDescent="0.25">
      <c r="A21" s="53" t="s">
        <v>66</v>
      </c>
      <c r="B21" s="51">
        <v>17.401652951407662</v>
      </c>
      <c r="C21" s="51">
        <v>16.897819999999999</v>
      </c>
      <c r="D21" s="51">
        <v>13.5382</v>
      </c>
      <c r="E21" s="51">
        <v>14.470749999999999</v>
      </c>
      <c r="F21" s="51">
        <v>17.40427</v>
      </c>
      <c r="G21" s="51">
        <v>17.987356711560359</v>
      </c>
      <c r="H21" s="51">
        <v>20.04842</v>
      </c>
      <c r="I21" s="51">
        <v>23.708850000000002</v>
      </c>
      <c r="J21" s="51">
        <v>19.844290000000001</v>
      </c>
      <c r="K21" s="51">
        <v>19.957540000000002</v>
      </c>
      <c r="L21" s="51">
        <v>16.866344307266029</v>
      </c>
      <c r="M21" s="51">
        <v>17.679298511433608</v>
      </c>
      <c r="N21" s="51">
        <v>17.896851651385354</v>
      </c>
      <c r="O21" s="51">
        <v>19.693091090516017</v>
      </c>
      <c r="P21" s="51">
        <v>16.280688710549164</v>
      </c>
      <c r="Q21" s="51">
        <v>13.49956140693666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4.776471399485091E-2</v>
      </c>
      <c r="O29" s="51">
        <v>0.21506736136575588</v>
      </c>
      <c r="P29" s="51">
        <v>0.1671043316042877</v>
      </c>
      <c r="Q29" s="51">
        <v>0.16722058204862544</v>
      </c>
    </row>
    <row r="30" spans="1:17" x14ac:dyDescent="0.25">
      <c r="A30" s="63" t="s">
        <v>21</v>
      </c>
      <c r="B30" s="62">
        <v>17.11850563180732</v>
      </c>
      <c r="C30" s="62">
        <v>18.294609999999999</v>
      </c>
      <c r="D30" s="62">
        <v>23.356520000000003</v>
      </c>
      <c r="E30" s="62">
        <v>43.376669999999997</v>
      </c>
      <c r="F30" s="62">
        <v>31.107309999999998</v>
      </c>
      <c r="G30" s="62">
        <v>29.917084962220883</v>
      </c>
      <c r="H30" s="62">
        <v>29.24033</v>
      </c>
      <c r="I30" s="62">
        <v>28.199729999999995</v>
      </c>
      <c r="J30" s="62">
        <v>31.456160000000001</v>
      </c>
      <c r="K30" s="62">
        <v>24.466589999999997</v>
      </c>
      <c r="L30" s="62">
        <v>25.134836470276838</v>
      </c>
      <c r="M30" s="62">
        <v>34.924028459551195</v>
      </c>
      <c r="N30" s="62">
        <v>34.217578424331911</v>
      </c>
      <c r="O30" s="62">
        <v>36.543577227965521</v>
      </c>
      <c r="P30" s="62">
        <v>39.636453148330403</v>
      </c>
      <c r="Q30" s="62">
        <v>40.780361912617124</v>
      </c>
    </row>
    <row r="32" spans="1:17" x14ac:dyDescent="0.25">
      <c r="A32" s="31" t="s">
        <v>63</v>
      </c>
      <c r="B32" s="70">
        <v>117.11872636011233</v>
      </c>
      <c r="C32" s="70">
        <v>112.23584490466794</v>
      </c>
      <c r="D32" s="70">
        <v>85.31309387231984</v>
      </c>
      <c r="E32" s="70">
        <v>105.44995093334394</v>
      </c>
      <c r="F32" s="70">
        <v>106.68621081542381</v>
      </c>
      <c r="G32" s="70">
        <v>95.85910385026169</v>
      </c>
      <c r="H32" s="70">
        <v>86.175735487308003</v>
      </c>
      <c r="I32" s="70">
        <v>88.559263812636132</v>
      </c>
      <c r="J32" s="70">
        <v>76.521266130456013</v>
      </c>
      <c r="K32" s="70">
        <v>78.894617684760263</v>
      </c>
      <c r="L32" s="70">
        <v>85.305849431571858</v>
      </c>
      <c r="M32" s="70">
        <v>79.139045137477495</v>
      </c>
      <c r="N32" s="70">
        <v>73.293933989005239</v>
      </c>
      <c r="O32" s="70">
        <v>64.707014155207432</v>
      </c>
      <c r="P32" s="70">
        <v>55.473845049803799</v>
      </c>
      <c r="Q32" s="70">
        <v>62.99799366898327</v>
      </c>
    </row>
    <row r="34" spans="1:17" x14ac:dyDescent="0.25">
      <c r="A34" s="184" t="s">
        <v>252</v>
      </c>
      <c r="B34" s="190">
        <f t="shared" ref="B34:Q34" si="2">IF(B$12=0,"",B$12/B$3*1000)</f>
        <v>1384.5116034730611</v>
      </c>
      <c r="C34" s="190">
        <f t="shared" si="2"/>
        <v>1225.7016166071273</v>
      </c>
      <c r="D34" s="190">
        <f t="shared" si="2"/>
        <v>1345.2604268116945</v>
      </c>
      <c r="E34" s="190">
        <f t="shared" si="2"/>
        <v>2403.5852850738925</v>
      </c>
      <c r="F34" s="190">
        <f t="shared" si="2"/>
        <v>1775.4892400277242</v>
      </c>
      <c r="G34" s="190">
        <f t="shared" si="2"/>
        <v>1120.3604070340721</v>
      </c>
      <c r="H34" s="190">
        <f t="shared" si="2"/>
        <v>1071.2442007918198</v>
      </c>
      <c r="I34" s="190">
        <f t="shared" si="2"/>
        <v>862.30359807584637</v>
      </c>
      <c r="J34" s="190">
        <f t="shared" si="2"/>
        <v>1100.3848059580753</v>
      </c>
      <c r="K34" s="190">
        <f t="shared" si="2"/>
        <v>2117.1193506148929</v>
      </c>
      <c r="L34" s="190">
        <f t="shared" si="2"/>
        <v>2349.5105428087031</v>
      </c>
      <c r="M34" s="190">
        <f t="shared" si="2"/>
        <v>2552.8007360228821</v>
      </c>
      <c r="N34" s="190">
        <f t="shared" si="2"/>
        <v>2276.5601399214979</v>
      </c>
      <c r="O34" s="190">
        <f t="shared" si="2"/>
        <v>2370.1729169939304</v>
      </c>
      <c r="P34" s="190">
        <f t="shared" si="2"/>
        <v>2050.7239758153423</v>
      </c>
      <c r="Q34" s="190">
        <f t="shared" si="2"/>
        <v>1888.6430540054912</v>
      </c>
    </row>
    <row r="35" spans="1:17" x14ac:dyDescent="0.25">
      <c r="A35" s="286" t="s">
        <v>251</v>
      </c>
      <c r="B35" s="285">
        <f t="shared" ref="B35:Q35" si="3">IF(B$12=0,"",B$12/B$5*1000)</f>
        <v>255.18093439433159</v>
      </c>
      <c r="C35" s="285">
        <f t="shared" si="3"/>
        <v>252.30819126068431</v>
      </c>
      <c r="D35" s="285">
        <f t="shared" si="3"/>
        <v>240.34797709261954</v>
      </c>
      <c r="E35" s="285">
        <f t="shared" si="3"/>
        <v>226.25197659590086</v>
      </c>
      <c r="F35" s="285">
        <f t="shared" si="3"/>
        <v>234.3860836587736</v>
      </c>
      <c r="G35" s="285">
        <f t="shared" si="3"/>
        <v>232.47185096573392</v>
      </c>
      <c r="H35" s="285">
        <f t="shared" si="3"/>
        <v>229.59683400434375</v>
      </c>
      <c r="I35" s="285">
        <f t="shared" si="3"/>
        <v>228.65556146417492</v>
      </c>
      <c r="J35" s="285">
        <f t="shared" si="3"/>
        <v>222.99675202467475</v>
      </c>
      <c r="K35" s="285">
        <f t="shared" si="3"/>
        <v>231.43885838518398</v>
      </c>
      <c r="L35" s="285">
        <f t="shared" si="3"/>
        <v>234.60006972101982</v>
      </c>
      <c r="M35" s="285">
        <f t="shared" si="3"/>
        <v>230.61835047475847</v>
      </c>
      <c r="N35" s="285">
        <f t="shared" si="3"/>
        <v>229.76371747767669</v>
      </c>
      <c r="O35" s="285">
        <f t="shared" si="3"/>
        <v>224.09084229395077</v>
      </c>
      <c r="P35" s="285">
        <f t="shared" si="3"/>
        <v>217.73074201106124</v>
      </c>
      <c r="Q35" s="285">
        <f t="shared" si="3"/>
        <v>211.56438776310409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48.374702318002456</v>
      </c>
      <c r="G36" s="285">
        <f>IF(OIS_ued!G$5=0,"",OIS_ued!G$5/G$5*1000)</f>
        <v>48.374702318002441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48.374702318002441</v>
      </c>
      <c r="O36" s="285">
        <f>IF(OIS_ued!O$5=0,"",OIS_ued!O$5/O$5*1000)</f>
        <v>48.374702318002448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1.9789794263254588</v>
      </c>
      <c r="C37" s="283">
        <f t="shared" si="4"/>
        <v>1.9099383246897594</v>
      </c>
      <c r="D37" s="283">
        <f t="shared" si="4"/>
        <v>1.5760865822703605</v>
      </c>
      <c r="E37" s="283">
        <f t="shared" si="4"/>
        <v>1.3064180642993872</v>
      </c>
      <c r="F37" s="283">
        <f t="shared" si="4"/>
        <v>1.5445683787207107</v>
      </c>
      <c r="G37" s="283">
        <f t="shared" si="4"/>
        <v>1.4839112640344685</v>
      </c>
      <c r="H37" s="283">
        <f t="shared" si="4"/>
        <v>1.4055986549315826</v>
      </c>
      <c r="I37" s="283">
        <f t="shared" si="4"/>
        <v>1.4292396822696967</v>
      </c>
      <c r="J37" s="283">
        <f t="shared" si="4"/>
        <v>1.2683270580546058</v>
      </c>
      <c r="K37" s="283">
        <f t="shared" si="4"/>
        <v>1.4682212204776699</v>
      </c>
      <c r="L37" s="283">
        <f t="shared" si="4"/>
        <v>1.545393060069612</v>
      </c>
      <c r="M37" s="283">
        <f t="shared" si="4"/>
        <v>1.2467252416714467</v>
      </c>
      <c r="N37" s="283">
        <f t="shared" si="4"/>
        <v>1.2017842215429573</v>
      </c>
      <c r="O37" s="283">
        <f t="shared" si="4"/>
        <v>1.044562717203583</v>
      </c>
      <c r="P37" s="283">
        <f t="shared" si="4"/>
        <v>0.90887362993167231</v>
      </c>
      <c r="Q37" s="283">
        <f t="shared" si="4"/>
        <v>0.99481862415155264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59.181376421672425</v>
      </c>
      <c r="C5" s="96">
        <v>58.76411999999997</v>
      </c>
      <c r="D5" s="96">
        <v>54.129699999999943</v>
      </c>
      <c r="E5" s="96">
        <v>80.716849999999965</v>
      </c>
      <c r="F5" s="96">
        <v>69.07185999999993</v>
      </c>
      <c r="G5" s="96">
        <v>64.598946159111492</v>
      </c>
      <c r="H5" s="96">
        <v>61.308920000000001</v>
      </c>
      <c r="I5" s="96">
        <v>61.962500000000034</v>
      </c>
      <c r="J5" s="96">
        <v>60.332440000000005</v>
      </c>
      <c r="K5" s="96">
        <v>53.734830000000102</v>
      </c>
      <c r="L5" s="96">
        <v>55.200098690574727</v>
      </c>
      <c r="M5" s="96">
        <v>63.477534979060962</v>
      </c>
      <c r="N5" s="96">
        <v>60.987598834426336</v>
      </c>
      <c r="O5" s="96">
        <v>61.946509376129868</v>
      </c>
      <c r="P5" s="96">
        <v>61.035817547016123</v>
      </c>
      <c r="Q5" s="96">
        <v>63.326110046152522</v>
      </c>
    </row>
    <row r="6" spans="1:17" x14ac:dyDescent="0.25">
      <c r="A6" s="132" t="s">
        <v>83</v>
      </c>
      <c r="B6" s="160">
        <v>0.89606923707473563</v>
      </c>
      <c r="C6" s="160">
        <v>0.89839167933054342</v>
      </c>
      <c r="D6" s="160">
        <v>0.95308956195896766</v>
      </c>
      <c r="E6" s="160">
        <v>1.6109551052538862</v>
      </c>
      <c r="F6" s="160">
        <v>1.2950362733910072</v>
      </c>
      <c r="G6" s="160">
        <v>1.1925944391952266</v>
      </c>
      <c r="H6" s="160">
        <v>1.103452535386418</v>
      </c>
      <c r="I6" s="160">
        <v>1.0470626063109947</v>
      </c>
      <c r="J6" s="160">
        <v>1.0762175518883579</v>
      </c>
      <c r="K6" s="160">
        <v>0.88541101162828129</v>
      </c>
      <c r="L6" s="160">
        <v>0.92462576668038698</v>
      </c>
      <c r="M6" s="160">
        <v>0.92509060088194617</v>
      </c>
      <c r="N6" s="160">
        <v>0.88549399991113653</v>
      </c>
      <c r="O6" s="160">
        <v>0.85661713810197515</v>
      </c>
      <c r="P6" s="160">
        <v>0.91986507307892018</v>
      </c>
      <c r="Q6" s="160">
        <v>1.0040154976011302</v>
      </c>
    </row>
    <row r="7" spans="1:17" x14ac:dyDescent="0.25">
      <c r="A7" s="76" t="s">
        <v>82</v>
      </c>
      <c r="B7" s="159">
        <v>0.80675236858117561</v>
      </c>
      <c r="C7" s="159">
        <v>0.80914616801133865</v>
      </c>
      <c r="D7" s="159">
        <v>0.89135113524786991</v>
      </c>
      <c r="E7" s="159">
        <v>1.582140925204363</v>
      </c>
      <c r="F7" s="159">
        <v>1.2516750862684907</v>
      </c>
      <c r="G7" s="159">
        <v>1.1529757441872373</v>
      </c>
      <c r="H7" s="159">
        <v>1.0612208659272455</v>
      </c>
      <c r="I7" s="159">
        <v>0.99001229220317044</v>
      </c>
      <c r="J7" s="159">
        <v>1.0288205729474533</v>
      </c>
      <c r="K7" s="159">
        <v>0.82605027651355356</v>
      </c>
      <c r="L7" s="159">
        <v>0.87243582708517464</v>
      </c>
      <c r="M7" s="159">
        <v>0.83832793224035074</v>
      </c>
      <c r="N7" s="159">
        <v>0.78804188852178103</v>
      </c>
      <c r="O7" s="159">
        <v>0.74895292623951515</v>
      </c>
      <c r="P7" s="159">
        <v>0.82234672568750677</v>
      </c>
      <c r="Q7" s="159">
        <v>0.91346967624575148</v>
      </c>
    </row>
    <row r="8" spans="1:17" x14ac:dyDescent="0.25">
      <c r="A8" s="76" t="s">
        <v>81</v>
      </c>
      <c r="B8" s="159">
        <v>1.3873217931274626</v>
      </c>
      <c r="C8" s="159">
        <v>1.400792697975952</v>
      </c>
      <c r="D8" s="159">
        <v>1.4939109234986425</v>
      </c>
      <c r="E8" s="159">
        <v>2.3835275934852067</v>
      </c>
      <c r="F8" s="159">
        <v>1.9281533061904594</v>
      </c>
      <c r="G8" s="159">
        <v>1.7545428816911959</v>
      </c>
      <c r="H8" s="159">
        <v>1.619125970355562</v>
      </c>
      <c r="I8" s="159">
        <v>1.5411716555634618</v>
      </c>
      <c r="J8" s="159">
        <v>1.5977013246630167</v>
      </c>
      <c r="K8" s="159">
        <v>1.3289715389840242</v>
      </c>
      <c r="L8" s="159">
        <v>1.3598991107465803</v>
      </c>
      <c r="M8" s="159">
        <v>1.3595532124637186</v>
      </c>
      <c r="N8" s="159">
        <v>1.3645322703652747</v>
      </c>
      <c r="O8" s="159">
        <v>1.3245796640452543</v>
      </c>
      <c r="P8" s="159">
        <v>1.4459517843064593</v>
      </c>
      <c r="Q8" s="159">
        <v>1.5687629734170421</v>
      </c>
    </row>
    <row r="9" spans="1:17" x14ac:dyDescent="0.25">
      <c r="A9" s="76" t="s">
        <v>80</v>
      </c>
      <c r="B9" s="159">
        <v>1.2116368592377391</v>
      </c>
      <c r="C9" s="159">
        <v>1.2279067465552569</v>
      </c>
      <c r="D9" s="159">
        <v>1.4186587364902528</v>
      </c>
      <c r="E9" s="159">
        <v>2.467591077413879</v>
      </c>
      <c r="F9" s="159">
        <v>1.9332982294284244</v>
      </c>
      <c r="G9" s="159">
        <v>1.7554285584693292</v>
      </c>
      <c r="H9" s="159">
        <v>1.6009631763883276</v>
      </c>
      <c r="I9" s="159">
        <v>1.4702285485461166</v>
      </c>
      <c r="J9" s="159">
        <v>1.5642179808996921</v>
      </c>
      <c r="K9" s="159">
        <v>1.2390169073607233</v>
      </c>
      <c r="L9" s="159">
        <v>1.2911615882615444</v>
      </c>
      <c r="M9" s="159">
        <v>1.1790050566377597</v>
      </c>
      <c r="N9" s="159">
        <v>1.1597722915648108</v>
      </c>
      <c r="O9" s="159">
        <v>1.0843130760865733</v>
      </c>
      <c r="P9" s="159">
        <v>1.2518025249618281</v>
      </c>
      <c r="Q9" s="159">
        <v>1.4059854889974617</v>
      </c>
    </row>
    <row r="10" spans="1:17" x14ac:dyDescent="0.25">
      <c r="A10" s="129" t="s">
        <v>79</v>
      </c>
      <c r="B10" s="158">
        <v>1.0630238005350727</v>
      </c>
      <c r="C10" s="158">
        <v>1.0656229492087801</v>
      </c>
      <c r="D10" s="158">
        <v>1.1577000863687048</v>
      </c>
      <c r="E10" s="158">
        <v>2.0257727059749175</v>
      </c>
      <c r="F10" s="158">
        <v>1.6111311629564196</v>
      </c>
      <c r="G10" s="158">
        <v>1.4848196349809837</v>
      </c>
      <c r="H10" s="158">
        <v>1.3693546011363535</v>
      </c>
      <c r="I10" s="158">
        <v>1.2849938043846074</v>
      </c>
      <c r="J10" s="158">
        <v>1.3296023870449474</v>
      </c>
      <c r="K10" s="158">
        <v>1.0762538377141875</v>
      </c>
      <c r="L10" s="158">
        <v>1.1332657579849386</v>
      </c>
      <c r="M10" s="158">
        <v>1.1050145973251888</v>
      </c>
      <c r="N10" s="158">
        <v>1.0430662991289286</v>
      </c>
      <c r="O10" s="158">
        <v>0.99767512389043644</v>
      </c>
      <c r="P10" s="158">
        <v>1.0854801342282168</v>
      </c>
      <c r="Q10" s="158">
        <v>1.1984524323004013</v>
      </c>
    </row>
    <row r="11" spans="1:17" x14ac:dyDescent="0.25">
      <c r="A11" s="92" t="s">
        <v>125</v>
      </c>
      <c r="B11" s="91">
        <v>0.21260476010701457</v>
      </c>
      <c r="C11" s="91">
        <v>0.21312458984175603</v>
      </c>
      <c r="D11" s="91">
        <v>0.23154001727374102</v>
      </c>
      <c r="E11" s="91">
        <v>0.39993870335571607</v>
      </c>
      <c r="F11" s="91">
        <v>0.31766202681734634</v>
      </c>
      <c r="G11" s="91">
        <v>0.29333115106191099</v>
      </c>
      <c r="H11" s="91">
        <v>0.27061247742315109</v>
      </c>
      <c r="I11" s="91">
        <v>0.25373910124677701</v>
      </c>
      <c r="J11" s="91">
        <v>0.26222760598497125</v>
      </c>
      <c r="K11" s="91">
        <v>0.21177396965437029</v>
      </c>
      <c r="L11" s="91">
        <v>0.22379913819703848</v>
      </c>
      <c r="M11" s="91">
        <v>0.21809719081859322</v>
      </c>
      <c r="N11" s="91">
        <v>0.20861325982578574</v>
      </c>
      <c r="O11" s="91">
        <v>0.19953502477808729</v>
      </c>
      <c r="P11" s="91">
        <v>0.15988805816353632</v>
      </c>
      <c r="Q11" s="91">
        <v>0.23969048646008029</v>
      </c>
    </row>
    <row r="12" spans="1:17" x14ac:dyDescent="0.25">
      <c r="A12" s="92" t="s">
        <v>26</v>
      </c>
      <c r="B12" s="91">
        <v>0.55488912389326095</v>
      </c>
      <c r="C12" s="91">
        <v>0.54306818317983307</v>
      </c>
      <c r="D12" s="91">
        <v>0.63391846056670054</v>
      </c>
      <c r="E12" s="91">
        <v>1.1450236260933189</v>
      </c>
      <c r="F12" s="91">
        <v>0.89718601932752862</v>
      </c>
      <c r="G12" s="91">
        <v>0.8236378473186563</v>
      </c>
      <c r="H12" s="91">
        <v>0.75457802051695866</v>
      </c>
      <c r="I12" s="91">
        <v>0.69568900880191475</v>
      </c>
      <c r="J12" s="91">
        <v>0.73088069856097426</v>
      </c>
      <c r="K12" s="91">
        <v>0.57814861793688987</v>
      </c>
      <c r="L12" s="91">
        <v>0.61195096043403285</v>
      </c>
      <c r="M12" s="91">
        <v>0.56937898717873592</v>
      </c>
      <c r="N12" s="91">
        <v>0.53607098587043944</v>
      </c>
      <c r="O12" s="91">
        <v>0.50266431479206997</v>
      </c>
      <c r="P12" s="91">
        <v>0.56547612751376952</v>
      </c>
      <c r="Q12" s="91">
        <v>0.63553673483808004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0.29552991653479721</v>
      </c>
      <c r="C14" s="157">
        <v>0.30943017618719093</v>
      </c>
      <c r="D14" s="157">
        <v>0.29224160852826342</v>
      </c>
      <c r="E14" s="157">
        <v>0.48081037652588277</v>
      </c>
      <c r="F14" s="157">
        <v>0.3962831168115446</v>
      </c>
      <c r="G14" s="157">
        <v>0.36785063660041639</v>
      </c>
      <c r="H14" s="157">
        <v>0.34416410319624374</v>
      </c>
      <c r="I14" s="157">
        <v>0.33556569433591554</v>
      </c>
      <c r="J14" s="157">
        <v>0.33649408249900198</v>
      </c>
      <c r="K14" s="157">
        <v>0.28633125012292732</v>
      </c>
      <c r="L14" s="157">
        <v>0.2975156593538672</v>
      </c>
      <c r="M14" s="157">
        <v>0.31753841932785964</v>
      </c>
      <c r="N14" s="157">
        <v>0.29838205343270341</v>
      </c>
      <c r="O14" s="157">
        <v>0.29547578432027927</v>
      </c>
      <c r="P14" s="157">
        <v>0.36011594855091089</v>
      </c>
      <c r="Q14" s="157">
        <v>0.323225211002241</v>
      </c>
    </row>
    <row r="15" spans="1:17" x14ac:dyDescent="0.25">
      <c r="A15" s="156" t="s">
        <v>324</v>
      </c>
      <c r="B15" s="204">
        <v>17.545437031785003</v>
      </c>
      <c r="C15" s="204">
        <v>17.08858264824638</v>
      </c>
      <c r="D15" s="204">
        <v>11.189692011425464</v>
      </c>
      <c r="E15" s="204">
        <v>10.312557081955333</v>
      </c>
      <c r="F15" s="204">
        <v>11.341449442578867</v>
      </c>
      <c r="G15" s="204">
        <v>10.749460652026411</v>
      </c>
      <c r="H15" s="204">
        <v>11.131700136678919</v>
      </c>
      <c r="I15" s="204">
        <v>12.744387122560035</v>
      </c>
      <c r="J15" s="204">
        <v>9.0007856811281215</v>
      </c>
      <c r="K15" s="204">
        <v>9.2846815305367336</v>
      </c>
      <c r="L15" s="204">
        <v>7.6739424067793394</v>
      </c>
      <c r="M15" s="204">
        <v>1.3943117137810788</v>
      </c>
      <c r="N15" s="204">
        <v>0.64070034307350454</v>
      </c>
      <c r="O15" s="204">
        <v>0.92096153283357285</v>
      </c>
      <c r="P15" s="204">
        <v>0.15408339671381555</v>
      </c>
      <c r="Q15" s="204">
        <v>0.90133990958562993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0.74179020356004566</v>
      </c>
      <c r="C19" s="87">
        <v>0.6760179775098446</v>
      </c>
      <c r="D19" s="87">
        <v>0.60396979516977078</v>
      </c>
      <c r="E19" s="87">
        <v>0.48734587113621569</v>
      </c>
      <c r="F19" s="87">
        <v>0.84672286056160428</v>
      </c>
      <c r="G19" s="87">
        <v>0.94611192632005869</v>
      </c>
      <c r="H19" s="87">
        <v>0.46094625629836722</v>
      </c>
      <c r="I19" s="87">
        <v>0.48169864179956451</v>
      </c>
      <c r="J19" s="87">
        <v>0.44127521504882178</v>
      </c>
      <c r="K19" s="87">
        <v>0.36745604483972766</v>
      </c>
      <c r="L19" s="87">
        <v>0.50655036014909827</v>
      </c>
      <c r="M19" s="87">
        <v>0.13631248924071196</v>
      </c>
      <c r="N19" s="87">
        <v>1.2133701090835631E-2</v>
      </c>
      <c r="O19" s="87">
        <v>4.6443903794989444E-2</v>
      </c>
      <c r="P19" s="87">
        <v>0</v>
      </c>
      <c r="Q19" s="87">
        <v>8.0165375220517518E-2</v>
      </c>
    </row>
    <row r="20" spans="1:17" x14ac:dyDescent="0.25">
      <c r="A20" s="88" t="s">
        <v>29</v>
      </c>
      <c r="B20" s="87">
        <v>3.6661978746341171</v>
      </c>
      <c r="C20" s="87">
        <v>4.5952936203887482</v>
      </c>
      <c r="D20" s="87">
        <v>3.6279143560307223</v>
      </c>
      <c r="E20" s="87">
        <v>3.5831724521530988</v>
      </c>
      <c r="F20" s="87">
        <v>3.6014009497148241</v>
      </c>
      <c r="G20" s="87">
        <v>1.8087904993848722</v>
      </c>
      <c r="H20" s="87">
        <v>1.8022413333655141</v>
      </c>
      <c r="I20" s="87">
        <v>0.94938745589542139</v>
      </c>
      <c r="J20" s="87">
        <v>0.93724405703743319</v>
      </c>
      <c r="K20" s="87">
        <v>2.7213651191721584</v>
      </c>
      <c r="L20" s="87">
        <v>3.5389380838141755</v>
      </c>
      <c r="M20" s="87">
        <v>0.59489776166267183</v>
      </c>
      <c r="N20" s="87">
        <v>0.42213603916319614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1.9701329337948295</v>
      </c>
      <c r="C21" s="87">
        <v>2.0095168199487463</v>
      </c>
      <c r="D21" s="87">
        <v>0.95594970291246095</v>
      </c>
      <c r="E21" s="87">
        <v>0.94211213480440825</v>
      </c>
      <c r="F21" s="87">
        <v>0.9502618970613218</v>
      </c>
      <c r="G21" s="87">
        <v>0.972254653152404</v>
      </c>
      <c r="H21" s="87">
        <v>0.95380191742228115</v>
      </c>
      <c r="I21" s="87">
        <v>0.94938745589545726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11.16731601979601</v>
      </c>
      <c r="C22" s="87">
        <v>9.8077542303990413</v>
      </c>
      <c r="D22" s="87">
        <v>6.00185815731251</v>
      </c>
      <c r="E22" s="87">
        <v>5.2999266238616105</v>
      </c>
      <c r="F22" s="87">
        <v>5.9430637352411173</v>
      </c>
      <c r="G22" s="87">
        <v>7.0223035731690757</v>
      </c>
      <c r="H22" s="87">
        <v>7.9147106295927561</v>
      </c>
      <c r="I22" s="87">
        <v>10.363913568969592</v>
      </c>
      <c r="J22" s="87">
        <v>7.6222664090418668</v>
      </c>
      <c r="K22" s="87">
        <v>6.1958603665248475</v>
      </c>
      <c r="L22" s="87">
        <v>3.6284539628160655</v>
      </c>
      <c r="M22" s="87">
        <v>0.663101462877695</v>
      </c>
      <c r="N22" s="87">
        <v>0.18531968585765465</v>
      </c>
      <c r="O22" s="87">
        <v>0.76358585570413162</v>
      </c>
      <c r="P22" s="87">
        <v>0.12631826098893129</v>
      </c>
      <c r="Q22" s="87">
        <v>0.73005317208764631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2.1110916961818108E-2</v>
      </c>
      <c r="O25" s="87">
        <v>0.11093177333445184</v>
      </c>
      <c r="P25" s="87">
        <v>2.7765135724884253E-2</v>
      </c>
      <c r="Q25" s="87">
        <v>9.1121362277466145E-2</v>
      </c>
    </row>
    <row r="26" spans="1:17" x14ac:dyDescent="0.25">
      <c r="A26" s="156" t="s">
        <v>323</v>
      </c>
      <c r="B26" s="204">
        <v>20.956796392131672</v>
      </c>
      <c r="C26" s="204">
        <v>19.864332150044209</v>
      </c>
      <c r="D26" s="204">
        <v>16.376358456340281</v>
      </c>
      <c r="E26" s="204">
        <v>19.462762005636645</v>
      </c>
      <c r="F26" s="204">
        <v>19.366489257571551</v>
      </c>
      <c r="G26" s="204">
        <v>18.220741416978417</v>
      </c>
      <c r="H26" s="204">
        <v>16.726301302480042</v>
      </c>
      <c r="I26" s="204">
        <v>17.43616128284765</v>
      </c>
      <c r="J26" s="204">
        <v>16.412172970990085</v>
      </c>
      <c r="K26" s="204">
        <v>17.382697635563858</v>
      </c>
      <c r="L26" s="204">
        <v>18.325225923941517</v>
      </c>
      <c r="M26" s="204">
        <v>22.658426607259443</v>
      </c>
      <c r="N26" s="204">
        <v>21.742443193257969</v>
      </c>
      <c r="O26" s="204">
        <v>20.009293341617902</v>
      </c>
      <c r="P26" s="204">
        <v>16.956742004694643</v>
      </c>
      <c r="Q26" s="204">
        <v>16.557350637544996</v>
      </c>
    </row>
    <row r="27" spans="1:17" x14ac:dyDescent="0.25">
      <c r="A27" s="152" t="s">
        <v>332</v>
      </c>
      <c r="B27" s="151">
        <v>19.726026210316611</v>
      </c>
      <c r="C27" s="151">
        <v>18.657924758956263</v>
      </c>
      <c r="D27" s="151">
        <v>15.475429091559947</v>
      </c>
      <c r="E27" s="151">
        <v>18.417295801477852</v>
      </c>
      <c r="F27" s="151">
        <v>18.33508310567985</v>
      </c>
      <c r="G27" s="151">
        <v>17.222562580345066</v>
      </c>
      <c r="H27" s="151">
        <v>15.731375722659486</v>
      </c>
      <c r="I27" s="151">
        <v>16.318455256172289</v>
      </c>
      <c r="J27" s="151">
        <v>15.419533146358505</v>
      </c>
      <c r="K27" s="151">
        <v>16.379327815312301</v>
      </c>
      <c r="L27" s="151">
        <v>17.315847942996228</v>
      </c>
      <c r="M27" s="151">
        <v>21.268779176884802</v>
      </c>
      <c r="N27" s="151">
        <v>20.410100160234897</v>
      </c>
      <c r="O27" s="151">
        <v>18.585346361571474</v>
      </c>
      <c r="P27" s="151">
        <v>15.683126161519262</v>
      </c>
      <c r="Q27" s="151">
        <v>15.317533282456104</v>
      </c>
    </row>
    <row r="28" spans="1:17" x14ac:dyDescent="0.25">
      <c r="A28" s="154" t="s">
        <v>33</v>
      </c>
      <c r="B28" s="83">
        <v>4.778155278761437</v>
      </c>
      <c r="C28" s="83">
        <v>3.8007800000000005</v>
      </c>
      <c r="D28" s="83">
        <v>2.8247199999999997</v>
      </c>
      <c r="E28" s="83">
        <v>3.29996</v>
      </c>
      <c r="F28" s="83">
        <v>3.29528</v>
      </c>
      <c r="G28" s="83">
        <v>3.3450179539764417</v>
      </c>
      <c r="H28" s="83">
        <v>2.8147699999999998</v>
      </c>
      <c r="I28" s="83">
        <v>2.8142</v>
      </c>
      <c r="J28" s="83">
        <v>2.8147599999999997</v>
      </c>
      <c r="K28" s="83">
        <v>3.3</v>
      </c>
      <c r="L28" s="83">
        <v>4.3009548239767446</v>
      </c>
      <c r="M28" s="83">
        <v>3.8232933327980385</v>
      </c>
      <c r="N28" s="83">
        <v>3.8234129959628236</v>
      </c>
      <c r="O28" s="83">
        <v>1.4339889028363983</v>
      </c>
      <c r="P28" s="83">
        <v>1.91076717301997</v>
      </c>
      <c r="Q28" s="83">
        <v>3.8215573555492157</v>
      </c>
    </row>
    <row r="29" spans="1:17" x14ac:dyDescent="0.25">
      <c r="A29" s="154" t="s">
        <v>30</v>
      </c>
      <c r="B29" s="83">
        <v>9.5098035277674242</v>
      </c>
      <c r="C29" s="83">
        <v>8.5464655332302932</v>
      </c>
      <c r="D29" s="83">
        <v>5.7266621329211747</v>
      </c>
      <c r="E29" s="83">
        <v>5.7263591962905718</v>
      </c>
      <c r="F29" s="83">
        <v>2.878071097372489</v>
      </c>
      <c r="G29" s="83">
        <v>2.8521015255396494</v>
      </c>
      <c r="H29" s="83">
        <v>1.923682225656878</v>
      </c>
      <c r="I29" s="83">
        <v>1.9051684698608966</v>
      </c>
      <c r="J29" s="83">
        <v>1.8901255023183927</v>
      </c>
      <c r="K29" s="83">
        <v>0.94146646058741279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0.71086607260471368</v>
      </c>
      <c r="C30" s="83">
        <v>0.76291342314938959</v>
      </c>
      <c r="D30" s="83">
        <v>0.82773840765012996</v>
      </c>
      <c r="E30" s="83">
        <v>2.4219909828210744</v>
      </c>
      <c r="F30" s="83">
        <v>2.9906116486596961</v>
      </c>
      <c r="G30" s="83">
        <v>2.3077501497531352</v>
      </c>
      <c r="H30" s="83">
        <v>1.2767169118179924</v>
      </c>
      <c r="I30" s="83">
        <v>0.94079489411219042</v>
      </c>
      <c r="J30" s="83">
        <v>0.96919153699842986</v>
      </c>
      <c r="K30" s="83">
        <v>0.75007405223938162</v>
      </c>
      <c r="L30" s="83">
        <v>2.1070617407095131</v>
      </c>
      <c r="M30" s="83">
        <v>3.2614724828704702</v>
      </c>
      <c r="N30" s="83">
        <v>1.6629086083854943</v>
      </c>
      <c r="O30" s="83">
        <v>1.6074093323798044</v>
      </c>
      <c r="P30" s="83">
        <v>0.86427483760462798</v>
      </c>
      <c r="Q30" s="83">
        <v>1.7781358655607016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4.7272013311830348</v>
      </c>
      <c r="C32" s="83">
        <v>5.5477658025765813</v>
      </c>
      <c r="D32" s="83">
        <v>6.0963085509886419</v>
      </c>
      <c r="E32" s="83">
        <v>6.9689856223662048</v>
      </c>
      <c r="F32" s="83">
        <v>9.1711203596476665</v>
      </c>
      <c r="G32" s="83">
        <v>8.7176929510758399</v>
      </c>
      <c r="H32" s="83">
        <v>9.7162065851846151</v>
      </c>
      <c r="I32" s="83">
        <v>10.658291892199202</v>
      </c>
      <c r="J32" s="83">
        <v>9.745456107041683</v>
      </c>
      <c r="K32" s="83">
        <v>11.387787302485506</v>
      </c>
      <c r="L32" s="83">
        <v>10.90783137830997</v>
      </c>
      <c r="M32" s="83">
        <v>14.184013361216294</v>
      </c>
      <c r="N32" s="83">
        <v>14.92377855588658</v>
      </c>
      <c r="O32" s="83">
        <v>15.543948126355271</v>
      </c>
      <c r="P32" s="83">
        <v>12.908084150894663</v>
      </c>
      <c r="Q32" s="83">
        <v>9.7178400613461875</v>
      </c>
    </row>
    <row r="33" spans="1:17" x14ac:dyDescent="0.25">
      <c r="A33" s="152" t="s">
        <v>331</v>
      </c>
      <c r="B33" s="151">
        <v>1.2307701818150607</v>
      </c>
      <c r="C33" s="151">
        <v>1.2064073910879454</v>
      </c>
      <c r="D33" s="151">
        <v>0.90092936478033447</v>
      </c>
      <c r="E33" s="151">
        <v>1.0454662041587928</v>
      </c>
      <c r="F33" s="151">
        <v>1.0314061518916999</v>
      </c>
      <c r="G33" s="151">
        <v>0.99817883663334905</v>
      </c>
      <c r="H33" s="151">
        <v>0.99492557982055663</v>
      </c>
      <c r="I33" s="151">
        <v>1.1177060266753618</v>
      </c>
      <c r="J33" s="151">
        <v>0.99263982463157774</v>
      </c>
      <c r="K33" s="151">
        <v>1.0033698202515553</v>
      </c>
      <c r="L33" s="151">
        <v>1.0093779809452894</v>
      </c>
      <c r="M33" s="151">
        <v>1.3896474303746407</v>
      </c>
      <c r="N33" s="151">
        <v>1.3323430330230734</v>
      </c>
      <c r="O33" s="151">
        <v>1.4239469800464266</v>
      </c>
      <c r="P33" s="151">
        <v>1.2736158431753808</v>
      </c>
      <c r="Q33" s="151">
        <v>1.2398173550888931</v>
      </c>
    </row>
    <row r="34" spans="1:17" x14ac:dyDescent="0.25">
      <c r="A34" s="156" t="s">
        <v>322</v>
      </c>
      <c r="B34" s="204">
        <v>2.549452519474054</v>
      </c>
      <c r="C34" s="204">
        <v>2.4989867386821722</v>
      </c>
      <c r="D34" s="204">
        <v>1.8662108270449786</v>
      </c>
      <c r="E34" s="204">
        <v>2.1656085657574993</v>
      </c>
      <c r="F34" s="204">
        <v>2.1364841717756637</v>
      </c>
      <c r="G34" s="204">
        <v>2.0676561615976521</v>
      </c>
      <c r="H34" s="204">
        <v>2.0609172724854385</v>
      </c>
      <c r="I34" s="204">
        <v>2.3152481981132498</v>
      </c>
      <c r="J34" s="204">
        <v>2.0561824938796969</v>
      </c>
      <c r="K34" s="204">
        <v>2.078408913378222</v>
      </c>
      <c r="L34" s="204">
        <v>2.0908543891009566</v>
      </c>
      <c r="M34" s="204">
        <v>2.8785553914903255</v>
      </c>
      <c r="N34" s="204">
        <v>2.7598534255477944</v>
      </c>
      <c r="O34" s="204">
        <v>2.9496044586675985</v>
      </c>
      <c r="P34" s="204">
        <v>2.6382042465775748</v>
      </c>
      <c r="Q34" s="204">
        <v>2.5681930926841359</v>
      </c>
    </row>
    <row r="35" spans="1:17" x14ac:dyDescent="0.25">
      <c r="A35" s="152" t="s">
        <v>330</v>
      </c>
      <c r="B35" s="151">
        <v>1.9120893896055406</v>
      </c>
      <c r="C35" s="151">
        <v>1.8742400540116289</v>
      </c>
      <c r="D35" s="151">
        <v>1.3996581202837339</v>
      </c>
      <c r="E35" s="151">
        <v>1.6242064243181245</v>
      </c>
      <c r="F35" s="151">
        <v>1.6023631288317477</v>
      </c>
      <c r="G35" s="151">
        <v>1.5507421211982391</v>
      </c>
      <c r="H35" s="151">
        <v>1.5456879543640789</v>
      </c>
      <c r="I35" s="151">
        <v>1.7364361485849373</v>
      </c>
      <c r="J35" s="151">
        <v>1.5421368704097724</v>
      </c>
      <c r="K35" s="151">
        <v>1.5588066850336664</v>
      </c>
      <c r="L35" s="151">
        <v>1.5681407918257175</v>
      </c>
      <c r="M35" s="151">
        <v>2.1589165436177438</v>
      </c>
      <c r="N35" s="151">
        <v>2.0698900691608455</v>
      </c>
      <c r="O35" s="151">
        <v>2.2122033440006987</v>
      </c>
      <c r="P35" s="151">
        <v>1.978653184933181</v>
      </c>
      <c r="Q35" s="151">
        <v>1.9261448195131017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1.4774159052067248</v>
      </c>
      <c r="C37" s="83">
        <v>1.3277544667697063</v>
      </c>
      <c r="D37" s="83">
        <v>0.88967786707882557</v>
      </c>
      <c r="E37" s="83">
        <v>0.88963080370942815</v>
      </c>
      <c r="F37" s="83">
        <v>0.44712890262751165</v>
      </c>
      <c r="G37" s="83">
        <v>0.44309434414633841</v>
      </c>
      <c r="H37" s="83">
        <v>0.29885777434312211</v>
      </c>
      <c r="I37" s="83">
        <v>0.29598153013910361</v>
      </c>
      <c r="J37" s="83">
        <v>0.29364449768160744</v>
      </c>
      <c r="K37" s="83">
        <v>0.14626353941268733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2.3972761455951754E-2</v>
      </c>
      <c r="C38" s="83">
        <v>3.2268931588988754E-2</v>
      </c>
      <c r="D38" s="83">
        <v>4.5522143265316548E-2</v>
      </c>
      <c r="E38" s="83">
        <v>5.9983951261898726E-2</v>
      </c>
      <c r="F38" s="83">
        <v>0.14573070487207193</v>
      </c>
      <c r="G38" s="83">
        <v>0.13330538523552007</v>
      </c>
      <c r="H38" s="83">
        <v>6.6696950910787728E-2</v>
      </c>
      <c r="I38" s="83">
        <v>6.1229072795856182E-2</v>
      </c>
      <c r="J38" s="83">
        <v>6.6354072266576511E-2</v>
      </c>
      <c r="K38" s="83">
        <v>7.707570899851969E-2</v>
      </c>
      <c r="L38" s="83">
        <v>0.1938728551499094</v>
      </c>
      <c r="M38" s="83">
        <v>0.37180778051606284</v>
      </c>
      <c r="N38" s="83">
        <v>0.12356036752300072</v>
      </c>
      <c r="O38" s="83">
        <v>0.12239853524654797</v>
      </c>
      <c r="P38" s="83">
        <v>0</v>
      </c>
      <c r="Q38" s="83">
        <v>0.18612977758341706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0.41070072294286414</v>
      </c>
      <c r="C40" s="83">
        <v>0.51421665565293373</v>
      </c>
      <c r="D40" s="83">
        <v>0.46445810993959175</v>
      </c>
      <c r="E40" s="83">
        <v>0.6745916693467976</v>
      </c>
      <c r="F40" s="83">
        <v>1.0095035213321641</v>
      </c>
      <c r="G40" s="83">
        <v>0.97434239181638049</v>
      </c>
      <c r="H40" s="83">
        <v>1.1801332291101692</v>
      </c>
      <c r="I40" s="83">
        <v>1.3792255456499776</v>
      </c>
      <c r="J40" s="83">
        <v>1.1821383004615884</v>
      </c>
      <c r="K40" s="83">
        <v>1.3354674366224595</v>
      </c>
      <c r="L40" s="83">
        <v>1.3742679366758082</v>
      </c>
      <c r="M40" s="83">
        <v>1.7871087631016811</v>
      </c>
      <c r="N40" s="83">
        <v>1.9463297016378449</v>
      </c>
      <c r="O40" s="83">
        <v>2.0898048087541508</v>
      </c>
      <c r="P40" s="83">
        <v>1.978653184933181</v>
      </c>
      <c r="Q40" s="83">
        <v>1.7400150419296847</v>
      </c>
    </row>
    <row r="41" spans="1:17" x14ac:dyDescent="0.25">
      <c r="A41" s="152" t="s">
        <v>329</v>
      </c>
      <c r="B41" s="151">
        <v>0.50989050389481083</v>
      </c>
      <c r="C41" s="151">
        <v>0.49979734773643458</v>
      </c>
      <c r="D41" s="151">
        <v>0.37324216540899574</v>
      </c>
      <c r="E41" s="151">
        <v>0.43312171315149989</v>
      </c>
      <c r="F41" s="151">
        <v>0.42729683435513277</v>
      </c>
      <c r="G41" s="151">
        <v>0.41353123231953037</v>
      </c>
      <c r="H41" s="151">
        <v>0.41218345449708776</v>
      </c>
      <c r="I41" s="151">
        <v>0.46304963962264989</v>
      </c>
      <c r="J41" s="151">
        <v>0.41123649877593937</v>
      </c>
      <c r="K41" s="151">
        <v>0.41568178267564437</v>
      </c>
      <c r="L41" s="151">
        <v>0.41817087782019136</v>
      </c>
      <c r="M41" s="151">
        <v>0.57571107829806545</v>
      </c>
      <c r="N41" s="151">
        <v>0.55197068510955904</v>
      </c>
      <c r="O41" s="151">
        <v>0.58992089173351958</v>
      </c>
      <c r="P41" s="151">
        <v>0.52764084931551491</v>
      </c>
      <c r="Q41" s="151">
        <v>0.51363861853682713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2.1557273266677144E-2</v>
      </c>
      <c r="C45" s="87">
        <v>1.9771797295092888E-2</v>
      </c>
      <c r="D45" s="87">
        <v>2.0145951645551639E-2</v>
      </c>
      <c r="E45" s="87">
        <v>2.0468257962243986E-2</v>
      </c>
      <c r="F45" s="87">
        <v>3.1900860619789348E-2</v>
      </c>
      <c r="G45" s="87">
        <v>3.6396880129012196E-2</v>
      </c>
      <c r="H45" s="87">
        <v>1.7067870848634339E-2</v>
      </c>
      <c r="I45" s="87">
        <v>1.7501852411338469E-2</v>
      </c>
      <c r="J45" s="87">
        <v>2.0161403777645848E-2</v>
      </c>
      <c r="K45" s="87">
        <v>1.6451267959116476E-2</v>
      </c>
      <c r="L45" s="87">
        <v>2.7603101187800377E-2</v>
      </c>
      <c r="M45" s="87">
        <v>5.6283404485968018E-2</v>
      </c>
      <c r="N45" s="87">
        <v>1.0453322487537329E-2</v>
      </c>
      <c r="O45" s="87">
        <v>2.9749591232142273E-2</v>
      </c>
      <c r="P45" s="87">
        <v>0</v>
      </c>
      <c r="Q45" s="87">
        <v>4.5683134791715513E-2</v>
      </c>
    </row>
    <row r="46" spans="1:17" x14ac:dyDescent="0.25">
      <c r="A46" s="150" t="s">
        <v>29</v>
      </c>
      <c r="B46" s="87">
        <v>0.10654391100596559</v>
      </c>
      <c r="C46" s="87">
        <v>0.13440058844061839</v>
      </c>
      <c r="D46" s="87">
        <v>0.12101232176727181</v>
      </c>
      <c r="E46" s="87">
        <v>0.15049126794259163</v>
      </c>
      <c r="F46" s="87">
        <v>0.13568523431223786</v>
      </c>
      <c r="G46" s="87">
        <v>6.9584083186301909E-2</v>
      </c>
      <c r="H46" s="87">
        <v>6.6733207821178475E-2</v>
      </c>
      <c r="I46" s="87">
        <v>3.4494677153712489E-2</v>
      </c>
      <c r="J46" s="87">
        <v>4.2821702256810402E-2</v>
      </c>
      <c r="K46" s="87">
        <v>0.12183744809429191</v>
      </c>
      <c r="L46" s="87">
        <v>0.19284492463124539</v>
      </c>
      <c r="M46" s="87">
        <v>0.24563318837447323</v>
      </c>
      <c r="N46" s="87">
        <v>0.36367503352439012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5.7254320455659154E-2</v>
      </c>
      <c r="C47" s="87">
        <v>5.8773228740840219E-2</v>
      </c>
      <c r="D47" s="87">
        <v>3.1886555659692367E-2</v>
      </c>
      <c r="E47" s="87">
        <v>3.9568190368739577E-2</v>
      </c>
      <c r="F47" s="87">
        <v>3.5801764358108175E-2</v>
      </c>
      <c r="G47" s="87">
        <v>3.7402589568130397E-2</v>
      </c>
      <c r="H47" s="87">
        <v>3.5317279876562815E-2</v>
      </c>
      <c r="I47" s="87">
        <v>3.4494677153713793E-2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0.32453499916650891</v>
      </c>
      <c r="C48" s="87">
        <v>0.28685173325988306</v>
      </c>
      <c r="D48" s="87">
        <v>0.20019733633647993</v>
      </c>
      <c r="E48" s="87">
        <v>0.22259399687792469</v>
      </c>
      <c r="F48" s="87">
        <v>0.22390897506499743</v>
      </c>
      <c r="G48" s="87">
        <v>0.27014767943608586</v>
      </c>
      <c r="H48" s="87">
        <v>0.29306509595071212</v>
      </c>
      <c r="I48" s="87">
        <v>0.37655843290388513</v>
      </c>
      <c r="J48" s="87">
        <v>0.34825339274148309</v>
      </c>
      <c r="K48" s="87">
        <v>0.27739306662223595</v>
      </c>
      <c r="L48" s="87">
        <v>0.19772285200114556</v>
      </c>
      <c r="M48" s="87">
        <v>0.27379448543762419</v>
      </c>
      <c r="N48" s="87">
        <v>0.15965503229862096</v>
      </c>
      <c r="O48" s="87">
        <v>0.48911407572707577</v>
      </c>
      <c r="P48" s="87">
        <v>0.43256233918603959</v>
      </c>
      <c r="Q48" s="87">
        <v>0.41602895731302642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1.8187296799010617E-2</v>
      </c>
      <c r="O51" s="87">
        <v>7.1057224774301569E-2</v>
      </c>
      <c r="P51" s="87">
        <v>9.5078510129475297E-2</v>
      </c>
      <c r="Q51" s="87">
        <v>5.1926526432085153E-2</v>
      </c>
    </row>
    <row r="52" spans="1:17" x14ac:dyDescent="0.25">
      <c r="A52" s="152" t="s">
        <v>328</v>
      </c>
      <c r="B52" s="151">
        <v>0.12747262597370271</v>
      </c>
      <c r="C52" s="151">
        <v>0.12494933693410865</v>
      </c>
      <c r="D52" s="151">
        <v>9.3310541352248935E-2</v>
      </c>
      <c r="E52" s="151">
        <v>0.10828042828787497</v>
      </c>
      <c r="F52" s="151">
        <v>0.10682420858878321</v>
      </c>
      <c r="G52" s="151">
        <v>0.10338280807988259</v>
      </c>
      <c r="H52" s="151">
        <v>0.10304586362427194</v>
      </c>
      <c r="I52" s="151">
        <v>0.11576240990566247</v>
      </c>
      <c r="J52" s="151">
        <v>0.10280912469398484</v>
      </c>
      <c r="K52" s="151">
        <v>0.10392044566891109</v>
      </c>
      <c r="L52" s="151">
        <v>0.10454271945504784</v>
      </c>
      <c r="M52" s="151">
        <v>0.14392776957451636</v>
      </c>
      <c r="N52" s="151">
        <v>0.13799267127738976</v>
      </c>
      <c r="O52" s="151">
        <v>0.1474802229333799</v>
      </c>
      <c r="P52" s="151">
        <v>0.13191021232887873</v>
      </c>
      <c r="Q52" s="151">
        <v>0.12840965463420678</v>
      </c>
    </row>
    <row r="53" spans="1:17" x14ac:dyDescent="0.25">
      <c r="A53" s="156" t="s">
        <v>321</v>
      </c>
      <c r="B53" s="204">
        <v>1.3186823376589936</v>
      </c>
      <c r="C53" s="204">
        <v>1.2925793475942271</v>
      </c>
      <c r="D53" s="204">
        <v>0.96528146226464395</v>
      </c>
      <c r="E53" s="204">
        <v>1.1201423615987065</v>
      </c>
      <c r="F53" s="204">
        <v>1.105078019883964</v>
      </c>
      <c r="G53" s="204">
        <v>1.0694773249643024</v>
      </c>
      <c r="H53" s="204">
        <v>1.0659916926648818</v>
      </c>
      <c r="I53" s="204">
        <v>1.1975421714378875</v>
      </c>
      <c r="J53" s="204">
        <v>1.0635426692481189</v>
      </c>
      <c r="K53" s="204">
        <v>1.0750390931266662</v>
      </c>
      <c r="L53" s="204">
        <v>1.0814764081556671</v>
      </c>
      <c r="M53" s="204">
        <v>1.4889079611156861</v>
      </c>
      <c r="N53" s="204">
        <v>1.4275103925247212</v>
      </c>
      <c r="O53" s="204">
        <v>1.5256574786211712</v>
      </c>
      <c r="P53" s="204">
        <v>1.3645884034021936</v>
      </c>
      <c r="Q53" s="204">
        <v>1.3283757375952425</v>
      </c>
    </row>
    <row r="54" spans="1:17" x14ac:dyDescent="0.25">
      <c r="A54" s="152" t="s">
        <v>327</v>
      </c>
      <c r="B54" s="151">
        <v>6.5934116882949673E-2</v>
      </c>
      <c r="C54" s="151">
        <v>6.4628967379711355E-2</v>
      </c>
      <c r="D54" s="151">
        <v>4.8264073113232206E-2</v>
      </c>
      <c r="E54" s="151">
        <v>5.6007118079935324E-2</v>
      </c>
      <c r="F54" s="151">
        <v>5.5253900994198205E-2</v>
      </c>
      <c r="G54" s="151">
        <v>5.3473866248215124E-2</v>
      </c>
      <c r="H54" s="151">
        <v>5.32995846332441E-2</v>
      </c>
      <c r="I54" s="151">
        <v>5.9877108571894377E-2</v>
      </c>
      <c r="J54" s="151">
        <v>5.3177133462405948E-2</v>
      </c>
      <c r="K54" s="151">
        <v>5.3751954656333319E-2</v>
      </c>
      <c r="L54" s="151">
        <v>5.4073820407783357E-2</v>
      </c>
      <c r="M54" s="151">
        <v>7.4445398055784318E-2</v>
      </c>
      <c r="N54" s="151">
        <v>7.1375519626236075E-2</v>
      </c>
      <c r="O54" s="151">
        <v>7.6282873931058565E-2</v>
      </c>
      <c r="P54" s="151">
        <v>6.8229420170109689E-2</v>
      </c>
      <c r="Q54" s="151">
        <v>6.6418786879762132E-2</v>
      </c>
    </row>
    <row r="55" spans="1:17" x14ac:dyDescent="0.25">
      <c r="A55" s="152" t="s">
        <v>326</v>
      </c>
      <c r="B55" s="151">
        <v>0.23736282077861881</v>
      </c>
      <c r="C55" s="151">
        <v>0.23266428256696087</v>
      </c>
      <c r="D55" s="151">
        <v>0.17375066320763591</v>
      </c>
      <c r="E55" s="151">
        <v>0.20162562508776713</v>
      </c>
      <c r="F55" s="151">
        <v>0.19891404357911352</v>
      </c>
      <c r="G55" s="151">
        <v>0.19250591849357446</v>
      </c>
      <c r="H55" s="151">
        <v>0.19187850467967874</v>
      </c>
      <c r="I55" s="151">
        <v>0.21555759085881976</v>
      </c>
      <c r="J55" s="151">
        <v>0.19143768046466139</v>
      </c>
      <c r="K55" s="151">
        <v>0.19350703676279993</v>
      </c>
      <c r="L55" s="151">
        <v>0.19466575346802006</v>
      </c>
      <c r="M55" s="151">
        <v>0.26800343300082352</v>
      </c>
      <c r="N55" s="151">
        <v>0.2569518706544498</v>
      </c>
      <c r="O55" s="151">
        <v>0.2746183461518108</v>
      </c>
      <c r="P55" s="151">
        <v>0.2456259126123948</v>
      </c>
      <c r="Q55" s="151">
        <v>0.23910763276714361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1.0035282382763498E-2</v>
      </c>
      <c r="C59" s="87">
        <v>9.2041125339225489E-3</v>
      </c>
      <c r="D59" s="87">
        <v>9.3782878349981738E-3</v>
      </c>
      <c r="E59" s="87">
        <v>9.5283269824239201E-3</v>
      </c>
      <c r="F59" s="87">
        <v>1.4850400633350212E-2</v>
      </c>
      <c r="G59" s="87">
        <v>1.6943375232471195E-2</v>
      </c>
      <c r="H59" s="87">
        <v>7.9453881536746037E-3</v>
      </c>
      <c r="I59" s="87">
        <v>8.1474140535541129E-3</v>
      </c>
      <c r="J59" s="87">
        <v>9.3854810689041005E-3</v>
      </c>
      <c r="K59" s="87">
        <v>7.6583488775197389E-3</v>
      </c>
      <c r="L59" s="87">
        <v>1.2849719518458794E-2</v>
      </c>
      <c r="M59" s="87">
        <v>2.6200895191743727E-2</v>
      </c>
      <c r="N59" s="87">
        <v>4.8662018476466852E-3</v>
      </c>
      <c r="O59" s="87">
        <v>1.3848947642548987E-2</v>
      </c>
      <c r="P59" s="87">
        <v>0</v>
      </c>
      <c r="Q59" s="87">
        <v>2.1266286885798596E-2</v>
      </c>
    </row>
    <row r="60" spans="1:17" x14ac:dyDescent="0.25">
      <c r="A60" s="150" t="s">
        <v>29</v>
      </c>
      <c r="B60" s="87">
        <v>4.9598027537259844E-2</v>
      </c>
      <c r="C60" s="87">
        <v>6.2565791170632684E-2</v>
      </c>
      <c r="D60" s="87">
        <v>5.6333322202005827E-2</v>
      </c>
      <c r="E60" s="87">
        <v>7.0056279904309876E-2</v>
      </c>
      <c r="F60" s="87">
        <v>6.3163815972938311E-2</v>
      </c>
      <c r="G60" s="87">
        <v>3.2392590448795715E-2</v>
      </c>
      <c r="H60" s="87">
        <v>3.1065458813307214E-2</v>
      </c>
      <c r="I60" s="87">
        <v>1.6057866950866157E-2</v>
      </c>
      <c r="J60" s="87">
        <v>1.9934240705756563E-2</v>
      </c>
      <c r="K60" s="87">
        <v>5.6717432733549678E-2</v>
      </c>
      <c r="L60" s="87">
        <v>8.9772637328338359E-2</v>
      </c>
      <c r="M60" s="87">
        <v>0.11434648424328925</v>
      </c>
      <c r="N60" s="87">
        <v>0.16929699836480222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2.6652873315565463E-2</v>
      </c>
      <c r="C61" s="87">
        <v>2.7359951310391133E-2</v>
      </c>
      <c r="D61" s="87">
        <v>1.4843741427787821E-2</v>
      </c>
      <c r="E61" s="87">
        <v>1.8419674826827038E-2</v>
      </c>
      <c r="F61" s="87">
        <v>1.6666338580498631E-2</v>
      </c>
      <c r="G61" s="87">
        <v>1.7411550316198631E-2</v>
      </c>
      <c r="H61" s="87">
        <v>1.6440802701158549E-2</v>
      </c>
      <c r="I61" s="87">
        <v>1.6057866950866764E-2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0.15107663754303</v>
      </c>
      <c r="C62" s="87">
        <v>0.1335344275520145</v>
      </c>
      <c r="D62" s="87">
        <v>9.3195311742844081E-2</v>
      </c>
      <c r="E62" s="87">
        <v>0.1036213433742063</v>
      </c>
      <c r="F62" s="87">
        <v>0.10423348839232638</v>
      </c>
      <c r="G62" s="87">
        <v>0.12575840249610892</v>
      </c>
      <c r="H62" s="87">
        <v>0.13642685501153837</v>
      </c>
      <c r="I62" s="87">
        <v>0.17529444290353272</v>
      </c>
      <c r="J62" s="87">
        <v>0.16211795869000073</v>
      </c>
      <c r="K62" s="87">
        <v>0.12913125515173052</v>
      </c>
      <c r="L62" s="87">
        <v>9.2043396621222906E-2</v>
      </c>
      <c r="M62" s="87">
        <v>0.12745605356579054</v>
      </c>
      <c r="N62" s="87">
        <v>7.4322170207978683E-2</v>
      </c>
      <c r="O62" s="87">
        <v>0.22769103525225937</v>
      </c>
      <c r="P62" s="87">
        <v>0.20136522686246666</v>
      </c>
      <c r="Q62" s="87">
        <v>0.19366865254227089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8.4665002340221802E-3</v>
      </c>
      <c r="O65" s="87">
        <v>3.3078363257002447E-2</v>
      </c>
      <c r="P65" s="87">
        <v>4.4260685749928141E-2</v>
      </c>
      <c r="Q65" s="87">
        <v>2.4172693339074122E-2</v>
      </c>
    </row>
    <row r="66" spans="1:17" x14ac:dyDescent="0.25">
      <c r="A66" s="152" t="s">
        <v>325</v>
      </c>
      <c r="B66" s="151">
        <v>1.0153853999974249</v>
      </c>
      <c r="C66" s="151">
        <v>0.99528609764755482</v>
      </c>
      <c r="D66" s="151">
        <v>0.74326672594377585</v>
      </c>
      <c r="E66" s="151">
        <v>0.86250961843100393</v>
      </c>
      <c r="F66" s="151">
        <v>0.85091007531065233</v>
      </c>
      <c r="G66" s="151">
        <v>0.82349754022251287</v>
      </c>
      <c r="H66" s="151">
        <v>0.82081360335195908</v>
      </c>
      <c r="I66" s="151">
        <v>0.92210747200717336</v>
      </c>
      <c r="J66" s="151">
        <v>0.8189278553210515</v>
      </c>
      <c r="K66" s="151">
        <v>0.82778010170753302</v>
      </c>
      <c r="L66" s="151">
        <v>0.83273683427986367</v>
      </c>
      <c r="M66" s="151">
        <v>1.1464591300590783</v>
      </c>
      <c r="N66" s="151">
        <v>1.0991830022440354</v>
      </c>
      <c r="O66" s="151">
        <v>1.1747562585383018</v>
      </c>
      <c r="P66" s="151">
        <v>1.0507330706196891</v>
      </c>
      <c r="Q66" s="151">
        <v>1.0228493179483367</v>
      </c>
    </row>
    <row r="67" spans="1:17" x14ac:dyDescent="0.25">
      <c r="A67" s="156" t="s">
        <v>333</v>
      </c>
      <c r="B67" s="204">
        <v>1.2986368326013016</v>
      </c>
      <c r="C67" s="204">
        <v>1.2954791680810054</v>
      </c>
      <c r="D67" s="204">
        <v>1.2476853971604918</v>
      </c>
      <c r="E67" s="204">
        <v>4.7504039064804271</v>
      </c>
      <c r="F67" s="204">
        <v>4.7893414978361424</v>
      </c>
      <c r="G67" s="204">
        <v>3.3826158278790066</v>
      </c>
      <c r="H67" s="204">
        <v>1.9772741445473927</v>
      </c>
      <c r="I67" s="204">
        <v>1.2755790235807192</v>
      </c>
      <c r="J67" s="204">
        <v>1.2648646848546508</v>
      </c>
      <c r="K67" s="204">
        <v>0.59256060743136474</v>
      </c>
      <c r="L67" s="204">
        <v>2.0046705283695356</v>
      </c>
      <c r="M67" s="204">
        <v>2.0258629978741376</v>
      </c>
      <c r="N67" s="204">
        <v>2.0243475165387093</v>
      </c>
      <c r="O67" s="204">
        <v>2.0413994583720521</v>
      </c>
      <c r="P67" s="204">
        <v>2.016641287744132</v>
      </c>
      <c r="Q67" s="204">
        <v>2.7063378624986703</v>
      </c>
    </row>
    <row r="68" spans="1:17" x14ac:dyDescent="0.25">
      <c r="A68" s="72" t="s">
        <v>319</v>
      </c>
      <c r="B68" s="306">
        <v>10.14756724946522</v>
      </c>
      <c r="C68" s="306">
        <v>11.322299706270108</v>
      </c>
      <c r="D68" s="306">
        <v>16.569761402199646</v>
      </c>
      <c r="E68" s="306">
        <v>32.835388671239109</v>
      </c>
      <c r="F68" s="306">
        <v>22.313723552118937</v>
      </c>
      <c r="G68" s="306">
        <v>21.768633517141733</v>
      </c>
      <c r="H68" s="306">
        <v>21.592618301949415</v>
      </c>
      <c r="I68" s="306">
        <v>20.660113294452145</v>
      </c>
      <c r="J68" s="306">
        <v>23.938331682455861</v>
      </c>
      <c r="K68" s="306">
        <v>17.965738647762489</v>
      </c>
      <c r="L68" s="306">
        <v>18.442540983469087</v>
      </c>
      <c r="M68" s="306">
        <v>27.624478907991325</v>
      </c>
      <c r="N68" s="306">
        <v>27.151837213991708</v>
      </c>
      <c r="O68" s="306">
        <v>29.487455177653814</v>
      </c>
      <c r="P68" s="306">
        <v>32.380111965620827</v>
      </c>
      <c r="Q68" s="306">
        <v>33.173826737682063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1.0000000000000002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0.99999999999999978</v>
      </c>
      <c r="K72" s="77">
        <f t="shared" si="0"/>
        <v>1</v>
      </c>
      <c r="L72" s="77">
        <f t="shared" si="0"/>
        <v>1</v>
      </c>
      <c r="M72" s="77">
        <f t="shared" si="0"/>
        <v>0.99999999999999989</v>
      </c>
      <c r="N72" s="77">
        <f t="shared" si="0"/>
        <v>1.0000000000000002</v>
      </c>
      <c r="O72" s="77">
        <f t="shared" si="0"/>
        <v>0.99999999999999978</v>
      </c>
      <c r="P72" s="77">
        <f t="shared" si="0"/>
        <v>0.99999999999999978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1.5141067870577474E-2</v>
      </c>
      <c r="C73" s="203">
        <f t="shared" si="1"/>
        <v>1.5288098917001461E-2</v>
      </c>
      <c r="D73" s="203">
        <f t="shared" si="1"/>
        <v>1.76075160578937E-2</v>
      </c>
      <c r="E73" s="203">
        <f t="shared" si="1"/>
        <v>1.9958101750178394E-2</v>
      </c>
      <c r="F73" s="203">
        <f t="shared" si="1"/>
        <v>1.874911539071061E-2</v>
      </c>
      <c r="G73" s="203">
        <f t="shared" si="1"/>
        <v>1.8461515397755673E-2</v>
      </c>
      <c r="H73" s="203">
        <f t="shared" si="1"/>
        <v>1.799823802778483E-2</v>
      </c>
      <c r="I73" s="203">
        <f t="shared" si="1"/>
        <v>1.6898327315892581E-2</v>
      </c>
      <c r="J73" s="203">
        <f t="shared" si="1"/>
        <v>1.7838124098550595E-2</v>
      </c>
      <c r="K73" s="203">
        <f t="shared" si="1"/>
        <v>1.6477413469592805E-2</v>
      </c>
      <c r="L73" s="203">
        <f t="shared" si="1"/>
        <v>1.6750436840038917E-2</v>
      </c>
      <c r="M73" s="203">
        <f t="shared" si="1"/>
        <v>1.4573511734302561E-2</v>
      </c>
      <c r="N73" s="203">
        <f t="shared" si="1"/>
        <v>1.4519246811390975E-2</v>
      </c>
      <c r="O73" s="203">
        <f t="shared" si="1"/>
        <v>1.3828335877663824E-2</v>
      </c>
      <c r="P73" s="203">
        <f t="shared" si="1"/>
        <v>1.507090606872505E-2</v>
      </c>
      <c r="Q73" s="203">
        <f t="shared" si="1"/>
        <v>1.5854684534852947E-2</v>
      </c>
    </row>
    <row r="74" spans="1:17" x14ac:dyDescent="0.25">
      <c r="A74" s="76" t="s">
        <v>82</v>
      </c>
      <c r="B74" s="202">
        <f t="shared" ref="B74:Q74" si="2">IF(B$7=0,0,B$7/B$5)</f>
        <v>1.3631862206667773E-2</v>
      </c>
      <c r="C74" s="202">
        <f t="shared" si="2"/>
        <v>1.3769391390721737E-2</v>
      </c>
      <c r="D74" s="202">
        <f t="shared" si="2"/>
        <v>1.646695132705097E-2</v>
      </c>
      <c r="E74" s="202">
        <f t="shared" si="2"/>
        <v>1.9601123250032226E-2</v>
      </c>
      <c r="F74" s="202">
        <f t="shared" si="2"/>
        <v>1.8121346178725923E-2</v>
      </c>
      <c r="G74" s="202">
        <f t="shared" si="2"/>
        <v>1.7848212900368088E-2</v>
      </c>
      <c r="H74" s="202">
        <f t="shared" si="2"/>
        <v>1.7309404013759262E-2</v>
      </c>
      <c r="I74" s="202">
        <f t="shared" si="2"/>
        <v>1.5977604070254909E-2</v>
      </c>
      <c r="J74" s="202">
        <f t="shared" si="2"/>
        <v>1.7052527180194489E-2</v>
      </c>
      <c r="K74" s="202">
        <f t="shared" si="2"/>
        <v>1.5372715918400635E-2</v>
      </c>
      <c r="L74" s="202">
        <f t="shared" si="2"/>
        <v>1.5804968610212661E-2</v>
      </c>
      <c r="M74" s="202">
        <f t="shared" si="2"/>
        <v>1.3206686940771819E-2</v>
      </c>
      <c r="N74" s="202">
        <f t="shared" si="2"/>
        <v>1.2921346365204764E-2</v>
      </c>
      <c r="O74" s="202">
        <f t="shared" si="2"/>
        <v>1.2090316852108419E-2</v>
      </c>
      <c r="P74" s="202">
        <f t="shared" si="2"/>
        <v>1.3473182775901215E-2</v>
      </c>
      <c r="Q74" s="202">
        <f t="shared" si="2"/>
        <v>1.4424850596065481E-2</v>
      </c>
    </row>
    <row r="75" spans="1:17" x14ac:dyDescent="0.25">
      <c r="A75" s="76" t="s">
        <v>81</v>
      </c>
      <c r="B75" s="202">
        <f t="shared" ref="B75:Q75" si="3">IF(B$8=0,0,B$8/B$5)</f>
        <v>2.3441864265587115E-2</v>
      </c>
      <c r="C75" s="202">
        <f t="shared" si="3"/>
        <v>2.3837550838435983E-2</v>
      </c>
      <c r="D75" s="202">
        <f t="shared" si="3"/>
        <v>2.7598729043365178E-2</v>
      </c>
      <c r="E75" s="202">
        <f t="shared" si="3"/>
        <v>2.9529492212409275E-2</v>
      </c>
      <c r="F75" s="202">
        <f t="shared" si="3"/>
        <v>2.7915178571859239E-2</v>
      </c>
      <c r="G75" s="202">
        <f t="shared" si="3"/>
        <v>2.7160549606639717E-2</v>
      </c>
      <c r="H75" s="202">
        <f t="shared" si="3"/>
        <v>2.6409305046566831E-2</v>
      </c>
      <c r="I75" s="202">
        <f t="shared" si="3"/>
        <v>2.4872651290110324E-2</v>
      </c>
      <c r="J75" s="202">
        <f t="shared" si="3"/>
        <v>2.6481629529039711E-2</v>
      </c>
      <c r="K75" s="202">
        <f t="shared" si="3"/>
        <v>2.4732032072754706E-2</v>
      </c>
      <c r="L75" s="202">
        <f t="shared" si="3"/>
        <v>2.4635809409862153E-2</v>
      </c>
      <c r="M75" s="202">
        <f t="shared" si="3"/>
        <v>2.1417864019328856E-2</v>
      </c>
      <c r="N75" s="202">
        <f t="shared" si="3"/>
        <v>2.2373930052071868E-2</v>
      </c>
      <c r="O75" s="202">
        <f t="shared" si="3"/>
        <v>2.1382636041727649E-2</v>
      </c>
      <c r="P75" s="202">
        <f t="shared" si="3"/>
        <v>2.3690217357908529E-2</v>
      </c>
      <c r="Q75" s="202">
        <f t="shared" si="3"/>
        <v>2.4772767066755189E-2</v>
      </c>
    </row>
    <row r="76" spans="1:17" x14ac:dyDescent="0.25">
      <c r="A76" s="76" t="s">
        <v>80</v>
      </c>
      <c r="B76" s="202">
        <f t="shared" ref="B76:Q76" si="4">IF(B$9=0,0,B$9/B$5)</f>
        <v>2.0473279475704008E-2</v>
      </c>
      <c r="C76" s="202">
        <f t="shared" si="4"/>
        <v>2.0895518329131068E-2</v>
      </c>
      <c r="D76" s="202">
        <f t="shared" si="4"/>
        <v>2.6208509126971962E-2</v>
      </c>
      <c r="E76" s="202">
        <f t="shared" si="4"/>
        <v>3.0570953616424326E-2</v>
      </c>
      <c r="F76" s="202">
        <f t="shared" si="4"/>
        <v>2.7989665102813598E-2</v>
      </c>
      <c r="G76" s="202">
        <f t="shared" si="4"/>
        <v>2.7174259997145962E-2</v>
      </c>
      <c r="H76" s="202">
        <f t="shared" si="4"/>
        <v>2.6113054615679539E-2</v>
      </c>
      <c r="I76" s="202">
        <f t="shared" si="4"/>
        <v>2.3727715126828579E-2</v>
      </c>
      <c r="J76" s="202">
        <f t="shared" si="4"/>
        <v>2.5926648763081553E-2</v>
      </c>
      <c r="K76" s="202">
        <f t="shared" si="4"/>
        <v>2.3057985060355099E-2</v>
      </c>
      <c r="L76" s="202">
        <f t="shared" si="4"/>
        <v>2.3390566663642701E-2</v>
      </c>
      <c r="M76" s="202">
        <f t="shared" si="4"/>
        <v>1.8573579724333537E-2</v>
      </c>
      <c r="N76" s="202">
        <f t="shared" si="4"/>
        <v>1.9016526535393641E-2</v>
      </c>
      <c r="O76" s="202">
        <f t="shared" si="4"/>
        <v>1.7504022212176441E-2</v>
      </c>
      <c r="P76" s="202">
        <f t="shared" si="4"/>
        <v>2.0509310356948359E-2</v>
      </c>
      <c r="Q76" s="202">
        <f t="shared" si="4"/>
        <v>2.22023030938229E-2</v>
      </c>
    </row>
    <row r="77" spans="1:17" x14ac:dyDescent="0.25">
      <c r="A77" s="129" t="s">
        <v>79</v>
      </c>
      <c r="B77" s="201">
        <f t="shared" ref="B77:Q77" si="5">IF(B$10=0,0,B$10/B$5)</f>
        <v>1.7962133779399387E-2</v>
      </c>
      <c r="C77" s="201">
        <f t="shared" si="5"/>
        <v>1.8133904654894527E-2</v>
      </c>
      <c r="D77" s="201">
        <f t="shared" si="5"/>
        <v>2.138752083179301E-2</v>
      </c>
      <c r="E77" s="201">
        <f t="shared" si="5"/>
        <v>2.5097271585485786E-2</v>
      </c>
      <c r="F77" s="201">
        <f t="shared" si="5"/>
        <v>2.3325434742258587E-2</v>
      </c>
      <c r="G77" s="201">
        <f t="shared" si="5"/>
        <v>2.2985199035968396E-2</v>
      </c>
      <c r="H77" s="201">
        <f t="shared" si="5"/>
        <v>2.2335324144290153E-2</v>
      </c>
      <c r="I77" s="201">
        <f t="shared" si="5"/>
        <v>2.0738249818593613E-2</v>
      </c>
      <c r="J77" s="201">
        <f t="shared" si="5"/>
        <v>2.2037934932599233E-2</v>
      </c>
      <c r="K77" s="201">
        <f t="shared" si="5"/>
        <v>2.0028980043561791E-2</v>
      </c>
      <c r="L77" s="201">
        <f t="shared" si="5"/>
        <v>2.0530140069811881E-2</v>
      </c>
      <c r="M77" s="201">
        <f t="shared" si="5"/>
        <v>1.7407963269047779E-2</v>
      </c>
      <c r="N77" s="201">
        <f t="shared" si="5"/>
        <v>1.7102924513567461E-2</v>
      </c>
      <c r="O77" s="201">
        <f t="shared" si="5"/>
        <v>1.6105429247557815E-2</v>
      </c>
      <c r="P77" s="201">
        <f t="shared" si="5"/>
        <v>1.7784313831662322E-2</v>
      </c>
      <c r="Q77" s="201">
        <f t="shared" si="5"/>
        <v>1.8925091584292175E-2</v>
      </c>
    </row>
    <row r="78" spans="1:17" x14ac:dyDescent="0.25">
      <c r="A78" s="127" t="s">
        <v>324</v>
      </c>
      <c r="B78" s="200">
        <f t="shared" ref="B78:Q78" si="6">IF(B$15=0,0,B$15/B$5)</f>
        <v>0.29646889093576073</v>
      </c>
      <c r="C78" s="200">
        <f t="shared" si="6"/>
        <v>0.29079960098519964</v>
      </c>
      <c r="D78" s="200">
        <f t="shared" si="6"/>
        <v>0.20672000789632081</v>
      </c>
      <c r="E78" s="200">
        <f t="shared" si="6"/>
        <v>0.12776213494400906</v>
      </c>
      <c r="F78" s="200">
        <f t="shared" si="6"/>
        <v>0.16419782879133235</v>
      </c>
      <c r="G78" s="200">
        <f t="shared" si="6"/>
        <v>0.16640303427783135</v>
      </c>
      <c r="H78" s="200">
        <f t="shared" si="6"/>
        <v>0.18156738263663622</v>
      </c>
      <c r="I78" s="200">
        <f t="shared" si="6"/>
        <v>0.20567903365035348</v>
      </c>
      <c r="J78" s="200">
        <f t="shared" si="6"/>
        <v>0.14918650200668365</v>
      </c>
      <c r="K78" s="200">
        <f t="shared" si="6"/>
        <v>0.17278702715792935</v>
      </c>
      <c r="L78" s="200">
        <f t="shared" si="6"/>
        <v>0.13902044722412146</v>
      </c>
      <c r="M78" s="200">
        <f t="shared" si="6"/>
        <v>2.1965435712666126E-2</v>
      </c>
      <c r="N78" s="200">
        <f t="shared" si="6"/>
        <v>1.050542004142392E-2</v>
      </c>
      <c r="O78" s="200">
        <f t="shared" si="6"/>
        <v>1.4867044844151479E-2</v>
      </c>
      <c r="P78" s="200">
        <f t="shared" si="6"/>
        <v>2.5244750198541131E-3</v>
      </c>
      <c r="Q78" s="200">
        <f t="shared" si="6"/>
        <v>1.4233306118577739E-2</v>
      </c>
    </row>
    <row r="79" spans="1:17" x14ac:dyDescent="0.25">
      <c r="A79" s="127" t="s">
        <v>323</v>
      </c>
      <c r="B79" s="200">
        <f t="shared" ref="B79:Q79" si="7">IF(B$26=0,0,B$26/B$5)</f>
        <v>0.35411133804683226</v>
      </c>
      <c r="C79" s="200">
        <f t="shared" si="7"/>
        <v>0.33803504842826232</v>
      </c>
      <c r="D79" s="200">
        <f t="shared" si="7"/>
        <v>0.30253924289882078</v>
      </c>
      <c r="E79" s="200">
        <f t="shared" si="7"/>
        <v>0.24112390418650695</v>
      </c>
      <c r="F79" s="200">
        <f t="shared" si="7"/>
        <v>0.28038175398160076</v>
      </c>
      <c r="G79" s="200">
        <f t="shared" si="7"/>
        <v>0.28205942202368939</v>
      </c>
      <c r="H79" s="200">
        <f t="shared" si="7"/>
        <v>0.2728200285126543</v>
      </c>
      <c r="I79" s="200">
        <f t="shared" si="7"/>
        <v>0.28139860855917109</v>
      </c>
      <c r="J79" s="200">
        <f t="shared" si="7"/>
        <v>0.27202899420262272</v>
      </c>
      <c r="K79" s="200">
        <f t="shared" si="7"/>
        <v>0.32349032527996879</v>
      </c>
      <c r="L79" s="200">
        <f t="shared" si="7"/>
        <v>0.33197813697152867</v>
      </c>
      <c r="M79" s="200">
        <f t="shared" si="7"/>
        <v>0.35695189825398344</v>
      </c>
      <c r="N79" s="200">
        <f t="shared" si="7"/>
        <v>0.35650597184988325</v>
      </c>
      <c r="O79" s="200">
        <f t="shared" si="7"/>
        <v>0.32300921461328014</v>
      </c>
      <c r="P79" s="200">
        <f t="shared" si="7"/>
        <v>0.27781625095187429</v>
      </c>
      <c r="Q79" s="200">
        <f t="shared" si="7"/>
        <v>0.26146167237302087</v>
      </c>
    </row>
    <row r="80" spans="1:17" x14ac:dyDescent="0.25">
      <c r="A80" s="142" t="s">
        <v>332</v>
      </c>
      <c r="B80" s="199">
        <f t="shared" ref="B80:Q80" si="8">IF(B$27=0,0,B$27/B$5)</f>
        <v>0.33331475884857709</v>
      </c>
      <c r="C80" s="199">
        <f t="shared" si="8"/>
        <v>0.31750538864457212</v>
      </c>
      <c r="D80" s="199">
        <f t="shared" si="8"/>
        <v>0.28589534195755684</v>
      </c>
      <c r="E80" s="199">
        <f t="shared" si="8"/>
        <v>0.22817163704329221</v>
      </c>
      <c r="F80" s="199">
        <f t="shared" si="8"/>
        <v>0.26544939003640367</v>
      </c>
      <c r="G80" s="199">
        <f t="shared" si="8"/>
        <v>0.26660748517359328</v>
      </c>
      <c r="H80" s="199">
        <f t="shared" si="8"/>
        <v>0.25659195631988763</v>
      </c>
      <c r="I80" s="199">
        <f t="shared" si="8"/>
        <v>0.26336018166104141</v>
      </c>
      <c r="J80" s="199">
        <f t="shared" si="8"/>
        <v>0.25557615681312579</v>
      </c>
      <c r="K80" s="199">
        <f t="shared" si="8"/>
        <v>0.30481770976687317</v>
      </c>
      <c r="L80" s="199">
        <f t="shared" si="8"/>
        <v>0.3136923366760731</v>
      </c>
      <c r="M80" s="199">
        <f t="shared" si="8"/>
        <v>0.33505994181879678</v>
      </c>
      <c r="N80" s="199">
        <f t="shared" si="8"/>
        <v>0.33465984151377648</v>
      </c>
      <c r="O80" s="199">
        <f t="shared" si="8"/>
        <v>0.30002249600092967</v>
      </c>
      <c r="P80" s="199">
        <f t="shared" si="8"/>
        <v>0.25694955506147665</v>
      </c>
      <c r="Q80" s="199">
        <f t="shared" si="8"/>
        <v>0.24188337592965328</v>
      </c>
    </row>
    <row r="81" spans="1:17" x14ac:dyDescent="0.25">
      <c r="A81" s="142" t="s">
        <v>331</v>
      </c>
      <c r="B81" s="199">
        <f t="shared" ref="B81:Q81" si="9">IF(B$33=0,0,B$33/B$5)</f>
        <v>2.0796579198255151E-2</v>
      </c>
      <c r="C81" s="199">
        <f t="shared" si="9"/>
        <v>2.0529659783690219E-2</v>
      </c>
      <c r="D81" s="199">
        <f t="shared" si="9"/>
        <v>1.6643900941263952E-2</v>
      </c>
      <c r="E81" s="199">
        <f t="shared" si="9"/>
        <v>1.2952267143214747E-2</v>
      </c>
      <c r="F81" s="199">
        <f t="shared" si="9"/>
        <v>1.4932363945197088E-2</v>
      </c>
      <c r="G81" s="199">
        <f t="shared" si="9"/>
        <v>1.5451936850096104E-2</v>
      </c>
      <c r="H81" s="199">
        <f t="shared" si="9"/>
        <v>1.6228072192766674E-2</v>
      </c>
      <c r="I81" s="199">
        <f t="shared" si="9"/>
        <v>1.8038426898129695E-2</v>
      </c>
      <c r="J81" s="199">
        <f t="shared" si="9"/>
        <v>1.6452837389496888E-2</v>
      </c>
      <c r="K81" s="199">
        <f t="shared" si="9"/>
        <v>1.8672615513095573E-2</v>
      </c>
      <c r="L81" s="199">
        <f t="shared" si="9"/>
        <v>1.8285800295455595E-2</v>
      </c>
      <c r="M81" s="199">
        <f t="shared" si="9"/>
        <v>2.1891956435186672E-2</v>
      </c>
      <c r="N81" s="199">
        <f t="shared" si="9"/>
        <v>2.1846130336106807E-2</v>
      </c>
      <c r="O81" s="199">
        <f t="shared" si="9"/>
        <v>2.2986718612350458E-2</v>
      </c>
      <c r="P81" s="199">
        <f t="shared" si="9"/>
        <v>2.0866695890397628E-2</v>
      </c>
      <c r="Q81" s="199">
        <f t="shared" si="9"/>
        <v>1.9578296443367598E-2</v>
      </c>
    </row>
    <row r="82" spans="1:17" x14ac:dyDescent="0.25">
      <c r="A82" s="127" t="s">
        <v>322</v>
      </c>
      <c r="B82" s="200">
        <f t="shared" ref="B82:Q82" si="10">IF(B$34=0,0,B$34/B$5)</f>
        <v>4.3078628339242808E-2</v>
      </c>
      <c r="C82" s="200">
        <f t="shared" si="10"/>
        <v>4.2525723837644018E-2</v>
      </c>
      <c r="D82" s="200">
        <f t="shared" si="10"/>
        <v>3.4476651949761052E-2</v>
      </c>
      <c r="E82" s="200">
        <f t="shared" si="10"/>
        <v>2.6829696225230546E-2</v>
      </c>
      <c r="F82" s="200">
        <f t="shared" si="10"/>
        <v>3.0931325315051106E-2</v>
      </c>
      <c r="G82" s="200">
        <f t="shared" si="10"/>
        <v>3.2007583475199081E-2</v>
      </c>
      <c r="H82" s="200">
        <f t="shared" si="10"/>
        <v>3.3615292399302395E-2</v>
      </c>
      <c r="I82" s="200">
        <f t="shared" si="10"/>
        <v>3.7365312860411518E-2</v>
      </c>
      <c r="J82" s="200">
        <f t="shared" si="10"/>
        <v>3.4080877449672128E-2</v>
      </c>
      <c r="K82" s="200">
        <f t="shared" si="10"/>
        <v>3.8678989277126548E-2</v>
      </c>
      <c r="L82" s="200">
        <f t="shared" si="10"/>
        <v>3.7877729183443731E-2</v>
      </c>
      <c r="M82" s="200">
        <f t="shared" si="10"/>
        <v>4.5347624044315221E-2</v>
      </c>
      <c r="N82" s="200">
        <f t="shared" si="10"/>
        <v>4.5252698553364099E-2</v>
      </c>
      <c r="O82" s="200">
        <f t="shared" si="10"/>
        <v>4.7615345697011674E-2</v>
      </c>
      <c r="P82" s="200">
        <f t="shared" si="10"/>
        <v>4.3223870058680808E-2</v>
      </c>
      <c r="Q82" s="200">
        <f t="shared" si="10"/>
        <v>4.0555042632690032E-2</v>
      </c>
    </row>
    <row r="83" spans="1:17" x14ac:dyDescent="0.25">
      <c r="A83" s="142" t="s">
        <v>330</v>
      </c>
      <c r="B83" s="199">
        <f t="shared" ref="B83:Q83" si="11">IF(B$35=0,0,B$35/B$5)</f>
        <v>3.2308971254432113E-2</v>
      </c>
      <c r="C83" s="199">
        <f t="shared" si="11"/>
        <v>3.1894292878233005E-2</v>
      </c>
      <c r="D83" s="199">
        <f t="shared" si="11"/>
        <v>2.5857488962320787E-2</v>
      </c>
      <c r="E83" s="199">
        <f t="shared" si="11"/>
        <v>2.012227216892291E-2</v>
      </c>
      <c r="F83" s="199">
        <f t="shared" si="11"/>
        <v>2.3198493986288329E-2</v>
      </c>
      <c r="G83" s="199">
        <f t="shared" si="11"/>
        <v>2.400568760639931E-2</v>
      </c>
      <c r="H83" s="199">
        <f t="shared" si="11"/>
        <v>2.5211469299476794E-2</v>
      </c>
      <c r="I83" s="199">
        <f t="shared" si="11"/>
        <v>2.8023984645308635E-2</v>
      </c>
      <c r="J83" s="199">
        <f t="shared" si="11"/>
        <v>2.5560658087254093E-2</v>
      </c>
      <c r="K83" s="199">
        <f t="shared" si="11"/>
        <v>2.9009241957844909E-2</v>
      </c>
      <c r="L83" s="199">
        <f t="shared" si="11"/>
        <v>2.8408296887582802E-2</v>
      </c>
      <c r="M83" s="199">
        <f t="shared" si="11"/>
        <v>3.4010718033236409E-2</v>
      </c>
      <c r="N83" s="199">
        <f t="shared" si="11"/>
        <v>3.3939523915023063E-2</v>
      </c>
      <c r="O83" s="199">
        <f t="shared" si="11"/>
        <v>3.5711509272758749E-2</v>
      </c>
      <c r="P83" s="199">
        <f t="shared" si="11"/>
        <v>3.2417902544010606E-2</v>
      </c>
      <c r="Q83" s="199">
        <f t="shared" si="11"/>
        <v>3.0416281974517519E-2</v>
      </c>
    </row>
    <row r="84" spans="1:17" x14ac:dyDescent="0.25">
      <c r="A84" s="142" t="s">
        <v>329</v>
      </c>
      <c r="B84" s="199">
        <f t="shared" ref="B84:Q84" si="12">IF(B$41=0,0,B$41/B$5)</f>
        <v>8.6157256678485623E-3</v>
      </c>
      <c r="C84" s="199">
        <f t="shared" si="12"/>
        <v>8.5051447675288053E-3</v>
      </c>
      <c r="D84" s="199">
        <f t="shared" si="12"/>
        <v>6.8953303899522101E-3</v>
      </c>
      <c r="E84" s="199">
        <f t="shared" si="12"/>
        <v>5.3659392450461094E-3</v>
      </c>
      <c r="F84" s="199">
        <f t="shared" si="12"/>
        <v>6.1862650630102219E-3</v>
      </c>
      <c r="G84" s="199">
        <f t="shared" si="12"/>
        <v>6.4015166950398151E-3</v>
      </c>
      <c r="H84" s="199">
        <f t="shared" si="12"/>
        <v>6.72305847986048E-3</v>
      </c>
      <c r="I84" s="199">
        <f t="shared" si="12"/>
        <v>7.4730625720823016E-3</v>
      </c>
      <c r="J84" s="199">
        <f t="shared" si="12"/>
        <v>6.8161754899344253E-3</v>
      </c>
      <c r="K84" s="199">
        <f t="shared" si="12"/>
        <v>7.7357978554253096E-3</v>
      </c>
      <c r="L84" s="199">
        <f t="shared" si="12"/>
        <v>7.5755458366887473E-3</v>
      </c>
      <c r="M84" s="199">
        <f t="shared" si="12"/>
        <v>9.0695248088630501E-3</v>
      </c>
      <c r="N84" s="199">
        <f t="shared" si="12"/>
        <v>9.0505397106728207E-3</v>
      </c>
      <c r="O84" s="199">
        <f t="shared" si="12"/>
        <v>9.523069139402332E-3</v>
      </c>
      <c r="P84" s="199">
        <f t="shared" si="12"/>
        <v>8.6447740117361598E-3</v>
      </c>
      <c r="Q84" s="199">
        <f t="shared" si="12"/>
        <v>8.1110085265380053E-3</v>
      </c>
    </row>
    <row r="85" spans="1:17" x14ac:dyDescent="0.25">
      <c r="A85" s="142" t="s">
        <v>328</v>
      </c>
      <c r="B85" s="199">
        <f t="shared" ref="B85:Q85" si="13">IF(B$52=0,0,B$52/B$5)</f>
        <v>2.1539314169621406E-3</v>
      </c>
      <c r="C85" s="199">
        <f t="shared" si="13"/>
        <v>2.1262861918822013E-3</v>
      </c>
      <c r="D85" s="199">
        <f t="shared" si="13"/>
        <v>1.7238325974880525E-3</v>
      </c>
      <c r="E85" s="199">
        <f t="shared" si="13"/>
        <v>1.3414848112615273E-3</v>
      </c>
      <c r="F85" s="199">
        <f t="shared" si="13"/>
        <v>1.5465662657525557E-3</v>
      </c>
      <c r="G85" s="199">
        <f t="shared" si="13"/>
        <v>1.6003791737599538E-3</v>
      </c>
      <c r="H85" s="199">
        <f t="shared" si="13"/>
        <v>1.68076461996512E-3</v>
      </c>
      <c r="I85" s="199">
        <f t="shared" si="13"/>
        <v>1.8682656430205754E-3</v>
      </c>
      <c r="J85" s="199">
        <f t="shared" si="13"/>
        <v>1.7040438724836063E-3</v>
      </c>
      <c r="K85" s="199">
        <f t="shared" si="13"/>
        <v>1.9339494638563274E-3</v>
      </c>
      <c r="L85" s="199">
        <f t="shared" si="13"/>
        <v>1.8938864591721868E-3</v>
      </c>
      <c r="M85" s="199">
        <f t="shared" si="13"/>
        <v>2.2673812022157625E-3</v>
      </c>
      <c r="N85" s="199">
        <f t="shared" si="13"/>
        <v>2.2626349276682052E-3</v>
      </c>
      <c r="O85" s="199">
        <f t="shared" si="13"/>
        <v>2.380767284850583E-3</v>
      </c>
      <c r="P85" s="199">
        <f t="shared" si="13"/>
        <v>2.16119350293404E-3</v>
      </c>
      <c r="Q85" s="199">
        <f t="shared" si="13"/>
        <v>2.0277521316345013E-3</v>
      </c>
    </row>
    <row r="86" spans="1:17" x14ac:dyDescent="0.25">
      <c r="A86" s="127" t="s">
        <v>321</v>
      </c>
      <c r="B86" s="200">
        <f t="shared" ref="B86:Q86" si="14">IF(B$53=0,0,B$53/B$5)</f>
        <v>2.2282049140987664E-2</v>
      </c>
      <c r="C86" s="200">
        <f t="shared" si="14"/>
        <v>2.1996064053953802E-2</v>
      </c>
      <c r="D86" s="200">
        <f t="shared" si="14"/>
        <v>1.7832751008497089E-2</v>
      </c>
      <c r="E86" s="200">
        <f t="shared" si="14"/>
        <v>1.3877429082015799E-2</v>
      </c>
      <c r="F86" s="200">
        <f t="shared" si="14"/>
        <v>1.5998961369854021E-2</v>
      </c>
      <c r="G86" s="200">
        <f t="shared" si="14"/>
        <v>1.6555646625102966E-2</v>
      </c>
      <c r="H86" s="200">
        <f t="shared" si="14"/>
        <v>1.7387220206535717E-2</v>
      </c>
      <c r="I86" s="200">
        <f t="shared" si="14"/>
        <v>1.9326885962281815E-2</v>
      </c>
      <c r="J86" s="200">
        <f t="shared" si="14"/>
        <v>1.7628040060175237E-2</v>
      </c>
      <c r="K86" s="200">
        <f t="shared" si="14"/>
        <v>2.0006373764030968E-2</v>
      </c>
      <c r="L86" s="200">
        <f t="shared" si="14"/>
        <v>1.9591928887988136E-2</v>
      </c>
      <c r="M86" s="200">
        <f t="shared" si="14"/>
        <v>2.3455667609128573E-2</v>
      </c>
      <c r="N86" s="200">
        <f t="shared" si="14"/>
        <v>2.3406568217257291E-2</v>
      </c>
      <c r="O86" s="200">
        <f t="shared" si="14"/>
        <v>2.4628627084661202E-2</v>
      </c>
      <c r="P86" s="200">
        <f t="shared" si="14"/>
        <v>2.2357174168283173E-2</v>
      </c>
      <c r="Q86" s="200">
        <f t="shared" si="14"/>
        <v>2.0976746189322427E-2</v>
      </c>
    </row>
    <row r="87" spans="1:17" x14ac:dyDescent="0.25">
      <c r="A87" s="142" t="s">
        <v>327</v>
      </c>
      <c r="B87" s="199">
        <f t="shared" ref="B87:Q87" si="15">IF(B$54=0,0,B$54/B$5)</f>
        <v>1.114102457049383E-3</v>
      </c>
      <c r="C87" s="199">
        <f t="shared" si="15"/>
        <v>1.0998032026976901E-3</v>
      </c>
      <c r="D87" s="199">
        <f t="shared" si="15"/>
        <v>8.916375504248547E-4</v>
      </c>
      <c r="E87" s="199">
        <f t="shared" si="15"/>
        <v>6.9387145410078994E-4</v>
      </c>
      <c r="F87" s="199">
        <f t="shared" si="15"/>
        <v>7.9994806849270107E-4</v>
      </c>
      <c r="G87" s="199">
        <f t="shared" si="15"/>
        <v>8.2778233125514842E-4</v>
      </c>
      <c r="H87" s="199">
        <f t="shared" si="15"/>
        <v>8.69361010326786E-4</v>
      </c>
      <c r="I87" s="199">
        <f t="shared" si="15"/>
        <v>9.6634429811409065E-4</v>
      </c>
      <c r="J87" s="199">
        <f t="shared" si="15"/>
        <v>8.8140200300876185E-4</v>
      </c>
      <c r="K87" s="199">
        <f t="shared" si="15"/>
        <v>1.0003186882015485E-3</v>
      </c>
      <c r="L87" s="199">
        <f t="shared" si="15"/>
        <v>9.7959644439940693E-4</v>
      </c>
      <c r="M87" s="199">
        <f t="shared" si="15"/>
        <v>1.1727833804564287E-3</v>
      </c>
      <c r="N87" s="199">
        <f t="shared" si="15"/>
        <v>1.1703284108628648E-3</v>
      </c>
      <c r="O87" s="199">
        <f t="shared" si="15"/>
        <v>1.2314313542330603E-3</v>
      </c>
      <c r="P87" s="199">
        <f t="shared" si="15"/>
        <v>1.1178587084141587E-3</v>
      </c>
      <c r="Q87" s="199">
        <f t="shared" si="15"/>
        <v>1.0488373094661213E-3</v>
      </c>
    </row>
    <row r="88" spans="1:17" x14ac:dyDescent="0.25">
      <c r="A88" s="142" t="s">
        <v>326</v>
      </c>
      <c r="B88" s="199">
        <f t="shared" ref="B88:Q88" si="16">IF(B$55=0,0,B$55/B$5)</f>
        <v>4.0107688453777787E-3</v>
      </c>
      <c r="C88" s="199">
        <f t="shared" si="16"/>
        <v>3.9592915297116844E-3</v>
      </c>
      <c r="D88" s="199">
        <f t="shared" si="16"/>
        <v>3.2098951815294763E-3</v>
      </c>
      <c r="E88" s="199">
        <f t="shared" si="16"/>
        <v>2.4979372347628433E-3</v>
      </c>
      <c r="F88" s="199">
        <f t="shared" si="16"/>
        <v>2.8798130465737238E-3</v>
      </c>
      <c r="G88" s="199">
        <f t="shared" si="16"/>
        <v>2.9800163925185344E-3</v>
      </c>
      <c r="H88" s="199">
        <f t="shared" si="16"/>
        <v>3.1296996371764293E-3</v>
      </c>
      <c r="I88" s="199">
        <f t="shared" si="16"/>
        <v>3.4788394732107263E-3</v>
      </c>
      <c r="J88" s="199">
        <f t="shared" si="16"/>
        <v>3.1730472108315423E-3</v>
      </c>
      <c r="K88" s="199">
        <f t="shared" si="16"/>
        <v>3.6011472775255744E-3</v>
      </c>
      <c r="L88" s="199">
        <f t="shared" si="16"/>
        <v>3.5265471998378642E-3</v>
      </c>
      <c r="M88" s="199">
        <f t="shared" si="16"/>
        <v>4.2220201696431432E-3</v>
      </c>
      <c r="N88" s="199">
        <f t="shared" si="16"/>
        <v>4.2131822791063121E-3</v>
      </c>
      <c r="O88" s="199">
        <f t="shared" si="16"/>
        <v>4.4331528752390159E-3</v>
      </c>
      <c r="P88" s="199">
        <f t="shared" si="16"/>
        <v>4.02429135029097E-3</v>
      </c>
      <c r="Q88" s="199">
        <f t="shared" si="16"/>
        <v>3.7758143140780359E-3</v>
      </c>
    </row>
    <row r="89" spans="1:17" x14ac:dyDescent="0.25">
      <c r="A89" s="142" t="s">
        <v>325</v>
      </c>
      <c r="B89" s="199">
        <f t="shared" ref="B89:Q89" si="17">IF(B$66=0,0,B$66/B$5)</f>
        <v>1.7157177838560498E-2</v>
      </c>
      <c r="C89" s="199">
        <f t="shared" si="17"/>
        <v>1.6936969321544426E-2</v>
      </c>
      <c r="D89" s="199">
        <f t="shared" si="17"/>
        <v>1.3731218276542761E-2</v>
      </c>
      <c r="E89" s="199">
        <f t="shared" si="17"/>
        <v>1.0685620393152165E-2</v>
      </c>
      <c r="F89" s="199">
        <f t="shared" si="17"/>
        <v>1.2319200254787596E-2</v>
      </c>
      <c r="G89" s="199">
        <f t="shared" si="17"/>
        <v>1.2747847901329285E-2</v>
      </c>
      <c r="H89" s="199">
        <f t="shared" si="17"/>
        <v>1.3388159559032504E-2</v>
      </c>
      <c r="I89" s="199">
        <f t="shared" si="17"/>
        <v>1.4881702190956995E-2</v>
      </c>
      <c r="J89" s="199">
        <f t="shared" si="17"/>
        <v>1.3573590846334931E-2</v>
      </c>
      <c r="K89" s="199">
        <f t="shared" si="17"/>
        <v>1.5404907798303846E-2</v>
      </c>
      <c r="L89" s="199">
        <f t="shared" si="17"/>
        <v>1.5085785243750866E-2</v>
      </c>
      <c r="M89" s="199">
        <f t="shared" si="17"/>
        <v>1.8060864059029E-2</v>
      </c>
      <c r="N89" s="199">
        <f t="shared" si="17"/>
        <v>1.8023057527288115E-2</v>
      </c>
      <c r="O89" s="199">
        <f t="shared" si="17"/>
        <v>1.8964042855189125E-2</v>
      </c>
      <c r="P89" s="199">
        <f t="shared" si="17"/>
        <v>1.7215024109578043E-2</v>
      </c>
      <c r="Q89" s="199">
        <f t="shared" si="17"/>
        <v>1.6152094565778267E-2</v>
      </c>
    </row>
    <row r="90" spans="1:17" x14ac:dyDescent="0.25">
      <c r="A90" s="127" t="s">
        <v>320</v>
      </c>
      <c r="B90" s="200">
        <f t="shared" ref="B90:Q90" si="18">IF(B$67=0,0,B$67/B$5)</f>
        <v>2.1943336081749802E-2</v>
      </c>
      <c r="C90" s="200">
        <f t="shared" si="18"/>
        <v>2.2045410840509583E-2</v>
      </c>
      <c r="D90" s="200">
        <f t="shared" si="18"/>
        <v>2.3049922633240034E-2</v>
      </c>
      <c r="E90" s="200">
        <f t="shared" si="18"/>
        <v>5.8852691928394492E-2</v>
      </c>
      <c r="F90" s="200">
        <f t="shared" si="18"/>
        <v>6.933853377969186E-2</v>
      </c>
      <c r="G90" s="200">
        <f t="shared" si="18"/>
        <v>5.2363328335843118E-2</v>
      </c>
      <c r="H90" s="200">
        <f t="shared" si="18"/>
        <v>3.2251002701521946E-2</v>
      </c>
      <c r="I90" s="200">
        <f t="shared" si="18"/>
        <v>2.0586306614173388E-2</v>
      </c>
      <c r="J90" s="200">
        <f t="shared" si="18"/>
        <v>2.0964918456052011E-2</v>
      </c>
      <c r="K90" s="200">
        <f t="shared" si="18"/>
        <v>1.1027495712396664E-2</v>
      </c>
      <c r="L90" s="200">
        <f t="shared" si="18"/>
        <v>3.6316430150003118E-2</v>
      </c>
      <c r="M90" s="200">
        <f t="shared" si="18"/>
        <v>3.191464505580438E-2</v>
      </c>
      <c r="N90" s="200">
        <f t="shared" si="18"/>
        <v>3.3192772878869327E-2</v>
      </c>
      <c r="O90" s="200">
        <f t="shared" si="18"/>
        <v>3.2954229042624211E-2</v>
      </c>
      <c r="P90" s="200">
        <f t="shared" si="18"/>
        <v>3.3040292877058709E-2</v>
      </c>
      <c r="Q90" s="200">
        <f t="shared" si="18"/>
        <v>4.2736524642462199E-2</v>
      </c>
    </row>
    <row r="91" spans="1:17" x14ac:dyDescent="0.25">
      <c r="A91" s="72" t="s">
        <v>319</v>
      </c>
      <c r="B91" s="71">
        <f t="shared" ref="B91:Q91" si="19">IF(B$68=0,0,B$68/B$5)</f>
        <v>0.17146554985749107</v>
      </c>
      <c r="C91" s="71">
        <f t="shared" si="19"/>
        <v>0.19267368772424592</v>
      </c>
      <c r="D91" s="71">
        <f t="shared" si="19"/>
        <v>0.30611219722628547</v>
      </c>
      <c r="E91" s="71">
        <f t="shared" si="19"/>
        <v>0.40679720121931323</v>
      </c>
      <c r="F91" s="71">
        <f t="shared" si="19"/>
        <v>0.32305085677610185</v>
      </c>
      <c r="G91" s="71">
        <f t="shared" si="19"/>
        <v>0.33698124832445631</v>
      </c>
      <c r="H91" s="71">
        <f t="shared" si="19"/>
        <v>0.35219374769526873</v>
      </c>
      <c r="I91" s="71">
        <f t="shared" si="19"/>
        <v>0.33342930473192872</v>
      </c>
      <c r="J91" s="71">
        <f t="shared" si="19"/>
        <v>0.39677380332132861</v>
      </c>
      <c r="K91" s="71">
        <f t="shared" si="19"/>
        <v>0.3343406622438827</v>
      </c>
      <c r="L91" s="71">
        <f t="shared" si="19"/>
        <v>0.33410340598934657</v>
      </c>
      <c r="M91" s="71">
        <f t="shared" si="19"/>
        <v>0.43518512363631767</v>
      </c>
      <c r="N91" s="71">
        <f t="shared" si="19"/>
        <v>0.44520259418157343</v>
      </c>
      <c r="O91" s="71">
        <f t="shared" si="19"/>
        <v>0.47601479848703709</v>
      </c>
      <c r="P91" s="71">
        <f t="shared" si="19"/>
        <v>0.53051000653310332</v>
      </c>
      <c r="Q91" s="71">
        <f t="shared" si="19"/>
        <v>0.5238570111681381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255.18093439433164</v>
      </c>
      <c r="C95" s="230">
        <f t="shared" si="20"/>
        <v>252.30819126068428</v>
      </c>
      <c r="D95" s="230">
        <f t="shared" si="20"/>
        <v>240.34797709261954</v>
      </c>
      <c r="E95" s="230">
        <f t="shared" si="20"/>
        <v>226.25197659590089</v>
      </c>
      <c r="F95" s="230">
        <f t="shared" si="20"/>
        <v>234.38608365877363</v>
      </c>
      <c r="G95" s="230">
        <f t="shared" si="20"/>
        <v>232.47185096573398</v>
      </c>
      <c r="H95" s="230">
        <f t="shared" si="20"/>
        <v>229.59683400434372</v>
      </c>
      <c r="I95" s="230">
        <f t="shared" si="20"/>
        <v>228.65556146417492</v>
      </c>
      <c r="J95" s="230">
        <f t="shared" si="20"/>
        <v>222.99675202467478</v>
      </c>
      <c r="K95" s="230">
        <f t="shared" si="20"/>
        <v>231.43885838518395</v>
      </c>
      <c r="L95" s="230">
        <f t="shared" si="20"/>
        <v>234.60006972101979</v>
      </c>
      <c r="M95" s="230">
        <f t="shared" si="20"/>
        <v>230.61835047475847</v>
      </c>
      <c r="N95" s="230">
        <f t="shared" si="20"/>
        <v>229.76371747767664</v>
      </c>
      <c r="O95" s="230">
        <f t="shared" si="20"/>
        <v>224.0908422939508</v>
      </c>
      <c r="P95" s="230">
        <f t="shared" si="20"/>
        <v>217.73074201106124</v>
      </c>
      <c r="Q95" s="230">
        <f t="shared" si="20"/>
        <v>211.56438776310412</v>
      </c>
    </row>
    <row r="96" spans="1:17" x14ac:dyDescent="0.25">
      <c r="A96" s="132" t="s">
        <v>83</v>
      </c>
      <c r="B96" s="275">
        <f>IF(B$6=0,0,B$6/OIS!B$5*1000)</f>
        <v>3.8637118469419525</v>
      </c>
      <c r="C96" s="275">
        <f>IF(C$6=0,0,C$6/OIS!C$5*1000)</f>
        <v>3.857312585563065</v>
      </c>
      <c r="D96" s="275">
        <f>IF(D$6=0,0,D$6/OIS!D$5*1000)</f>
        <v>4.2319308661405657</v>
      </c>
      <c r="E96" s="275">
        <f>IF(E$6=0,0,E$6/OIS!E$5*1000)</f>
        <v>4.5155599700799698</v>
      </c>
      <c r="F96" s="275">
        <f>IF(F$6=0,0,F$6/OIS!F$5*1000)</f>
        <v>4.3945317284950969</v>
      </c>
      <c r="G96" s="275">
        <f>IF(G$6=0,0,G$6/OIS!G$5*1000)</f>
        <v>4.2917826561486594</v>
      </c>
      <c r="H96" s="275">
        <f>IF(H$6=0,0,H$6/OIS!H$5*1000)</f>
        <v>4.1323384688359814</v>
      </c>
      <c r="I96" s="275">
        <f>IF(I$6=0,0,I$6/OIS!I$5*1000)</f>
        <v>3.8638965202208224</v>
      </c>
      <c r="J96" s="275">
        <f>IF(J$6=0,0,J$6/OIS!J$5*1000)</f>
        <v>3.9778437361898624</v>
      </c>
      <c r="K96" s="275">
        <f>IF(K$6=0,0,K$6/OIS!K$5*1000)</f>
        <v>3.8135137625432125</v>
      </c>
      <c r="L96" s="275">
        <f>IF(L$6=0,0,L$6/OIS!L$5*1000)</f>
        <v>3.9296536505306694</v>
      </c>
      <c r="M96" s="275">
        <f>IF(M$6=0,0,M$6/OIS!M$5*1000)</f>
        <v>3.360919236789393</v>
      </c>
      <c r="N96" s="275">
        <f>IF(N$6=0,0,N$6/OIS!N$5*1000)</f>
        <v>3.3359961223610934</v>
      </c>
      <c r="O96" s="275">
        <f>IF(O$6=0,0,O$6/OIS!O$5*1000)</f>
        <v>3.0988034343493456</v>
      </c>
      <c r="P96" s="275">
        <f>IF(P$6=0,0,P$6/OIS!P$5*1000)</f>
        <v>3.2813995611225111</v>
      </c>
      <c r="Q96" s="275">
        <f>IF(Q$6=0,0,Q$6/OIS!Q$5*1000)</f>
        <v>3.3542866267933187</v>
      </c>
    </row>
    <row r="97" spans="1:17" x14ac:dyDescent="0.25">
      <c r="A97" s="76" t="s">
        <v>82</v>
      </c>
      <c r="B97" s="274">
        <f>IF(B$7=0,0,B$7/OIS!B$5*1000)</f>
        <v>3.4785913354322577</v>
      </c>
      <c r="C97" s="274">
        <f>IF(C$7=0,0,C$7/OIS!C$5*1000)</f>
        <v>3.4741302365534397</v>
      </c>
      <c r="D97" s="274">
        <f>IF(D$7=0,0,D$7/OIS!D$5*1000)</f>
        <v>3.9577984403393267</v>
      </c>
      <c r="E97" s="274">
        <f>IF(E$7=0,0,E$7/OIS!E$5*1000)</f>
        <v>4.4347928788196596</v>
      </c>
      <c r="F97" s="274">
        <f>IF(F$7=0,0,F$7/OIS!F$5*1000)</f>
        <v>4.2473913614564509</v>
      </c>
      <c r="G97" s="274">
        <f>IF(G$7=0,0,G$7/OIS!G$5*1000)</f>
        <v>4.1492070893790602</v>
      </c>
      <c r="H97" s="274">
        <f>IF(H$7=0,0,H$7/OIS!H$5*1000)</f>
        <v>3.9741843600612068</v>
      </c>
      <c r="I97" s="274">
        <f>IF(I$7=0,0,I$7/OIS!I$5*1000)</f>
        <v>3.6533680295364235</v>
      </c>
      <c r="J97" s="274">
        <f>IF(J$7=0,0,J$7/OIS!J$5*1000)</f>
        <v>3.802658174995857</v>
      </c>
      <c r="K97" s="274">
        <f>IF(K$7=0,0,K$7/OIS!K$5*1000)</f>
        <v>3.5578438224343878</v>
      </c>
      <c r="L97" s="274">
        <f>IF(L$7=0,0,L$7/OIS!L$5*1000)</f>
        <v>3.7078467378944202</v>
      </c>
      <c r="M97" s="274">
        <f>IF(M$7=0,0,M$7/OIS!M$5*1000)</f>
        <v>3.045704357517331</v>
      </c>
      <c r="N97" s="274">
        <f>IF(N$7=0,0,N$7/OIS!N$5*1000)</f>
        <v>2.9688565756861109</v>
      </c>
      <c r="O97" s="274">
        <f>IF(O$7=0,0,O$7/OIS!O$5*1000)</f>
        <v>2.7093292869897234</v>
      </c>
      <c r="P97" s="274">
        <f>IF(P$7=0,0,P$7/OIS!P$5*1000)</f>
        <v>2.9335260830476217</v>
      </c>
      <c r="Q97" s="274">
        <f>IF(Q$7=0,0,Q$7/OIS!Q$5*1000)</f>
        <v>3.051784684930841</v>
      </c>
    </row>
    <row r="98" spans="1:17" x14ac:dyDescent="0.25">
      <c r="A98" s="76" t="s">
        <v>81</v>
      </c>
      <c r="B98" s="274">
        <f>IF(B$8=0,0,B$8/OIS!B$5*1000)</f>
        <v>5.9819168272376118</v>
      </c>
      <c r="C98" s="274">
        <f>IF(C$8=0,0,C$8/OIS!C$5*1000)</f>
        <v>6.0144093361303907</v>
      </c>
      <c r="D98" s="274">
        <f>IF(D$8=0,0,D$8/OIS!D$5*1000)</f>
        <v>6.6332986959001472</v>
      </c>
      <c r="E98" s="274">
        <f>IF(E$8=0,0,E$8/OIS!E$5*1000)</f>
        <v>6.6811059809308606</v>
      </c>
      <c r="F98" s="274">
        <f>IF(F$8=0,0,F$8/OIS!F$5*1000)</f>
        <v>6.5429293800934039</v>
      </c>
      <c r="G98" s="274">
        <f>IF(G$8=0,0,G$8/OIS!G$5*1000)</f>
        <v>6.3140632403021719</v>
      </c>
      <c r="H98" s="274">
        <f>IF(H$8=0,0,H$8/OIS!H$5*1000)</f>
        <v>6.0634928269466819</v>
      </c>
      <c r="I98" s="274">
        <f>IF(I$8=0,0,I$8/OIS!I$5*1000)</f>
        <v>5.6872700458428112</v>
      </c>
      <c r="J98" s="274">
        <f>IF(J$8=0,0,J$8/OIS!J$5*1000)</f>
        <v>5.9053173732965734</v>
      </c>
      <c r="K98" s="274">
        <f>IF(K$8=0,0,K$8/OIS!K$5*1000)</f>
        <v>5.7239532684641041</v>
      </c>
      <c r="L98" s="274">
        <f>IF(L$8=0,0,L$8/OIS!L$5*1000)</f>
        <v>5.7795626051874169</v>
      </c>
      <c r="M98" s="274">
        <f>IF(M$8=0,0,M$8/OIS!M$5*1000)</f>
        <v>4.9393524708303014</v>
      </c>
      <c r="N98" s="274">
        <f>IF(N$8=0,0,N$8/OIS!N$5*1000)</f>
        <v>5.1407173433495394</v>
      </c>
      <c r="O98" s="274">
        <f>IF(O$8=0,0,O$8/OIS!O$5*1000)</f>
        <v>4.7916529210557393</v>
      </c>
      <c r="P98" s="274">
        <f>IF(P$8=0,0,P$8/OIS!P$5*1000)</f>
        <v>5.1580886037407474</v>
      </c>
      <c r="Q98" s="274">
        <f>IF(Q$8=0,0,Q$8/OIS!Q$5*1000)</f>
        <v>5.2410352976760501</v>
      </c>
    </row>
    <row r="99" spans="1:17" x14ac:dyDescent="0.25">
      <c r="A99" s="76" t="s">
        <v>80</v>
      </c>
      <c r="B99" s="274">
        <f>IF(B$9=0,0,B$9/OIS!B$5*1000)</f>
        <v>5.2243905867264395</v>
      </c>
      <c r="C99" s="274">
        <f>IF(C$9=0,0,C$9/OIS!C$5*1000)</f>
        <v>5.2721104350775354</v>
      </c>
      <c r="D99" s="274">
        <f>IF(D$9=0,0,D$9/OIS!D$5*1000)</f>
        <v>6.2991621512811671</v>
      </c>
      <c r="E99" s="274">
        <f>IF(E$9=0,0,E$9/OIS!E$5*1000)</f>
        <v>6.9167386821376082</v>
      </c>
      <c r="F99" s="274">
        <f>IF(F$9=0,0,F$9/OIS!F$5*1000)</f>
        <v>6.5603879863691237</v>
      </c>
      <c r="G99" s="274">
        <f>IF(G$9=0,0,G$9/OIS!G$5*1000)</f>
        <v>6.3172505201606217</v>
      </c>
      <c r="H99" s="274">
        <f>IF(H$9=0,0,H$9/OIS!H$5*1000)</f>
        <v>5.9954746659425382</v>
      </c>
      <c r="I99" s="274">
        <f>IF(I$9=0,0,I$9/OIS!I$5*1000)</f>
        <v>5.4254740245869852</v>
      </c>
      <c r="J99" s="274">
        <f>IF(J$9=0,0,J$9/OIS!J$5*1000)</f>
        <v>5.7815584650517389</v>
      </c>
      <c r="K99" s="274">
        <f>IF(K$9=0,0,K$9/OIS!K$5*1000)</f>
        <v>5.3365137390312114</v>
      </c>
      <c r="L99" s="274">
        <f>IF(L$9=0,0,L$9/OIS!L$5*1000)</f>
        <v>5.4874285701047389</v>
      </c>
      <c r="M99" s="274">
        <f>IF(M$9=0,0,M$9/OIS!M$5*1000)</f>
        <v>4.2834083184372203</v>
      </c>
      <c r="N99" s="274">
        <f>IF(N$9=0,0,N$9/OIS!N$5*1000)</f>
        <v>4.3693078302849253</v>
      </c>
      <c r="O99" s="274">
        <f>IF(O$9=0,0,O$9/OIS!O$5*1000)</f>
        <v>3.9224910810586424</v>
      </c>
      <c r="P99" s="274">
        <f>IF(P$9=0,0,P$9/OIS!P$5*1000)</f>
        <v>4.4655073621535095</v>
      </c>
      <c r="Q99" s="274">
        <f>IF(Q$9=0,0,Q$9/OIS!Q$5*1000)</f>
        <v>4.6972166609755144</v>
      </c>
    </row>
    <row r="100" spans="1:17" x14ac:dyDescent="0.25">
      <c r="A100" s="129" t="s">
        <v>79</v>
      </c>
      <c r="B100" s="273">
        <f>IF(B$10=0,0,B$10/OIS!B$5*1000)</f>
        <v>4.5835940815431231</v>
      </c>
      <c r="C100" s="273">
        <f>IF(C$10=0,0,C$10/OIS!C$5*1000)</f>
        <v>4.5753326839701414</v>
      </c>
      <c r="D100" s="273">
        <f>IF(D$10=0,0,D$10/OIS!D$5*1000)</f>
        <v>5.1404473669477095</v>
      </c>
      <c r="E100" s="273">
        <f>IF(E$10=0,0,E$10/OIS!E$5*1000)</f>
        <v>5.678307303380298</v>
      </c>
      <c r="F100" s="273">
        <f>IF(F$10=0,0,F$10/OIS!F$5*1000)</f>
        <v>5.4671572988762849</v>
      </c>
      <c r="G100" s="273">
        <f>IF(G$10=0,0,G$10/OIS!G$5*1000)</f>
        <v>5.3434117647073762</v>
      </c>
      <c r="H100" s="273">
        <f>IF(H$10=0,0,H$10/OIS!H$5*1000)</f>
        <v>5.1281197099897975</v>
      </c>
      <c r="I100" s="273">
        <f>IF(I$10=0,0,I$10/OIS!I$5*1000)</f>
        <v>4.7419161560548471</v>
      </c>
      <c r="J100" s="273">
        <f>IF(J$10=0,0,J$10/OIS!J$5*1000)</f>
        <v>4.9143879113007491</v>
      </c>
      <c r="K100" s="273">
        <f>IF(K$10=0,0,K$10/OIS!K$5*1000)</f>
        <v>4.6354842759015726</v>
      </c>
      <c r="L100" s="273">
        <f>IF(L$10=0,0,L$10/OIS!L$5*1000)</f>
        <v>4.8163722917601701</v>
      </c>
      <c r="M100" s="273">
        <f>IF(M$10=0,0,M$10/OIS!M$5*1000)</f>
        <v>4.0145957742329825</v>
      </c>
      <c r="N100" s="273">
        <f>IF(N$10=0,0,N$10/OIS!N$5*1000)</f>
        <v>3.9296315159773445</v>
      </c>
      <c r="O100" s="273">
        <f>IF(O$10=0,0,O$10/OIS!O$5*1000)</f>
        <v>3.6090792055908616</v>
      </c>
      <c r="P100" s="273">
        <f>IF(P$10=0,0,P$10/OIS!P$5*1000)</f>
        <v>3.8721918467254177</v>
      </c>
      <c r="Q100" s="273">
        <f>IF(Q$10=0,0,Q$10/OIS!Q$5*1000)</f>
        <v>4.0038754143914481</v>
      </c>
    </row>
    <row r="101" spans="1:17" x14ac:dyDescent="0.25">
      <c r="A101" s="127" t="s">
        <v>324</v>
      </c>
      <c r="B101" s="296">
        <f>IF(B$15=0,0,B$15/OIS!B$5*1000)</f>
        <v>75.653208607838607</v>
      </c>
      <c r="C101" s="296">
        <f>IF(C$15=0,0,C$15/OIS!C$5*1000)</f>
        <v>73.37112134390442</v>
      </c>
      <c r="D101" s="296">
        <f>IF(D$15=0,0,D$15/OIS!D$5*1000)</f>
        <v>49.684735722451038</v>
      </c>
      <c r="E101" s="296">
        <f>IF(E$15=0,0,E$15/OIS!E$5*1000)</f>
        <v>28.906435565194265</v>
      </c>
      <c r="F101" s="296">
        <f>IF(F$15=0,0,F$15/OIS!F$5*1000)</f>
        <v>38.485686035674213</v>
      </c>
      <c r="G101" s="296">
        <f>IF(G$15=0,0,G$15/OIS!G$5*1000)</f>
        <v>38.684021384881923</v>
      </c>
      <c r="H101" s="296">
        <f>IF(H$15=0,0,H$15/OIS!H$5*1000)</f>
        <v>41.687296211826933</v>
      </c>
      <c r="I101" s="296">
        <f>IF(I$15=0,0,I$15/OIS!I$5*1000)</f>
        <v>47.029654920730501</v>
      </c>
      <c r="J101" s="296">
        <f>IF(J$15=0,0,J$15/OIS!J$5*1000)</f>
        <v>33.26810539341308</v>
      </c>
      <c r="K101" s="296">
        <f>IF(K$15=0,0,K$15/OIS!K$5*1000)</f>
        <v>39.98963230920095</v>
      </c>
      <c r="L101" s="296">
        <f>IF(L$15=0,0,L$15/OIS!L$5*1000)</f>
        <v>32.614206611426248</v>
      </c>
      <c r="M101" s="296">
        <f>IF(M$15=0,0,M$15/OIS!M$5*1000)</f>
        <v>5.0656325515144127</v>
      </c>
      <c r="N101" s="296">
        <f>IF(N$15=0,0,N$15/OIS!N$5*1000)</f>
        <v>2.4137643623820475</v>
      </c>
      <c r="O101" s="296">
        <f>IF(O$15=0,0,O$15/OIS!O$5*1000)</f>
        <v>3.3315686015478438</v>
      </c>
      <c r="P101" s="296">
        <f>IF(P$15=0,0,P$15/OIS!P$5*1000)</f>
        <v>0.54965581926122464</v>
      </c>
      <c r="Q101" s="296">
        <f>IF(Q$15=0,0,Q$15/OIS!Q$5*1000)</f>
        <v>3.0112606948217433</v>
      </c>
    </row>
    <row r="102" spans="1:17" x14ac:dyDescent="0.25">
      <c r="A102" s="127" t="s">
        <v>323</v>
      </c>
      <c r="B102" s="296">
        <f>IF(B$26=0,0,B$26/OIS!B$5*1000)</f>
        <v>90.362462122417682</v>
      </c>
      <c r="C102" s="296">
        <f>IF(C$26=0,0,C$26/OIS!C$5*1000)</f>
        <v>85.289011651652686</v>
      </c>
      <c r="D102" s="296">
        <f>IF(D$26=0,0,D$26/OIS!D$5*1000)</f>
        <v>72.71469502186423</v>
      </c>
      <c r="E102" s="296">
        <f>IF(E$26=0,0,E$26/OIS!E$5*1000)</f>
        <v>54.554759926717807</v>
      </c>
      <c r="F102" s="296">
        <f>IF(F$26=0,0,F$26/OIS!F$5*1000)</f>
        <v>65.71758124512516</v>
      </c>
      <c r="G102" s="296">
        <f>IF(G$26=0,0,G$26/OIS!G$5*1000)</f>
        <v>65.57087592017217</v>
      </c>
      <c r="H102" s="296">
        <f>IF(H$26=0,0,H$26/OIS!H$5*1000)</f>
        <v>62.63861479948023</v>
      </c>
      <c r="I102" s="296">
        <f>IF(I$26=0,0,I$26/OIS!I$5*1000)</f>
        <v>64.343356835334845</v>
      </c>
      <c r="J102" s="296">
        <f>IF(J$26=0,0,J$26/OIS!J$5*1000)</f>
        <v>60.661582163723956</v>
      </c>
      <c r="K102" s="296">
        <f>IF(K$26=0,0,K$26/OIS!K$5*1000)</f>
        <v>74.868231581447787</v>
      </c>
      <c r="L102" s="296">
        <f>IF(L$26=0,0,L$26/OIS!L$5*1000)</f>
        <v>77.882094079374895</v>
      </c>
      <c r="M102" s="296">
        <f>IF(M$26=0,0,M$26/OIS!M$5*1000)</f>
        <v>82.31965797416747</v>
      </c>
      <c r="N102" s="296">
        <f>IF(N$26=0,0,N$26/OIS!N$5*1000)</f>
        <v>81.912137395221109</v>
      </c>
      <c r="O102" s="296">
        <f>IF(O$26=0,0,O$26/OIS!O$5*1000)</f>
        <v>72.383406971397463</v>
      </c>
      <c r="P102" s="296">
        <f>IF(P$26=0,0,P$26/OIS!P$5*1000)</f>
        <v>60.489138462482792</v>
      </c>
      <c r="Q102" s="296">
        <f>IF(Q$26=0,0,Q$26/OIS!Q$5*1000)</f>
        <v>55.315978639115471</v>
      </c>
    </row>
    <row r="103" spans="1:17" x14ac:dyDescent="0.25">
      <c r="A103" s="127" t="s">
        <v>322</v>
      </c>
      <c r="B103" s="296">
        <f>IF(B$34=0,0,B$34/OIS!B$5*1000)</f>
        <v>10.992844632034114</v>
      </c>
      <c r="C103" s="296">
        <f>IF(C$34=0,0,C$34/OIS!C$5*1000)</f>
        <v>10.729588463527328</v>
      </c>
      <c r="D103" s="296">
        <f>IF(D$34=0,0,D$34/OIS!D$5*1000)</f>
        <v>8.2863935530513864</v>
      </c>
      <c r="E103" s="296">
        <f>IF(E$34=0,0,E$34/OIS!E$5*1000)</f>
        <v>6.0702718024259914</v>
      </c>
      <c r="F103" s="296">
        <f>IF(F$34=0,0,F$34/OIS!F$5*1000)</f>
        <v>7.2498722029703107</v>
      </c>
      <c r="G103" s="296">
        <f>IF(G$34=0,0,G$34/OIS!G$5*1000)</f>
        <v>7.4408621754197695</v>
      </c>
      <c r="H103" s="296">
        <f>IF(H$34=0,0,H$34/OIS!H$5*1000)</f>
        <v>7.7179647090101104</v>
      </c>
      <c r="I103" s="296">
        <f>IF(I$34=0,0,I$34/OIS!I$5*1000)</f>
        <v>8.5437865913819522</v>
      </c>
      <c r="J103" s="296">
        <f>IF(J$34=0,0,J$34/OIS!J$5*1000)</f>
        <v>7.5999249774278663</v>
      </c>
      <c r="K103" s="296">
        <f>IF(K$34=0,0,K$34/OIS!K$5*1000)</f>
        <v>8.9518211217909407</v>
      </c>
      <c r="L103" s="296">
        <f>IF(L$34=0,0,L$34/OIS!L$5*1000)</f>
        <v>8.8861179073098064</v>
      </c>
      <c r="M103" s="296">
        <f>IF(M$34=0,0,M$34/OIS!M$5*1000)</f>
        <v>10.457994255049472</v>
      </c>
      <c r="N103" s="296">
        <f>IF(N$34=0,0,N$34/OIS!N$5*1000)</f>
        <v>10.397428245517613</v>
      </c>
      <c r="O103" s="296">
        <f>IF(O$34=0,0,O$34/OIS!O$5*1000)</f>
        <v>10.670162923360992</v>
      </c>
      <c r="P103" s="296">
        <f>IF(P$34=0,0,P$34/OIS!P$5*1000)</f>
        <v>9.4111653004662656</v>
      </c>
      <c r="Q103" s="296">
        <f>IF(Q$34=0,0,Q$34/OIS!Q$5*1000)</f>
        <v>8.5800027652916508</v>
      </c>
    </row>
    <row r="104" spans="1:17" x14ac:dyDescent="0.25">
      <c r="A104" s="127" t="s">
        <v>321</v>
      </c>
      <c r="B104" s="296">
        <f>IF(B$53=0,0,B$53/OIS!B$5*1000)</f>
        <v>5.6859541200176462</v>
      </c>
      <c r="C104" s="296">
        <f>IF(C$53=0,0,C$53/OIS!C$5*1000)</f>
        <v>5.5497871363072386</v>
      </c>
      <c r="D104" s="296">
        <f>IF(D$53=0,0,D$53/OIS!D$5*1000)</f>
        <v>4.286065630888646</v>
      </c>
      <c r="E104" s="296">
        <f>IF(E$53=0,0,E$53/OIS!E$5*1000)</f>
        <v>3.1397957598755126</v>
      </c>
      <c r="F104" s="296">
        <f>IF(F$53=0,0,F$53/OIS!F$5*1000)</f>
        <v>3.7499338980880919</v>
      </c>
      <c r="G104" s="296">
        <f>IF(G$53=0,0,G$53/OIS!G$5*1000)</f>
        <v>3.848721814872293</v>
      </c>
      <c r="H104" s="296">
        <f>IF(H$53=0,0,H$53/OIS!H$5*1000)</f>
        <v>3.9920507115569528</v>
      </c>
      <c r="I104" s="296">
        <f>IF(I$53=0,0,I$53/OIS!I$5*1000)</f>
        <v>4.4191999610596291</v>
      </c>
      <c r="J104" s="296">
        <f>IF(J$53=0,0,J$53/OIS!J$5*1000)</f>
        <v>3.9309956779799307</v>
      </c>
      <c r="K104" s="296">
        <f>IF(K$53=0,0,K$53/OIS!K$5*1000)</f>
        <v>4.6302523043746229</v>
      </c>
      <c r="L104" s="296">
        <f>IF(L$53=0,0,L$53/OIS!L$5*1000)</f>
        <v>4.5962678830912793</v>
      </c>
      <c r="M104" s="296">
        <f>IF(M$53=0,0,M$53/OIS!M$5*1000)</f>
        <v>5.4093073733014529</v>
      </c>
      <c r="N104" s="296">
        <f>IF(N$53=0,0,N$53/OIS!N$5*1000)</f>
        <v>5.3779801269918694</v>
      </c>
      <c r="O104" s="296">
        <f>IF(O$53=0,0,O$53/OIS!O$5*1000)</f>
        <v>5.5190497879453391</v>
      </c>
      <c r="P104" s="296">
        <f>IF(P$53=0,0,P$53/OIS!P$5*1000)</f>
        <v>4.8678441209308261</v>
      </c>
      <c r="Q104" s="296">
        <f>IF(Q$53=0,0,Q$53/OIS!Q$5*1000)</f>
        <v>4.4379324648060265</v>
      </c>
    </row>
    <row r="105" spans="1:17" x14ac:dyDescent="0.25">
      <c r="A105" s="127" t="s">
        <v>320</v>
      </c>
      <c r="B105" s="296">
        <f>IF(B$67=0,0,B$67/OIS!B$5*1000)</f>
        <v>5.5995210050697661</v>
      </c>
      <c r="C105" s="296">
        <f>IF(C$67=0,0,C$67/OIS!C$5*1000)</f>
        <v>5.5622377347676553</v>
      </c>
      <c r="D105" s="296">
        <f>IF(D$67=0,0,D$67/OIS!D$5*1000)</f>
        <v>5.5400022770406281</v>
      </c>
      <c r="E105" s="296">
        <f>IF(E$67=0,0,E$67/OIS!E$5*1000)</f>
        <v>13.315537876788875</v>
      </c>
      <c r="F105" s="296">
        <f>IF(F$67=0,0,F$67/OIS!F$5*1000)</f>
        <v>16.251987379263557</v>
      </c>
      <c r="G105" s="296">
        <f>IF(G$67=0,0,G$67/OIS!G$5*1000)</f>
        <v>12.172999860959914</v>
      </c>
      <c r="H105" s="296">
        <f>IF(H$67=0,0,H$67/OIS!H$5*1000)</f>
        <v>7.4047281137349756</v>
      </c>
      <c r="I105" s="296">
        <f>IF(I$67=0,0,I$67/OIS!I$5*1000)</f>
        <v>4.7071734973374735</v>
      </c>
      <c r="J105" s="296">
        <f>IF(J$67=0,0,J$67/OIS!J$5*1000)</f>
        <v>4.6751087221617578</v>
      </c>
      <c r="K105" s="296">
        <f>IF(K$67=0,0,K$67/OIS!K$5*1000)</f>
        <v>2.5521910185245948</v>
      </c>
      <c r="L105" s="296">
        <f>IF(L$67=0,0,L$67/OIS!L$5*1000)</f>
        <v>8.5198370452092771</v>
      </c>
      <c r="M105" s="296">
        <f>IF(M$67=0,0,M$67/OIS!M$5*1000)</f>
        <v>7.360102798757012</v>
      </c>
      <c r="N105" s="296">
        <f>IF(N$67=0,0,N$67/OIS!N$5*1000)</f>
        <v>7.6264948900412195</v>
      </c>
      <c r="O105" s="296">
        <f>IF(O$67=0,0,O$67/OIS!O$5*1000)</f>
        <v>7.3847409433094366</v>
      </c>
      <c r="P105" s="296">
        <f>IF(P$67=0,0,P$67/OIS!P$5*1000)</f>
        <v>7.193887484384776</v>
      </c>
      <c r="Q105" s="296">
        <f>IF(Q$67=0,0,Q$67/OIS!Q$5*1000)</f>
        <v>9.041526671105327</v>
      </c>
    </row>
    <row r="106" spans="1:17" x14ac:dyDescent="0.25">
      <c r="A106" s="72" t="s">
        <v>319</v>
      </c>
      <c r="B106" s="295">
        <f>IF(B$68=0,0,B$68/OIS!B$5*1000)</f>
        <v>43.754739229072428</v>
      </c>
      <c r="C106" s="295">
        <f>IF(C$68=0,0,C$68/OIS!C$5*1000)</f>
        <v>48.613149653230394</v>
      </c>
      <c r="D106" s="295">
        <f>IF(D$68=0,0,D$68/OIS!D$5*1000)</f>
        <v>73.573447366714689</v>
      </c>
      <c r="E106" s="295">
        <f>IF(E$68=0,0,E$68/OIS!E$5*1000)</f>
        <v>92.03867084955003</v>
      </c>
      <c r="F106" s="295">
        <f>IF(F$68=0,0,F$68/OIS!F$5*1000)</f>
        <v>75.718625142361901</v>
      </c>
      <c r="G106" s="295">
        <f>IF(G$68=0,0,G$68/OIS!G$5*1000)</f>
        <v>78.338654538729998</v>
      </c>
      <c r="H106" s="295">
        <f>IF(H$68=0,0,H$68/OIS!H$5*1000)</f>
        <v>80.862569426958345</v>
      </c>
      <c r="I106" s="295">
        <f>IF(I$68=0,0,I$68/OIS!I$5*1000)</f>
        <v>76.240464882088645</v>
      </c>
      <c r="J106" s="295">
        <f>IF(J$68=0,0,J$68/OIS!J$5*1000)</f>
        <v>88.479269429133396</v>
      </c>
      <c r="K106" s="295">
        <f>IF(K$68=0,0,K$68/OIS!K$5*1000)</f>
        <v>77.37942118147059</v>
      </c>
      <c r="L106" s="295">
        <f>IF(L$68=0,0,L$68/OIS!L$5*1000)</f>
        <v>78.3806823391309</v>
      </c>
      <c r="M106" s="295">
        <f>IF(M$68=0,0,M$68/OIS!M$5*1000)</f>
        <v>100.36167536416141</v>
      </c>
      <c r="N106" s="295">
        <f>IF(N$68=0,0,N$68/OIS!N$5*1000)</f>
        <v>102.29140306986376</v>
      </c>
      <c r="O106" s="295">
        <f>IF(O$68=0,0,O$68/OIS!O$5*1000)</f>
        <v>106.67055713734541</v>
      </c>
      <c r="P106" s="295">
        <f>IF(P$68=0,0,P$68/OIS!P$5*1000)</f>
        <v>115.50833736674555</v>
      </c>
      <c r="Q106" s="295">
        <f>IF(Q$68=0,0,Q$68/OIS!Q$5*1000)</f>
        <v>110.82948784319673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11.219025723700957</v>
      </c>
      <c r="C5" s="96">
        <v>11.266763864365799</v>
      </c>
      <c r="D5" s="96">
        <v>10.894654308048187</v>
      </c>
      <c r="E5" s="96">
        <v>17.257986646325712</v>
      </c>
      <c r="F5" s="96">
        <v>14.255670020559533</v>
      </c>
      <c r="G5" s="96">
        <v>13.442293239039508</v>
      </c>
      <c r="H5" s="96">
        <v>12.917428793387092</v>
      </c>
      <c r="I5" s="96">
        <v>13.108876395507462</v>
      </c>
      <c r="J5" s="96">
        <v>13.087920781894628</v>
      </c>
      <c r="K5" s="96">
        <v>11.231503747880907</v>
      </c>
      <c r="L5" s="96">
        <v>11.382299865709099</v>
      </c>
      <c r="M5" s="96">
        <v>13.315101995011258</v>
      </c>
      <c r="N5" s="96">
        <v>12.840395215975594</v>
      </c>
      <c r="O5" s="96">
        <v>13.372451636282339</v>
      </c>
      <c r="P5" s="96">
        <v>13.560737805333968</v>
      </c>
      <c r="Q5" s="96">
        <v>14.479666236974939</v>
      </c>
    </row>
    <row r="6" spans="1:17" x14ac:dyDescent="0.25">
      <c r="A6" s="132" t="s">
        <v>83</v>
      </c>
      <c r="B6" s="160">
        <v>0.21290136951937449</v>
      </c>
      <c r="C6" s="160">
        <v>0.21345316966654312</v>
      </c>
      <c r="D6" s="160">
        <v>0.22703422888951591</v>
      </c>
      <c r="E6" s="160">
        <v>0.3902024258345787</v>
      </c>
      <c r="F6" s="160">
        <v>0.31368117818609503</v>
      </c>
      <c r="G6" s="160">
        <v>0.28886791549505464</v>
      </c>
      <c r="H6" s="160">
        <v>0.26727613618583052</v>
      </c>
      <c r="I6" s="160">
        <v>0.25532112502040932</v>
      </c>
      <c r="J6" s="160">
        <v>0.26439706510323385</v>
      </c>
      <c r="K6" s="160">
        <v>0.21752114381877999</v>
      </c>
      <c r="L6" s="160">
        <v>0.22715513104220575</v>
      </c>
      <c r="M6" s="160">
        <v>0.22726932802629715</v>
      </c>
      <c r="N6" s="160">
        <v>0.21754153175836188</v>
      </c>
      <c r="O6" s="160">
        <v>0.21044728069514754</v>
      </c>
      <c r="P6" s="160">
        <v>0.22598555950541468</v>
      </c>
      <c r="Q6" s="160">
        <v>0.25397711660188582</v>
      </c>
    </row>
    <row r="7" spans="1:17" x14ac:dyDescent="0.25">
      <c r="A7" s="76" t="s">
        <v>82</v>
      </c>
      <c r="B7" s="159">
        <v>5.0185732212264245E-2</v>
      </c>
      <c r="C7" s="159">
        <v>5.0334643553402683E-2</v>
      </c>
      <c r="D7" s="159">
        <v>5.5591651464756656E-2</v>
      </c>
      <c r="E7" s="159">
        <v>0.10033554651806997</v>
      </c>
      <c r="F7" s="159">
        <v>7.9378203194876221E-2</v>
      </c>
      <c r="G7" s="159">
        <v>7.3118929908321598E-2</v>
      </c>
      <c r="H7" s="159">
        <v>6.7300057702151903E-2</v>
      </c>
      <c r="I7" s="159">
        <v>6.3205928403549855E-2</v>
      </c>
      <c r="J7" s="159">
        <v>6.6175819472023084E-2</v>
      </c>
      <c r="K7" s="159">
        <v>5.3133224014725887E-2</v>
      </c>
      <c r="L7" s="159">
        <v>5.6116836416589065E-2</v>
      </c>
      <c r="M7" s="159">
        <v>5.3922947655835163E-2</v>
      </c>
      <c r="N7" s="159">
        <v>5.0688447648172215E-2</v>
      </c>
      <c r="O7" s="159">
        <v>4.817416655839072E-2</v>
      </c>
      <c r="P7" s="159">
        <v>5.2895004137213347E-2</v>
      </c>
      <c r="Q7" s="159">
        <v>6.0499451232999484E-2</v>
      </c>
    </row>
    <row r="8" spans="1:17" x14ac:dyDescent="0.25">
      <c r="A8" s="76" t="s">
        <v>81</v>
      </c>
      <c r="B8" s="159">
        <v>0.47325120698413364</v>
      </c>
      <c r="C8" s="159">
        <v>0.47784647969612976</v>
      </c>
      <c r="D8" s="159">
        <v>0.51092830473403539</v>
      </c>
      <c r="E8" s="159">
        <v>0.82890421100796363</v>
      </c>
      <c r="F8" s="159">
        <v>0.6705415952970879</v>
      </c>
      <c r="G8" s="159">
        <v>0.61016620365670882</v>
      </c>
      <c r="H8" s="159">
        <v>0.56307312684291366</v>
      </c>
      <c r="I8" s="159">
        <v>0.5395637283722684</v>
      </c>
      <c r="J8" s="159">
        <v>0.56354654181783492</v>
      </c>
      <c r="K8" s="159">
        <v>0.46875927522106597</v>
      </c>
      <c r="L8" s="159">
        <v>0.47966815152013742</v>
      </c>
      <c r="M8" s="159">
        <v>0.47954614512374888</v>
      </c>
      <c r="N8" s="159">
        <v>0.48130237503895185</v>
      </c>
      <c r="O8" s="159">
        <v>0.46721015843957853</v>
      </c>
      <c r="P8" s="159">
        <v>0.51002093764496415</v>
      </c>
      <c r="Q8" s="159">
        <v>0.56975630086433904</v>
      </c>
    </row>
    <row r="9" spans="1:17" x14ac:dyDescent="0.25">
      <c r="A9" s="76" t="s">
        <v>80</v>
      </c>
      <c r="B9" s="159">
        <v>0.28932823118780832</v>
      </c>
      <c r="C9" s="159">
        <v>0.29321333726007143</v>
      </c>
      <c r="D9" s="159">
        <v>0.33963857530985814</v>
      </c>
      <c r="E9" s="159">
        <v>0.60070488940420608</v>
      </c>
      <c r="F9" s="159">
        <v>0.47063782557978595</v>
      </c>
      <c r="G9" s="159">
        <v>0.42733762807144299</v>
      </c>
      <c r="H9" s="159">
        <v>0.38973491864805193</v>
      </c>
      <c r="I9" s="159">
        <v>0.3603133878566257</v>
      </c>
      <c r="J9" s="159">
        <v>0.38622046412770861</v>
      </c>
      <c r="K9" s="159">
        <v>0.3059251912880443</v>
      </c>
      <c r="L9" s="159">
        <v>0.31880021452983237</v>
      </c>
      <c r="M9" s="159">
        <v>0.29110768815075483</v>
      </c>
      <c r="N9" s="159">
        <v>0.28635893347357033</v>
      </c>
      <c r="O9" s="159">
        <v>0.26772732740549854</v>
      </c>
      <c r="P9" s="159">
        <v>0.30908208324578645</v>
      </c>
      <c r="Q9" s="159">
        <v>0.35745095231214086</v>
      </c>
    </row>
    <row r="10" spans="1:17" x14ac:dyDescent="0.25">
      <c r="A10" s="129" t="s">
        <v>79</v>
      </c>
      <c r="B10" s="158">
        <v>0.37793607690536513</v>
      </c>
      <c r="C10" s="158">
        <v>0.37995923812582921</v>
      </c>
      <c r="D10" s="158">
        <v>0.41018386210174729</v>
      </c>
      <c r="E10" s="158">
        <v>0.7274099095909905</v>
      </c>
      <c r="F10" s="158">
        <v>0.57971628255755048</v>
      </c>
      <c r="G10" s="158">
        <v>0.5344715090847153</v>
      </c>
      <c r="H10" s="158">
        <v>0.49332415323501533</v>
      </c>
      <c r="I10" s="158">
        <v>0.46712784923184536</v>
      </c>
      <c r="J10" s="158">
        <v>0.48605286836645978</v>
      </c>
      <c r="K10" s="158">
        <v>0.39465840994226919</v>
      </c>
      <c r="L10" s="158">
        <v>0.41519305361209224</v>
      </c>
      <c r="M10" s="158">
        <v>0.40721337093895904</v>
      </c>
      <c r="N10" s="158">
        <v>0.38417288270077399</v>
      </c>
      <c r="O10" s="158">
        <v>0.36832398335715411</v>
      </c>
      <c r="P10" s="158">
        <v>0.40604990417804487</v>
      </c>
      <c r="Q10" s="158">
        <v>0.45275819593670497</v>
      </c>
    </row>
    <row r="11" spans="1:17" x14ac:dyDescent="0.25">
      <c r="A11" s="92" t="s">
        <v>125</v>
      </c>
      <c r="B11" s="91">
        <v>6.4970331519800223E-2</v>
      </c>
      <c r="C11" s="91">
        <v>6.5129187371301384E-2</v>
      </c>
      <c r="D11" s="91">
        <v>7.0939626633709812E-2</v>
      </c>
      <c r="E11" s="91">
        <v>0.12459630792832291</v>
      </c>
      <c r="F11" s="91">
        <v>9.8963954671989304E-2</v>
      </c>
      <c r="G11" s="91">
        <v>9.1383949880370866E-2</v>
      </c>
      <c r="H11" s="91">
        <v>8.4306208134780583E-2</v>
      </c>
      <c r="I11" s="91">
        <v>7.9580508219253207E-2</v>
      </c>
      <c r="J11" s="91">
        <v>8.2859094148477558E-2</v>
      </c>
      <c r="K11" s="91">
        <v>6.6916674252801497E-2</v>
      </c>
      <c r="L11" s="91">
        <v>7.0716406049481068E-2</v>
      </c>
      <c r="M11" s="91">
        <v>6.8914695688416572E-2</v>
      </c>
      <c r="N11" s="91">
        <v>6.5917948156519648E-2</v>
      </c>
      <c r="O11" s="91">
        <v>6.3049393071734378E-2</v>
      </c>
      <c r="P11" s="91">
        <v>5.0521681784140578E-2</v>
      </c>
      <c r="Q11" s="91">
        <v>7.7984839077860815E-2</v>
      </c>
    </row>
    <row r="12" spans="1:17" x14ac:dyDescent="0.25">
      <c r="A12" s="92" t="s">
        <v>26</v>
      </c>
      <c r="B12" s="91">
        <v>0.18812367957422535</v>
      </c>
      <c r="C12" s="91">
        <v>0.18411603414150174</v>
      </c>
      <c r="D12" s="91">
        <v>0.21547227124862006</v>
      </c>
      <c r="E12" s="91">
        <v>0.39575037975892968</v>
      </c>
      <c r="F12" s="91">
        <v>0.31009116298735184</v>
      </c>
      <c r="G12" s="91">
        <v>0.2846709739713445</v>
      </c>
      <c r="H12" s="91">
        <v>0.26080207549620477</v>
      </c>
      <c r="I12" s="91">
        <v>0.242063666018699</v>
      </c>
      <c r="J12" s="91">
        <v>0.256214330711873</v>
      </c>
      <c r="K12" s="91">
        <v>0.20267324268973938</v>
      </c>
      <c r="L12" s="91">
        <v>0.2145228435568178</v>
      </c>
      <c r="M12" s="91">
        <v>0.19959899941075476</v>
      </c>
      <c r="N12" s="91">
        <v>0.18792269262175643</v>
      </c>
      <c r="O12" s="91">
        <v>0.17621179659110681</v>
      </c>
      <c r="P12" s="91">
        <v>0.19823083005166439</v>
      </c>
      <c r="Q12" s="91">
        <v>0.22940094106168504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0.12484206581133957</v>
      </c>
      <c r="C14" s="157">
        <v>0.13071401661302606</v>
      </c>
      <c r="D14" s="157">
        <v>0.12377196421941739</v>
      </c>
      <c r="E14" s="157">
        <v>0.20706322190373799</v>
      </c>
      <c r="F14" s="157">
        <v>0.17066116489820932</v>
      </c>
      <c r="G14" s="157">
        <v>0.15841658523299995</v>
      </c>
      <c r="H14" s="157">
        <v>0.14821586960402997</v>
      </c>
      <c r="I14" s="157">
        <v>0.14548367499389311</v>
      </c>
      <c r="J14" s="157">
        <v>0.14697944350610925</v>
      </c>
      <c r="K14" s="157">
        <v>0.1250684929997283</v>
      </c>
      <c r="L14" s="157">
        <v>0.12995380400579337</v>
      </c>
      <c r="M14" s="157">
        <v>0.13869967583978773</v>
      </c>
      <c r="N14" s="157">
        <v>0.1303322419224979</v>
      </c>
      <c r="O14" s="157">
        <v>0.12906279369431292</v>
      </c>
      <c r="P14" s="157">
        <v>0.15729739234223988</v>
      </c>
      <c r="Q14" s="157">
        <v>0.14537241579715909</v>
      </c>
    </row>
    <row r="15" spans="1:17" x14ac:dyDescent="0.25">
      <c r="A15" s="156" t="s">
        <v>324</v>
      </c>
      <c r="B15" s="204">
        <v>3.599424352830801</v>
      </c>
      <c r="C15" s="204">
        <v>3.4710843299997629</v>
      </c>
      <c r="D15" s="204">
        <v>2.2674505304400134</v>
      </c>
      <c r="E15" s="204">
        <v>2.1161843308585069</v>
      </c>
      <c r="F15" s="204">
        <v>2.3369641008610453</v>
      </c>
      <c r="G15" s="204">
        <v>2.2630960283795414</v>
      </c>
      <c r="H15" s="204">
        <v>2.353885829063338</v>
      </c>
      <c r="I15" s="204">
        <v>2.7541428893632389</v>
      </c>
      <c r="J15" s="204">
        <v>1.9696336925612212</v>
      </c>
      <c r="K15" s="204">
        <v>1.975190988537556</v>
      </c>
      <c r="L15" s="204">
        <v>1.587570835176237</v>
      </c>
      <c r="M15" s="204">
        <v>0.28947462101063559</v>
      </c>
      <c r="N15" s="204">
        <v>0.1290486833237996</v>
      </c>
      <c r="O15" s="204">
        <v>0.20616492608444895</v>
      </c>
      <c r="P15" s="204">
        <v>3.4715139973471018E-2</v>
      </c>
      <c r="Q15" s="204">
        <v>0.20706508591561301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0.15082464204977983</v>
      </c>
      <c r="C19" s="87">
        <v>0.13745149098465417</v>
      </c>
      <c r="D19" s="87">
        <v>0.12311959203606525</v>
      </c>
      <c r="E19" s="87">
        <v>0.10101785464795389</v>
      </c>
      <c r="F19" s="87">
        <v>0.17551010877735462</v>
      </c>
      <c r="G19" s="87">
        <v>0.19611163798488787</v>
      </c>
      <c r="H19" s="87">
        <v>9.5545699013939403E-2</v>
      </c>
      <c r="I19" s="87">
        <v>0.10051800111853368</v>
      </c>
      <c r="J19" s="87">
        <v>9.2772747193108421E-2</v>
      </c>
      <c r="K19" s="87">
        <v>7.7253164442339983E-2</v>
      </c>
      <c r="L19" s="87">
        <v>0.10649605257682779</v>
      </c>
      <c r="M19" s="87">
        <v>2.8658043036005876E-2</v>
      </c>
      <c r="N19" s="87">
        <v>2.5509630847775928E-3</v>
      </c>
      <c r="O19" s="87">
        <v>9.7642659240603294E-3</v>
      </c>
      <c r="P19" s="87">
        <v>0</v>
      </c>
      <c r="Q19" s="87">
        <v>1.7353829411687328E-2</v>
      </c>
    </row>
    <row r="20" spans="1:17" x14ac:dyDescent="0.25">
      <c r="A20" s="88" t="s">
        <v>29</v>
      </c>
      <c r="B20" s="87">
        <v>0.6736720308123928</v>
      </c>
      <c r="C20" s="87">
        <v>0.84439544489547524</v>
      </c>
      <c r="D20" s="87">
        <v>0.66835989152573638</v>
      </c>
      <c r="E20" s="87">
        <v>0.67122784816448366</v>
      </c>
      <c r="F20" s="87">
        <v>0.67464255269155049</v>
      </c>
      <c r="G20" s="87">
        <v>0.33883676292301268</v>
      </c>
      <c r="H20" s="87">
        <v>0.33760992199555356</v>
      </c>
      <c r="I20" s="87">
        <v>0.17904133890193327</v>
      </c>
      <c r="J20" s="87">
        <v>0.17807583236350524</v>
      </c>
      <c r="K20" s="87">
        <v>0.51705780914035349</v>
      </c>
      <c r="L20" s="87">
        <v>0.67239620270320655</v>
      </c>
      <c r="M20" s="87">
        <v>0.11303023293007167</v>
      </c>
      <c r="N20" s="87">
        <v>8.0205604911738643E-2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0.36788685256646819</v>
      </c>
      <c r="C21" s="87">
        <v>0.37524108418732255</v>
      </c>
      <c r="D21" s="87">
        <v>0.1789676424490898</v>
      </c>
      <c r="E21" s="87">
        <v>0.17934570245524256</v>
      </c>
      <c r="F21" s="87">
        <v>0.18089713649670397</v>
      </c>
      <c r="G21" s="87">
        <v>0.18508379978695108</v>
      </c>
      <c r="H21" s="87">
        <v>0.18157103444885581</v>
      </c>
      <c r="I21" s="87">
        <v>0.18194471196521472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2.40704082740216</v>
      </c>
      <c r="C22" s="87">
        <v>2.1139963099323107</v>
      </c>
      <c r="D22" s="87">
        <v>1.2970034044291221</v>
      </c>
      <c r="E22" s="87">
        <v>1.1645929255908267</v>
      </c>
      <c r="F22" s="87">
        <v>1.3059143028954363</v>
      </c>
      <c r="G22" s="87">
        <v>1.5430638276846895</v>
      </c>
      <c r="H22" s="87">
        <v>1.7391591736049894</v>
      </c>
      <c r="I22" s="87">
        <v>2.2926388373775572</v>
      </c>
      <c r="J22" s="87">
        <v>1.6987851130046074</v>
      </c>
      <c r="K22" s="87">
        <v>1.3808800149548626</v>
      </c>
      <c r="L22" s="87">
        <v>0.80867857989620273</v>
      </c>
      <c r="M22" s="87">
        <v>0.14778634504455801</v>
      </c>
      <c r="N22" s="87">
        <v>4.1302456065852387E-2</v>
      </c>
      <c r="O22" s="87">
        <v>0.17018144139285202</v>
      </c>
      <c r="P22" s="87">
        <v>2.8152726466510524E-2</v>
      </c>
      <c r="Q22" s="87">
        <v>0.1675353384550764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4.9896592614309659E-3</v>
      </c>
      <c r="O25" s="87">
        <v>2.621921876753661E-2</v>
      </c>
      <c r="P25" s="87">
        <v>6.5624135069604905E-3</v>
      </c>
      <c r="Q25" s="87">
        <v>2.2175918048849271E-2</v>
      </c>
    </row>
    <row r="26" spans="1:17" x14ac:dyDescent="0.25">
      <c r="A26" s="156" t="s">
        <v>323</v>
      </c>
      <c r="B26" s="204">
        <v>2.5936790126307501</v>
      </c>
      <c r="C26" s="204">
        <v>2.4796560965401562</v>
      </c>
      <c r="D26" s="204">
        <v>2.0647208440939204</v>
      </c>
      <c r="E26" s="204">
        <v>2.4919331440018704</v>
      </c>
      <c r="F26" s="204">
        <v>2.502087637206067</v>
      </c>
      <c r="G26" s="204">
        <v>2.3531677141580314</v>
      </c>
      <c r="H26" s="204">
        <v>2.1842816932673199</v>
      </c>
      <c r="I26" s="204">
        <v>2.3027078867623061</v>
      </c>
      <c r="J26" s="204">
        <v>2.1760890467741154</v>
      </c>
      <c r="K26" s="204">
        <v>2.3098514296636425</v>
      </c>
      <c r="L26" s="204">
        <v>2.4113377793998421</v>
      </c>
      <c r="M26" s="204">
        <v>3.0135024614249186</v>
      </c>
      <c r="N26" s="204">
        <v>2.9034071352190973</v>
      </c>
      <c r="O26" s="204">
        <v>2.7253219829607427</v>
      </c>
      <c r="P26" s="204">
        <v>2.3010540046417223</v>
      </c>
      <c r="Q26" s="204">
        <v>2.2573258792636111</v>
      </c>
    </row>
    <row r="27" spans="1:17" x14ac:dyDescent="0.25">
      <c r="A27" s="152" t="s">
        <v>332</v>
      </c>
      <c r="B27" s="151">
        <v>2.3922253244500338</v>
      </c>
      <c r="C27" s="151">
        <v>2.2821901341906865</v>
      </c>
      <c r="D27" s="151">
        <v>1.9168747901831185</v>
      </c>
      <c r="E27" s="151">
        <v>2.3174803636536234</v>
      </c>
      <c r="F27" s="151">
        <v>2.3299810017643496</v>
      </c>
      <c r="G27" s="151">
        <v>2.1866055884357758</v>
      </c>
      <c r="H27" s="151">
        <v>2.0182624255484325</v>
      </c>
      <c r="I27" s="151">
        <v>2.1149478932077592</v>
      </c>
      <c r="J27" s="151">
        <v>2.0080889143530931</v>
      </c>
      <c r="K27" s="151">
        <v>2.1400352904289686</v>
      </c>
      <c r="L27" s="151">
        <v>2.240504784134302</v>
      </c>
      <c r="M27" s="151">
        <v>2.7783104546886155</v>
      </c>
      <c r="N27" s="151">
        <v>2.6779136577020335</v>
      </c>
      <c r="O27" s="151">
        <v>2.4843249211139615</v>
      </c>
      <c r="P27" s="151">
        <v>2.085499858014177</v>
      </c>
      <c r="Q27" s="151">
        <v>2.0412664359356709</v>
      </c>
    </row>
    <row r="28" spans="1:17" x14ac:dyDescent="0.25">
      <c r="A28" s="154" t="s">
        <v>33</v>
      </c>
      <c r="B28" s="83">
        <v>0.52439904731630926</v>
      </c>
      <c r="C28" s="83">
        <v>0.41713282528053963</v>
      </c>
      <c r="D28" s="83">
        <v>0.31081199995930969</v>
      </c>
      <c r="E28" s="83">
        <v>0.36921552205378677</v>
      </c>
      <c r="F28" s="83">
        <v>0.3686919009664974</v>
      </c>
      <c r="G28" s="83">
        <v>0.3742568243726293</v>
      </c>
      <c r="H28" s="83">
        <v>0.31493011279268157</v>
      </c>
      <c r="I28" s="83">
        <v>0.31698141935217872</v>
      </c>
      <c r="J28" s="83">
        <v>0.31942042095617268</v>
      </c>
      <c r="K28" s="83">
        <v>0.37448570718475821</v>
      </c>
      <c r="L28" s="83">
        <v>0.48807457843231167</v>
      </c>
      <c r="M28" s="83">
        <v>0.4338693053053469</v>
      </c>
      <c r="N28" s="83">
        <v>0.43388288474319192</v>
      </c>
      <c r="O28" s="83">
        <v>0.16272980253751038</v>
      </c>
      <c r="P28" s="83">
        <v>0.21683484728903177</v>
      </c>
      <c r="Q28" s="83">
        <v>0.4465389033735378</v>
      </c>
    </row>
    <row r="29" spans="1:17" x14ac:dyDescent="0.25">
      <c r="A29" s="154" t="s">
        <v>30</v>
      </c>
      <c r="B29" s="83">
        <v>1.157966251698086</v>
      </c>
      <c r="C29" s="83">
        <v>1.0406648917493391</v>
      </c>
      <c r="D29" s="83">
        <v>0.69911183927564347</v>
      </c>
      <c r="E29" s="83">
        <v>0.71084118873080593</v>
      </c>
      <c r="F29" s="83">
        <v>0.3572691495554976</v>
      </c>
      <c r="G29" s="83">
        <v>0.35404541861587302</v>
      </c>
      <c r="H29" s="83">
        <v>0.23879615531489101</v>
      </c>
      <c r="I29" s="83">
        <v>0.23808660123812758</v>
      </c>
      <c r="J29" s="83">
        <v>0.23797682812051563</v>
      </c>
      <c r="K29" s="83">
        <v>0.11853562199844868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8.6558982964253642E-2</v>
      </c>
      <c r="C30" s="83">
        <v>9.2896556106018005E-2</v>
      </c>
      <c r="D30" s="83">
        <v>0.10105043866385544</v>
      </c>
      <c r="E30" s="83">
        <v>0.30065367719843328</v>
      </c>
      <c r="F30" s="83">
        <v>0.37123936282979586</v>
      </c>
      <c r="G30" s="83">
        <v>0.28647239956705178</v>
      </c>
      <c r="H30" s="83">
        <v>0.1584851624147704</v>
      </c>
      <c r="I30" s="83">
        <v>0.11757000094469858</v>
      </c>
      <c r="J30" s="83">
        <v>0.12202635620398154</v>
      </c>
      <c r="K30" s="83">
        <v>9.4438302424090306E-2</v>
      </c>
      <c r="L30" s="83">
        <v>0.26529025141086943</v>
      </c>
      <c r="M30" s="83">
        <v>0.410636688158453</v>
      </c>
      <c r="N30" s="83">
        <v>0.20936901575714467</v>
      </c>
      <c r="O30" s="83">
        <v>0.20238136247665142</v>
      </c>
      <c r="P30" s="83">
        <v>0.1088167871526219</v>
      </c>
      <c r="Q30" s="83">
        <v>0.23051892428508053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0.62330104247138485</v>
      </c>
      <c r="C32" s="83">
        <v>0.7314958610547897</v>
      </c>
      <c r="D32" s="83">
        <v>0.80590051228430992</v>
      </c>
      <c r="E32" s="83">
        <v>0.93676997567059783</v>
      </c>
      <c r="F32" s="83">
        <v>1.2327805884125584</v>
      </c>
      <c r="G32" s="83">
        <v>1.1718309458802219</v>
      </c>
      <c r="H32" s="83">
        <v>1.3060509950260897</v>
      </c>
      <c r="I32" s="83">
        <v>1.4423098716727545</v>
      </c>
      <c r="J32" s="83">
        <v>1.3286653090724232</v>
      </c>
      <c r="K32" s="83">
        <v>1.5525756588216713</v>
      </c>
      <c r="L32" s="83">
        <v>1.4871399542911208</v>
      </c>
      <c r="M32" s="83">
        <v>1.9338044612248155</v>
      </c>
      <c r="N32" s="83">
        <v>2.0346617572016972</v>
      </c>
      <c r="O32" s="83">
        <v>2.1192137560997999</v>
      </c>
      <c r="P32" s="83">
        <v>1.7598482235725232</v>
      </c>
      <c r="Q32" s="83">
        <v>1.3642086082770526</v>
      </c>
    </row>
    <row r="33" spans="1:17" x14ac:dyDescent="0.25">
      <c r="A33" s="152" t="s">
        <v>331</v>
      </c>
      <c r="B33" s="151">
        <v>0.20145368818071646</v>
      </c>
      <c r="C33" s="151">
        <v>0.19746596234946961</v>
      </c>
      <c r="D33" s="151">
        <v>0.14784605391080219</v>
      </c>
      <c r="E33" s="151">
        <v>0.17445278034824691</v>
      </c>
      <c r="F33" s="151">
        <v>0.17210663544171725</v>
      </c>
      <c r="G33" s="151">
        <v>0.16656212572225565</v>
      </c>
      <c r="H33" s="151">
        <v>0.16601926771888753</v>
      </c>
      <c r="I33" s="151">
        <v>0.18775999355454673</v>
      </c>
      <c r="J33" s="151">
        <v>0.16800013242102219</v>
      </c>
      <c r="K33" s="151">
        <v>0.16981613923467415</v>
      </c>
      <c r="L33" s="151">
        <v>0.17083299526553986</v>
      </c>
      <c r="M33" s="151">
        <v>0.23519200673630317</v>
      </c>
      <c r="N33" s="151">
        <v>0.22549347751706364</v>
      </c>
      <c r="O33" s="151">
        <v>0.2409970618467811</v>
      </c>
      <c r="P33" s="151">
        <v>0.21555414662754513</v>
      </c>
      <c r="Q33" s="151">
        <v>0.21605944332794016</v>
      </c>
    </row>
    <row r="34" spans="1:17" x14ac:dyDescent="0.25">
      <c r="A34" s="156" t="s">
        <v>322</v>
      </c>
      <c r="B34" s="204">
        <v>0.36619737218375087</v>
      </c>
      <c r="C34" s="204">
        <v>0.35971757424022388</v>
      </c>
      <c r="D34" s="204">
        <v>0.27008220136079264</v>
      </c>
      <c r="E34" s="204">
        <v>0.32014100074549623</v>
      </c>
      <c r="F34" s="204">
        <v>0.32025256905443694</v>
      </c>
      <c r="G34" s="204">
        <v>0.31094868288659783</v>
      </c>
      <c r="H34" s="204">
        <v>0.31270959368686974</v>
      </c>
      <c r="I34" s="204">
        <v>0.35516309363636039</v>
      </c>
      <c r="J34" s="204">
        <v>0.31751101239662266</v>
      </c>
      <c r="K34" s="204">
        <v>0.32125804365096028</v>
      </c>
      <c r="L34" s="204">
        <v>0.32218044881196795</v>
      </c>
      <c r="M34" s="204">
        <v>0.4424932711779912</v>
      </c>
      <c r="N34" s="204">
        <v>0.42520790291607896</v>
      </c>
      <c r="O34" s="204">
        <v>0.46204026155606032</v>
      </c>
      <c r="P34" s="204">
        <v>0.41505054451777584</v>
      </c>
      <c r="Q34" s="204">
        <v>0.41298915587188356</v>
      </c>
    </row>
    <row r="35" spans="1:17" x14ac:dyDescent="0.25">
      <c r="A35" s="152" t="s">
        <v>330</v>
      </c>
      <c r="B35" s="151">
        <v>0.28210711061981519</v>
      </c>
      <c r="C35" s="151">
        <v>0.27786376201374297</v>
      </c>
      <c r="D35" s="151">
        <v>0.20900991954000353</v>
      </c>
      <c r="E35" s="151">
        <v>0.24828436673287446</v>
      </c>
      <c r="F35" s="151">
        <v>0.24915701549399713</v>
      </c>
      <c r="G35" s="151">
        <v>0.24109796857281257</v>
      </c>
      <c r="H35" s="151">
        <v>0.24287075811461697</v>
      </c>
      <c r="I35" s="151">
        <v>0.27533432867483443</v>
      </c>
      <c r="J35" s="151">
        <v>0.2458271490739723</v>
      </c>
      <c r="K35" s="151">
        <v>0.25022987058125729</v>
      </c>
      <c r="L35" s="151">
        <v>0.25211078105456941</v>
      </c>
      <c r="M35" s="151">
        <v>0.34578743700303155</v>
      </c>
      <c r="N35" s="151">
        <v>0.3344207982571793</v>
      </c>
      <c r="O35" s="151">
        <v>0.35753350181653781</v>
      </c>
      <c r="P35" s="151">
        <v>0.32114696236140422</v>
      </c>
      <c r="Q35" s="151">
        <v>0.31951974281528245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0.21416467665334499</v>
      </c>
      <c r="C37" s="83">
        <v>0.19246990982608947</v>
      </c>
      <c r="D37" s="83">
        <v>0.12930002129460247</v>
      </c>
      <c r="E37" s="83">
        <v>0.1314693525076108</v>
      </c>
      <c r="F37" s="83">
        <v>6.607656464993257E-2</v>
      </c>
      <c r="G37" s="83">
        <v>6.5480338902170393E-2</v>
      </c>
      <c r="H37" s="83">
        <v>4.4165105255942853E-2</v>
      </c>
      <c r="I37" s="83">
        <v>4.4033873953480233E-2</v>
      </c>
      <c r="J37" s="83">
        <v>4.4013571527391278E-2</v>
      </c>
      <c r="K37" s="83">
        <v>2.1923042333896758E-2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3.4750666265389208E-3</v>
      </c>
      <c r="C38" s="83">
        <v>4.677670840925254E-3</v>
      </c>
      <c r="D38" s="83">
        <v>6.6158935850652925E-3</v>
      </c>
      <c r="E38" s="83">
        <v>8.8644089215076886E-3</v>
      </c>
      <c r="F38" s="83">
        <v>2.1536036443570345E-2</v>
      </c>
      <c r="G38" s="83">
        <v>1.9699826725442009E-2</v>
      </c>
      <c r="H38" s="83">
        <v>9.8564538389535952E-3</v>
      </c>
      <c r="I38" s="83">
        <v>9.1091943220716325E-3</v>
      </c>
      <c r="J38" s="83">
        <v>9.9456306142172973E-3</v>
      </c>
      <c r="K38" s="83">
        <v>1.1552667452699983E-2</v>
      </c>
      <c r="L38" s="83">
        <v>2.9059072602178635E-2</v>
      </c>
      <c r="M38" s="83">
        <v>5.5729252451132624E-2</v>
      </c>
      <c r="N38" s="83">
        <v>1.8520125923902092E-2</v>
      </c>
      <c r="O38" s="83">
        <v>1.834598205808401E-2</v>
      </c>
      <c r="P38" s="83">
        <v>0</v>
      </c>
      <c r="Q38" s="83">
        <v>2.872620230637736E-2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6.4467367339931261E-2</v>
      </c>
      <c r="C40" s="83">
        <v>8.0716181346728269E-2</v>
      </c>
      <c r="D40" s="83">
        <v>7.309400466033579E-2</v>
      </c>
      <c r="E40" s="83">
        <v>0.10795060530375596</v>
      </c>
      <c r="F40" s="83">
        <v>0.16154441440049422</v>
      </c>
      <c r="G40" s="83">
        <v>0.15591780294520016</v>
      </c>
      <c r="H40" s="83">
        <v>0.18884919901972053</v>
      </c>
      <c r="I40" s="83">
        <v>0.22219126039928255</v>
      </c>
      <c r="J40" s="83">
        <v>0.19186794693236373</v>
      </c>
      <c r="K40" s="83">
        <v>0.21675416079466056</v>
      </c>
      <c r="L40" s="83">
        <v>0.22305170845239078</v>
      </c>
      <c r="M40" s="83">
        <v>0.29005818455189891</v>
      </c>
      <c r="N40" s="83">
        <v>0.31590067233327718</v>
      </c>
      <c r="O40" s="83">
        <v>0.33918751975845379</v>
      </c>
      <c r="P40" s="83">
        <v>0.32114696236140422</v>
      </c>
      <c r="Q40" s="83">
        <v>0.2907935405089051</v>
      </c>
    </row>
    <row r="41" spans="1:17" x14ac:dyDescent="0.25">
      <c r="A41" s="152" t="s">
        <v>329</v>
      </c>
      <c r="B41" s="151">
        <v>5.9087031026306178E-2</v>
      </c>
      <c r="C41" s="151">
        <v>5.7345514440790328E-2</v>
      </c>
      <c r="D41" s="151">
        <v>4.2722511194130355E-2</v>
      </c>
      <c r="E41" s="151">
        <v>5.0204595152629407E-2</v>
      </c>
      <c r="F41" s="151">
        <v>4.973470421652134E-2</v>
      </c>
      <c r="G41" s="151">
        <v>4.9178016455132541E-2</v>
      </c>
      <c r="H41" s="151">
        <v>4.9233514011993974E-2</v>
      </c>
      <c r="I41" s="151">
        <v>5.6525114147365586E-2</v>
      </c>
      <c r="J41" s="151">
        <v>5.0832688647173843E-2</v>
      </c>
      <c r="K41" s="151">
        <v>4.9951606457103358E-2</v>
      </c>
      <c r="L41" s="151">
        <v>4.8866895037614121E-2</v>
      </c>
      <c r="M41" s="151">
        <v>6.7515204714950608E-2</v>
      </c>
      <c r="N41" s="151">
        <v>6.2800198814648156E-2</v>
      </c>
      <c r="O41" s="151">
        <v>7.459564145390947E-2</v>
      </c>
      <c r="P41" s="151">
        <v>6.7150286795326988E-2</v>
      </c>
      <c r="Q41" s="151">
        <v>6.6653403282114942E-2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2.4758904287898462E-3</v>
      </c>
      <c r="C45" s="87">
        <v>2.2708253997301151E-3</v>
      </c>
      <c r="D45" s="87">
        <v>2.3197763648483338E-3</v>
      </c>
      <c r="E45" s="87">
        <v>2.3965589489693593E-3</v>
      </c>
      <c r="F45" s="87">
        <v>3.7351636440778337E-3</v>
      </c>
      <c r="G45" s="87">
        <v>4.2615873294468811E-3</v>
      </c>
      <c r="H45" s="87">
        <v>1.9984191472278787E-3</v>
      </c>
      <c r="I45" s="87">
        <v>2.0629980779260787E-3</v>
      </c>
      <c r="J45" s="87">
        <v>2.3942970669220886E-3</v>
      </c>
      <c r="K45" s="87">
        <v>1.9536944478704948E-3</v>
      </c>
      <c r="L45" s="87">
        <v>3.2780467541244328E-3</v>
      </c>
      <c r="M45" s="87">
        <v>6.6840182242943955E-3</v>
      </c>
      <c r="N45" s="87">
        <v>1.2413996390098477E-3</v>
      </c>
      <c r="O45" s="87">
        <v>3.5329563265939627E-3</v>
      </c>
      <c r="P45" s="87">
        <v>0</v>
      </c>
      <c r="Q45" s="87">
        <v>5.5861266285018229E-3</v>
      </c>
    </row>
    <row r="46" spans="1:17" x14ac:dyDescent="0.25">
      <c r="A46" s="150" t="s">
        <v>29</v>
      </c>
      <c r="B46" s="87">
        <v>1.1058790596574509E-2</v>
      </c>
      <c r="C46" s="87">
        <v>1.3950191518105341E-2</v>
      </c>
      <c r="D46" s="87">
        <v>1.2593003712356596E-2</v>
      </c>
      <c r="E46" s="87">
        <v>1.5924284988254024E-2</v>
      </c>
      <c r="F46" s="87">
        <v>1.4357579475709812E-2</v>
      </c>
      <c r="G46" s="87">
        <v>7.363063561453601E-3</v>
      </c>
      <c r="H46" s="87">
        <v>7.0613972096388476E-3</v>
      </c>
      <c r="I46" s="87">
        <v>3.6745849888960469E-3</v>
      </c>
      <c r="J46" s="87">
        <v>4.5958156464867787E-3</v>
      </c>
      <c r="K46" s="87">
        <v>1.3076137116681621E-2</v>
      </c>
      <c r="L46" s="87">
        <v>2.0696975488051422E-2</v>
      </c>
      <c r="M46" s="87">
        <v>2.6362446865322815E-2</v>
      </c>
      <c r="N46" s="87">
        <v>3.9031222983252088E-2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6.0391161866395386E-3</v>
      </c>
      <c r="C47" s="87">
        <v>6.199328787855579E-3</v>
      </c>
      <c r="D47" s="87">
        <v>3.3720458308894681E-3</v>
      </c>
      <c r="E47" s="87">
        <v>4.2548176228469669E-3</v>
      </c>
      <c r="F47" s="87">
        <v>3.8498090638039322E-3</v>
      </c>
      <c r="G47" s="87">
        <v>4.0219478260578E-3</v>
      </c>
      <c r="H47" s="87">
        <v>3.7977118339113155E-3</v>
      </c>
      <c r="I47" s="87">
        <v>3.7341728535809898E-3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3.9513233814302287E-2</v>
      </c>
      <c r="C48" s="87">
        <v>3.4925168735099293E-2</v>
      </c>
      <c r="D48" s="87">
        <v>2.4437685286035959E-2</v>
      </c>
      <c r="E48" s="87">
        <v>2.7628933592559059E-2</v>
      </c>
      <c r="F48" s="87">
        <v>2.779215203292976E-2</v>
      </c>
      <c r="G48" s="87">
        <v>3.3531417738174259E-2</v>
      </c>
      <c r="H48" s="87">
        <v>3.6375985821215935E-2</v>
      </c>
      <c r="I48" s="87">
        <v>4.7053358226962473E-2</v>
      </c>
      <c r="J48" s="87">
        <v>4.3842575933764977E-2</v>
      </c>
      <c r="K48" s="87">
        <v>3.4921774892551244E-2</v>
      </c>
      <c r="L48" s="87">
        <v>2.4891872795438266E-2</v>
      </c>
      <c r="M48" s="87">
        <v>3.4468739625333394E-2</v>
      </c>
      <c r="N48" s="87">
        <v>2.0099410436917205E-2</v>
      </c>
      <c r="O48" s="87">
        <v>6.1575914125425367E-2</v>
      </c>
      <c r="P48" s="87">
        <v>5.4456460718327764E-2</v>
      </c>
      <c r="Q48" s="87">
        <v>5.3928939437924983E-2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2.4281657554690124E-3</v>
      </c>
      <c r="O51" s="87">
        <v>9.486771001890144E-3</v>
      </c>
      <c r="P51" s="87">
        <v>1.2693826076999227E-2</v>
      </c>
      <c r="Q51" s="87">
        <v>7.1383372156881373E-3</v>
      </c>
    </row>
    <row r="52" spans="1:17" x14ac:dyDescent="0.25">
      <c r="A52" s="152" t="s">
        <v>328</v>
      </c>
      <c r="B52" s="151">
        <v>2.5003230537629484E-2</v>
      </c>
      <c r="C52" s="151">
        <v>2.450829778569058E-2</v>
      </c>
      <c r="D52" s="151">
        <v>1.8349770626658768E-2</v>
      </c>
      <c r="E52" s="151">
        <v>2.1652038859992357E-2</v>
      </c>
      <c r="F52" s="151">
        <v>2.136084934391845E-2</v>
      </c>
      <c r="G52" s="151">
        <v>2.0672697858652694E-2</v>
      </c>
      <c r="H52" s="151">
        <v>2.0605321560258814E-2</v>
      </c>
      <c r="I52" s="151">
        <v>2.3303650814160345E-2</v>
      </c>
      <c r="J52" s="151">
        <v>2.0851174675476529E-2</v>
      </c>
      <c r="K52" s="151">
        <v>2.1076566612599632E-2</v>
      </c>
      <c r="L52" s="151">
        <v>2.1202772719784456E-2</v>
      </c>
      <c r="M52" s="151">
        <v>2.9190629460009037E-2</v>
      </c>
      <c r="N52" s="151">
        <v>2.7986905844251505E-2</v>
      </c>
      <c r="O52" s="151">
        <v>2.9911118285613058E-2</v>
      </c>
      <c r="P52" s="151">
        <v>2.6753295361044663E-2</v>
      </c>
      <c r="Q52" s="151">
        <v>2.6816009774486161E-2</v>
      </c>
    </row>
    <row r="53" spans="1:17" x14ac:dyDescent="0.25">
      <c r="A53" s="156" t="s">
        <v>321</v>
      </c>
      <c r="B53" s="204">
        <v>0.47486661597067714</v>
      </c>
      <c r="C53" s="204">
        <v>0.4649485572441191</v>
      </c>
      <c r="D53" s="204">
        <v>0.3479217033777488</v>
      </c>
      <c r="E53" s="204">
        <v>0.4103475384997084</v>
      </c>
      <c r="F53" s="204">
        <v>0.40501495039211571</v>
      </c>
      <c r="G53" s="204">
        <v>0.39291451979797998</v>
      </c>
      <c r="H53" s="204">
        <v>0.39182944864753688</v>
      </c>
      <c r="I53" s="204">
        <v>0.44390572726232619</v>
      </c>
      <c r="J53" s="204">
        <v>0.39742129834354606</v>
      </c>
      <c r="K53" s="204">
        <v>0.40042103969122511</v>
      </c>
      <c r="L53" s="204">
        <v>0.40156489790796379</v>
      </c>
      <c r="M53" s="204">
        <v>0.55306500424717031</v>
      </c>
      <c r="N53" s="204">
        <v>0.52850889944217239</v>
      </c>
      <c r="O53" s="204">
        <v>0.57162140591314647</v>
      </c>
      <c r="P53" s="204">
        <v>0.51166289528490116</v>
      </c>
      <c r="Q53" s="204">
        <v>0.51226947699150738</v>
      </c>
    </row>
    <row r="54" spans="1:17" x14ac:dyDescent="0.25">
      <c r="A54" s="152" t="s">
        <v>327</v>
      </c>
      <c r="B54" s="151">
        <v>1.6687026850684586E-2</v>
      </c>
      <c r="C54" s="151">
        <v>1.6356711289723047E-2</v>
      </c>
      <c r="D54" s="151">
        <v>1.2246542089436287E-2</v>
      </c>
      <c r="E54" s="151">
        <v>1.4450458843108102E-2</v>
      </c>
      <c r="F54" s="151">
        <v>1.4256120464871331E-2</v>
      </c>
      <c r="G54" s="151">
        <v>1.3796851719791121E-2</v>
      </c>
      <c r="H54" s="151">
        <v>1.3751885126426066E-2</v>
      </c>
      <c r="I54" s="151">
        <v>1.5552736126222967E-2</v>
      </c>
      <c r="J54" s="151">
        <v>1.3915966225018027E-2</v>
      </c>
      <c r="K54" s="151">
        <v>1.4066391639087645E-2</v>
      </c>
      <c r="L54" s="151">
        <v>1.4150620942822783E-2</v>
      </c>
      <c r="M54" s="151">
        <v>1.9481675252102718E-2</v>
      </c>
      <c r="N54" s="151">
        <v>1.8678316331473682E-2</v>
      </c>
      <c r="O54" s="151">
        <v>1.9962525771013803E-2</v>
      </c>
      <c r="P54" s="151">
        <v>1.7855011069956454E-2</v>
      </c>
      <c r="Q54" s="151">
        <v>1.7896866345395692E-2</v>
      </c>
    </row>
    <row r="55" spans="1:17" x14ac:dyDescent="0.25">
      <c r="A55" s="152" t="s">
        <v>326</v>
      </c>
      <c r="B55" s="151">
        <v>5.3537729131836562E-2</v>
      </c>
      <c r="C55" s="151">
        <v>5.1959771302267505E-2</v>
      </c>
      <c r="D55" s="151">
        <v>3.8710122888470908E-2</v>
      </c>
      <c r="E55" s="151">
        <v>4.548950877661008E-2</v>
      </c>
      <c r="F55" s="151">
        <v>4.5063748787964555E-2</v>
      </c>
      <c r="G55" s="151">
        <v>4.4559343708498421E-2</v>
      </c>
      <c r="H55" s="151">
        <v>4.4609629077641495E-2</v>
      </c>
      <c r="I55" s="151">
        <v>5.1216420893114317E-2</v>
      </c>
      <c r="J55" s="151">
        <v>4.6058613346535403E-2</v>
      </c>
      <c r="K55" s="151">
        <v>4.5260280128305519E-2</v>
      </c>
      <c r="L55" s="151">
        <v>4.4277442013847368E-2</v>
      </c>
      <c r="M55" s="151">
        <v>6.1174350437412497E-2</v>
      </c>
      <c r="N55" s="151">
        <v>5.6902165757274824E-2</v>
      </c>
      <c r="O55" s="151">
        <v>6.7589810779238077E-2</v>
      </c>
      <c r="P55" s="151">
        <v>6.0843704669689559E-2</v>
      </c>
      <c r="Q55" s="151">
        <v>6.0393487177316685E-2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2.2433611713819765E-3</v>
      </c>
      <c r="C59" s="87">
        <v>2.0575553221199912E-3</v>
      </c>
      <c r="D59" s="87">
        <v>2.1019089385688255E-3</v>
      </c>
      <c r="E59" s="87">
        <v>2.1714802999879459E-3</v>
      </c>
      <c r="F59" s="87">
        <v>3.3843666870094187E-3</v>
      </c>
      <c r="G59" s="87">
        <v>3.8613500145914677E-3</v>
      </c>
      <c r="H59" s="87">
        <v>1.8107327638196696E-3</v>
      </c>
      <c r="I59" s="87">
        <v>1.8692466075395306E-3</v>
      </c>
      <c r="J59" s="87">
        <v>2.1694308480816383E-3</v>
      </c>
      <c r="K59" s="87">
        <v>1.7702084931276389E-3</v>
      </c>
      <c r="L59" s="87">
        <v>2.9701810389775006E-3</v>
      </c>
      <c r="M59" s="87">
        <v>6.0562724338817271E-3</v>
      </c>
      <c r="N59" s="87">
        <v>1.1248105796359848E-3</v>
      </c>
      <c r="O59" s="87">
        <v>3.2011501604063634E-3</v>
      </c>
      <c r="P59" s="87">
        <v>0</v>
      </c>
      <c r="Q59" s="87">
        <v>5.0614919913596831E-3</v>
      </c>
    </row>
    <row r="60" spans="1:17" x14ac:dyDescent="0.25">
      <c r="A60" s="150" t="s">
        <v>29</v>
      </c>
      <c r="B60" s="87">
        <v>1.002017744336341E-2</v>
      </c>
      <c r="C60" s="87">
        <v>1.2640025431317687E-2</v>
      </c>
      <c r="D60" s="87">
        <v>1.1410301211583943E-2</v>
      </c>
      <c r="E60" s="87">
        <v>1.4428717123047703E-2</v>
      </c>
      <c r="F60" s="87">
        <v>1.3009152560350287E-2</v>
      </c>
      <c r="G60" s="87">
        <v>6.6715435804871603E-3</v>
      </c>
      <c r="H60" s="87">
        <v>6.3982089561013568E-3</v>
      </c>
      <c r="I60" s="87">
        <v>3.3294774232241146E-3</v>
      </c>
      <c r="J60" s="87">
        <v>4.1641884682261585E-3</v>
      </c>
      <c r="K60" s="87">
        <v>1.1848059969910785E-2</v>
      </c>
      <c r="L60" s="87">
        <v>1.8753168813546127E-2</v>
      </c>
      <c r="M60" s="87">
        <v>2.3886553699063381E-2</v>
      </c>
      <c r="N60" s="87">
        <v>3.5365510966887663E-2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5.4719379359584267E-3</v>
      </c>
      <c r="C61" s="87">
        <v>5.6171037819727999E-3</v>
      </c>
      <c r="D61" s="87">
        <v>3.05535196435787E-3</v>
      </c>
      <c r="E61" s="87">
        <v>3.8552161014136846E-3</v>
      </c>
      <c r="F61" s="87">
        <v>3.4882449039529808E-3</v>
      </c>
      <c r="G61" s="87">
        <v>3.6442168366522931E-3</v>
      </c>
      <c r="H61" s="87">
        <v>3.4410405118204973E-3</v>
      </c>
      <c r="I61" s="87">
        <v>3.3834689490062557E-3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3.5802252581132746E-2</v>
      </c>
      <c r="C62" s="87">
        <v>3.1645086766857025E-2</v>
      </c>
      <c r="D62" s="87">
        <v>2.2142560773960273E-2</v>
      </c>
      <c r="E62" s="87">
        <v>2.503409525216075E-2</v>
      </c>
      <c r="F62" s="87">
        <v>2.5181984636651868E-2</v>
      </c>
      <c r="G62" s="87">
        <v>3.0382233276767499E-2</v>
      </c>
      <c r="H62" s="87">
        <v>3.295964684589997E-2</v>
      </c>
      <c r="I62" s="87">
        <v>4.2634227913344418E-2</v>
      </c>
      <c r="J62" s="87">
        <v>3.9724994030227605E-2</v>
      </c>
      <c r="K62" s="87">
        <v>3.1642011665267096E-2</v>
      </c>
      <c r="L62" s="87">
        <v>2.255409216132374E-2</v>
      </c>
      <c r="M62" s="87">
        <v>3.1231524304467392E-2</v>
      </c>
      <c r="N62" s="87">
        <v>1.8211725534190416E-2</v>
      </c>
      <c r="O62" s="87">
        <v>5.5792862735386972E-2</v>
      </c>
      <c r="P62" s="87">
        <v>4.9342050070485491E-2</v>
      </c>
      <c r="Q62" s="87">
        <v>4.886407223117064E-2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2.200118676560758E-3</v>
      </c>
      <c r="O65" s="87">
        <v>8.595797883444738E-3</v>
      </c>
      <c r="P65" s="87">
        <v>1.1501654599204067E-2</v>
      </c>
      <c r="Q65" s="87">
        <v>6.4679229547863655E-3</v>
      </c>
    </row>
    <row r="66" spans="1:17" x14ac:dyDescent="0.25">
      <c r="A66" s="152" t="s">
        <v>325</v>
      </c>
      <c r="B66" s="151">
        <v>0.40464185998815599</v>
      </c>
      <c r="C66" s="151">
        <v>0.39663207465212852</v>
      </c>
      <c r="D66" s="151">
        <v>0.29696503839984162</v>
      </c>
      <c r="E66" s="151">
        <v>0.35040757087999019</v>
      </c>
      <c r="F66" s="151">
        <v>0.34569508113927983</v>
      </c>
      <c r="G66" s="151">
        <v>0.33455832436969041</v>
      </c>
      <c r="H66" s="151">
        <v>0.33346793444346934</v>
      </c>
      <c r="I66" s="151">
        <v>0.37713657024298891</v>
      </c>
      <c r="J66" s="151">
        <v>0.33744671877199262</v>
      </c>
      <c r="K66" s="151">
        <v>0.34109436792383196</v>
      </c>
      <c r="L66" s="151">
        <v>0.34313683495129366</v>
      </c>
      <c r="M66" s="151">
        <v>0.47240897855765507</v>
      </c>
      <c r="N66" s="151">
        <v>0.45292841735342387</v>
      </c>
      <c r="O66" s="151">
        <v>0.48406906936289457</v>
      </c>
      <c r="P66" s="151">
        <v>0.43296417954525518</v>
      </c>
      <c r="Q66" s="151">
        <v>0.43397912346879497</v>
      </c>
    </row>
    <row r="67" spans="1:17" x14ac:dyDescent="0.25">
      <c r="A67" s="156" t="s">
        <v>333</v>
      </c>
      <c r="B67" s="204">
        <v>0.22570223975920015</v>
      </c>
      <c r="C67" s="204">
        <v>0.22515343971229906</v>
      </c>
      <c r="D67" s="204">
        <v>0.21740723000964549</v>
      </c>
      <c r="E67" s="204">
        <v>0.84168256300917677</v>
      </c>
      <c r="F67" s="204">
        <v>0.84858157461637373</v>
      </c>
      <c r="G67" s="204">
        <v>0.59933614398570545</v>
      </c>
      <c r="H67" s="204">
        <v>0.35033592985305961</v>
      </c>
      <c r="I67" s="204">
        <v>0.22752689147576613</v>
      </c>
      <c r="J67" s="204">
        <v>0.2273065193019484</v>
      </c>
      <c r="K67" s="204">
        <v>0.10648798307318519</v>
      </c>
      <c r="L67" s="204">
        <v>0.36025567446626894</v>
      </c>
      <c r="M67" s="204">
        <v>0.36406413440367114</v>
      </c>
      <c r="N67" s="204">
        <v>0.36379179002442791</v>
      </c>
      <c r="O67" s="204">
        <v>0.36685616330631926</v>
      </c>
      <c r="P67" s="204">
        <v>0.36240691774108086</v>
      </c>
      <c r="Q67" s="204">
        <v>0.50078054737427824</v>
      </c>
    </row>
    <row r="68" spans="1:17" x14ac:dyDescent="0.25">
      <c r="A68" s="72" t="s">
        <v>319</v>
      </c>
      <c r="B68" s="306">
        <v>2.5555535135168306</v>
      </c>
      <c r="C68" s="306">
        <v>2.8513969983272616</v>
      </c>
      <c r="D68" s="306">
        <v>4.1836951762661529</v>
      </c>
      <c r="E68" s="306">
        <v>8.4301410868551443</v>
      </c>
      <c r="F68" s="306">
        <v>5.7288141036140985</v>
      </c>
      <c r="G68" s="306">
        <v>5.5888679636154084</v>
      </c>
      <c r="H68" s="306">
        <v>5.543677906255005</v>
      </c>
      <c r="I68" s="306">
        <v>5.3398978881227661</v>
      </c>
      <c r="J68" s="306">
        <v>6.2335664536299129</v>
      </c>
      <c r="K68" s="306">
        <v>4.6782970189794542</v>
      </c>
      <c r="L68" s="306">
        <v>4.8024568428259622</v>
      </c>
      <c r="M68" s="306">
        <v>7.1934430228512776</v>
      </c>
      <c r="N68" s="306">
        <v>7.0703666344301874</v>
      </c>
      <c r="O68" s="306">
        <v>7.6785639800058521</v>
      </c>
      <c r="P68" s="306">
        <v>8.4318148144635927</v>
      </c>
      <c r="Q68" s="306">
        <v>8.8947940746099761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0.99999999999999967</v>
      </c>
      <c r="C72" s="77">
        <f t="shared" si="0"/>
        <v>0.99999999999999978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0.99999999999999978</v>
      </c>
      <c r="I72" s="77">
        <f t="shared" si="0"/>
        <v>1</v>
      </c>
      <c r="J72" s="77">
        <f t="shared" si="0"/>
        <v>1</v>
      </c>
      <c r="K72" s="77">
        <f t="shared" si="0"/>
        <v>1.0000000000000002</v>
      </c>
      <c r="L72" s="77">
        <f t="shared" si="0"/>
        <v>1</v>
      </c>
      <c r="M72" s="77">
        <f t="shared" si="0"/>
        <v>1.0000000000000002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1.8976814454539116E-2</v>
      </c>
      <c r="C73" s="203">
        <f t="shared" si="1"/>
        <v>1.8945384161431371E-2</v>
      </c>
      <c r="D73" s="203">
        <f t="shared" si="1"/>
        <v>2.0839048442482414E-2</v>
      </c>
      <c r="E73" s="203">
        <f t="shared" si="1"/>
        <v>2.2609962206550566E-2</v>
      </c>
      <c r="F73" s="203">
        <f t="shared" si="1"/>
        <v>2.2003958967463749E-2</v>
      </c>
      <c r="G73" s="203">
        <f t="shared" si="1"/>
        <v>2.1489481769086532E-2</v>
      </c>
      <c r="H73" s="203">
        <f t="shared" si="1"/>
        <v>2.0691125181402897E-2</v>
      </c>
      <c r="I73" s="203">
        <f t="shared" si="1"/>
        <v>1.9476964868469608E-2</v>
      </c>
      <c r="J73" s="203">
        <f t="shared" si="1"/>
        <v>2.0201609522957346E-2</v>
      </c>
      <c r="K73" s="203">
        <f t="shared" si="1"/>
        <v>1.9367054376830044E-2</v>
      </c>
      <c r="L73" s="203">
        <f t="shared" si="1"/>
        <v>1.9956874596718802E-2</v>
      </c>
      <c r="M73" s="203">
        <f t="shared" si="1"/>
        <v>1.7068538274167759E-2</v>
      </c>
      <c r="N73" s="203">
        <f t="shared" si="1"/>
        <v>1.694196542234961E-2</v>
      </c>
      <c r="O73" s="203">
        <f t="shared" si="1"/>
        <v>1.573737459809978E-2</v>
      </c>
      <c r="P73" s="203">
        <f t="shared" si="1"/>
        <v>1.6664695000335877E-2</v>
      </c>
      <c r="Q73" s="203">
        <f t="shared" si="1"/>
        <v>1.7540260420736479E-2</v>
      </c>
    </row>
    <row r="74" spans="1:17" x14ac:dyDescent="0.25">
      <c r="A74" s="76" t="s">
        <v>82</v>
      </c>
      <c r="B74" s="202">
        <f t="shared" ref="B74:Q74" si="2">IF(B$7=0,0,B$7/B$5)</f>
        <v>4.4732700903112703E-3</v>
      </c>
      <c r="C74" s="202">
        <f t="shared" si="2"/>
        <v>4.4675333715477666E-3</v>
      </c>
      <c r="D74" s="202">
        <f t="shared" si="2"/>
        <v>5.1026540074511169E-3</v>
      </c>
      <c r="E74" s="202">
        <f t="shared" si="2"/>
        <v>5.8138616383407492E-3</v>
      </c>
      <c r="F74" s="202">
        <f t="shared" si="2"/>
        <v>5.568184664796319E-3</v>
      </c>
      <c r="G74" s="202">
        <f t="shared" si="2"/>
        <v>5.4394684454559753E-3</v>
      </c>
      <c r="H74" s="202">
        <f t="shared" si="2"/>
        <v>5.2100196392493589E-3</v>
      </c>
      <c r="I74" s="202">
        <f t="shared" si="2"/>
        <v>4.8216129664027602E-3</v>
      </c>
      <c r="J74" s="202">
        <f t="shared" si="2"/>
        <v>5.0562515295453497E-3</v>
      </c>
      <c r="K74" s="202">
        <f t="shared" si="2"/>
        <v>4.7307310942001635E-3</v>
      </c>
      <c r="L74" s="202">
        <f t="shared" si="2"/>
        <v>4.9301843281821739E-3</v>
      </c>
      <c r="M74" s="202">
        <f t="shared" si="2"/>
        <v>4.0497585130056359E-3</v>
      </c>
      <c r="N74" s="202">
        <f t="shared" si="2"/>
        <v>3.9475769083109945E-3</v>
      </c>
      <c r="O74" s="202">
        <f t="shared" si="2"/>
        <v>3.6024932352481903E-3</v>
      </c>
      <c r="P74" s="202">
        <f t="shared" si="2"/>
        <v>3.9005992812874589E-3</v>
      </c>
      <c r="Q74" s="202">
        <f t="shared" si="2"/>
        <v>4.1782352053467567E-3</v>
      </c>
    </row>
    <row r="75" spans="1:17" x14ac:dyDescent="0.25">
      <c r="A75" s="76" t="s">
        <v>81</v>
      </c>
      <c r="B75" s="202">
        <f t="shared" ref="B75:Q75" si="3">IF(B$8=0,0,B$8/B$5)</f>
        <v>4.2182914866159743E-2</v>
      </c>
      <c r="C75" s="202">
        <f t="shared" si="3"/>
        <v>4.2412043551161044E-2</v>
      </c>
      <c r="D75" s="202">
        <f t="shared" si="3"/>
        <v>4.6897156191233927E-2</v>
      </c>
      <c r="E75" s="202">
        <f t="shared" si="3"/>
        <v>4.8030180344613975E-2</v>
      </c>
      <c r="F75" s="202">
        <f t="shared" si="3"/>
        <v>4.7036834770307713E-2</v>
      </c>
      <c r="G75" s="202">
        <f t="shared" si="3"/>
        <v>4.5391526044428636E-2</v>
      </c>
      <c r="H75" s="202">
        <f t="shared" si="3"/>
        <v>4.3590186239785701E-2</v>
      </c>
      <c r="I75" s="202">
        <f t="shared" si="3"/>
        <v>4.1160181246135033E-2</v>
      </c>
      <c r="J75" s="202">
        <f t="shared" si="3"/>
        <v>4.305852329098947E-2</v>
      </c>
      <c r="K75" s="202">
        <f t="shared" si="3"/>
        <v>4.1736109940711072E-2</v>
      </c>
      <c r="L75" s="202">
        <f t="shared" si="3"/>
        <v>4.2141584493412473E-2</v>
      </c>
      <c r="M75" s="202">
        <f t="shared" si="3"/>
        <v>3.6015206290077199E-2</v>
      </c>
      <c r="N75" s="202">
        <f t="shared" si="3"/>
        <v>3.7483454904887303E-2</v>
      </c>
      <c r="O75" s="202">
        <f t="shared" si="3"/>
        <v>3.493825748241533E-2</v>
      </c>
      <c r="P75" s="202">
        <f t="shared" si="3"/>
        <v>3.7610117160760452E-2</v>
      </c>
      <c r="Q75" s="202">
        <f t="shared" si="3"/>
        <v>3.9348717818468951E-2</v>
      </c>
    </row>
    <row r="76" spans="1:17" x14ac:dyDescent="0.25">
      <c r="A76" s="76" t="s">
        <v>80</v>
      </c>
      <c r="B76" s="202">
        <f t="shared" ref="B76:Q76" si="4">IF(B$9=0,0,B$9/B$5)</f>
        <v>2.5789069239460134E-2</v>
      </c>
      <c r="C76" s="202">
        <f t="shared" si="4"/>
        <v>2.6024627904685058E-2</v>
      </c>
      <c r="D76" s="202">
        <f t="shared" si="4"/>
        <v>3.1174791389108839E-2</v>
      </c>
      <c r="E76" s="202">
        <f t="shared" si="4"/>
        <v>3.4807356252769976E-2</v>
      </c>
      <c r="F76" s="202">
        <f t="shared" si="4"/>
        <v>3.3014079653992542E-2</v>
      </c>
      <c r="G76" s="202">
        <f t="shared" si="4"/>
        <v>3.1790530118057263E-2</v>
      </c>
      <c r="H76" s="202">
        <f t="shared" si="4"/>
        <v>3.0171245755004402E-2</v>
      </c>
      <c r="I76" s="202">
        <f t="shared" si="4"/>
        <v>2.7486214453903049E-2</v>
      </c>
      <c r="J76" s="202">
        <f t="shared" si="4"/>
        <v>2.9509688403829011E-2</v>
      </c>
      <c r="K76" s="202">
        <f t="shared" si="4"/>
        <v>2.7238132858724676E-2</v>
      </c>
      <c r="L76" s="202">
        <f t="shared" si="4"/>
        <v>2.800841818359278E-2</v>
      </c>
      <c r="M76" s="202">
        <f t="shared" si="4"/>
        <v>2.1862970952819104E-2</v>
      </c>
      <c r="N76" s="202">
        <f t="shared" si="4"/>
        <v>2.2301411183768865E-2</v>
      </c>
      <c r="O76" s="202">
        <f t="shared" si="4"/>
        <v>2.0020811044034491E-2</v>
      </c>
      <c r="P76" s="202">
        <f t="shared" si="4"/>
        <v>2.2792423810761415E-2</v>
      </c>
      <c r="Q76" s="202">
        <f t="shared" si="4"/>
        <v>2.4686408268124471E-2</v>
      </c>
    </row>
    <row r="77" spans="1:17" x14ac:dyDescent="0.25">
      <c r="A77" s="129" t="s">
        <v>79</v>
      </c>
      <c r="B77" s="201">
        <f t="shared" ref="B77:Q77" si="5">IF(B$10=0,0,B$10/B$5)</f>
        <v>3.3687067505955473E-2</v>
      </c>
      <c r="C77" s="201">
        <f t="shared" si="5"/>
        <v>3.3723901796464686E-2</v>
      </c>
      <c r="D77" s="201">
        <f t="shared" si="5"/>
        <v>3.7650011694151046E-2</v>
      </c>
      <c r="E77" s="201">
        <f t="shared" si="5"/>
        <v>4.214917559609184E-2</v>
      </c>
      <c r="F77" s="201">
        <f t="shared" si="5"/>
        <v>4.066566367778459E-2</v>
      </c>
      <c r="G77" s="201">
        <f t="shared" si="5"/>
        <v>3.976044113756478E-2</v>
      </c>
      <c r="H77" s="201">
        <f t="shared" si="5"/>
        <v>3.819058429705191E-2</v>
      </c>
      <c r="I77" s="201">
        <f t="shared" si="5"/>
        <v>3.5634468976451297E-2</v>
      </c>
      <c r="J77" s="201">
        <f t="shared" si="5"/>
        <v>3.7137516070455463E-2</v>
      </c>
      <c r="K77" s="201">
        <f t="shared" si="5"/>
        <v>3.513851918686587E-2</v>
      </c>
      <c r="L77" s="201">
        <f t="shared" si="5"/>
        <v>3.6477079194067286E-2</v>
      </c>
      <c r="M77" s="201">
        <f t="shared" si="5"/>
        <v>3.0582820251135054E-2</v>
      </c>
      <c r="N77" s="201">
        <f t="shared" si="5"/>
        <v>2.9919085529610399E-2</v>
      </c>
      <c r="O77" s="201">
        <f t="shared" si="5"/>
        <v>2.754348965883054E-2</v>
      </c>
      <c r="P77" s="201">
        <f t="shared" si="5"/>
        <v>2.9943053984741862E-2</v>
      </c>
      <c r="Q77" s="201">
        <f t="shared" si="5"/>
        <v>3.1268551949115521E-2</v>
      </c>
    </row>
    <row r="78" spans="1:17" x14ac:dyDescent="0.25">
      <c r="A78" s="127" t="s">
        <v>324</v>
      </c>
      <c r="B78" s="200">
        <f t="shared" ref="B78:Q78" si="6">IF(B$15=0,0,B$15/B$5)</f>
        <v>0.32083216862822334</v>
      </c>
      <c r="C78" s="200">
        <f t="shared" si="6"/>
        <v>0.30808175016235229</v>
      </c>
      <c r="D78" s="200">
        <f t="shared" si="6"/>
        <v>0.20812505530946349</v>
      </c>
      <c r="E78" s="200">
        <f t="shared" si="6"/>
        <v>0.12262057992199514</v>
      </c>
      <c r="F78" s="200">
        <f t="shared" si="6"/>
        <v>0.16393225274509543</v>
      </c>
      <c r="G78" s="200">
        <f t="shared" si="6"/>
        <v>0.16835639486028994</v>
      </c>
      <c r="H78" s="200">
        <f t="shared" si="6"/>
        <v>0.18222557032931963</v>
      </c>
      <c r="I78" s="200">
        <f t="shared" si="6"/>
        <v>0.21009755575291794</v>
      </c>
      <c r="J78" s="200">
        <f t="shared" si="6"/>
        <v>0.15049248275447569</v>
      </c>
      <c r="K78" s="200">
        <f t="shared" si="6"/>
        <v>0.17586166847072665</v>
      </c>
      <c r="L78" s="200">
        <f t="shared" si="6"/>
        <v>0.1394771578597252</v>
      </c>
      <c r="M78" s="200">
        <f t="shared" si="6"/>
        <v>2.17403232148798E-2</v>
      </c>
      <c r="N78" s="200">
        <f t="shared" si="6"/>
        <v>1.0050211161977437E-2</v>
      </c>
      <c r="O78" s="200">
        <f t="shared" si="6"/>
        <v>1.5417137537075036E-2</v>
      </c>
      <c r="P78" s="200">
        <f t="shared" si="6"/>
        <v>2.5599742780821407E-3</v>
      </c>
      <c r="Q78" s="200">
        <f t="shared" si="6"/>
        <v>1.4300404617535756E-2</v>
      </c>
    </row>
    <row r="79" spans="1:17" x14ac:dyDescent="0.25">
      <c r="A79" s="127" t="s">
        <v>323</v>
      </c>
      <c r="B79" s="200">
        <f t="shared" ref="B79:Q79" si="7">IF(B$26=0,0,B$26/B$5)</f>
        <v>0.23118576216038317</v>
      </c>
      <c r="C79" s="200">
        <f t="shared" si="7"/>
        <v>0.22008592053506526</v>
      </c>
      <c r="D79" s="200">
        <f t="shared" si="7"/>
        <v>0.18951687549816548</v>
      </c>
      <c r="E79" s="200">
        <f t="shared" si="7"/>
        <v>0.14439303929652836</v>
      </c>
      <c r="F79" s="200">
        <f t="shared" si="7"/>
        <v>0.17551526049617838</v>
      </c>
      <c r="G79" s="200">
        <f t="shared" si="7"/>
        <v>0.17505701388241493</v>
      </c>
      <c r="H79" s="200">
        <f t="shared" si="7"/>
        <v>0.16909570226433407</v>
      </c>
      <c r="I79" s="200">
        <f t="shared" si="7"/>
        <v>0.17566020284938122</v>
      </c>
      <c r="J79" s="200">
        <f t="shared" si="7"/>
        <v>0.16626697876903723</v>
      </c>
      <c r="K79" s="200">
        <f t="shared" si="7"/>
        <v>0.20565825213738201</v>
      </c>
      <c r="L79" s="200">
        <f t="shared" si="7"/>
        <v>0.21184978500385165</v>
      </c>
      <c r="M79" s="200">
        <f t="shared" si="7"/>
        <v>0.22632214627826219</v>
      </c>
      <c r="N79" s="200">
        <f t="shared" si="7"/>
        <v>0.2261150911933594</v>
      </c>
      <c r="O79" s="200">
        <f t="shared" si="7"/>
        <v>0.20380122187664959</v>
      </c>
      <c r="P79" s="200">
        <f t="shared" si="7"/>
        <v>0.16968501549647452</v>
      </c>
      <c r="Q79" s="200">
        <f t="shared" si="7"/>
        <v>0.15589626461826558</v>
      </c>
    </row>
    <row r="80" spans="1:17" x14ac:dyDescent="0.25">
      <c r="A80" s="142" t="s">
        <v>332</v>
      </c>
      <c r="B80" s="199">
        <f t="shared" ref="B80:Q80" si="8">IF(B$27=0,0,B$27/B$5)</f>
        <v>0.2132293287639313</v>
      </c>
      <c r="C80" s="199">
        <f t="shared" si="8"/>
        <v>0.20255950703011827</v>
      </c>
      <c r="D80" s="199">
        <f t="shared" si="8"/>
        <v>0.1759463619480858</v>
      </c>
      <c r="E80" s="199">
        <f t="shared" si="8"/>
        <v>0.13428451482473613</v>
      </c>
      <c r="F80" s="199">
        <f t="shared" si="8"/>
        <v>0.16344240561152509</v>
      </c>
      <c r="G80" s="199">
        <f t="shared" si="8"/>
        <v>0.16266611280918727</v>
      </c>
      <c r="H80" s="199">
        <f t="shared" si="8"/>
        <v>0.15624335599834352</v>
      </c>
      <c r="I80" s="199">
        <f t="shared" si="8"/>
        <v>0.16133708407934735</v>
      </c>
      <c r="J80" s="199">
        <f t="shared" si="8"/>
        <v>0.15343070513774909</v>
      </c>
      <c r="K80" s="199">
        <f t="shared" si="8"/>
        <v>0.19053862585699957</v>
      </c>
      <c r="L80" s="199">
        <f t="shared" si="8"/>
        <v>0.19684113145570534</v>
      </c>
      <c r="M80" s="199">
        <f t="shared" si="8"/>
        <v>0.20865859350754951</v>
      </c>
      <c r="N80" s="199">
        <f t="shared" si="8"/>
        <v>0.20855383441549075</v>
      </c>
      <c r="O80" s="199">
        <f t="shared" si="8"/>
        <v>0.18577931621554372</v>
      </c>
      <c r="P80" s="199">
        <f t="shared" si="8"/>
        <v>0.15378955687749293</v>
      </c>
      <c r="Q80" s="199">
        <f t="shared" si="8"/>
        <v>0.14097468840290947</v>
      </c>
    </row>
    <row r="81" spans="1:17" x14ac:dyDescent="0.25">
      <c r="A81" s="142" t="s">
        <v>331</v>
      </c>
      <c r="B81" s="199">
        <f t="shared" ref="B81:Q81" si="9">IF(B$33=0,0,B$33/B$5)</f>
        <v>1.7956433396451869E-2</v>
      </c>
      <c r="C81" s="199">
        <f t="shared" si="9"/>
        <v>1.7526413504947002E-2</v>
      </c>
      <c r="D81" s="199">
        <f t="shared" si="9"/>
        <v>1.3570513550079709E-2</v>
      </c>
      <c r="E81" s="199">
        <f t="shared" si="9"/>
        <v>1.0108524471792226E-2</v>
      </c>
      <c r="F81" s="199">
        <f t="shared" si="9"/>
        <v>1.2072854884653265E-2</v>
      </c>
      <c r="G81" s="199">
        <f t="shared" si="9"/>
        <v>1.2390901073227668E-2</v>
      </c>
      <c r="H81" s="199">
        <f t="shared" si="9"/>
        <v>1.285234626599056E-2</v>
      </c>
      <c r="I81" s="199">
        <f t="shared" si="9"/>
        <v>1.4323118770033859E-2</v>
      </c>
      <c r="J81" s="199">
        <f t="shared" si="9"/>
        <v>1.2836273631288149E-2</v>
      </c>
      <c r="K81" s="199">
        <f t="shared" si="9"/>
        <v>1.5119626280382449E-2</v>
      </c>
      <c r="L81" s="199">
        <f t="shared" si="9"/>
        <v>1.5008653548146286E-2</v>
      </c>
      <c r="M81" s="199">
        <f t="shared" si="9"/>
        <v>1.7663552770712691E-2</v>
      </c>
      <c r="N81" s="199">
        <f t="shared" si="9"/>
        <v>1.7561256777868656E-2</v>
      </c>
      <c r="O81" s="199">
        <f t="shared" si="9"/>
        <v>1.8021905661105869E-2</v>
      </c>
      <c r="P81" s="199">
        <f t="shared" si="9"/>
        <v>1.5895458618981576E-2</v>
      </c>
      <c r="Q81" s="199">
        <f t="shared" si="9"/>
        <v>1.492157621535611E-2</v>
      </c>
    </row>
    <row r="82" spans="1:17" x14ac:dyDescent="0.25">
      <c r="A82" s="127" t="s">
        <v>322</v>
      </c>
      <c r="B82" s="200">
        <f t="shared" ref="B82:Q82" si="10">IF(B$34=0,0,B$34/B$5)</f>
        <v>3.2640746282463183E-2</v>
      </c>
      <c r="C82" s="200">
        <f t="shared" si="10"/>
        <v>3.1927319909306737E-2</v>
      </c>
      <c r="D82" s="200">
        <f t="shared" si="10"/>
        <v>2.4790341549550163E-2</v>
      </c>
      <c r="E82" s="200">
        <f t="shared" si="10"/>
        <v>1.8550309911941867E-2</v>
      </c>
      <c r="F82" s="200">
        <f t="shared" si="10"/>
        <v>2.2464925786902235E-2</v>
      </c>
      <c r="G82" s="200">
        <f t="shared" si="10"/>
        <v>2.3132115730337695E-2</v>
      </c>
      <c r="H82" s="200">
        <f t="shared" si="10"/>
        <v>2.4208346621345984E-2</v>
      </c>
      <c r="I82" s="200">
        <f t="shared" si="10"/>
        <v>2.7093328437979489E-2</v>
      </c>
      <c r="J82" s="200">
        <f t="shared" si="10"/>
        <v>2.4259851330690838E-2</v>
      </c>
      <c r="K82" s="200">
        <f t="shared" si="10"/>
        <v>2.8603297551458622E-2</v>
      </c>
      <c r="L82" s="200">
        <f t="shared" si="10"/>
        <v>2.8305391055685091E-2</v>
      </c>
      <c r="M82" s="200">
        <f t="shared" si="10"/>
        <v>3.3232435721767602E-2</v>
      </c>
      <c r="N82" s="200">
        <f t="shared" si="10"/>
        <v>3.3114861011992014E-2</v>
      </c>
      <c r="O82" s="200">
        <f t="shared" si="10"/>
        <v>3.4551649474838679E-2</v>
      </c>
      <c r="P82" s="200">
        <f t="shared" si="10"/>
        <v>3.0606781907878217E-2</v>
      </c>
      <c r="Q82" s="200">
        <f t="shared" si="10"/>
        <v>2.8522007974001781E-2</v>
      </c>
    </row>
    <row r="83" spans="1:17" x14ac:dyDescent="0.25">
      <c r="A83" s="142" t="s">
        <v>330</v>
      </c>
      <c r="B83" s="199">
        <f t="shared" ref="B83:Q83" si="11">IF(B$35=0,0,B$35/B$5)</f>
        <v>2.5145419715354132E-2</v>
      </c>
      <c r="C83" s="199">
        <f t="shared" si="11"/>
        <v>2.4662251322454941E-2</v>
      </c>
      <c r="D83" s="199">
        <f t="shared" si="11"/>
        <v>1.918463070329841E-2</v>
      </c>
      <c r="E83" s="199">
        <f t="shared" si="11"/>
        <v>1.438663569633339E-2</v>
      </c>
      <c r="F83" s="199">
        <f t="shared" si="11"/>
        <v>1.7477748512322661E-2</v>
      </c>
      <c r="G83" s="199">
        <f t="shared" si="11"/>
        <v>1.7935776603400427E-2</v>
      </c>
      <c r="H83" s="199">
        <f t="shared" si="11"/>
        <v>1.8801788033772748E-2</v>
      </c>
      <c r="I83" s="199">
        <f t="shared" si="11"/>
        <v>2.1003655871619488E-2</v>
      </c>
      <c r="J83" s="199">
        <f t="shared" si="11"/>
        <v>1.8782750382630751E-2</v>
      </c>
      <c r="K83" s="199">
        <f t="shared" si="11"/>
        <v>2.227928478664036E-2</v>
      </c>
      <c r="L83" s="199">
        <f t="shared" si="11"/>
        <v>2.2149370867841155E-2</v>
      </c>
      <c r="M83" s="199">
        <f t="shared" si="11"/>
        <v>2.5969567272754429E-2</v>
      </c>
      <c r="N83" s="199">
        <f t="shared" si="11"/>
        <v>2.6044431859940265E-2</v>
      </c>
      <c r="O83" s="199">
        <f t="shared" si="11"/>
        <v>2.6736570940101401E-2</v>
      </c>
      <c r="P83" s="199">
        <f t="shared" si="11"/>
        <v>2.368211575000621E-2</v>
      </c>
      <c r="Q83" s="199">
        <f t="shared" si="11"/>
        <v>2.206678921917166E-2</v>
      </c>
    </row>
    <row r="84" spans="1:17" x14ac:dyDescent="0.25">
      <c r="A84" s="142" t="s">
        <v>329</v>
      </c>
      <c r="B84" s="199">
        <f t="shared" ref="B84:Q84" si="12">IF(B$41=0,0,B$41/B$5)</f>
        <v>5.266681125570538E-3</v>
      </c>
      <c r="C84" s="199">
        <f t="shared" si="12"/>
        <v>5.0897946501001134E-3</v>
      </c>
      <c r="D84" s="199">
        <f t="shared" si="12"/>
        <v>3.9214196234358747E-3</v>
      </c>
      <c r="E84" s="199">
        <f t="shared" si="12"/>
        <v>2.9090644338468155E-3</v>
      </c>
      <c r="F84" s="199">
        <f t="shared" si="12"/>
        <v>3.4887665149932576E-3</v>
      </c>
      <c r="G84" s="199">
        <f t="shared" si="12"/>
        <v>3.6584543708887622E-3</v>
      </c>
      <c r="H84" s="199">
        <f t="shared" si="12"/>
        <v>3.8114020057303062E-3</v>
      </c>
      <c r="I84" s="199">
        <f t="shared" si="12"/>
        <v>4.3119724713200662E-3</v>
      </c>
      <c r="J84" s="199">
        <f t="shared" si="12"/>
        <v>3.8839392057976089E-3</v>
      </c>
      <c r="K84" s="199">
        <f t="shared" si="12"/>
        <v>4.4474549070535573E-3</v>
      </c>
      <c r="L84" s="199">
        <f t="shared" si="12"/>
        <v>4.2932356038899522E-3</v>
      </c>
      <c r="M84" s="199">
        <f t="shared" si="12"/>
        <v>5.0705736043363692E-3</v>
      </c>
      <c r="N84" s="199">
        <f t="shared" si="12"/>
        <v>4.890830676030457E-3</v>
      </c>
      <c r="O84" s="199">
        <f t="shared" si="12"/>
        <v>5.5783070661116051E-3</v>
      </c>
      <c r="P84" s="199">
        <f t="shared" si="12"/>
        <v>4.9518166164170029E-3</v>
      </c>
      <c r="Q84" s="199">
        <f t="shared" si="12"/>
        <v>4.6032416901924415E-3</v>
      </c>
    </row>
    <row r="85" spans="1:17" x14ac:dyDescent="0.25">
      <c r="A85" s="142" t="s">
        <v>328</v>
      </c>
      <c r="B85" s="199">
        <f t="shared" ref="B85:Q85" si="13">IF(B$52=0,0,B$52/B$5)</f>
        <v>2.2286454415385154E-3</v>
      </c>
      <c r="C85" s="199">
        <f t="shared" si="13"/>
        <v>2.1752739367516816E-3</v>
      </c>
      <c r="D85" s="199">
        <f t="shared" si="13"/>
        <v>1.6842912228158793E-3</v>
      </c>
      <c r="E85" s="199">
        <f t="shared" si="13"/>
        <v>1.2546097817616607E-3</v>
      </c>
      <c r="F85" s="199">
        <f t="shared" si="13"/>
        <v>1.4984107595863137E-3</v>
      </c>
      <c r="G85" s="199">
        <f t="shared" si="13"/>
        <v>1.5378847560485016E-3</v>
      </c>
      <c r="H85" s="199">
        <f t="shared" si="13"/>
        <v>1.5951565818429314E-3</v>
      </c>
      <c r="I85" s="199">
        <f t="shared" si="13"/>
        <v>1.7777000950399326E-3</v>
      </c>
      <c r="J85" s="199">
        <f t="shared" si="13"/>
        <v>1.5931617422624772E-3</v>
      </c>
      <c r="K85" s="199">
        <f t="shared" si="13"/>
        <v>1.8765578577647033E-3</v>
      </c>
      <c r="L85" s="199">
        <f t="shared" si="13"/>
        <v>1.862784583953988E-3</v>
      </c>
      <c r="M85" s="199">
        <f t="shared" si="13"/>
        <v>2.1922948446768059E-3</v>
      </c>
      <c r="N85" s="199">
        <f t="shared" si="13"/>
        <v>2.1795984760212927E-3</v>
      </c>
      <c r="O85" s="199">
        <f t="shared" si="13"/>
        <v>2.236771468625675E-3</v>
      </c>
      <c r="P85" s="199">
        <f t="shared" si="13"/>
        <v>1.9728495414550046E-3</v>
      </c>
      <c r="Q85" s="199">
        <f t="shared" si="13"/>
        <v>1.8519770646376794E-3</v>
      </c>
    </row>
    <row r="86" spans="1:17" x14ac:dyDescent="0.25">
      <c r="A86" s="127" t="s">
        <v>321</v>
      </c>
      <c r="B86" s="200">
        <f t="shared" ref="B86:Q86" si="14">IF(B$53=0,0,B$53/B$5)</f>
        <v>4.2326903214731829E-2</v>
      </c>
      <c r="C86" s="200">
        <f t="shared" si="14"/>
        <v>4.1267267410711003E-2</v>
      </c>
      <c r="D86" s="200">
        <f t="shared" si="14"/>
        <v>3.1935084266118408E-2</v>
      </c>
      <c r="E86" s="200">
        <f t="shared" si="14"/>
        <v>2.3777254375560251E-2</v>
      </c>
      <c r="F86" s="200">
        <f t="shared" si="14"/>
        <v>2.8410797234223503E-2</v>
      </c>
      <c r="G86" s="200">
        <f t="shared" si="14"/>
        <v>2.9229723887949859E-2</v>
      </c>
      <c r="H86" s="200">
        <f t="shared" si="14"/>
        <v>3.033339334900215E-2</v>
      </c>
      <c r="I86" s="200">
        <f t="shared" si="14"/>
        <v>3.3862988243176732E-2</v>
      </c>
      <c r="J86" s="200">
        <f t="shared" si="14"/>
        <v>3.0365503044098862E-2</v>
      </c>
      <c r="K86" s="200">
        <f t="shared" si="14"/>
        <v>3.5651596498534235E-2</v>
      </c>
      <c r="L86" s="200">
        <f t="shared" si="14"/>
        <v>3.5279767941955108E-2</v>
      </c>
      <c r="M86" s="200">
        <f t="shared" si="14"/>
        <v>4.1536670500487795E-2</v>
      </c>
      <c r="N86" s="200">
        <f t="shared" si="14"/>
        <v>4.1159862336995603E-2</v>
      </c>
      <c r="O86" s="200">
        <f t="shared" si="14"/>
        <v>4.2746193552288841E-2</v>
      </c>
      <c r="P86" s="200">
        <f t="shared" si="14"/>
        <v>3.7731198894181417E-2</v>
      </c>
      <c r="Q86" s="200">
        <f t="shared" si="14"/>
        <v>3.5378541784574287E-2</v>
      </c>
    </row>
    <row r="87" spans="1:17" x14ac:dyDescent="0.25">
      <c r="A87" s="142" t="s">
        <v>327</v>
      </c>
      <c r="B87" s="199">
        <f t="shared" ref="B87:Q87" si="15">IF(B$54=0,0,B$54/B$5)</f>
        <v>1.487386450628427E-3</v>
      </c>
      <c r="C87" s="199">
        <f t="shared" si="15"/>
        <v>1.4517665841436145E-3</v>
      </c>
      <c r="D87" s="199">
        <f t="shared" si="15"/>
        <v>1.1240872581325893E-3</v>
      </c>
      <c r="E87" s="199">
        <f t="shared" si="15"/>
        <v>8.3732008485385269E-4</v>
      </c>
      <c r="F87" s="199">
        <f t="shared" si="15"/>
        <v>1.0000315975545976E-3</v>
      </c>
      <c r="G87" s="199">
        <f t="shared" si="15"/>
        <v>1.0263763388022138E-3</v>
      </c>
      <c r="H87" s="199">
        <f t="shared" si="15"/>
        <v>1.0645992593716609E-3</v>
      </c>
      <c r="I87" s="199">
        <f t="shared" si="15"/>
        <v>1.1864278567424009E-3</v>
      </c>
      <c r="J87" s="199">
        <f t="shared" si="15"/>
        <v>1.0632679137444726E-3</v>
      </c>
      <c r="K87" s="199">
        <f t="shared" si="15"/>
        <v>1.2524050167139558E-3</v>
      </c>
      <c r="L87" s="199">
        <f t="shared" si="15"/>
        <v>1.2432128049493468E-3</v>
      </c>
      <c r="M87" s="199">
        <f t="shared" si="15"/>
        <v>1.4631262501332606E-3</v>
      </c>
      <c r="N87" s="199">
        <f t="shared" si="15"/>
        <v>1.4546527593040704E-3</v>
      </c>
      <c r="O87" s="199">
        <f t="shared" si="15"/>
        <v>1.4928097191132235E-3</v>
      </c>
      <c r="P87" s="199">
        <f t="shared" si="15"/>
        <v>1.3166695887987291E-3</v>
      </c>
      <c r="Q87" s="199">
        <f t="shared" si="15"/>
        <v>1.2359999224080642E-3</v>
      </c>
    </row>
    <row r="88" spans="1:17" x14ac:dyDescent="0.25">
      <c r="A88" s="142" t="s">
        <v>326</v>
      </c>
      <c r="B88" s="199">
        <f t="shared" ref="B88:Q88" si="16">IF(B$55=0,0,B$55/B$5)</f>
        <v>4.7720479879758597E-3</v>
      </c>
      <c r="C88" s="199">
        <f t="shared" si="16"/>
        <v>4.6117742350671245E-3</v>
      </c>
      <c r="D88" s="199">
        <f t="shared" si="16"/>
        <v>3.5531299841129104E-3</v>
      </c>
      <c r="E88" s="199">
        <f t="shared" si="16"/>
        <v>2.6358525886503083E-3</v>
      </c>
      <c r="F88" s="199">
        <f t="shared" si="16"/>
        <v>3.1611105421894305E-3</v>
      </c>
      <c r="G88" s="199">
        <f t="shared" si="16"/>
        <v>3.3148617513481891E-3</v>
      </c>
      <c r="H88" s="199">
        <f t="shared" si="16"/>
        <v>3.453444937933686E-3</v>
      </c>
      <c r="I88" s="199">
        <f t="shared" si="16"/>
        <v>3.9070031136052728E-3</v>
      </c>
      <c r="J88" s="199">
        <f t="shared" si="16"/>
        <v>3.5191696308439825E-3</v>
      </c>
      <c r="K88" s="199">
        <f t="shared" si="16"/>
        <v>4.0297613876365355E-3</v>
      </c>
      <c r="L88" s="199">
        <f t="shared" si="16"/>
        <v>3.8900259645451673E-3</v>
      </c>
      <c r="M88" s="199">
        <f t="shared" si="16"/>
        <v>4.5943583804564595E-3</v>
      </c>
      <c r="N88" s="199">
        <f t="shared" si="16"/>
        <v>4.4314964454115115E-3</v>
      </c>
      <c r="O88" s="199">
        <f t="shared" si="16"/>
        <v>5.0544068221456398E-3</v>
      </c>
      <c r="P88" s="199">
        <f t="shared" si="16"/>
        <v>4.4867547432232893E-3</v>
      </c>
      <c r="Q88" s="199">
        <f t="shared" si="16"/>
        <v>4.1709170770177894E-3</v>
      </c>
    </row>
    <row r="89" spans="1:17" x14ac:dyDescent="0.25">
      <c r="A89" s="142" t="s">
        <v>325</v>
      </c>
      <c r="B89" s="199">
        <f t="shared" ref="B89:Q89" si="17">IF(B$66=0,0,B$66/B$5)</f>
        <v>3.6067468776127543E-2</v>
      </c>
      <c r="C89" s="199">
        <f t="shared" si="17"/>
        <v>3.5203726591500256E-2</v>
      </c>
      <c r="D89" s="199">
        <f t="shared" si="17"/>
        <v>2.7257867023872912E-2</v>
      </c>
      <c r="E89" s="199">
        <f t="shared" si="17"/>
        <v>2.0304081702056088E-2</v>
      </c>
      <c r="F89" s="199">
        <f t="shared" si="17"/>
        <v>2.4249655094479478E-2</v>
      </c>
      <c r="G89" s="199">
        <f t="shared" si="17"/>
        <v>2.4888485797799453E-2</v>
      </c>
      <c r="H89" s="199">
        <f t="shared" si="17"/>
        <v>2.5815349151696802E-2</v>
      </c>
      <c r="I89" s="199">
        <f t="shared" si="17"/>
        <v>2.8769557272829063E-2</v>
      </c>
      <c r="J89" s="199">
        <f t="shared" si="17"/>
        <v>2.5783065499510406E-2</v>
      </c>
      <c r="K89" s="199">
        <f t="shared" si="17"/>
        <v>3.0369430094183747E-2</v>
      </c>
      <c r="L89" s="199">
        <f t="shared" si="17"/>
        <v>3.0146529172460596E-2</v>
      </c>
      <c r="M89" s="199">
        <f t="shared" si="17"/>
        <v>3.5479185869898074E-2</v>
      </c>
      <c r="N89" s="199">
        <f t="shared" si="17"/>
        <v>3.5273713132280018E-2</v>
      </c>
      <c r="O89" s="199">
        <f t="shared" si="17"/>
        <v>3.6198977011029976E-2</v>
      </c>
      <c r="P89" s="199">
        <f t="shared" si="17"/>
        <v>3.1927774562159401E-2</v>
      </c>
      <c r="Q89" s="199">
        <f t="shared" si="17"/>
        <v>2.9971624785148428E-2</v>
      </c>
    </row>
    <row r="90" spans="1:17" x14ac:dyDescent="0.25">
      <c r="A90" s="127" t="s">
        <v>320</v>
      </c>
      <c r="B90" s="200">
        <f t="shared" ref="B90:Q90" si="18">IF(B$67=0,0,B$67/B$5)</f>
        <v>2.0117811057549211E-2</v>
      </c>
      <c r="C90" s="200">
        <f t="shared" si="18"/>
        <v>1.9983860709498667E-2</v>
      </c>
      <c r="D90" s="200">
        <f t="shared" si="18"/>
        <v>1.99554041700103E-2</v>
      </c>
      <c r="E90" s="200">
        <f t="shared" si="18"/>
        <v>4.8770611558467861E-2</v>
      </c>
      <c r="F90" s="200">
        <f t="shared" si="18"/>
        <v>5.952589905578265E-2</v>
      </c>
      <c r="G90" s="200">
        <f t="shared" si="18"/>
        <v>4.4585855503069642E-2</v>
      </c>
      <c r="H90" s="200">
        <f t="shared" si="18"/>
        <v>2.7121181425239168E-2</v>
      </c>
      <c r="I90" s="200">
        <f t="shared" si="18"/>
        <v>1.7356704313250051E-2</v>
      </c>
      <c r="J90" s="200">
        <f t="shared" si="18"/>
        <v>1.7367657024360682E-2</v>
      </c>
      <c r="K90" s="200">
        <f t="shared" si="18"/>
        <v>9.4811866214509974E-3</v>
      </c>
      <c r="L90" s="200">
        <f t="shared" si="18"/>
        <v>3.165051691807854E-2</v>
      </c>
      <c r="M90" s="200">
        <f t="shared" si="18"/>
        <v>2.7342196442811651E-2</v>
      </c>
      <c r="N90" s="200">
        <f t="shared" si="18"/>
        <v>2.8331821871947542E-2</v>
      </c>
      <c r="O90" s="200">
        <f t="shared" si="18"/>
        <v>2.7433725189998783E-2</v>
      </c>
      <c r="P90" s="200">
        <f t="shared" si="18"/>
        <v>2.6724719771407428E-2</v>
      </c>
      <c r="Q90" s="200">
        <f t="shared" si="18"/>
        <v>3.4585089129713274E-2</v>
      </c>
    </row>
    <row r="91" spans="1:17" x14ac:dyDescent="0.25">
      <c r="A91" s="72" t="s">
        <v>319</v>
      </c>
      <c r="B91" s="71">
        <f t="shared" ref="B91:Q91" si="19">IF(B$68=0,0,B$68/B$5)</f>
        <v>0.22778747250022338</v>
      </c>
      <c r="C91" s="71">
        <f t="shared" si="19"/>
        <v>0.25308039048777609</v>
      </c>
      <c r="D91" s="71">
        <f t="shared" si="19"/>
        <v>0.38401357748226483</v>
      </c>
      <c r="E91" s="71">
        <f t="shared" si="19"/>
        <v>0.48847766889713939</v>
      </c>
      <c r="F91" s="71">
        <f t="shared" si="19"/>
        <v>0.40186214294747286</v>
      </c>
      <c r="G91" s="71">
        <f t="shared" si="19"/>
        <v>0.41576744862134474</v>
      </c>
      <c r="H91" s="71">
        <f t="shared" si="19"/>
        <v>0.42916264489826472</v>
      </c>
      <c r="I91" s="71">
        <f t="shared" si="19"/>
        <v>0.40734977789193288</v>
      </c>
      <c r="J91" s="71">
        <f t="shared" si="19"/>
        <v>0.47628393825956</v>
      </c>
      <c r="K91" s="71">
        <f t="shared" si="19"/>
        <v>0.41653345126311575</v>
      </c>
      <c r="L91" s="71">
        <f t="shared" si="19"/>
        <v>0.42192324042473089</v>
      </c>
      <c r="M91" s="71">
        <f t="shared" si="19"/>
        <v>0.5402469335605864</v>
      </c>
      <c r="N91" s="71">
        <f t="shared" si="19"/>
        <v>0.55063465847480086</v>
      </c>
      <c r="O91" s="71">
        <f t="shared" si="19"/>
        <v>0.5742076463505208</v>
      </c>
      <c r="P91" s="71">
        <f t="shared" si="19"/>
        <v>0.62178142041408913</v>
      </c>
      <c r="Q91" s="71">
        <f t="shared" si="19"/>
        <v>0.61429551821411721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0.18957020606895705</v>
      </c>
      <c r="C95" s="253">
        <f>IF(C$5=0,0,C$5/OIS_fec!C$5)</f>
        <v>0.19172862393524834</v>
      </c>
      <c r="D95" s="253">
        <f>IF(D$5=0,0,D$5/OIS_fec!D$5)</f>
        <v>0.20126943818362561</v>
      </c>
      <c r="E95" s="253">
        <f>IF(E$5=0,0,E$5/OIS_fec!E$5)</f>
        <v>0.213808971067698</v>
      </c>
      <c r="F95" s="253">
        <f>IF(F$5=0,0,F$5/OIS_fec!F$5)</f>
        <v>0.20638896969850742</v>
      </c>
      <c r="G95" s="253">
        <f>IF(G$5=0,0,G$5/OIS_fec!G$5)</f>
        <v>0.208088429274531</v>
      </c>
      <c r="H95" s="253">
        <f>IF(H$5=0,0,H$5/OIS_fec!H$5)</f>
        <v>0.2106941174854669</v>
      </c>
      <c r="I95" s="253">
        <f>IF(I$5=0,0,I$5/OIS_fec!I$5)</f>
        <v>0.21156145080504263</v>
      </c>
      <c r="J95" s="253">
        <f>IF(J$5=0,0,J$5/OIS_fec!J$5)</f>
        <v>0.21693007579164089</v>
      </c>
      <c r="K95" s="253">
        <f>IF(K$5=0,0,K$5/OIS_fec!K$5)</f>
        <v>0.20901720072215518</v>
      </c>
      <c r="L95" s="253">
        <f>IF(L$5=0,0,L$5/OIS_fec!L$5)</f>
        <v>0.20620071586307864</v>
      </c>
      <c r="M95" s="253">
        <f>IF(M$5=0,0,M$5/OIS_fec!M$5)</f>
        <v>0.20976085475599279</v>
      </c>
      <c r="N95" s="253">
        <f>IF(N$5=0,0,N$5/OIS_fec!N$5)</f>
        <v>0.21054108476766978</v>
      </c>
      <c r="O95" s="253">
        <f>IF(O$5=0,0,O$5/OIS_fec!O$5)</f>
        <v>0.21587094690173467</v>
      </c>
      <c r="P95" s="253">
        <f>IF(P$5=0,0,P$5/OIS_fec!P$5)</f>
        <v>0.22217672098662528</v>
      </c>
      <c r="Q95" s="253">
        <f>IF(Q$5=0,0,Q$5/OIS_fec!Q$5)</f>
        <v>0.22865238724472503</v>
      </c>
    </row>
    <row r="96" spans="1:17" x14ac:dyDescent="0.25">
      <c r="A96" s="132" t="s">
        <v>83</v>
      </c>
      <c r="B96" s="282">
        <f>IF(B$6=0,0,B$6/OIS_fec!B$6)</f>
        <v>0.2375947758394229</v>
      </c>
      <c r="C96" s="282">
        <f>IF(C$6=0,0,C$6/OIS_fec!C$6)</f>
        <v>0.23759477583942284</v>
      </c>
      <c r="D96" s="282">
        <f>IF(D$6=0,0,D$6/OIS_fec!D$6)</f>
        <v>0.23820870351666926</v>
      </c>
      <c r="E96" s="282">
        <f>IF(E$6=0,0,E$6/OIS_fec!E$6)</f>
        <v>0.24221806340970806</v>
      </c>
      <c r="F96" s="282">
        <f>IF(F$6=0,0,F$6/OIS_fec!F$6)</f>
        <v>0.24221806340970808</v>
      </c>
      <c r="G96" s="282">
        <f>IF(G$6=0,0,G$6/OIS_fec!G$6)</f>
        <v>0.24221806340970808</v>
      </c>
      <c r="H96" s="282">
        <f>IF(H$6=0,0,H$6/OIS_fec!H$6)</f>
        <v>0.24221806340970806</v>
      </c>
      <c r="I96" s="282">
        <f>IF(I$6=0,0,I$6/OIS_fec!I$6)</f>
        <v>0.24384513732178378</v>
      </c>
      <c r="J96" s="282">
        <f>IF(J$6=0,0,J$6/OIS_fec!J$6)</f>
        <v>0.24567250797881546</v>
      </c>
      <c r="K96" s="282">
        <f>IF(K$6=0,0,K$6/OIS_fec!K$6)</f>
        <v>0.24567250797881546</v>
      </c>
      <c r="L96" s="282">
        <f>IF(L$6=0,0,L$6/OIS_fec!L$6)</f>
        <v>0.24567250797881549</v>
      </c>
      <c r="M96" s="282">
        <f>IF(M$6=0,0,M$6/OIS_fec!M$6)</f>
        <v>0.24567250797881551</v>
      </c>
      <c r="N96" s="282">
        <f>IF(N$6=0,0,N$6/OIS_fec!N$6)</f>
        <v>0.24567250797881543</v>
      </c>
      <c r="O96" s="282">
        <f>IF(O$6=0,0,O$6/OIS_fec!O$6)</f>
        <v>0.24567250797881543</v>
      </c>
      <c r="P96" s="282">
        <f>IF(P$6=0,0,P$6/OIS_fec!P$6)</f>
        <v>0.24567250797881546</v>
      </c>
      <c r="Q96" s="282">
        <f>IF(Q$6=0,0,Q$6/OIS_fec!Q$6)</f>
        <v>0.25296135090415156</v>
      </c>
    </row>
    <row r="97" spans="1:17" x14ac:dyDescent="0.25">
      <c r="A97" s="76" t="s">
        <v>82</v>
      </c>
      <c r="B97" s="281">
        <f>IF(B$7=0,0,B$7/OIS_fec!B$7)</f>
        <v>6.220710860821544E-2</v>
      </c>
      <c r="C97" s="281">
        <f>IF(C$7=0,0,C$7/OIS_fec!C$7)</f>
        <v>6.220710860821544E-2</v>
      </c>
      <c r="D97" s="281">
        <f>IF(D$7=0,0,D$7/OIS_fec!D$7)</f>
        <v>6.236784726739316E-2</v>
      </c>
      <c r="E97" s="281">
        <f>IF(E$7=0,0,E$7/OIS_fec!E$7)</f>
        <v>6.341757862379406E-2</v>
      </c>
      <c r="F97" s="281">
        <f>IF(F$7=0,0,F$7/OIS_fec!F$7)</f>
        <v>6.341757862379406E-2</v>
      </c>
      <c r="G97" s="281">
        <f>IF(G$7=0,0,G$7/OIS_fec!G$7)</f>
        <v>6.3417578623794074E-2</v>
      </c>
      <c r="H97" s="281">
        <f>IF(H$7=0,0,H$7/OIS_fec!H$7)</f>
        <v>6.341757862379406E-2</v>
      </c>
      <c r="I97" s="281">
        <f>IF(I$7=0,0,I$7/OIS_fec!I$7)</f>
        <v>6.384357941949545E-2</v>
      </c>
      <c r="J97" s="281">
        <f>IF(J$7=0,0,J$7/OIS_fec!J$7)</f>
        <v>6.4322021946389474E-2</v>
      </c>
      <c r="K97" s="281">
        <f>IF(K$7=0,0,K$7/OIS_fec!K$7)</f>
        <v>6.4322021946389474E-2</v>
      </c>
      <c r="L97" s="281">
        <f>IF(L$7=0,0,L$7/OIS_fec!L$7)</f>
        <v>6.4322021946389488E-2</v>
      </c>
      <c r="M97" s="281">
        <f>IF(M$7=0,0,M$7/OIS_fec!M$7)</f>
        <v>6.4322021946389488E-2</v>
      </c>
      <c r="N97" s="281">
        <f>IF(N$7=0,0,N$7/OIS_fec!N$7)</f>
        <v>6.4322021946389488E-2</v>
      </c>
      <c r="O97" s="281">
        <f>IF(O$7=0,0,O$7/OIS_fec!O$7)</f>
        <v>6.4322021946389488E-2</v>
      </c>
      <c r="P97" s="281">
        <f>IF(P$7=0,0,P$7/OIS_fec!P$7)</f>
        <v>6.4322021946389488E-2</v>
      </c>
      <c r="Q97" s="281">
        <f>IF(Q$7=0,0,Q$7/OIS_fec!Q$7)</f>
        <v>6.6230388163124168E-2</v>
      </c>
    </row>
    <row r="98" spans="1:17" x14ac:dyDescent="0.25">
      <c r="A98" s="76" t="s">
        <v>81</v>
      </c>
      <c r="B98" s="281">
        <f>IF(B$8=0,0,B$8/OIS_fec!B$8)</f>
        <v>0.34112576428088509</v>
      </c>
      <c r="C98" s="281">
        <f>IF(C$8=0,0,C$8/OIS_fec!C$8)</f>
        <v>0.34112576428088515</v>
      </c>
      <c r="D98" s="281">
        <f>IF(D$8=0,0,D$8/OIS_fec!D$8)</f>
        <v>0.34200720852718208</v>
      </c>
      <c r="E98" s="281">
        <f>IF(E$8=0,0,E$8/OIS_fec!E$8)</f>
        <v>0.34776363121348869</v>
      </c>
      <c r="F98" s="281">
        <f>IF(F$8=0,0,F$8/OIS_fec!F$8)</f>
        <v>0.34776363121348869</v>
      </c>
      <c r="G98" s="281">
        <f>IF(G$8=0,0,G$8/OIS_fec!G$8)</f>
        <v>0.34776363121348874</v>
      </c>
      <c r="H98" s="281">
        <f>IF(H$8=0,0,H$8/OIS_fec!H$8)</f>
        <v>0.34776363121348869</v>
      </c>
      <c r="I98" s="281">
        <f>IF(I$8=0,0,I$8/OIS_fec!I$8)</f>
        <v>0.35009969617887932</v>
      </c>
      <c r="J98" s="281">
        <f>IF(J$8=0,0,J$8/OIS_fec!J$8)</f>
        <v>0.3527233364075083</v>
      </c>
      <c r="K98" s="281">
        <f>IF(K$8=0,0,K$8/OIS_fec!K$8)</f>
        <v>0.3527233364075083</v>
      </c>
      <c r="L98" s="281">
        <f>IF(L$8=0,0,L$8/OIS_fec!L$8)</f>
        <v>0.3527233364075083</v>
      </c>
      <c r="M98" s="281">
        <f>IF(M$8=0,0,M$8/OIS_fec!M$8)</f>
        <v>0.35272333640750836</v>
      </c>
      <c r="N98" s="281">
        <f>IF(N$8=0,0,N$8/OIS_fec!N$8)</f>
        <v>0.3527233364075083</v>
      </c>
      <c r="O98" s="281">
        <f>IF(O$8=0,0,O$8/OIS_fec!O$8)</f>
        <v>0.3527233364075083</v>
      </c>
      <c r="P98" s="281">
        <f>IF(P$8=0,0,P$8/OIS_fec!P$8)</f>
        <v>0.3527233364075083</v>
      </c>
      <c r="Q98" s="281">
        <f>IF(Q$8=0,0,Q$8/OIS_fec!Q$8)</f>
        <v>0.36318826394997678</v>
      </c>
    </row>
    <row r="99" spans="1:17" x14ac:dyDescent="0.25">
      <c r="A99" s="76" t="s">
        <v>80</v>
      </c>
      <c r="B99" s="281">
        <f>IF(B$9=0,0,B$9/OIS_fec!B$9)</f>
        <v>0.23879120957894059</v>
      </c>
      <c r="C99" s="281">
        <f>IF(C$9=0,0,C$9/OIS_fec!C$9)</f>
        <v>0.23879120957894059</v>
      </c>
      <c r="D99" s="281">
        <f>IF(D$9=0,0,D$9/OIS_fec!D$9)</f>
        <v>0.23940822875423903</v>
      </c>
      <c r="E99" s="281">
        <f>IF(E$9=0,0,E$9/OIS_fec!E$9)</f>
        <v>0.24343777820503615</v>
      </c>
      <c r="F99" s="281">
        <f>IF(F$9=0,0,F$9/OIS_fec!F$9)</f>
        <v>0.24343777820503618</v>
      </c>
      <c r="G99" s="281">
        <f>IF(G$9=0,0,G$9/OIS_fec!G$9)</f>
        <v>0.2434377782050362</v>
      </c>
      <c r="H99" s="281">
        <f>IF(H$9=0,0,H$9/OIS_fec!H$9)</f>
        <v>0.24343777820503618</v>
      </c>
      <c r="I99" s="281">
        <f>IF(I$9=0,0,I$9/OIS_fec!I$9)</f>
        <v>0.24507304542068192</v>
      </c>
      <c r="J99" s="281">
        <f>IF(J$9=0,0,J$9/OIS_fec!J$9)</f>
        <v>0.24690961799682545</v>
      </c>
      <c r="K99" s="281">
        <f>IF(K$9=0,0,K$9/OIS_fec!K$9)</f>
        <v>0.24690961799682548</v>
      </c>
      <c r="L99" s="281">
        <f>IF(L$9=0,0,L$9/OIS_fec!L$9)</f>
        <v>0.24690961799682548</v>
      </c>
      <c r="M99" s="281">
        <f>IF(M$9=0,0,M$9/OIS_fec!M$9)</f>
        <v>0.24690961799682548</v>
      </c>
      <c r="N99" s="281">
        <f>IF(N$9=0,0,N$9/OIS_fec!N$9)</f>
        <v>0.24690961799682548</v>
      </c>
      <c r="O99" s="281">
        <f>IF(O$9=0,0,O$9/OIS_fec!O$9)</f>
        <v>0.24690961799682543</v>
      </c>
      <c r="P99" s="281">
        <f>IF(P$9=0,0,P$9/OIS_fec!P$9)</f>
        <v>0.2469096179968254</v>
      </c>
      <c r="Q99" s="281">
        <f>IF(Q$9=0,0,Q$9/OIS_fec!Q$9)</f>
        <v>0.25423516466519247</v>
      </c>
    </row>
    <row r="100" spans="1:17" x14ac:dyDescent="0.25">
      <c r="A100" s="129" t="s">
        <v>79</v>
      </c>
      <c r="B100" s="280">
        <f>IF(B$10=0,0,B$10/OIS_fec!B$10)</f>
        <v>0.35552927104278487</v>
      </c>
      <c r="C100" s="280">
        <f>IF(C$10=0,0,C$10/OIS_fec!C$10)</f>
        <v>0.35656067505673289</v>
      </c>
      <c r="D100" s="280">
        <f>IF(D$10=0,0,D$10/OIS_fec!D$10)</f>
        <v>0.35430926103525551</v>
      </c>
      <c r="E100" s="280">
        <f>IF(E$10=0,0,E$10/OIS_fec!E$10)</f>
        <v>0.35907775213158444</v>
      </c>
      <c r="F100" s="280">
        <f>IF(F$10=0,0,F$10/OIS_fec!F$10)</f>
        <v>0.35981942121569627</v>
      </c>
      <c r="G100" s="280">
        <f>IF(G$10=0,0,G$10/OIS_fec!G$10)</f>
        <v>0.35995719378506225</v>
      </c>
      <c r="H100" s="280">
        <f>IF(H$10=0,0,H$10/OIS_fec!H$10)</f>
        <v>0.36026033930556206</v>
      </c>
      <c r="I100" s="280">
        <f>IF(I$10=0,0,I$10/OIS_fec!I$10)</f>
        <v>0.3635253708134073</v>
      </c>
      <c r="J100" s="280">
        <f>IF(J$10=0,0,J$10/OIS_fec!J$10)</f>
        <v>0.36556257201577114</v>
      </c>
      <c r="K100" s="280">
        <f>IF(K$10=0,0,K$10/OIS_fec!K$10)</f>
        <v>0.36669640201280806</v>
      </c>
      <c r="L100" s="280">
        <f>IF(L$10=0,0,L$10/OIS_fec!L$10)</f>
        <v>0.36636865685445891</v>
      </c>
      <c r="M100" s="280">
        <f>IF(M$10=0,0,M$10/OIS_fec!M$10)</f>
        <v>0.36851401956559166</v>
      </c>
      <c r="N100" s="280">
        <f>IF(N$10=0,0,N$10/OIS_fec!N$10)</f>
        <v>0.36831108724498074</v>
      </c>
      <c r="O100" s="280">
        <f>IF(O$10=0,0,O$10/OIS_fec!O$10)</f>
        <v>0.36918228643496082</v>
      </c>
      <c r="P100" s="280">
        <f>IF(P$10=0,0,P$10/OIS_fec!P$10)</f>
        <v>0.37407400778158773</v>
      </c>
      <c r="Q100" s="280">
        <f>IF(Q$10=0,0,Q$10/OIS_fec!Q$10)</f>
        <v>0.37778570407475098</v>
      </c>
    </row>
    <row r="101" spans="1:17" x14ac:dyDescent="0.25">
      <c r="A101" s="127" t="s">
        <v>324</v>
      </c>
      <c r="B101" s="305">
        <f>IF(B$15=0,0,B$15/OIS_fec!B$15)</f>
        <v>0.20514874302134212</v>
      </c>
      <c r="C101" s="305">
        <f>IF(C$15=0,0,C$15/OIS_fec!C$15)</f>
        <v>0.20312300917220677</v>
      </c>
      <c r="D101" s="305">
        <f>IF(D$15=0,0,D$15/OIS_fec!D$15)</f>
        <v>0.20263743882537488</v>
      </c>
      <c r="E101" s="305">
        <f>IF(E$15=0,0,E$15/OIS_fec!E$15)</f>
        <v>0.20520461744268606</v>
      </c>
      <c r="F101" s="305">
        <f>IF(F$15=0,0,F$15/OIS_fec!F$15)</f>
        <v>0.20605515306425037</v>
      </c>
      <c r="G101" s="305">
        <f>IF(G$15=0,0,G$15/OIS_fec!G$15)</f>
        <v>0.2105311235269203</v>
      </c>
      <c r="H101" s="305">
        <f>IF(H$15=0,0,H$15/OIS_fec!H$15)</f>
        <v>0.21145789054335834</v>
      </c>
      <c r="I101" s="305">
        <f>IF(I$15=0,0,I$15/OIS_fec!I$15)</f>
        <v>0.21610634257083045</v>
      </c>
      <c r="J101" s="305">
        <f>IF(J$15=0,0,J$15/OIS_fec!J$15)</f>
        <v>0.21882908474211724</v>
      </c>
      <c r="K101" s="305">
        <f>IF(K$15=0,0,K$15/OIS_fec!K$15)</f>
        <v>0.21273653620119087</v>
      </c>
      <c r="L101" s="305">
        <f>IF(L$15=0,0,L$15/OIS_fec!L$15)</f>
        <v>0.20687812743730524</v>
      </c>
      <c r="M101" s="305">
        <f>IF(M$15=0,0,M$15/OIS_fec!M$15)</f>
        <v>0.20761112321551226</v>
      </c>
      <c r="N101" s="305">
        <f>IF(N$15=0,0,N$15/OIS_fec!N$15)</f>
        <v>0.20141815861177781</v>
      </c>
      <c r="O101" s="305">
        <f>IF(O$15=0,0,O$15/OIS_fec!O$15)</f>
        <v>0.22385834666745527</v>
      </c>
      <c r="P101" s="305">
        <f>IF(P$15=0,0,P$15/OIS_fec!P$15)</f>
        <v>0.22530097800185866</v>
      </c>
      <c r="Q101" s="305">
        <f>IF(Q$15=0,0,Q$15/OIS_fec!Q$15)</f>
        <v>0.22973029787486762</v>
      </c>
    </row>
    <row r="102" spans="1:17" x14ac:dyDescent="0.25">
      <c r="A102" s="127" t="s">
        <v>323</v>
      </c>
      <c r="B102" s="305">
        <f>IF(B$26=0,0,B$26/OIS_fec!B$26)</f>
        <v>0.1237631441418479</v>
      </c>
      <c r="C102" s="305">
        <f>IF(C$26=0,0,C$26/OIS_fec!C$26)</f>
        <v>0.12482957281474159</v>
      </c>
      <c r="D102" s="305">
        <f>IF(D$26=0,0,D$26/OIS_fec!D$26)</f>
        <v>0.12607936310129692</v>
      </c>
      <c r="E102" s="305">
        <f>IF(E$26=0,0,E$26/OIS_fec!E$26)</f>
        <v>0.12803594594026158</v>
      </c>
      <c r="F102" s="305">
        <f>IF(F$26=0,0,F$26/OIS_fec!F$26)</f>
        <v>0.12919675858275897</v>
      </c>
      <c r="G102" s="305">
        <f>IF(G$26=0,0,G$26/OIS_fec!G$26)</f>
        <v>0.12914774763036302</v>
      </c>
      <c r="H102" s="305">
        <f>IF(H$26=0,0,H$26/OIS_fec!H$26)</f>
        <v>0.13058964165278142</v>
      </c>
      <c r="I102" s="305">
        <f>IF(I$26=0,0,I$26/OIS_fec!I$26)</f>
        <v>0.13206507151476812</v>
      </c>
      <c r="J102" s="305">
        <f>IF(J$26=0,0,J$26/OIS_fec!J$26)</f>
        <v>0.13258994105293298</v>
      </c>
      <c r="K102" s="305">
        <f>IF(K$26=0,0,K$26/OIS_fec!K$26)</f>
        <v>0.13288221874939815</v>
      </c>
      <c r="L102" s="305">
        <f>IF(L$26=0,0,L$26/OIS_fec!L$26)</f>
        <v>0.1315857053772789</v>
      </c>
      <c r="M102" s="305">
        <f>IF(M$26=0,0,M$26/OIS_fec!M$26)</f>
        <v>0.1329969866689435</v>
      </c>
      <c r="N102" s="305">
        <f>IF(N$26=0,0,N$26/OIS_fec!N$26)</f>
        <v>0.13353637902659457</v>
      </c>
      <c r="O102" s="305">
        <f>IF(O$26=0,0,O$26/OIS_fec!O$26)</f>
        <v>0.1362028101858184</v>
      </c>
      <c r="P102" s="305">
        <f>IF(P$26=0,0,P$26/OIS_fec!P$26)</f>
        <v>0.13570142212487826</v>
      </c>
      <c r="Q102" s="305">
        <f>IF(Q$26=0,0,Q$26/OIS_fec!Q$26)</f>
        <v>0.13633376067696246</v>
      </c>
    </row>
    <row r="103" spans="1:17" x14ac:dyDescent="0.25">
      <c r="A103" s="127" t="s">
        <v>322</v>
      </c>
      <c r="B103" s="305">
        <f>IF(B$34=0,0,B$34/OIS_fec!B$34)</f>
        <v>0.14363765137281181</v>
      </c>
      <c r="C103" s="305">
        <f>IF(C$34=0,0,C$34/OIS_fec!C$34)</f>
        <v>0.14394537140678029</v>
      </c>
      <c r="D103" s="305">
        <f>IF(D$34=0,0,D$34/OIS_fec!D$34)</f>
        <v>0.1447222347265287</v>
      </c>
      <c r="E103" s="305">
        <f>IF(E$34=0,0,E$34/OIS_fec!E$34)</f>
        <v>0.14782957816456338</v>
      </c>
      <c r="F103" s="305">
        <f>IF(F$34=0,0,F$34/OIS_fec!F$34)</f>
        <v>0.14989700054190913</v>
      </c>
      <c r="G103" s="305">
        <f>IF(G$34=0,0,G$34/OIS_fec!G$34)</f>
        <v>0.15038703661750591</v>
      </c>
      <c r="H103" s="305">
        <f>IF(H$34=0,0,H$34/OIS_fec!H$34)</f>
        <v>0.15173321018836733</v>
      </c>
      <c r="I103" s="305">
        <f>IF(I$34=0,0,I$34/OIS_fec!I$34)</f>
        <v>0.15340173633470103</v>
      </c>
      <c r="J103" s="305">
        <f>IF(J$34=0,0,J$34/OIS_fec!J$34)</f>
        <v>0.15441771989680192</v>
      </c>
      <c r="K103" s="305">
        <f>IF(K$34=0,0,K$34/OIS_fec!K$34)</f>
        <v>0.15456921955208089</v>
      </c>
      <c r="L103" s="305">
        <f>IF(L$34=0,0,L$34/OIS_fec!L$34)</f>
        <v>0.15409033287607457</v>
      </c>
      <c r="M103" s="305">
        <f>IF(M$34=0,0,M$34/OIS_fec!M$34)</f>
        <v>0.15372060321858091</v>
      </c>
      <c r="N103" s="305">
        <f>IF(N$34=0,0,N$34/OIS_fec!N$34)</f>
        <v>0.15406901648470003</v>
      </c>
      <c r="O103" s="305">
        <f>IF(O$34=0,0,O$34/OIS_fec!O$34)</f>
        <v>0.15664482069733993</v>
      </c>
      <c r="P103" s="305">
        <f>IF(P$34=0,0,P$34/OIS_fec!P$34)</f>
        <v>0.15732312805432047</v>
      </c>
      <c r="Q103" s="305">
        <f>IF(Q$34=0,0,Q$34/OIS_fec!Q$34)</f>
        <v>0.16080923083561827</v>
      </c>
    </row>
    <row r="104" spans="1:17" x14ac:dyDescent="0.25">
      <c r="A104" s="127" t="s">
        <v>321</v>
      </c>
      <c r="B104" s="305">
        <f>IF(B$53=0,0,B$53/OIS_fec!B$53)</f>
        <v>0.36010690551424973</v>
      </c>
      <c r="C104" s="305">
        <f>IF(C$53=0,0,C$53/OIS_fec!C$53)</f>
        <v>0.35970600807562808</v>
      </c>
      <c r="D104" s="305">
        <f>IF(D$53=0,0,D$53/OIS_fec!D$53)</f>
        <v>0.36043549677364645</v>
      </c>
      <c r="E104" s="305">
        <f>IF(E$53=0,0,E$53/OIS_fec!E$53)</f>
        <v>0.36633516646406084</v>
      </c>
      <c r="F104" s="305">
        <f>IF(F$53=0,0,F$53/OIS_fec!F$53)</f>
        <v>0.36650348944108335</v>
      </c>
      <c r="G104" s="305">
        <f>IF(G$53=0,0,G$53/OIS_fec!G$53)</f>
        <v>0.36738929440238005</v>
      </c>
      <c r="H104" s="305">
        <f>IF(H$53=0,0,H$53/OIS_fec!H$53)</f>
        <v>0.36757270374968781</v>
      </c>
      <c r="I104" s="305">
        <f>IF(I$53=0,0,I$53/OIS_fec!I$53)</f>
        <v>0.37068066398808242</v>
      </c>
      <c r="J104" s="305">
        <f>IF(J$53=0,0,J$53/OIS_fec!J$53)</f>
        <v>0.37367687243287251</v>
      </c>
      <c r="K104" s="305">
        <f>IF(K$53=0,0,K$53/OIS_fec!K$53)</f>
        <v>0.37247114291130767</v>
      </c>
      <c r="L104" s="305">
        <f>IF(L$53=0,0,L$53/OIS_fec!L$53)</f>
        <v>0.37131175019599943</v>
      </c>
      <c r="M104" s="305">
        <f>IF(M$53=0,0,M$53/OIS_fec!M$53)</f>
        <v>0.37145681176473871</v>
      </c>
      <c r="N104" s="305">
        <f>IF(N$53=0,0,N$53/OIS_fec!N$53)</f>
        <v>0.37023120967087447</v>
      </c>
      <c r="O104" s="305">
        <f>IF(O$53=0,0,O$53/OIS_fec!O$53)</f>
        <v>0.37467217506104666</v>
      </c>
      <c r="P104" s="305">
        <f>IF(P$53=0,0,P$53/OIS_fec!P$53)</f>
        <v>0.37495767515627609</v>
      </c>
      <c r="Q104" s="305">
        <f>IF(Q$53=0,0,Q$53/OIS_fec!Q$53)</f>
        <v>0.38563597820513373</v>
      </c>
    </row>
    <row r="105" spans="1:17" x14ac:dyDescent="0.25">
      <c r="A105" s="127" t="s">
        <v>320</v>
      </c>
      <c r="B105" s="305">
        <f>IF(B$67=0,0,B$67/OIS_fec!B$67)</f>
        <v>0.17379935182270753</v>
      </c>
      <c r="C105" s="305">
        <f>IF(C$67=0,0,C$67/OIS_fec!C$67)</f>
        <v>0.17379935182270748</v>
      </c>
      <c r="D105" s="305">
        <f>IF(D$67=0,0,D$67/OIS_fec!D$67)</f>
        <v>0.17424843674889948</v>
      </c>
      <c r="E105" s="305">
        <f>IF(E$67=0,0,E$67/OIS_fec!E$67)</f>
        <v>0.17718126281029842</v>
      </c>
      <c r="F105" s="305">
        <f>IF(F$67=0,0,F$67/OIS_fec!F$67)</f>
        <v>0.17718126281029839</v>
      </c>
      <c r="G105" s="305">
        <f>IF(G$67=0,0,G$67/OIS_fec!G$67)</f>
        <v>0.17718126281029842</v>
      </c>
      <c r="H105" s="305">
        <f>IF(H$67=0,0,H$67/OIS_fec!H$67)</f>
        <v>0.17718126281029845</v>
      </c>
      <c r="I105" s="305">
        <f>IF(I$67=0,0,I$67/OIS_fec!I$67)</f>
        <v>0.17837145897638551</v>
      </c>
      <c r="J105" s="305">
        <f>IF(J$67=0,0,J$67/OIS_fec!J$67)</f>
        <v>0.17970817117727406</v>
      </c>
      <c r="K105" s="305">
        <f>IF(K$67=0,0,K$67/OIS_fec!K$67)</f>
        <v>0.17970817117727406</v>
      </c>
      <c r="L105" s="305">
        <f>IF(L$67=0,0,L$67/OIS_fec!L$67)</f>
        <v>0.17970817117727406</v>
      </c>
      <c r="M105" s="305">
        <f>IF(M$67=0,0,M$67/OIS_fec!M$67)</f>
        <v>0.17970817117727408</v>
      </c>
      <c r="N105" s="305">
        <f>IF(N$67=0,0,N$67/OIS_fec!N$67)</f>
        <v>0.17970817117727403</v>
      </c>
      <c r="O105" s="305">
        <f>IF(O$67=0,0,O$67/OIS_fec!O$67)</f>
        <v>0.17970817117727406</v>
      </c>
      <c r="P105" s="305">
        <f>IF(P$67=0,0,P$67/OIS_fec!P$67)</f>
        <v>0.17970817117727406</v>
      </c>
      <c r="Q105" s="305">
        <f>IF(Q$67=0,0,Q$67/OIS_fec!Q$67)</f>
        <v>0.18503992214479995</v>
      </c>
    </row>
    <row r="106" spans="1:17" x14ac:dyDescent="0.25">
      <c r="A106" s="72" t="s">
        <v>319</v>
      </c>
      <c r="B106" s="304">
        <f>IF(B$68=0,0,B$68/OIS_fec!B$68)</f>
        <v>0.25183903202528751</v>
      </c>
      <c r="C106" s="304">
        <f>IF(C$68=0,0,C$68/OIS_fec!C$68)</f>
        <v>0.25183903202528757</v>
      </c>
      <c r="D106" s="304">
        <f>IF(D$68=0,0,D$68/OIS_fec!D$68)</f>
        <v>0.25248976582793553</v>
      </c>
      <c r="E106" s="304">
        <f>IF(E$68=0,0,E$68/OIS_fec!E$68)</f>
        <v>0.25673949442965482</v>
      </c>
      <c r="F106" s="304">
        <f>IF(F$68=0,0,F$68/OIS_fec!F$68)</f>
        <v>0.25673949442965488</v>
      </c>
      <c r="G106" s="304">
        <f>IF(G$68=0,0,G$68/OIS_fec!G$68)</f>
        <v>0.25673949442965488</v>
      </c>
      <c r="H106" s="304">
        <f>IF(H$68=0,0,H$68/OIS_fec!H$68)</f>
        <v>0.25673949442965482</v>
      </c>
      <c r="I106" s="304">
        <f>IF(I$68=0,0,I$68/OIS_fec!I$68)</f>
        <v>0.25846411450012169</v>
      </c>
      <c r="J106" s="304">
        <f>IF(J$68=0,0,J$68/OIS_fec!J$68)</f>
        <v>0.26040103948423543</v>
      </c>
      <c r="K106" s="304">
        <f>IF(K$68=0,0,K$68/OIS_fec!K$68)</f>
        <v>0.26040103948423543</v>
      </c>
      <c r="L106" s="304">
        <f>IF(L$68=0,0,L$68/OIS_fec!L$68)</f>
        <v>0.26040103948423532</v>
      </c>
      <c r="M106" s="304">
        <f>IF(M$68=0,0,M$68/OIS_fec!M$68)</f>
        <v>0.26040103948423543</v>
      </c>
      <c r="N106" s="304">
        <f>IF(N$68=0,0,N$68/OIS_fec!N$68)</f>
        <v>0.26040103948423543</v>
      </c>
      <c r="O106" s="304">
        <f>IF(O$68=0,0,O$68/OIS_fec!O$68)</f>
        <v>0.26040103948423537</v>
      </c>
      <c r="P106" s="304">
        <f>IF(P$68=0,0,P$68/OIS_fec!P$68)</f>
        <v>0.26040103948423543</v>
      </c>
      <c r="Q106" s="304">
        <f>IF(Q$68=0,0,Q$68/OIS_fec!Q$68)</f>
        <v>0.26812686232868044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LU: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360.21418523315589</v>
      </c>
      <c r="C5" s="96">
        <f t="shared" ref="C5:Q5" si="1">SUM(C6:C10,C15,C26)</f>
        <v>364.4714751683062</v>
      </c>
      <c r="D5" s="96">
        <f t="shared" si="1"/>
        <v>365.33736521686717</v>
      </c>
      <c r="E5" s="96">
        <f t="shared" si="1"/>
        <v>347.9197435999103</v>
      </c>
      <c r="F5" s="96">
        <f t="shared" si="1"/>
        <v>399.79092811427472</v>
      </c>
      <c r="G5" s="96">
        <f t="shared" si="1"/>
        <v>378.20294427659746</v>
      </c>
      <c r="H5" s="96">
        <f t="shared" si="1"/>
        <v>433.02352760311607</v>
      </c>
      <c r="I5" s="96">
        <f t="shared" si="1"/>
        <v>411.39993862624459</v>
      </c>
      <c r="J5" s="96">
        <f t="shared" si="1"/>
        <v>402.95773641528763</v>
      </c>
      <c r="K5" s="96">
        <f t="shared" si="1"/>
        <v>348.30257604782736</v>
      </c>
      <c r="L5" s="96">
        <f t="shared" si="1"/>
        <v>397.65681137871809</v>
      </c>
      <c r="M5" s="96">
        <f t="shared" si="1"/>
        <v>390.11051609190213</v>
      </c>
      <c r="N5" s="96">
        <f t="shared" si="1"/>
        <v>358.53830694552835</v>
      </c>
      <c r="O5" s="96">
        <f t="shared" si="1"/>
        <v>338.38682079180268</v>
      </c>
      <c r="P5" s="96">
        <f t="shared" si="1"/>
        <v>341.72490154565565</v>
      </c>
      <c r="Q5" s="96">
        <f t="shared" si="1"/>
        <v>344.01889811624847</v>
      </c>
    </row>
    <row r="6" spans="1:17" x14ac:dyDescent="0.25">
      <c r="A6" s="76" t="s">
        <v>83</v>
      </c>
      <c r="B6" s="95">
        <v>2.4346126087208479</v>
      </c>
      <c r="C6" s="95">
        <v>2.4260703324416131</v>
      </c>
      <c r="D6" s="95">
        <v>2.4907086372489302</v>
      </c>
      <c r="E6" s="95">
        <v>2.6937060720656136</v>
      </c>
      <c r="F6" s="95">
        <v>2.8062545882453405</v>
      </c>
      <c r="G6" s="95">
        <v>2.7047146499416996</v>
      </c>
      <c r="H6" s="95">
        <v>2.6879395393307792</v>
      </c>
      <c r="I6" s="95">
        <v>2.6221985426880599</v>
      </c>
      <c r="J6" s="95">
        <v>2.5794163773915462</v>
      </c>
      <c r="K6" s="95">
        <v>2.2826585775539554</v>
      </c>
      <c r="L6" s="95">
        <v>2.5147546161098555</v>
      </c>
      <c r="M6" s="95">
        <v>2.3854369691370274</v>
      </c>
      <c r="N6" s="95">
        <v>2.2829586191838591</v>
      </c>
      <c r="O6" s="95">
        <v>2.2423089581990738</v>
      </c>
      <c r="P6" s="95">
        <v>2.3182378014723946</v>
      </c>
      <c r="Q6" s="95">
        <v>2.3476877947708283</v>
      </c>
    </row>
    <row r="7" spans="1:17" x14ac:dyDescent="0.25">
      <c r="A7" s="76" t="s">
        <v>82</v>
      </c>
      <c r="B7" s="95">
        <v>0.84340489094878768</v>
      </c>
      <c r="C7" s="95">
        <v>0.84090364873319079</v>
      </c>
      <c r="D7" s="95">
        <v>0.85809089938790351</v>
      </c>
      <c r="E7" s="95">
        <v>1.0373509526158442</v>
      </c>
      <c r="F7" s="95">
        <v>1.0790685481817663</v>
      </c>
      <c r="G7" s="95">
        <v>1.0873445126740049</v>
      </c>
      <c r="H7" s="95">
        <v>1.0220771443537606</v>
      </c>
      <c r="I7" s="95">
        <v>0.99755390616352502</v>
      </c>
      <c r="J7" s="95">
        <v>0.93917833438222154</v>
      </c>
      <c r="K7" s="95">
        <v>0.81533780351676022</v>
      </c>
      <c r="L7" s="95">
        <v>0.91017373359238907</v>
      </c>
      <c r="M7" s="95">
        <v>0.94996835144599923</v>
      </c>
      <c r="N7" s="95">
        <v>0.94686735792022225</v>
      </c>
      <c r="O7" s="95">
        <v>0.98964819689901462</v>
      </c>
      <c r="P7" s="95">
        <v>0.94433857955793898</v>
      </c>
      <c r="Q7" s="95">
        <v>0.9378296105809637</v>
      </c>
    </row>
    <row r="8" spans="1:17" x14ac:dyDescent="0.25">
      <c r="A8" s="76" t="s">
        <v>81</v>
      </c>
      <c r="B8" s="95">
        <v>15.905921087464172</v>
      </c>
      <c r="C8" s="95">
        <v>16.576469407833365</v>
      </c>
      <c r="D8" s="95">
        <v>16.972805391737193</v>
      </c>
      <c r="E8" s="95">
        <v>16.259629401911258</v>
      </c>
      <c r="F8" s="95">
        <v>18.391562090372545</v>
      </c>
      <c r="G8" s="95">
        <v>16.624548871434079</v>
      </c>
      <c r="H8" s="95">
        <v>19.732274130371561</v>
      </c>
      <c r="I8" s="95">
        <v>18.885410193428104</v>
      </c>
      <c r="J8" s="95">
        <v>18.424277011452954</v>
      </c>
      <c r="K8" s="95">
        <v>15.524661901198161</v>
      </c>
      <c r="L8" s="95">
        <v>18.038682216267858</v>
      </c>
      <c r="M8" s="95">
        <v>16.668228871913374</v>
      </c>
      <c r="N8" s="95">
        <v>15.048476849875366</v>
      </c>
      <c r="O8" s="95">
        <v>14.142651835867552</v>
      </c>
      <c r="P8" s="95">
        <v>14.090829590931584</v>
      </c>
      <c r="Q8" s="95">
        <v>14.371221262213115</v>
      </c>
    </row>
    <row r="9" spans="1:17" x14ac:dyDescent="0.25">
      <c r="A9" s="76" t="s">
        <v>80</v>
      </c>
      <c r="B9" s="95">
        <v>3.8207785364894815</v>
      </c>
      <c r="C9" s="95">
        <v>3.7743281196804186</v>
      </c>
      <c r="D9" s="95">
        <v>3.9517729725541191</v>
      </c>
      <c r="E9" s="95">
        <v>5.0405966066114551</v>
      </c>
      <c r="F9" s="95">
        <v>5.1418232881505483</v>
      </c>
      <c r="G9" s="95">
        <v>5.3985220009313091</v>
      </c>
      <c r="H9" s="95">
        <v>4.9265220175598134</v>
      </c>
      <c r="I9" s="95">
        <v>4.8100557039363281</v>
      </c>
      <c r="J9" s="95">
        <v>4.4934906396750449</v>
      </c>
      <c r="K9" s="95">
        <v>3.8467569392261378</v>
      </c>
      <c r="L9" s="95">
        <v>4.2875994961340158</v>
      </c>
      <c r="M9" s="95">
        <v>4.6174656316114593</v>
      </c>
      <c r="N9" s="95">
        <v>4.6107788303846018</v>
      </c>
      <c r="O9" s="95">
        <v>4.8574768002277935</v>
      </c>
      <c r="P9" s="95">
        <v>4.7553643670773997</v>
      </c>
      <c r="Q9" s="95">
        <v>4.6967193766286774</v>
      </c>
    </row>
    <row r="10" spans="1:17" x14ac:dyDescent="0.25">
      <c r="A10" s="94" t="s">
        <v>79</v>
      </c>
      <c r="B10" s="93">
        <f t="shared" ref="B10" si="2">SUM(B11:B14)</f>
        <v>8.002547131501931</v>
      </c>
      <c r="C10" s="93">
        <f t="shared" ref="C10:Q10" si="3">SUM(C11:C14)</f>
        <v>8.5125305746345745</v>
      </c>
      <c r="D10" s="93">
        <f t="shared" si="3"/>
        <v>9.7438608785200174</v>
      </c>
      <c r="E10" s="93">
        <f t="shared" si="3"/>
        <v>11.108008829733686</v>
      </c>
      <c r="F10" s="93">
        <f t="shared" si="3"/>
        <v>10.622346425126828</v>
      </c>
      <c r="G10" s="93">
        <f t="shared" si="3"/>
        <v>10.401349117297162</v>
      </c>
      <c r="H10" s="93">
        <f t="shared" si="3"/>
        <v>9.040360259169919</v>
      </c>
      <c r="I10" s="93">
        <f t="shared" si="3"/>
        <v>8.1797686852639835</v>
      </c>
      <c r="J10" s="93">
        <f t="shared" si="3"/>
        <v>8.393990142943121</v>
      </c>
      <c r="K10" s="93">
        <f t="shared" si="3"/>
        <v>7.3777063519727646</v>
      </c>
      <c r="L10" s="93">
        <f t="shared" si="3"/>
        <v>7.2212689284756557</v>
      </c>
      <c r="M10" s="93">
        <f t="shared" si="3"/>
        <v>6.6700444811533615</v>
      </c>
      <c r="N10" s="93">
        <f t="shared" si="3"/>
        <v>6.7687988610403576</v>
      </c>
      <c r="O10" s="93">
        <f t="shared" si="3"/>
        <v>6.9739762143725894</v>
      </c>
      <c r="P10" s="93">
        <f t="shared" si="3"/>
        <v>6.696686283093511</v>
      </c>
      <c r="Q10" s="93">
        <f t="shared" si="3"/>
        <v>6.7551157779474895</v>
      </c>
    </row>
    <row r="11" spans="1:17" x14ac:dyDescent="0.25">
      <c r="A11" s="92" t="s">
        <v>68</v>
      </c>
      <c r="B11" s="91">
        <v>0.64342563294005684</v>
      </c>
      <c r="C11" s="91">
        <v>0.91128150635873806</v>
      </c>
      <c r="D11" s="91">
        <v>0.87964807298414505</v>
      </c>
      <c r="E11" s="91">
        <v>0.76455610622698555</v>
      </c>
      <c r="F11" s="91">
        <v>0.8013258860671203</v>
      </c>
      <c r="G11" s="91">
        <v>0.79960689496981896</v>
      </c>
      <c r="H11" s="91">
        <v>0.35618697680601047</v>
      </c>
      <c r="I11" s="91">
        <v>0.343675685897604</v>
      </c>
      <c r="J11" s="91">
        <v>0.31969887464840174</v>
      </c>
      <c r="K11" s="91">
        <v>0.26282216668329361</v>
      </c>
      <c r="L11" s="91">
        <v>0.29946332288782895</v>
      </c>
      <c r="M11" s="91">
        <v>0.32543096069652788</v>
      </c>
      <c r="N11" s="91">
        <v>0.25178378190404244</v>
      </c>
      <c r="O11" s="91">
        <v>0.48923856861629111</v>
      </c>
      <c r="P11" s="91">
        <v>0.34878027252760868</v>
      </c>
      <c r="Q11" s="91">
        <v>0.36073979430634034</v>
      </c>
    </row>
    <row r="12" spans="1:17" x14ac:dyDescent="0.25">
      <c r="A12" s="92" t="s">
        <v>66</v>
      </c>
      <c r="B12" s="91">
        <v>3.050354492595138</v>
      </c>
      <c r="C12" s="91">
        <v>3.2526940459169884</v>
      </c>
      <c r="D12" s="91">
        <v>3.6958090397926426</v>
      </c>
      <c r="E12" s="91">
        <v>4.3208263642039295</v>
      </c>
      <c r="F12" s="91">
        <v>4.0341555138445244</v>
      </c>
      <c r="G12" s="91">
        <v>4.0468853514258205</v>
      </c>
      <c r="H12" s="91">
        <v>3.3010300853547534</v>
      </c>
      <c r="I12" s="91">
        <v>2.7244864001046745</v>
      </c>
      <c r="J12" s="91">
        <v>3.0133069796198773</v>
      </c>
      <c r="K12" s="91">
        <v>2.568254530476648</v>
      </c>
      <c r="L12" s="91">
        <v>2.3605718332223926</v>
      </c>
      <c r="M12" s="91">
        <v>2.8164860266308436</v>
      </c>
      <c r="N12" s="91">
        <v>3.1206024182162455</v>
      </c>
      <c r="O12" s="91">
        <v>3.3348743318807803</v>
      </c>
      <c r="P12" s="91">
        <v>2.4804136653270219</v>
      </c>
      <c r="Q12" s="91">
        <v>2.4677200065803291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4.3087670059667351</v>
      </c>
      <c r="C14" s="89">
        <v>4.3485550223588483</v>
      </c>
      <c r="D14" s="89">
        <v>5.1684037657432285</v>
      </c>
      <c r="E14" s="89">
        <v>6.0226263593027713</v>
      </c>
      <c r="F14" s="89">
        <v>5.7868650252151834</v>
      </c>
      <c r="G14" s="89">
        <v>5.5548568709015234</v>
      </c>
      <c r="H14" s="89">
        <v>5.3831431970091552</v>
      </c>
      <c r="I14" s="89">
        <v>5.1116065992617061</v>
      </c>
      <c r="J14" s="89">
        <v>5.0609842886748417</v>
      </c>
      <c r="K14" s="89">
        <v>4.5466296548128229</v>
      </c>
      <c r="L14" s="89">
        <v>4.5612337723654344</v>
      </c>
      <c r="M14" s="89">
        <v>3.5281274938259894</v>
      </c>
      <c r="N14" s="89">
        <v>3.3964126609200691</v>
      </c>
      <c r="O14" s="89">
        <v>3.1498633138755179</v>
      </c>
      <c r="P14" s="89">
        <v>3.8674923452388805</v>
      </c>
      <c r="Q14" s="89">
        <v>3.9266559770608196</v>
      </c>
    </row>
    <row r="15" spans="1:17" x14ac:dyDescent="0.25">
      <c r="A15" s="86" t="s">
        <v>87</v>
      </c>
      <c r="B15" s="85">
        <f t="shared" ref="B15" si="4">SUM(B16:B25)</f>
        <v>22.485478256791559</v>
      </c>
      <c r="C15" s="85">
        <f t="shared" ref="C15:Q15" si="5">SUM(C16:C25)</f>
        <v>22.882831908209447</v>
      </c>
      <c r="D15" s="85">
        <f t="shared" si="5"/>
        <v>22.361093688203312</v>
      </c>
      <c r="E15" s="85">
        <f t="shared" si="5"/>
        <v>21.243411906356144</v>
      </c>
      <c r="F15" s="85">
        <f t="shared" si="5"/>
        <v>23.575994159118888</v>
      </c>
      <c r="G15" s="85">
        <f t="shared" si="5"/>
        <v>29.740150653707019</v>
      </c>
      <c r="H15" s="85">
        <f t="shared" si="5"/>
        <v>30.139483128114577</v>
      </c>
      <c r="I15" s="85">
        <f t="shared" si="5"/>
        <v>30.100646288646594</v>
      </c>
      <c r="J15" s="85">
        <f t="shared" si="5"/>
        <v>28.825729437058047</v>
      </c>
      <c r="K15" s="85">
        <f t="shared" si="5"/>
        <v>23.573755654569119</v>
      </c>
      <c r="L15" s="85">
        <f t="shared" si="5"/>
        <v>26.638221839005066</v>
      </c>
      <c r="M15" s="85">
        <f t="shared" si="5"/>
        <v>26.132371484298506</v>
      </c>
      <c r="N15" s="85">
        <f t="shared" si="5"/>
        <v>24.048062707992237</v>
      </c>
      <c r="O15" s="85">
        <f t="shared" si="5"/>
        <v>25.350955712313983</v>
      </c>
      <c r="P15" s="85">
        <f t="shared" si="5"/>
        <v>26.614543090556314</v>
      </c>
      <c r="Q15" s="85">
        <f t="shared" si="5"/>
        <v>25.802114943379724</v>
      </c>
    </row>
    <row r="16" spans="1:17" x14ac:dyDescent="0.25">
      <c r="A16" s="88" t="s">
        <v>33</v>
      </c>
      <c r="B16" s="87">
        <v>1.355858567556971</v>
      </c>
      <c r="C16" s="87">
        <v>1.5428838088212704</v>
      </c>
      <c r="D16" s="87">
        <v>1.3252644582609014</v>
      </c>
      <c r="E16" s="87">
        <v>0.9848878184661648</v>
      </c>
      <c r="F16" s="87">
        <v>1.2451438531320707</v>
      </c>
      <c r="G16" s="87">
        <v>1.1014363704541503</v>
      </c>
      <c r="H16" s="87">
        <v>1.3705638868919074</v>
      </c>
      <c r="I16" s="87">
        <v>1.4760084664167219</v>
      </c>
      <c r="J16" s="87">
        <v>1.3601688792565674</v>
      </c>
      <c r="K16" s="87">
        <v>1.0759792530793821</v>
      </c>
      <c r="L16" s="87">
        <v>1.1390018784181619</v>
      </c>
      <c r="M16" s="87">
        <v>1.1783954528092182</v>
      </c>
      <c r="N16" s="87">
        <v>1.042704851373593</v>
      </c>
      <c r="O16" s="87">
        <v>1.0255662087759572</v>
      </c>
      <c r="P16" s="87">
        <v>0.99264181968414988</v>
      </c>
      <c r="Q16" s="87">
        <v>0.99854065719920726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1.0935224230443574</v>
      </c>
      <c r="F18" s="87">
        <v>1.0936918285374657</v>
      </c>
      <c r="G18" s="87">
        <v>0.73046743483943444</v>
      </c>
      <c r="H18" s="87">
        <v>0.72880236141076915</v>
      </c>
      <c r="I18" s="87">
        <v>0.73115078657993926</v>
      </c>
      <c r="J18" s="87">
        <v>0.73192473716610196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68</v>
      </c>
      <c r="B19" s="87">
        <v>2.4464719999501923</v>
      </c>
      <c r="C19" s="87">
        <v>3.411624758551937</v>
      </c>
      <c r="D19" s="87">
        <v>2.7849809662450529</v>
      </c>
      <c r="E19" s="87">
        <v>1.21868922948509</v>
      </c>
      <c r="F19" s="87">
        <v>1.7688845210383111</v>
      </c>
      <c r="G19" s="87">
        <v>0.88377088204973997</v>
      </c>
      <c r="H19" s="87">
        <v>0.49391021303077809</v>
      </c>
      <c r="I19" s="87">
        <v>0.51613548210356341</v>
      </c>
      <c r="J19" s="87">
        <v>0.13801127588027334</v>
      </c>
      <c r="K19" s="87">
        <v>0.11023067307583312</v>
      </c>
      <c r="L19" s="87">
        <v>0.51357273548590754</v>
      </c>
      <c r="M19" s="87">
        <v>0.54840731815749522</v>
      </c>
      <c r="N19" s="87">
        <v>0.42469609175572248</v>
      </c>
      <c r="O19" s="87">
        <v>1.0129865869715571</v>
      </c>
      <c r="P19" s="87">
        <v>9.795929540182588E-3</v>
      </c>
      <c r="Q19" s="87">
        <v>1.2136799120755137</v>
      </c>
    </row>
    <row r="20" spans="1:17" x14ac:dyDescent="0.25">
      <c r="A20" s="88" t="s">
        <v>29</v>
      </c>
      <c r="B20" s="87">
        <v>0.69475099885233071</v>
      </c>
      <c r="C20" s="87">
        <v>0.87098566184489834</v>
      </c>
      <c r="D20" s="87">
        <v>0.69236319644967692</v>
      </c>
      <c r="E20" s="87">
        <v>0.70158085027578543</v>
      </c>
      <c r="F20" s="87">
        <v>0.70200928472761059</v>
      </c>
      <c r="G20" s="87">
        <v>0.35287137006495345</v>
      </c>
      <c r="H20" s="87">
        <v>0.35106952816129378</v>
      </c>
      <c r="I20" s="87">
        <v>0.18604540131405345</v>
      </c>
      <c r="J20" s="87">
        <v>0.18683583647821819</v>
      </c>
      <c r="K20" s="87">
        <v>0.54198200622694592</v>
      </c>
      <c r="L20" s="87">
        <v>0.71184634700480409</v>
      </c>
      <c r="M20" s="87">
        <v>0.48075066059593985</v>
      </c>
      <c r="N20" s="87">
        <v>0.47199867193795914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0.37939790668906614</v>
      </c>
      <c r="C21" s="87">
        <v>0.38705751675715089</v>
      </c>
      <c r="D21" s="87">
        <v>0.18539504024433714</v>
      </c>
      <c r="E21" s="87">
        <v>0.1874557361795032</v>
      </c>
      <c r="F21" s="87">
        <v>0.18823519046446088</v>
      </c>
      <c r="G21" s="87">
        <v>0.19274996444966117</v>
      </c>
      <c r="H21" s="87">
        <v>0.18880978679458763</v>
      </c>
      <c r="I21" s="87">
        <v>0.18906235376780198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17.608998783743001</v>
      </c>
      <c r="C22" s="87">
        <v>16.670280162234189</v>
      </c>
      <c r="D22" s="87">
        <v>17.373090027003343</v>
      </c>
      <c r="E22" s="87">
        <v>12.895176075219833</v>
      </c>
      <c r="F22" s="87">
        <v>12.948179019575665</v>
      </c>
      <c r="G22" s="87">
        <v>13.087891746084933</v>
      </c>
      <c r="H22" s="87">
        <v>12.481985111325525</v>
      </c>
      <c r="I22" s="87">
        <v>13.364083615075895</v>
      </c>
      <c r="J22" s="87">
        <v>12.361506497370176</v>
      </c>
      <c r="K22" s="87">
        <v>10.583094310043283</v>
      </c>
      <c r="L22" s="87">
        <v>10.514537412921339</v>
      </c>
      <c r="M22" s="87">
        <v>12.401167316384225</v>
      </c>
      <c r="N22" s="87">
        <v>10.114125034030943</v>
      </c>
      <c r="O22" s="87">
        <v>10.644263052008874</v>
      </c>
      <c r="P22" s="87">
        <v>10.953199477588631</v>
      </c>
      <c r="Q22" s="87">
        <v>16.412055269567606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7.7471113762758392</v>
      </c>
      <c r="H24" s="87">
        <v>7.5479088067778957</v>
      </c>
      <c r="I24" s="87">
        <v>8.072199551445653</v>
      </c>
      <c r="J24" s="87">
        <v>8.6379588494661608</v>
      </c>
      <c r="K24" s="87">
        <v>6.6314596749079451</v>
      </c>
      <c r="L24" s="87">
        <v>7.5939485851271069</v>
      </c>
      <c r="M24" s="87">
        <v>6.9163499364107963</v>
      </c>
      <c r="N24" s="87">
        <v>6.009973725405894</v>
      </c>
      <c r="O24" s="87">
        <v>6.2912904999340311</v>
      </c>
      <c r="P24" s="87">
        <v>7.680347349833939</v>
      </c>
      <c r="Q24" s="87">
        <v>7.1099807634675196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4.162099773685414</v>
      </c>
      <c r="F25" s="87">
        <v>5.6298504616433052</v>
      </c>
      <c r="G25" s="87">
        <v>5.6438515094883073</v>
      </c>
      <c r="H25" s="87">
        <v>6.976433433721823</v>
      </c>
      <c r="I25" s="87">
        <v>5.5659606319429642</v>
      </c>
      <c r="J25" s="87">
        <v>5.4093233614405518</v>
      </c>
      <c r="K25" s="87">
        <v>4.6310097372357308</v>
      </c>
      <c r="L25" s="87">
        <v>6.1653148800477497</v>
      </c>
      <c r="M25" s="87">
        <v>4.6073007999408349</v>
      </c>
      <c r="N25" s="87">
        <v>5.9845643334881231</v>
      </c>
      <c r="O25" s="87">
        <v>6.3768493646235651</v>
      </c>
      <c r="P25" s="87">
        <v>6.978558513909408</v>
      </c>
      <c r="Q25" s="87">
        <v>6.7858341069879091E-2</v>
      </c>
    </row>
    <row r="26" spans="1:17" x14ac:dyDescent="0.25">
      <c r="A26" s="86" t="s">
        <v>85</v>
      </c>
      <c r="B26" s="85">
        <f t="shared" ref="B26" si="6">SUM(B27:B36)</f>
        <v>306.7214427212391</v>
      </c>
      <c r="C26" s="85">
        <f t="shared" ref="C26:Q26" si="7">SUM(C27:C36)</f>
        <v>309.45834117677362</v>
      </c>
      <c r="D26" s="85">
        <f t="shared" si="7"/>
        <v>308.95903274921568</v>
      </c>
      <c r="E26" s="85">
        <f t="shared" si="7"/>
        <v>290.53703983061632</v>
      </c>
      <c r="F26" s="85">
        <f t="shared" si="7"/>
        <v>338.1738790150788</v>
      </c>
      <c r="G26" s="85">
        <f t="shared" si="7"/>
        <v>312.24631447061216</v>
      </c>
      <c r="H26" s="85">
        <f t="shared" si="7"/>
        <v>365.47487138421565</v>
      </c>
      <c r="I26" s="85">
        <f t="shared" si="7"/>
        <v>345.80430530611801</v>
      </c>
      <c r="J26" s="85">
        <f t="shared" si="7"/>
        <v>339.30165447238471</v>
      </c>
      <c r="K26" s="85">
        <f t="shared" si="7"/>
        <v>294.88169881979047</v>
      </c>
      <c r="L26" s="85">
        <f t="shared" si="7"/>
        <v>338.04611054913323</v>
      </c>
      <c r="M26" s="85">
        <f t="shared" si="7"/>
        <v>332.68700030234243</v>
      </c>
      <c r="N26" s="85">
        <f t="shared" si="7"/>
        <v>304.83236371913171</v>
      </c>
      <c r="O26" s="85">
        <f t="shared" si="7"/>
        <v>283.82980307392268</v>
      </c>
      <c r="P26" s="85">
        <f t="shared" si="7"/>
        <v>286.30490183296649</v>
      </c>
      <c r="Q26" s="85">
        <f t="shared" si="7"/>
        <v>289.10820935072769</v>
      </c>
    </row>
    <row r="27" spans="1:17" x14ac:dyDescent="0.25">
      <c r="A27" s="84" t="s">
        <v>33</v>
      </c>
      <c r="B27" s="83">
        <v>47.8816499961505</v>
      </c>
      <c r="C27" s="83">
        <v>52.636832081650837</v>
      </c>
      <c r="D27" s="83">
        <v>34.004212760153059</v>
      </c>
      <c r="E27" s="83">
        <v>25.486911474142154</v>
      </c>
      <c r="F27" s="83">
        <v>36.293137647021716</v>
      </c>
      <c r="G27" s="83">
        <v>35.157031366815126</v>
      </c>
      <c r="H27" s="83">
        <v>42.780203978895379</v>
      </c>
      <c r="I27" s="83">
        <v>37.363029644523735</v>
      </c>
      <c r="J27" s="83">
        <v>36.222247101186603</v>
      </c>
      <c r="K27" s="83">
        <v>33.742679274089184</v>
      </c>
      <c r="L27" s="83">
        <v>32.978535391337353</v>
      </c>
      <c r="M27" s="83">
        <v>34.722951695744754</v>
      </c>
      <c r="N27" s="83">
        <v>31.41647345799732</v>
      </c>
      <c r="O27" s="83">
        <v>28.349104167557275</v>
      </c>
      <c r="P27" s="83">
        <v>30.543759920788293</v>
      </c>
      <c r="Q27" s="83">
        <v>28.374267425596504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2.5163295288836185</v>
      </c>
      <c r="C29" s="83">
        <v>2.3816022609010878</v>
      </c>
      <c r="D29" s="83">
        <v>1.973936566202926</v>
      </c>
      <c r="E29" s="83">
        <v>1.6159986179401415</v>
      </c>
      <c r="F29" s="83">
        <v>1.1971777036290696</v>
      </c>
      <c r="G29" s="83">
        <v>1.2047184606464549</v>
      </c>
      <c r="H29" s="83">
        <v>1.0755265550694943</v>
      </c>
      <c r="I29" s="83">
        <v>1.0753680754087165</v>
      </c>
      <c r="J29" s="83">
        <v>1.0723562285717667</v>
      </c>
      <c r="K29" s="83">
        <v>0.14045866433234544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84" t="s">
        <v>68</v>
      </c>
      <c r="B30" s="83">
        <v>5.3906422724016183</v>
      </c>
      <c r="C30" s="83">
        <v>6.1532735045669567</v>
      </c>
      <c r="D30" s="83">
        <v>5.4567250204151927</v>
      </c>
      <c r="E30" s="83">
        <v>3.4418559942133409</v>
      </c>
      <c r="F30" s="83">
        <v>4.8920928704328892</v>
      </c>
      <c r="G30" s="83">
        <v>3.263011854313274</v>
      </c>
      <c r="H30" s="83">
        <v>1.9724464954980694</v>
      </c>
      <c r="I30" s="83">
        <v>1.7979686164554805</v>
      </c>
      <c r="J30" s="83">
        <v>1.0048966812544782</v>
      </c>
      <c r="K30" s="83">
        <v>0.92529834099323305</v>
      </c>
      <c r="L30" s="83">
        <v>2.1995533107306398</v>
      </c>
      <c r="M30" s="83">
        <v>1.8195513505834042</v>
      </c>
      <c r="N30" s="83">
        <v>1.9894163750027261</v>
      </c>
      <c r="O30" s="83">
        <v>3.0741243431785654</v>
      </c>
      <c r="P30" s="83">
        <v>2.2581987196181501</v>
      </c>
      <c r="Q30" s="83">
        <v>2.7897331196897319</v>
      </c>
    </row>
    <row r="31" spans="1:17" x14ac:dyDescent="0.25">
      <c r="A31" s="84" t="s">
        <v>29</v>
      </c>
      <c r="B31" s="83">
        <v>0.82679580050194346</v>
      </c>
      <c r="C31" s="83">
        <v>0.82583729318897159</v>
      </c>
      <c r="D31" s="83">
        <v>0.8246906595572423</v>
      </c>
      <c r="E31" s="83">
        <v>0.43352868247230414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113.3696190162713</v>
      </c>
      <c r="C33" s="83">
        <v>125.49417272758869</v>
      </c>
      <c r="D33" s="83">
        <v>122.35270298856921</v>
      </c>
      <c r="E33" s="83">
        <v>120.26485341079052</v>
      </c>
      <c r="F33" s="83">
        <v>132.31514996268206</v>
      </c>
      <c r="G33" s="83">
        <v>132.17822844671281</v>
      </c>
      <c r="H33" s="83">
        <v>147.3422620084184</v>
      </c>
      <c r="I33" s="83">
        <v>145.6377802929953</v>
      </c>
      <c r="J33" s="83">
        <v>139.4843526705238</v>
      </c>
      <c r="K33" s="83">
        <v>122.08977361468934</v>
      </c>
      <c r="L33" s="83">
        <v>132.76859074423666</v>
      </c>
      <c r="M33" s="83">
        <v>128.7624218952931</v>
      </c>
      <c r="N33" s="83">
        <v>123.59020987924087</v>
      </c>
      <c r="O33" s="83">
        <v>112.79962366258633</v>
      </c>
      <c r="P33" s="83">
        <v>116.89287136165267</v>
      </c>
      <c r="Q33" s="83">
        <v>114.94833525079422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2.3527869584668823</v>
      </c>
      <c r="C35" s="83">
        <v>5.109275331590923</v>
      </c>
      <c r="D35" s="83">
        <v>6.6063979433347821</v>
      </c>
      <c r="E35" s="83">
        <v>6.9137910582641489</v>
      </c>
      <c r="F35" s="83">
        <v>7.6693934778427373</v>
      </c>
      <c r="G35" s="83">
        <v>8.0846992026461262</v>
      </c>
      <c r="H35" s="83">
        <v>8.7118907314361937</v>
      </c>
      <c r="I35" s="83">
        <v>9.7244361800325692</v>
      </c>
      <c r="J35" s="83">
        <v>9.9627603038948145</v>
      </c>
      <c r="K35" s="83">
        <v>6.1768133975589805</v>
      </c>
      <c r="L35" s="83">
        <v>9.7837439048908905</v>
      </c>
      <c r="M35" s="83">
        <v>8.5220265213594022</v>
      </c>
      <c r="N35" s="83">
        <v>9.1514848738248915</v>
      </c>
      <c r="O35" s="83">
        <v>10.18916235998212</v>
      </c>
      <c r="P35" s="83">
        <v>9.8318916857374976</v>
      </c>
      <c r="Q35" s="83">
        <v>9.1591443279549889</v>
      </c>
    </row>
    <row r="36" spans="1:17" x14ac:dyDescent="0.25">
      <c r="A36" s="82" t="s">
        <v>21</v>
      </c>
      <c r="B36" s="81">
        <v>134.38361914856321</v>
      </c>
      <c r="C36" s="81">
        <v>116.85734797728614</v>
      </c>
      <c r="D36" s="81">
        <v>137.74036681098332</v>
      </c>
      <c r="E36" s="81">
        <v>132.38010059279372</v>
      </c>
      <c r="F36" s="81">
        <v>155.80692735347029</v>
      </c>
      <c r="G36" s="81">
        <v>132.35862513947836</v>
      </c>
      <c r="H36" s="81">
        <v>163.5925416148981</v>
      </c>
      <c r="I36" s="81">
        <v>150.20572249670221</v>
      </c>
      <c r="J36" s="81">
        <v>151.55504148695326</v>
      </c>
      <c r="K36" s="81">
        <v>131.80667552812736</v>
      </c>
      <c r="L36" s="81">
        <v>160.31568719793768</v>
      </c>
      <c r="M36" s="81">
        <v>158.86004883936178</v>
      </c>
      <c r="N36" s="81">
        <v>138.68477913306589</v>
      </c>
      <c r="O36" s="81">
        <v>129.4177885406184</v>
      </c>
      <c r="P36" s="81">
        <v>126.77818014516986</v>
      </c>
      <c r="Q36" s="81">
        <v>133.83672922669226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6.7587915982403523E-3</v>
      </c>
      <c r="C41" s="75">
        <f t="shared" si="9"/>
        <v>6.6564065989561973E-3</v>
      </c>
      <c r="D41" s="75">
        <f t="shared" si="9"/>
        <v>6.8175578913764424E-3</v>
      </c>
      <c r="E41" s="75">
        <f t="shared" si="9"/>
        <v>7.7423202379777447E-3</v>
      </c>
      <c r="F41" s="75">
        <f t="shared" si="9"/>
        <v>7.0193053191122219E-3</v>
      </c>
      <c r="G41" s="75">
        <f t="shared" si="9"/>
        <v>7.151490200889646E-3</v>
      </c>
      <c r="H41" s="75">
        <f t="shared" si="9"/>
        <v>6.2073752763715569E-3</v>
      </c>
      <c r="I41" s="75">
        <f t="shared" si="9"/>
        <v>6.3738428144743068E-3</v>
      </c>
      <c r="J41" s="75">
        <f t="shared" si="9"/>
        <v>6.4012082267933023E-3</v>
      </c>
      <c r="K41" s="75">
        <f t="shared" si="9"/>
        <v>6.5536655038707231E-3</v>
      </c>
      <c r="L41" s="75">
        <f t="shared" si="9"/>
        <v>6.3239319537641923E-3</v>
      </c>
      <c r="M41" s="75">
        <f t="shared" si="9"/>
        <v>6.1147722779538371E-3</v>
      </c>
      <c r="N41" s="75">
        <f t="shared" si="9"/>
        <v>6.3674050302544166E-3</v>
      </c>
      <c r="O41" s="75">
        <f t="shared" si="9"/>
        <v>6.6264665773691179E-3</v>
      </c>
      <c r="P41" s="75">
        <f t="shared" si="9"/>
        <v>6.7839299711164591E-3</v>
      </c>
      <c r="Q41" s="75">
        <f t="shared" si="9"/>
        <v>6.8242989196992138E-3</v>
      </c>
    </row>
    <row r="42" spans="1:17" x14ac:dyDescent="0.25">
      <c r="A42" s="76" t="s">
        <v>82</v>
      </c>
      <c r="B42" s="75">
        <f t="shared" ref="B42:Q42" si="10">IF(B7=0,0,B7/B$5)</f>
        <v>2.341398327783446E-3</v>
      </c>
      <c r="C42" s="75">
        <f t="shared" si="10"/>
        <v>2.3071864494879249E-3</v>
      </c>
      <c r="D42" s="75">
        <f t="shared" si="10"/>
        <v>2.3487630368126565E-3</v>
      </c>
      <c r="E42" s="75">
        <f t="shared" si="10"/>
        <v>2.9815811597307456E-3</v>
      </c>
      <c r="F42" s="75">
        <f t="shared" si="10"/>
        <v>2.6990821259289042E-3</v>
      </c>
      <c r="G42" s="75">
        <f t="shared" si="10"/>
        <v>2.8750292115092028E-3</v>
      </c>
      <c r="H42" s="75">
        <f t="shared" si="10"/>
        <v>2.3603270473805216E-3</v>
      </c>
      <c r="I42" s="75">
        <f t="shared" si="10"/>
        <v>2.424778937728037E-3</v>
      </c>
      <c r="J42" s="75">
        <f t="shared" si="10"/>
        <v>2.330711758352508E-3</v>
      </c>
      <c r="K42" s="75">
        <f t="shared" si="10"/>
        <v>2.340889386373076E-3</v>
      </c>
      <c r="L42" s="75">
        <f t="shared" si="10"/>
        <v>2.2888423071057698E-3</v>
      </c>
      <c r="M42" s="75">
        <f t="shared" si="10"/>
        <v>2.4351262328498879E-3</v>
      </c>
      <c r="N42" s="75">
        <f t="shared" si="10"/>
        <v>2.640909882089885E-3</v>
      </c>
      <c r="O42" s="75">
        <f t="shared" si="10"/>
        <v>2.9246062083130293E-3</v>
      </c>
      <c r="P42" s="75">
        <f t="shared" si="10"/>
        <v>2.7634467821531349E-3</v>
      </c>
      <c r="Q42" s="75">
        <f t="shared" si="10"/>
        <v>2.7260991059394036E-3</v>
      </c>
    </row>
    <row r="43" spans="1:17" x14ac:dyDescent="0.25">
      <c r="A43" s="76" t="s">
        <v>81</v>
      </c>
      <c r="B43" s="75">
        <f t="shared" ref="B43:Q43" si="11">IF(B8=0,0,B8/B$5)</f>
        <v>4.415684262175501E-2</v>
      </c>
      <c r="C43" s="75">
        <f t="shared" si="11"/>
        <v>4.5480841539598284E-2</v>
      </c>
      <c r="D43" s="75">
        <f t="shared" si="11"/>
        <v>4.6457896201397307E-2</v>
      </c>
      <c r="E43" s="75">
        <f t="shared" si="11"/>
        <v>4.6733850840638094E-2</v>
      </c>
      <c r="F43" s="75">
        <f t="shared" si="11"/>
        <v>4.6002950034713073E-2</v>
      </c>
      <c r="G43" s="75">
        <f t="shared" si="11"/>
        <v>4.3956688130052657E-2</v>
      </c>
      <c r="H43" s="75">
        <f t="shared" si="11"/>
        <v>4.556859586728277E-2</v>
      </c>
      <c r="I43" s="75">
        <f t="shared" si="11"/>
        <v>4.5905233375801338E-2</v>
      </c>
      <c r="J43" s="75">
        <f t="shared" si="11"/>
        <v>4.5722604001489926E-2</v>
      </c>
      <c r="K43" s="75">
        <f t="shared" si="11"/>
        <v>4.4572343039651775E-2</v>
      </c>
      <c r="L43" s="75">
        <f t="shared" si="11"/>
        <v>4.536243740859322E-2</v>
      </c>
      <c r="M43" s="75">
        <f t="shared" si="11"/>
        <v>4.2726940660032547E-2</v>
      </c>
      <c r="N43" s="75">
        <f t="shared" si="11"/>
        <v>4.1971740699276623E-2</v>
      </c>
      <c r="O43" s="75">
        <f t="shared" si="11"/>
        <v>4.1794334078303304E-2</v>
      </c>
      <c r="P43" s="75">
        <f t="shared" si="11"/>
        <v>4.1234424319671649E-2</v>
      </c>
      <c r="Q43" s="75">
        <f t="shared" si="11"/>
        <v>4.1774511054206369E-2</v>
      </c>
    </row>
    <row r="44" spans="1:17" x14ac:dyDescent="0.25">
      <c r="A44" s="76" t="s">
        <v>80</v>
      </c>
      <c r="B44" s="75">
        <f t="shared" ref="B44:Q44" si="12">IF(B9=0,0,B9/B$5)</f>
        <v>1.0606963004570199E-2</v>
      </c>
      <c r="C44" s="75">
        <f t="shared" si="12"/>
        <v>1.0355620060355899E-2</v>
      </c>
      <c r="D44" s="75">
        <f t="shared" si="12"/>
        <v>1.0816777446808144E-2</v>
      </c>
      <c r="E44" s="75">
        <f t="shared" si="12"/>
        <v>1.4487814213866173E-2</v>
      </c>
      <c r="F44" s="75">
        <f t="shared" si="12"/>
        <v>1.2861280550820376E-2</v>
      </c>
      <c r="G44" s="75">
        <f t="shared" si="12"/>
        <v>1.4274140597337915E-2</v>
      </c>
      <c r="H44" s="75">
        <f t="shared" si="12"/>
        <v>1.1377030815921795E-2</v>
      </c>
      <c r="I44" s="75">
        <f t="shared" si="12"/>
        <v>1.1691921296824127E-2</v>
      </c>
      <c r="J44" s="75">
        <f t="shared" si="12"/>
        <v>1.115127030355377E-2</v>
      </c>
      <c r="K44" s="75">
        <f t="shared" si="12"/>
        <v>1.1044296550646007E-2</v>
      </c>
      <c r="L44" s="75">
        <f t="shared" si="12"/>
        <v>1.0782160328823381E-2</v>
      </c>
      <c r="M44" s="75">
        <f t="shared" si="12"/>
        <v>1.1836301358571112E-2</v>
      </c>
      <c r="N44" s="75">
        <f t="shared" si="12"/>
        <v>1.2859933627915255E-2</v>
      </c>
      <c r="O44" s="75">
        <f t="shared" si="12"/>
        <v>1.4354804920775639E-2</v>
      </c>
      <c r="P44" s="75">
        <f t="shared" si="12"/>
        <v>1.3915767758124781E-2</v>
      </c>
      <c r="Q44" s="75">
        <f t="shared" si="12"/>
        <v>1.3652503982620148E-2</v>
      </c>
    </row>
    <row r="45" spans="1:17" x14ac:dyDescent="0.25">
      <c r="A45" s="76" t="s">
        <v>79</v>
      </c>
      <c r="B45" s="75">
        <f t="shared" ref="B45:Q45" si="13">IF(B10=0,0,B10/B$5)</f>
        <v>2.2216079931227921E-2</v>
      </c>
      <c r="C45" s="75">
        <f t="shared" si="13"/>
        <v>2.3355821112485263E-2</v>
      </c>
      <c r="D45" s="75">
        <f t="shared" si="13"/>
        <v>2.6670857695423471E-2</v>
      </c>
      <c r="E45" s="75">
        <f t="shared" si="13"/>
        <v>3.1926928649692619E-2</v>
      </c>
      <c r="F45" s="75">
        <f t="shared" si="13"/>
        <v>2.6569753534003596E-2</v>
      </c>
      <c r="G45" s="75">
        <f t="shared" si="13"/>
        <v>2.7502031051588455E-2</v>
      </c>
      <c r="H45" s="75">
        <f t="shared" si="13"/>
        <v>2.0877295765452684E-2</v>
      </c>
      <c r="I45" s="75">
        <f t="shared" si="13"/>
        <v>1.9882765934720457E-2</v>
      </c>
      <c r="J45" s="75">
        <f t="shared" si="13"/>
        <v>2.0830944251414713E-2</v>
      </c>
      <c r="K45" s="75">
        <f t="shared" si="13"/>
        <v>2.1181888562775635E-2</v>
      </c>
      <c r="L45" s="75">
        <f t="shared" si="13"/>
        <v>1.8159550451150967E-2</v>
      </c>
      <c r="M45" s="75">
        <f t="shared" si="13"/>
        <v>1.7097833065289721E-2</v>
      </c>
      <c r="N45" s="75">
        <f t="shared" si="13"/>
        <v>1.8878872159310778E-2</v>
      </c>
      <c r="O45" s="75">
        <f t="shared" si="13"/>
        <v>2.0609479406006263E-2</v>
      </c>
      <c r="P45" s="75">
        <f t="shared" si="13"/>
        <v>1.9596717279904783E-2</v>
      </c>
      <c r="Q45" s="75">
        <f t="shared" si="13"/>
        <v>1.963588574620935E-2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6.2422522983755849E-2</v>
      </c>
      <c r="C46" s="73">
        <f t="shared" si="14"/>
        <v>6.2783601645760009E-2</v>
      </c>
      <c r="D46" s="73">
        <f t="shared" si="14"/>
        <v>6.1206697746149202E-2</v>
      </c>
      <c r="E46" s="73">
        <f t="shared" si="14"/>
        <v>6.1058368480476258E-2</v>
      </c>
      <c r="F46" s="73">
        <f t="shared" si="14"/>
        <v>5.8970808243002493E-2</v>
      </c>
      <c r="G46" s="73">
        <f t="shared" si="14"/>
        <v>7.8635428686553696E-2</v>
      </c>
      <c r="H46" s="73">
        <f t="shared" si="14"/>
        <v>6.9602414665418957E-2</v>
      </c>
      <c r="I46" s="73">
        <f t="shared" si="14"/>
        <v>7.3166384976038917E-2</v>
      </c>
      <c r="J46" s="73">
        <f t="shared" si="14"/>
        <v>7.1535366695008165E-2</v>
      </c>
      <c r="K46" s="73">
        <f t="shared" si="14"/>
        <v>6.7681829752910233E-2</v>
      </c>
      <c r="L46" s="73">
        <f t="shared" si="14"/>
        <v>6.6987968209692023E-2</v>
      </c>
      <c r="M46" s="73">
        <f t="shared" si="14"/>
        <v>6.6987098287148578E-2</v>
      </c>
      <c r="N46" s="73">
        <f t="shared" si="14"/>
        <v>6.7072505900034246E-2</v>
      </c>
      <c r="O46" s="73">
        <f t="shared" si="14"/>
        <v>7.4917089421492333E-2</v>
      </c>
      <c r="P46" s="73">
        <f t="shared" si="14"/>
        <v>7.7882949033494756E-2</v>
      </c>
      <c r="Q46" s="73">
        <f t="shared" si="14"/>
        <v>7.5002027750989575E-2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0.85149740153266718</v>
      </c>
      <c r="C47" s="71">
        <f t="shared" si="15"/>
        <v>0.84906052259335651</v>
      </c>
      <c r="D47" s="71">
        <f t="shared" si="15"/>
        <v>0.84568144998203276</v>
      </c>
      <c r="E47" s="71">
        <f t="shared" si="15"/>
        <v>0.83506913641761837</v>
      </c>
      <c r="F47" s="71">
        <f t="shared" si="15"/>
        <v>0.84587682019241928</v>
      </c>
      <c r="G47" s="71">
        <f t="shared" si="15"/>
        <v>0.8256051921220684</v>
      </c>
      <c r="H47" s="71">
        <f t="shared" si="15"/>
        <v>0.84400696056217173</v>
      </c>
      <c r="I47" s="71">
        <f t="shared" si="15"/>
        <v>0.84055507266441287</v>
      </c>
      <c r="J47" s="71">
        <f t="shared" si="15"/>
        <v>0.84202789476338769</v>
      </c>
      <c r="K47" s="71">
        <f t="shared" si="15"/>
        <v>0.84662508720377261</v>
      </c>
      <c r="L47" s="71">
        <f t="shared" si="15"/>
        <v>0.8500951093408704</v>
      </c>
      <c r="M47" s="71">
        <f t="shared" si="15"/>
        <v>0.85280192811815436</v>
      </c>
      <c r="N47" s="71">
        <f t="shared" si="15"/>
        <v>0.85020863270111879</v>
      </c>
      <c r="O47" s="71">
        <f t="shared" si="15"/>
        <v>0.8387732193877403</v>
      </c>
      <c r="P47" s="71">
        <f t="shared" si="15"/>
        <v>0.83782276485553442</v>
      </c>
      <c r="Q47" s="71">
        <f t="shared" si="15"/>
        <v>0.84038467344033596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117.11872636011232</v>
      </c>
      <c r="C5" s="96">
        <v>112.23584490466794</v>
      </c>
      <c r="D5" s="96">
        <v>85.31309387231984</v>
      </c>
      <c r="E5" s="96">
        <v>105.44995093334393</v>
      </c>
      <c r="F5" s="96">
        <v>106.68621081542381</v>
      </c>
      <c r="G5" s="96">
        <v>95.85910385026169</v>
      </c>
      <c r="H5" s="96">
        <v>86.175735487307989</v>
      </c>
      <c r="I5" s="96">
        <v>88.559263812636132</v>
      </c>
      <c r="J5" s="96">
        <v>76.521266130456013</v>
      </c>
      <c r="K5" s="96">
        <v>78.894617684760263</v>
      </c>
      <c r="L5" s="96">
        <v>85.305849431571858</v>
      </c>
      <c r="M5" s="96">
        <v>79.139045137477495</v>
      </c>
      <c r="N5" s="96">
        <v>73.293933989005211</v>
      </c>
      <c r="O5" s="96">
        <v>64.707014155207432</v>
      </c>
      <c r="P5" s="96">
        <v>55.473845049803792</v>
      </c>
      <c r="Q5" s="96">
        <v>62.99799366898327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1.9629096935025392</v>
      </c>
      <c r="C10" s="158">
        <v>1.9367574589655927</v>
      </c>
      <c r="D10" s="158">
        <v>2.2072784863454507</v>
      </c>
      <c r="E10" s="158">
        <v>3.9302028909835292</v>
      </c>
      <c r="F10" s="158">
        <v>3.0928265008734379</v>
      </c>
      <c r="G10" s="158">
        <v>2.8445923705453673</v>
      </c>
      <c r="H10" s="158">
        <v>2.6119021682566856</v>
      </c>
      <c r="I10" s="158">
        <v>2.4212356842941967</v>
      </c>
      <c r="J10" s="158">
        <v>2.5302286388871513</v>
      </c>
      <c r="K10" s="158">
        <v>2.0149640122437016</v>
      </c>
      <c r="L10" s="158">
        <v>2.1316658874887531</v>
      </c>
      <c r="M10" s="158">
        <v>2.0139832293374726</v>
      </c>
      <c r="N10" s="158">
        <v>1.9063264432561642</v>
      </c>
      <c r="O10" s="158">
        <v>1.799696540859181</v>
      </c>
      <c r="P10" s="158">
        <v>1.8242271053705277</v>
      </c>
      <c r="Q10" s="158">
        <v>2.2363656493715602</v>
      </c>
    </row>
    <row r="11" spans="1:17" x14ac:dyDescent="0.25">
      <c r="A11" s="92" t="s">
        <v>125</v>
      </c>
      <c r="B11" s="91">
        <v>0.65958900472549198</v>
      </c>
      <c r="C11" s="91">
        <v>0.66120173426735296</v>
      </c>
      <c r="D11" s="91">
        <v>0.71833410254237895</v>
      </c>
      <c r="E11" s="91">
        <v>1.2407773521383969</v>
      </c>
      <c r="F11" s="91">
        <v>0.98552064404423934</v>
      </c>
      <c r="G11" s="91">
        <v>0.91003607768011274</v>
      </c>
      <c r="H11" s="91">
        <v>0.83955323747215949</v>
      </c>
      <c r="I11" s="91">
        <v>0.78720495800310464</v>
      </c>
      <c r="J11" s="91">
        <v>0.81353985468676737</v>
      </c>
      <c r="K11" s="91">
        <v>0.65701154480634794</v>
      </c>
      <c r="L11" s="91">
        <v>0.69431865376629032</v>
      </c>
      <c r="M11" s="91">
        <v>0.67662882502279098</v>
      </c>
      <c r="N11" s="91">
        <v>0.64720569921280235</v>
      </c>
      <c r="O11" s="91">
        <v>0.61904121213000385</v>
      </c>
      <c r="P11" s="91">
        <v>0.49603971754204851</v>
      </c>
      <c r="Q11" s="91">
        <v>0.74362027137489872</v>
      </c>
    </row>
    <row r="12" spans="1:17" x14ac:dyDescent="0.25">
      <c r="A12" s="92" t="s">
        <v>26</v>
      </c>
      <c r="B12" s="91">
        <v>1.3033206887770472</v>
      </c>
      <c r="C12" s="91">
        <v>1.2755557246982396</v>
      </c>
      <c r="D12" s="91">
        <v>1.4889443838030718</v>
      </c>
      <c r="E12" s="91">
        <v>2.689425538845132</v>
      </c>
      <c r="F12" s="91">
        <v>2.1073058568291985</v>
      </c>
      <c r="G12" s="91">
        <v>1.9345562928652544</v>
      </c>
      <c r="H12" s="91">
        <v>1.7723489307845259</v>
      </c>
      <c r="I12" s="91">
        <v>1.6340307262910918</v>
      </c>
      <c r="J12" s="91">
        <v>1.716688784200384</v>
      </c>
      <c r="K12" s="91">
        <v>1.3579524674373535</v>
      </c>
      <c r="L12" s="91">
        <v>1.4373472337224626</v>
      </c>
      <c r="M12" s="91">
        <v>1.3373544043146817</v>
      </c>
      <c r="N12" s="91">
        <v>1.2591207440433618</v>
      </c>
      <c r="O12" s="91">
        <v>1.1806553287291772</v>
      </c>
      <c r="P12" s="91">
        <v>1.3281873878284791</v>
      </c>
      <c r="Q12" s="91">
        <v>1.4927453779966615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46.127943839927163</v>
      </c>
      <c r="C15" s="204">
        <v>45.855641723983403</v>
      </c>
      <c r="D15" s="204">
        <v>30.501101350386683</v>
      </c>
      <c r="E15" s="204">
        <v>28.305453052970591</v>
      </c>
      <c r="F15" s="204">
        <v>31.01370519436604</v>
      </c>
      <c r="G15" s="204">
        <v>28.111672245226949</v>
      </c>
      <c r="H15" s="204">
        <v>28.627803351301228</v>
      </c>
      <c r="I15" s="204">
        <v>31.668308773001868</v>
      </c>
      <c r="J15" s="204">
        <v>22.309377574449066</v>
      </c>
      <c r="K15" s="204">
        <v>24.511617238359364</v>
      </c>
      <c r="L15" s="204">
        <v>21.562248460623515</v>
      </c>
      <c r="M15" s="204">
        <v>3.9082033893363644</v>
      </c>
      <c r="N15" s="204">
        <v>1.8408886934846778</v>
      </c>
      <c r="O15" s="204">
        <v>1.9375949275103814</v>
      </c>
      <c r="P15" s="204">
        <v>0.29669567455584478</v>
      </c>
      <c r="Q15" s="204">
        <v>1.9634516615161566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2.3013438731805125</v>
      </c>
      <c r="C19" s="87">
        <v>2.0972908825645193</v>
      </c>
      <c r="D19" s="87">
        <v>1.8737672471668461</v>
      </c>
      <c r="E19" s="87">
        <v>1.5119509927153731</v>
      </c>
      <c r="F19" s="87">
        <v>2.6268889209960995</v>
      </c>
      <c r="G19" s="87">
        <v>2.9352354271195655</v>
      </c>
      <c r="H19" s="87">
        <v>1.430048331329673</v>
      </c>
      <c r="I19" s="87">
        <v>1.4944309222534351</v>
      </c>
      <c r="J19" s="87">
        <v>1.3690205231415076</v>
      </c>
      <c r="K19" s="87">
        <v>1.1400025416844142</v>
      </c>
      <c r="L19" s="87">
        <v>1.5715313604733334</v>
      </c>
      <c r="M19" s="87">
        <v>0.42289842929518251</v>
      </c>
      <c r="N19" s="87">
        <v>3.7643822377788967E-2</v>
      </c>
      <c r="O19" s="87">
        <v>0.14408844027896661</v>
      </c>
      <c r="P19" s="87">
        <v>0</v>
      </c>
      <c r="Q19" s="87">
        <v>0.24870656719318773</v>
      </c>
    </row>
    <row r="20" spans="1:17" x14ac:dyDescent="0.25">
      <c r="A20" s="88" t="s">
        <v>29</v>
      </c>
      <c r="B20" s="87">
        <v>11.880619240415028</v>
      </c>
      <c r="C20" s="87">
        <v>14.891431305298957</v>
      </c>
      <c r="D20" s="87">
        <v>11.756558313191979</v>
      </c>
      <c r="E20" s="87">
        <v>11.611568451150138</v>
      </c>
      <c r="F20" s="87">
        <v>11.670639414109905</v>
      </c>
      <c r="G20" s="87">
        <v>5.8615361046262286</v>
      </c>
      <c r="H20" s="87">
        <v>5.8403129872498853</v>
      </c>
      <c r="I20" s="87">
        <v>3.0765690398654439</v>
      </c>
      <c r="J20" s="87">
        <v>3.0372173455353484</v>
      </c>
      <c r="K20" s="87">
        <v>8.8188100862552954</v>
      </c>
      <c r="L20" s="87">
        <v>11.468223300248411</v>
      </c>
      <c r="M20" s="87">
        <v>1.9278156921616587</v>
      </c>
      <c r="N20" s="87">
        <v>1.3679669566267958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5.7162469290780544</v>
      </c>
      <c r="C21" s="87">
        <v>5.8305174000806552</v>
      </c>
      <c r="D21" s="87">
        <v>2.7736425597946459</v>
      </c>
      <c r="E21" s="87">
        <v>2.7334935145973716</v>
      </c>
      <c r="F21" s="87">
        <v>2.7571396618571256</v>
      </c>
      <c r="G21" s="87">
        <v>2.8209505968002055</v>
      </c>
      <c r="H21" s="87">
        <v>2.7674108624294775</v>
      </c>
      <c r="I21" s="87">
        <v>2.754602512437768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26.229733797253569</v>
      </c>
      <c r="C22" s="87">
        <v>23.036402136039271</v>
      </c>
      <c r="D22" s="87">
        <v>14.09713323023321</v>
      </c>
      <c r="E22" s="87">
        <v>12.448440094507708</v>
      </c>
      <c r="F22" s="87">
        <v>13.959037197402912</v>
      </c>
      <c r="G22" s="87">
        <v>16.493950116680949</v>
      </c>
      <c r="H22" s="87">
        <v>18.590031170292193</v>
      </c>
      <c r="I22" s="87">
        <v>24.342706298445222</v>
      </c>
      <c r="J22" s="87">
        <v>17.903139705772212</v>
      </c>
      <c r="K22" s="87">
        <v>14.552804610419654</v>
      </c>
      <c r="L22" s="87">
        <v>8.5224937999017705</v>
      </c>
      <c r="M22" s="87">
        <v>1.5574892678795234</v>
      </c>
      <c r="N22" s="87">
        <v>0.43527791448009284</v>
      </c>
      <c r="O22" s="87">
        <v>1.7935064872314148</v>
      </c>
      <c r="P22" s="87">
        <v>0.29669567455584478</v>
      </c>
      <c r="Q22" s="87">
        <v>1.714745094322969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57.937353435002997</v>
      </c>
      <c r="C26" s="204">
        <v>53.491376212308268</v>
      </c>
      <c r="D26" s="204">
        <v>43.546944745163657</v>
      </c>
      <c r="E26" s="204">
        <v>52.481914415414622</v>
      </c>
      <c r="F26" s="204">
        <v>51.87446295208774</v>
      </c>
      <c r="G26" s="204">
        <v>48.825361201205041</v>
      </c>
      <c r="H26" s="204">
        <v>43.354663013051379</v>
      </c>
      <c r="I26" s="204">
        <v>44.474019535323507</v>
      </c>
      <c r="J26" s="204">
        <v>42.380598284742874</v>
      </c>
      <c r="K26" s="204">
        <v>45.032881192048862</v>
      </c>
      <c r="L26" s="204">
        <v>49.714302293389409</v>
      </c>
      <c r="M26" s="204">
        <v>59.04097078511024</v>
      </c>
      <c r="N26" s="204">
        <v>55.819601290964627</v>
      </c>
      <c r="O26" s="204">
        <v>47.350130582659112</v>
      </c>
      <c r="P26" s="204">
        <v>40.799783436135364</v>
      </c>
      <c r="Q26" s="204">
        <v>43.941828269399522</v>
      </c>
    </row>
    <row r="27" spans="1:17" x14ac:dyDescent="0.25">
      <c r="A27" s="152" t="s">
        <v>332</v>
      </c>
      <c r="B27" s="151">
        <v>57.937353435002997</v>
      </c>
      <c r="C27" s="151">
        <v>53.491376212308268</v>
      </c>
      <c r="D27" s="151">
        <v>43.546944745163657</v>
      </c>
      <c r="E27" s="151">
        <v>52.481914415414622</v>
      </c>
      <c r="F27" s="151">
        <v>51.87446295208774</v>
      </c>
      <c r="G27" s="151">
        <v>48.825361201205041</v>
      </c>
      <c r="H27" s="151">
        <v>43.354663013051379</v>
      </c>
      <c r="I27" s="151">
        <v>44.474019535323507</v>
      </c>
      <c r="J27" s="151">
        <v>42.380598284742874</v>
      </c>
      <c r="K27" s="151">
        <v>45.032881192048862</v>
      </c>
      <c r="L27" s="151">
        <v>49.714302293389409</v>
      </c>
      <c r="M27" s="151">
        <v>59.04097078511024</v>
      </c>
      <c r="N27" s="151">
        <v>55.819601290964627</v>
      </c>
      <c r="O27" s="151">
        <v>47.350130582659112</v>
      </c>
      <c r="P27" s="151">
        <v>40.799783436135364</v>
      </c>
      <c r="Q27" s="151">
        <v>43.941828269399522</v>
      </c>
    </row>
    <row r="28" spans="1:17" x14ac:dyDescent="0.25">
      <c r="A28" s="154" t="s">
        <v>33</v>
      </c>
      <c r="B28" s="83">
        <v>19.505051008090426</v>
      </c>
      <c r="C28" s="83">
        <v>15.515278061400004</v>
      </c>
      <c r="D28" s="83">
        <v>11.530874253599999</v>
      </c>
      <c r="E28" s="83">
        <v>13.4708657148</v>
      </c>
      <c r="F28" s="83">
        <v>13.451761346400001</v>
      </c>
      <c r="G28" s="83">
        <v>13.654798140465854</v>
      </c>
      <c r="H28" s="83">
        <v>11.490257060099999</v>
      </c>
      <c r="I28" s="83">
        <v>11.487930246000001</v>
      </c>
      <c r="J28" s="83">
        <v>11.490216238799999</v>
      </c>
      <c r="K28" s="83">
        <v>13.471029</v>
      </c>
      <c r="L28" s="83">
        <v>17.55705671560019</v>
      </c>
      <c r="M28" s="83">
        <v>15.607180412614857</v>
      </c>
      <c r="N28" s="83">
        <v>15.607668893209722</v>
      </c>
      <c r="O28" s="83">
        <v>5.8537291199355472</v>
      </c>
      <c r="P28" s="83">
        <v>7.8000000000000105</v>
      </c>
      <c r="Q28" s="83">
        <v>15.600093927808121</v>
      </c>
    </row>
    <row r="29" spans="1:17" x14ac:dyDescent="0.25">
      <c r="A29" s="154" t="s">
        <v>30</v>
      </c>
      <c r="B29" s="83">
        <v>25.123672253745752</v>
      </c>
      <c r="C29" s="83">
        <v>22.578657735447546</v>
      </c>
      <c r="D29" s="83">
        <v>15.129101470430172</v>
      </c>
      <c r="E29" s="83">
        <v>15.128301150991533</v>
      </c>
      <c r="F29" s="83">
        <v>7.6034919924723363</v>
      </c>
      <c r="G29" s="83">
        <v>7.534883738958654</v>
      </c>
      <c r="H29" s="83">
        <v>5.0821199004419171</v>
      </c>
      <c r="I29" s="83">
        <v>5.0332089496061831</v>
      </c>
      <c r="J29" s="83">
        <v>4.9934673729102945</v>
      </c>
      <c r="K29" s="83">
        <v>2.4872327514052373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2.2054042679310286</v>
      </c>
      <c r="C30" s="83">
        <v>2.3668769467510216</v>
      </c>
      <c r="D30" s="83">
        <v>2.5679911973758269</v>
      </c>
      <c r="E30" s="83">
        <v>7.5140303585345798</v>
      </c>
      <c r="F30" s="83">
        <v>9.2781298023008354</v>
      </c>
      <c r="G30" s="83">
        <v>7.1596074502969431</v>
      </c>
      <c r="H30" s="83">
        <v>3.9609105495020822</v>
      </c>
      <c r="I30" s="83">
        <v>2.9187397664376693</v>
      </c>
      <c r="J30" s="83">
        <v>3.0068380451848244</v>
      </c>
      <c r="K30" s="83">
        <v>2.3270438410596399</v>
      </c>
      <c r="L30" s="83">
        <v>6.536987957137919</v>
      </c>
      <c r="M30" s="83">
        <v>10.118453546540024</v>
      </c>
      <c r="N30" s="83">
        <v>5.1590389293369947</v>
      </c>
      <c r="O30" s="83">
        <v>4.9868569320705545</v>
      </c>
      <c r="P30" s="83">
        <v>2.6813425045515444</v>
      </c>
      <c r="Q30" s="83">
        <v>5.516522138269794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11.10322590523579</v>
      </c>
      <c r="C32" s="83">
        <v>13.030563468709703</v>
      </c>
      <c r="D32" s="83">
        <v>14.318977823757661</v>
      </c>
      <c r="E32" s="83">
        <v>16.368717191088507</v>
      </c>
      <c r="F32" s="83">
        <v>21.541079810914567</v>
      </c>
      <c r="G32" s="83">
        <v>20.476071871483594</v>
      </c>
      <c r="H32" s="83">
        <v>22.821375503007385</v>
      </c>
      <c r="I32" s="83">
        <v>25.03414057327965</v>
      </c>
      <c r="J32" s="83">
        <v>22.890076627847751</v>
      </c>
      <c r="K32" s="83">
        <v>26.747575599583982</v>
      </c>
      <c r="L32" s="83">
        <v>25.620257620651298</v>
      </c>
      <c r="M32" s="83">
        <v>33.315336825955356</v>
      </c>
      <c r="N32" s="83">
        <v>35.052893468417913</v>
      </c>
      <c r="O32" s="83">
        <v>36.50954453065301</v>
      </c>
      <c r="P32" s="83">
        <v>30.318440931583808</v>
      </c>
      <c r="Q32" s="83">
        <v>22.825212203321609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6.2826981095387602</v>
      </c>
      <c r="C34" s="204">
        <v>6.1568171718635796</v>
      </c>
      <c r="D34" s="204">
        <v>4.5999509870169728</v>
      </c>
      <c r="E34" s="204">
        <v>5.3096758125126451</v>
      </c>
      <c r="F34" s="204">
        <v>5.1729535636570887</v>
      </c>
      <c r="G34" s="204">
        <v>4.9541521601538987</v>
      </c>
      <c r="H34" s="204">
        <v>4.8283836690736166</v>
      </c>
      <c r="I34" s="204">
        <v>5.3620450781572497</v>
      </c>
      <c r="J34" s="204">
        <v>4.7775214032636439</v>
      </c>
      <c r="K34" s="204">
        <v>4.859671976071323</v>
      </c>
      <c r="L34" s="204">
        <v>5.0043249837476989</v>
      </c>
      <c r="M34" s="204">
        <v>6.9647517575455602</v>
      </c>
      <c r="N34" s="204">
        <v>6.5408117871939959</v>
      </c>
      <c r="O34" s="204">
        <v>6.5293784734635736</v>
      </c>
      <c r="P34" s="204">
        <v>5.6634504847305021</v>
      </c>
      <c r="Q34" s="204">
        <v>5.7832856714278478</v>
      </c>
    </row>
    <row r="35" spans="1:17" x14ac:dyDescent="0.25">
      <c r="A35" s="152" t="s">
        <v>330</v>
      </c>
      <c r="B35" s="151">
        <v>4.9421672076545144</v>
      </c>
      <c r="C35" s="151">
        <v>4.8156569022170519</v>
      </c>
      <c r="D35" s="151">
        <v>3.5825595249683837</v>
      </c>
      <c r="E35" s="151">
        <v>4.1208623862787466</v>
      </c>
      <c r="F35" s="151">
        <v>4.0044910917067096</v>
      </c>
      <c r="G35" s="151">
        <v>3.8726974860591601</v>
      </c>
      <c r="H35" s="151">
        <v>3.7683562936395631</v>
      </c>
      <c r="I35" s="151">
        <v>4.2114209780120806</v>
      </c>
      <c r="J35" s="151">
        <v>3.7582292382671092</v>
      </c>
      <c r="K35" s="151">
        <v>3.7622694732075264</v>
      </c>
      <c r="L35" s="151">
        <v>3.8293481740976243</v>
      </c>
      <c r="M35" s="151">
        <v>5.3510552180669677</v>
      </c>
      <c r="N35" s="151">
        <v>4.9548650894307888</v>
      </c>
      <c r="O35" s="151">
        <v>5.2882541846580979</v>
      </c>
      <c r="P35" s="151">
        <v>4.6474503117744952</v>
      </c>
      <c r="Q35" s="151">
        <v>4.6643908036208375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3.9031419394212148</v>
      </c>
      <c r="C37" s="83">
        <v>3.507755755328458</v>
      </c>
      <c r="D37" s="83">
        <v>2.3504139784418308</v>
      </c>
      <c r="E37" s="83">
        <v>2.3502896431004703</v>
      </c>
      <c r="F37" s="83">
        <v>1.1812567916876664</v>
      </c>
      <c r="G37" s="83">
        <v>1.1705980094453623</v>
      </c>
      <c r="H37" s="83">
        <v>0.78954362739008355</v>
      </c>
      <c r="I37" s="83">
        <v>0.7819449618138179</v>
      </c>
      <c r="J37" s="83">
        <v>0.77577082400570652</v>
      </c>
      <c r="K37" s="83">
        <v>0.38640937387902785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7.4373545828860091E-2</v>
      </c>
      <c r="C38" s="83">
        <v>0.10011174001759258</v>
      </c>
      <c r="D38" s="83">
        <v>0.14122875308261146</v>
      </c>
      <c r="E38" s="83">
        <v>0.18609533809319836</v>
      </c>
      <c r="F38" s="83">
        <v>0.45211767853236751</v>
      </c>
      <c r="G38" s="83">
        <v>0.41356913329591999</v>
      </c>
      <c r="H38" s="83">
        <v>0.20692187440830498</v>
      </c>
      <c r="I38" s="83">
        <v>0.18995822654843281</v>
      </c>
      <c r="J38" s="83">
        <v>0.20585812125638558</v>
      </c>
      <c r="K38" s="83">
        <v>0.23912112862033666</v>
      </c>
      <c r="L38" s="83">
        <v>0.6014747906267558</v>
      </c>
      <c r="M38" s="83">
        <v>1.1535034482593072</v>
      </c>
      <c r="N38" s="83">
        <v>0.38333600713826682</v>
      </c>
      <c r="O38" s="83">
        <v>0.37973151684135303</v>
      </c>
      <c r="P38" s="83">
        <v>0</v>
      </c>
      <c r="Q38" s="83">
        <v>0.57745252121461177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0.96465172240444008</v>
      </c>
      <c r="C40" s="83">
        <v>1.2077894068710016</v>
      </c>
      <c r="D40" s="83">
        <v>1.0909167934439417</v>
      </c>
      <c r="E40" s="83">
        <v>1.5844774050850778</v>
      </c>
      <c r="F40" s="83">
        <v>2.3711166214866761</v>
      </c>
      <c r="G40" s="83">
        <v>2.2885303433178779</v>
      </c>
      <c r="H40" s="83">
        <v>2.7718907918411744</v>
      </c>
      <c r="I40" s="83">
        <v>3.2395177896498302</v>
      </c>
      <c r="J40" s="83">
        <v>2.7766002930050169</v>
      </c>
      <c r="K40" s="83">
        <v>3.1367389707081621</v>
      </c>
      <c r="L40" s="83">
        <v>3.2278733834708686</v>
      </c>
      <c r="M40" s="83">
        <v>4.197551769807661</v>
      </c>
      <c r="N40" s="83">
        <v>4.5715290822925221</v>
      </c>
      <c r="O40" s="83">
        <v>4.9085226678167446</v>
      </c>
      <c r="P40" s="83">
        <v>4.6474503117744952</v>
      </c>
      <c r="Q40" s="83">
        <v>4.0869382824062255</v>
      </c>
    </row>
    <row r="41" spans="1:17" x14ac:dyDescent="0.25">
      <c r="A41" s="152" t="s">
        <v>329</v>
      </c>
      <c r="B41" s="151">
        <v>1.340530901884246</v>
      </c>
      <c r="C41" s="151">
        <v>1.3411602696465279</v>
      </c>
      <c r="D41" s="151">
        <v>1.0173914620485891</v>
      </c>
      <c r="E41" s="151">
        <v>1.1888134262338985</v>
      </c>
      <c r="F41" s="151">
        <v>1.1684624719503787</v>
      </c>
      <c r="G41" s="151">
        <v>1.0814546740947386</v>
      </c>
      <c r="H41" s="151">
        <v>1.0600273754340532</v>
      </c>
      <c r="I41" s="151">
        <v>1.1506241001451687</v>
      </c>
      <c r="J41" s="151">
        <v>1.0192921649965347</v>
      </c>
      <c r="K41" s="151">
        <v>1.0974025028637964</v>
      </c>
      <c r="L41" s="151">
        <v>1.1749768096500748</v>
      </c>
      <c r="M41" s="151">
        <v>1.6136965394785925</v>
      </c>
      <c r="N41" s="151">
        <v>1.5859466977632073</v>
      </c>
      <c r="O41" s="151">
        <v>1.2411242888054754</v>
      </c>
      <c r="P41" s="151">
        <v>1.0160001729560064</v>
      </c>
      <c r="Q41" s="151">
        <v>1.1188948678070108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6.6879689859276573E-2</v>
      </c>
      <c r="C45" s="87">
        <v>6.1340395638085327E-2</v>
      </c>
      <c r="D45" s="87">
        <v>6.2501179129050344E-2</v>
      </c>
      <c r="E45" s="87">
        <v>6.350110830531544E-2</v>
      </c>
      <c r="F45" s="87">
        <v>9.8969829723014116E-2</v>
      </c>
      <c r="G45" s="87">
        <v>0.11291836517359388</v>
      </c>
      <c r="H45" s="87">
        <v>5.2951683396775126E-2</v>
      </c>
      <c r="I45" s="87">
        <v>5.4298075955761811E-2</v>
      </c>
      <c r="J45" s="87">
        <v>6.2549118114159502E-2</v>
      </c>
      <c r="K45" s="87">
        <v>5.1038723000200591E-2</v>
      </c>
      <c r="L45" s="87">
        <v>8.5636380063334225E-2</v>
      </c>
      <c r="M45" s="87">
        <v>0.17461469220527151</v>
      </c>
      <c r="N45" s="87">
        <v>3.2430584207798575E-2</v>
      </c>
      <c r="O45" s="87">
        <v>9.2295691130913363E-2</v>
      </c>
      <c r="P45" s="87">
        <v>0</v>
      </c>
      <c r="Q45" s="87">
        <v>0.14172821622075232</v>
      </c>
    </row>
    <row r="46" spans="1:17" x14ac:dyDescent="0.25">
      <c r="A46" s="150" t="s">
        <v>29</v>
      </c>
      <c r="B46" s="87">
        <v>0.34526440806822728</v>
      </c>
      <c r="C46" s="87">
        <v>0.43553628897078223</v>
      </c>
      <c r="D46" s="87">
        <v>0.39215049691201542</v>
      </c>
      <c r="E46" s="87">
        <v>0.48767947464146105</v>
      </c>
      <c r="F46" s="87">
        <v>0.43969929080030162</v>
      </c>
      <c r="G46" s="87">
        <v>0.22549301096093247</v>
      </c>
      <c r="H46" s="87">
        <v>0.21625451214741961</v>
      </c>
      <c r="I46" s="87">
        <v>0.11178287127374453</v>
      </c>
      <c r="J46" s="87">
        <v>0.1387672889288219</v>
      </c>
      <c r="K46" s="87">
        <v>0.39482438742523446</v>
      </c>
      <c r="L46" s="87">
        <v>0.62493002296528011</v>
      </c>
      <c r="M46" s="87">
        <v>0.79599478360875342</v>
      </c>
      <c r="N46" s="87">
        <v>1.1785192038985757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0.16612068549644152</v>
      </c>
      <c r="C47" s="87">
        <v>0.17052772558585977</v>
      </c>
      <c r="D47" s="87">
        <v>9.2517323446547978E-2</v>
      </c>
      <c r="E47" s="87">
        <v>0.11480522090903623</v>
      </c>
      <c r="F47" s="87">
        <v>0.10387711512106744</v>
      </c>
      <c r="G47" s="87">
        <v>0.10852183326866673</v>
      </c>
      <c r="H47" s="87">
        <v>0.10247140645932482</v>
      </c>
      <c r="I47" s="87">
        <v>0.10008466381486802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0.76226611846030057</v>
      </c>
      <c r="C48" s="87">
        <v>0.6737558594518005</v>
      </c>
      <c r="D48" s="87">
        <v>0.47022246256097527</v>
      </c>
      <c r="E48" s="87">
        <v>0.52282762237808578</v>
      </c>
      <c r="F48" s="87">
        <v>0.5259162363059956</v>
      </c>
      <c r="G48" s="87">
        <v>0.63452146469154558</v>
      </c>
      <c r="H48" s="87">
        <v>0.68834977343053372</v>
      </c>
      <c r="I48" s="87">
        <v>0.88445848910079439</v>
      </c>
      <c r="J48" s="87">
        <v>0.81797575795355337</v>
      </c>
      <c r="K48" s="87">
        <v>0.65153939243836134</v>
      </c>
      <c r="L48" s="87">
        <v>0.46441040662146044</v>
      </c>
      <c r="M48" s="87">
        <v>0.64308706366456747</v>
      </c>
      <c r="N48" s="87">
        <v>0.37499690965683302</v>
      </c>
      <c r="O48" s="87">
        <v>1.148828597674562</v>
      </c>
      <c r="P48" s="87">
        <v>1.0160001729560064</v>
      </c>
      <c r="Q48" s="87">
        <v>0.97716665158625848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0.77890595830613751</v>
      </c>
      <c r="C53" s="204">
        <v>0.77613341148421922</v>
      </c>
      <c r="D53" s="204">
        <v>0.58697567077090196</v>
      </c>
      <c r="E53" s="204">
        <v>0.68496237440422869</v>
      </c>
      <c r="F53" s="204">
        <v>0.67371950193247765</v>
      </c>
      <c r="G53" s="204">
        <v>0.62903493554104706</v>
      </c>
      <c r="H53" s="204">
        <v>0.61865080682733453</v>
      </c>
      <c r="I53" s="204">
        <v>0.67627439821683122</v>
      </c>
      <c r="J53" s="204">
        <v>0.59940025136413677</v>
      </c>
      <c r="K53" s="204">
        <v>0.6371120974025366</v>
      </c>
      <c r="L53" s="204">
        <v>0.67398027130290117</v>
      </c>
      <c r="M53" s="204">
        <v>0.92606052531876992</v>
      </c>
      <c r="N53" s="204">
        <v>0.90593198106275596</v>
      </c>
      <c r="O53" s="204">
        <v>0.7569375727519092</v>
      </c>
      <c r="P53" s="204">
        <v>0.63322250505795097</v>
      </c>
      <c r="Q53" s="204">
        <v>0.67686895350048137</v>
      </c>
    </row>
    <row r="54" spans="1:17" x14ac:dyDescent="0.25">
      <c r="A54" s="152" t="s">
        <v>327</v>
      </c>
      <c r="B54" s="151">
        <v>0.15486571087726442</v>
      </c>
      <c r="C54" s="151">
        <v>0.15180018251083569</v>
      </c>
      <c r="D54" s="151">
        <v>0.11336240395517966</v>
      </c>
      <c r="E54" s="151">
        <v>0.1315492277091381</v>
      </c>
      <c r="F54" s="151">
        <v>0.12978007533488756</v>
      </c>
      <c r="G54" s="151">
        <v>0.12559913897970323</v>
      </c>
      <c r="H54" s="151">
        <v>0.12518978722872368</v>
      </c>
      <c r="I54" s="151">
        <v>0.14063904125270096</v>
      </c>
      <c r="J54" s="151">
        <v>0.1249021745554051</v>
      </c>
      <c r="K54" s="151">
        <v>0.12625231158663147</v>
      </c>
      <c r="L54" s="151">
        <v>0.12700830818993547</v>
      </c>
      <c r="M54" s="151">
        <v>0.17485696383735633</v>
      </c>
      <c r="N54" s="151">
        <v>0.16764644934540127</v>
      </c>
      <c r="O54" s="151">
        <v>0.17917281761832593</v>
      </c>
      <c r="P54" s="151">
        <v>0.16025690730256881</v>
      </c>
      <c r="Q54" s="151">
        <v>0.15600410124549355</v>
      </c>
    </row>
    <row r="55" spans="1:17" x14ac:dyDescent="0.25">
      <c r="A55" s="152" t="s">
        <v>326</v>
      </c>
      <c r="B55" s="151">
        <v>0.6240402474288731</v>
      </c>
      <c r="C55" s="151">
        <v>0.6243332289733835</v>
      </c>
      <c r="D55" s="151">
        <v>0.47361326681572236</v>
      </c>
      <c r="E55" s="151">
        <v>0.55341314669509056</v>
      </c>
      <c r="F55" s="151">
        <v>0.54393942659759009</v>
      </c>
      <c r="G55" s="151">
        <v>0.50343579656134385</v>
      </c>
      <c r="H55" s="151">
        <v>0.49346101959861088</v>
      </c>
      <c r="I55" s="151">
        <v>0.53563535696413023</v>
      </c>
      <c r="J55" s="151">
        <v>0.47449807680873168</v>
      </c>
      <c r="K55" s="151">
        <v>0.51085978581590519</v>
      </c>
      <c r="L55" s="151">
        <v>0.5469719631129657</v>
      </c>
      <c r="M55" s="151">
        <v>0.75120356148141365</v>
      </c>
      <c r="N55" s="151">
        <v>0.73828553171735467</v>
      </c>
      <c r="O55" s="151">
        <v>0.57776475513358327</v>
      </c>
      <c r="P55" s="151">
        <v>0.47296559775538216</v>
      </c>
      <c r="Q55" s="151">
        <v>0.5208648522549878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3.1133648727594266E-2</v>
      </c>
      <c r="C59" s="87">
        <v>2.8555011762556953E-2</v>
      </c>
      <c r="D59" s="87">
        <v>2.9095376491109635E-2</v>
      </c>
      <c r="E59" s="87">
        <v>2.9560860762819247E-2</v>
      </c>
      <c r="F59" s="87">
        <v>4.6072162112437601E-2</v>
      </c>
      <c r="G59" s="87">
        <v>5.256544585667302E-2</v>
      </c>
      <c r="H59" s="87">
        <v>2.4649921581257381E-2</v>
      </c>
      <c r="I59" s="87">
        <v>2.5276690531130491E-2</v>
      </c>
      <c r="J59" s="87">
        <v>2.9117692915212177E-2</v>
      </c>
      <c r="K59" s="87">
        <v>2.3759405534576138E-2</v>
      </c>
      <c r="L59" s="87">
        <v>3.9865211408793511E-2</v>
      </c>
      <c r="M59" s="87">
        <v>8.1286149819695341E-2</v>
      </c>
      <c r="N59" s="87">
        <v>1.509699609673381E-2</v>
      </c>
      <c r="O59" s="87">
        <v>4.2965235526459658E-2</v>
      </c>
      <c r="P59" s="87">
        <v>0</v>
      </c>
      <c r="Q59" s="87">
        <v>6.5976928240695037E-2</v>
      </c>
    </row>
    <row r="60" spans="1:17" x14ac:dyDescent="0.25">
      <c r="A60" s="150" t="s">
        <v>29</v>
      </c>
      <c r="B60" s="87">
        <v>0.16072653479038165</v>
      </c>
      <c r="C60" s="87">
        <v>0.20274965176226065</v>
      </c>
      <c r="D60" s="87">
        <v>0.18255281752800712</v>
      </c>
      <c r="E60" s="87">
        <v>0.22702320371240423</v>
      </c>
      <c r="F60" s="87">
        <v>0.20468760088979557</v>
      </c>
      <c r="G60" s="87">
        <v>0.10497088441284787</v>
      </c>
      <c r="H60" s="87">
        <v>0.10067020393069531</v>
      </c>
      <c r="I60" s="87">
        <v>5.2036853868812107E-2</v>
      </c>
      <c r="J60" s="87">
        <v>6.4598565535830876E-2</v>
      </c>
      <c r="K60" s="87">
        <v>0.18379755966347119</v>
      </c>
      <c r="L60" s="87">
        <v>0.29091570034590619</v>
      </c>
      <c r="M60" s="87">
        <v>0.37054929581786794</v>
      </c>
      <c r="N60" s="87">
        <v>0.54862100871140562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7.7332043248343446E-2</v>
      </c>
      <c r="C61" s="87">
        <v>7.9383596393417466E-2</v>
      </c>
      <c r="D61" s="87">
        <v>4.3068409190634392E-2</v>
      </c>
      <c r="E61" s="87">
        <v>5.3443809733516846E-2</v>
      </c>
      <c r="F61" s="87">
        <v>4.8356588073600354E-2</v>
      </c>
      <c r="G61" s="87">
        <v>5.0518784452655195E-2</v>
      </c>
      <c r="H61" s="87">
        <v>4.7702206455202921E-2</v>
      </c>
      <c r="I61" s="87">
        <v>4.6591136603473041E-2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0.35484802066255366</v>
      </c>
      <c r="C62" s="87">
        <v>0.31364496905514844</v>
      </c>
      <c r="D62" s="87">
        <v>0.21889666360597118</v>
      </c>
      <c r="E62" s="87">
        <v>0.24338527248635022</v>
      </c>
      <c r="F62" s="87">
        <v>0.24482307552175656</v>
      </c>
      <c r="G62" s="87">
        <v>0.29538068183916777</v>
      </c>
      <c r="H62" s="87">
        <v>0.32043868763145528</v>
      </c>
      <c r="I62" s="87">
        <v>0.41173067596071461</v>
      </c>
      <c r="J62" s="87">
        <v>0.3807818183576886</v>
      </c>
      <c r="K62" s="87">
        <v>0.30330282061785785</v>
      </c>
      <c r="L62" s="87">
        <v>0.216191051358266</v>
      </c>
      <c r="M62" s="87">
        <v>0.29936811584385031</v>
      </c>
      <c r="N62" s="87">
        <v>0.17456752690921526</v>
      </c>
      <c r="O62" s="87">
        <v>0.53479951960712357</v>
      </c>
      <c r="P62" s="87">
        <v>0.47296559775538216</v>
      </c>
      <c r="Q62" s="87">
        <v>0.45488792401429273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4.0289153238347302</v>
      </c>
      <c r="C67" s="204">
        <v>4.0191189260628715</v>
      </c>
      <c r="D67" s="204">
        <v>3.8708426326361765</v>
      </c>
      <c r="E67" s="204">
        <v>14.737742387058322</v>
      </c>
      <c r="F67" s="204">
        <v>14.858543102507006</v>
      </c>
      <c r="G67" s="204">
        <v>10.494290937589396</v>
      </c>
      <c r="H67" s="204">
        <v>6.1343324787977487</v>
      </c>
      <c r="I67" s="204">
        <v>3.957380343642467</v>
      </c>
      <c r="J67" s="204">
        <v>3.9241399777491441</v>
      </c>
      <c r="K67" s="204">
        <v>1.8383711686344857</v>
      </c>
      <c r="L67" s="204">
        <v>6.2193275350195814</v>
      </c>
      <c r="M67" s="204">
        <v>6.2850754508290851</v>
      </c>
      <c r="N67" s="204">
        <v>6.2803737930430019</v>
      </c>
      <c r="O67" s="204">
        <v>6.3332760579632721</v>
      </c>
      <c r="P67" s="204">
        <v>6.2564658439536043</v>
      </c>
      <c r="Q67" s="204">
        <v>8.3961934637676912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0.99999999999999989</v>
      </c>
      <c r="D72" s="77">
        <f t="shared" si="0"/>
        <v>1</v>
      </c>
      <c r="E72" s="77">
        <f t="shared" si="0"/>
        <v>1</v>
      </c>
      <c r="F72" s="77">
        <f t="shared" si="0"/>
        <v>0.99999999999999978</v>
      </c>
      <c r="G72" s="77">
        <f t="shared" si="0"/>
        <v>1</v>
      </c>
      <c r="H72" s="77">
        <f t="shared" si="0"/>
        <v>1</v>
      </c>
      <c r="I72" s="77">
        <f t="shared" si="0"/>
        <v>0.99999999999999978</v>
      </c>
      <c r="J72" s="77">
        <f t="shared" si="0"/>
        <v>1.0000000000000002</v>
      </c>
      <c r="K72" s="77">
        <f t="shared" si="0"/>
        <v>1</v>
      </c>
      <c r="L72" s="77">
        <f t="shared" si="0"/>
        <v>0.99999999999999978</v>
      </c>
      <c r="M72" s="77">
        <f t="shared" si="0"/>
        <v>0.99999999999999989</v>
      </c>
      <c r="N72" s="77">
        <f t="shared" si="0"/>
        <v>1.0000000000000002</v>
      </c>
      <c r="O72" s="77">
        <f t="shared" si="0"/>
        <v>1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1.6759998631363675E-2</v>
      </c>
      <c r="C77" s="201">
        <f t="shared" si="5"/>
        <v>1.7256140055885497E-2</v>
      </c>
      <c r="D77" s="201">
        <f t="shared" si="5"/>
        <v>2.5872681275032398E-2</v>
      </c>
      <c r="E77" s="201">
        <f t="shared" si="5"/>
        <v>3.7270789186690599E-2</v>
      </c>
      <c r="F77" s="201">
        <f t="shared" si="5"/>
        <v>2.8989936724102893E-2</v>
      </c>
      <c r="G77" s="201">
        <f t="shared" si="5"/>
        <v>2.9674723174846387E-2</v>
      </c>
      <c r="H77" s="201">
        <f t="shared" si="5"/>
        <v>3.0309020903469611E-2</v>
      </c>
      <c r="I77" s="201">
        <f t="shared" si="5"/>
        <v>2.7340286945211949E-2</v>
      </c>
      <c r="J77" s="201">
        <f t="shared" si="5"/>
        <v>3.3065692281849246E-2</v>
      </c>
      <c r="K77" s="201">
        <f t="shared" si="5"/>
        <v>2.5539942664972486E-2</v>
      </c>
      <c r="L77" s="201">
        <f t="shared" si="5"/>
        <v>2.4988507841993534E-2</v>
      </c>
      <c r="M77" s="201">
        <f t="shared" si="5"/>
        <v>2.5448667289816974E-2</v>
      </c>
      <c r="N77" s="201">
        <f t="shared" si="5"/>
        <v>2.6009334463369525E-2</v>
      </c>
      <c r="O77" s="201">
        <f t="shared" si="5"/>
        <v>2.7813005504200763E-2</v>
      </c>
      <c r="P77" s="201">
        <f t="shared" si="5"/>
        <v>3.2884453993278405E-2</v>
      </c>
      <c r="Q77" s="201">
        <f t="shared" si="5"/>
        <v>3.5498997970035723E-2</v>
      </c>
    </row>
    <row r="78" spans="1:17" x14ac:dyDescent="0.25">
      <c r="A78" s="127" t="s">
        <v>324</v>
      </c>
      <c r="B78" s="200">
        <f t="shared" ref="B78:Q78" si="6">IF(B$15=0,0,B$15/B$5)</f>
        <v>0.39385626255953871</v>
      </c>
      <c r="C78" s="200">
        <f t="shared" si="6"/>
        <v>0.40856503341630962</v>
      </c>
      <c r="D78" s="200">
        <f t="shared" si="6"/>
        <v>0.35751957836665543</v>
      </c>
      <c r="E78" s="200">
        <f t="shared" si="6"/>
        <v>0.2684254739090659</v>
      </c>
      <c r="F78" s="200">
        <f t="shared" si="6"/>
        <v>0.29070022224355102</v>
      </c>
      <c r="G78" s="200">
        <f t="shared" si="6"/>
        <v>0.29326032808672253</v>
      </c>
      <c r="H78" s="200">
        <f t="shared" si="6"/>
        <v>0.33220259959971615</v>
      </c>
      <c r="I78" s="200">
        <f t="shared" si="6"/>
        <v>0.35759453511269201</v>
      </c>
      <c r="J78" s="200">
        <f t="shared" si="6"/>
        <v>0.29154480450461046</v>
      </c>
      <c r="K78" s="200">
        <f t="shared" si="6"/>
        <v>0.31068807933515302</v>
      </c>
      <c r="L78" s="200">
        <f t="shared" si="6"/>
        <v>0.25276400861490378</v>
      </c>
      <c r="M78" s="200">
        <f t="shared" si="6"/>
        <v>4.9384009909990374E-2</v>
      </c>
      <c r="N78" s="200">
        <f t="shared" si="6"/>
        <v>2.511652183604756E-2</v>
      </c>
      <c r="O78" s="200">
        <f t="shared" si="6"/>
        <v>2.9944125112353826E-2</v>
      </c>
      <c r="P78" s="200">
        <f t="shared" si="6"/>
        <v>5.3483884935229343E-3</v>
      </c>
      <c r="Q78" s="200">
        <f t="shared" si="6"/>
        <v>3.1166891946320056E-2</v>
      </c>
    </row>
    <row r="79" spans="1:17" x14ac:dyDescent="0.25">
      <c r="A79" s="127" t="s">
        <v>323</v>
      </c>
      <c r="B79" s="200">
        <f t="shared" ref="B79:Q79" si="7">IF(B$26=0,0,B$26/B$5)</f>
        <v>0.49468906668997892</v>
      </c>
      <c r="C79" s="200">
        <f t="shared" si="7"/>
        <v>0.47659797329225201</v>
      </c>
      <c r="D79" s="200">
        <f t="shared" si="7"/>
        <v>0.51043682474270968</v>
      </c>
      <c r="E79" s="200">
        <f t="shared" si="7"/>
        <v>0.49769501029534868</v>
      </c>
      <c r="F79" s="200">
        <f t="shared" si="7"/>
        <v>0.48623399927320465</v>
      </c>
      <c r="G79" s="200">
        <f t="shared" si="7"/>
        <v>0.50934506207645658</v>
      </c>
      <c r="H79" s="200">
        <f t="shared" si="7"/>
        <v>0.50309594421084669</v>
      </c>
      <c r="I79" s="200">
        <f t="shared" si="7"/>
        <v>0.50219500050741961</v>
      </c>
      <c r="J79" s="200">
        <f t="shared" si="7"/>
        <v>0.55384078737655773</v>
      </c>
      <c r="K79" s="200">
        <f t="shared" si="7"/>
        <v>0.57079788854528757</v>
      </c>
      <c r="L79" s="200">
        <f t="shared" si="7"/>
        <v>0.58277717911088578</v>
      </c>
      <c r="M79" s="200">
        <f t="shared" si="7"/>
        <v>0.74604097993027829</v>
      </c>
      <c r="N79" s="200">
        <f t="shared" si="7"/>
        <v>0.76158555357852808</v>
      </c>
      <c r="O79" s="200">
        <f t="shared" si="7"/>
        <v>0.73176194576192655</v>
      </c>
      <c r="P79" s="200">
        <f t="shared" si="7"/>
        <v>0.73547783463550753</v>
      </c>
      <c r="Q79" s="200">
        <f t="shared" si="7"/>
        <v>0.6975115509279155</v>
      </c>
    </row>
    <row r="80" spans="1:17" x14ac:dyDescent="0.25">
      <c r="A80" s="142" t="s">
        <v>332</v>
      </c>
      <c r="B80" s="199">
        <f t="shared" ref="B80:Q80" si="8">IF(B$27=0,0,B$27/B$5)</f>
        <v>0.49468906668997892</v>
      </c>
      <c r="C80" s="199">
        <f t="shared" si="8"/>
        <v>0.47659797329225201</v>
      </c>
      <c r="D80" s="199">
        <f t="shared" si="8"/>
        <v>0.51043682474270968</v>
      </c>
      <c r="E80" s="199">
        <f t="shared" si="8"/>
        <v>0.49769501029534868</v>
      </c>
      <c r="F80" s="199">
        <f t="shared" si="8"/>
        <v>0.48623399927320465</v>
      </c>
      <c r="G80" s="199">
        <f t="shared" si="8"/>
        <v>0.50934506207645658</v>
      </c>
      <c r="H80" s="199">
        <f t="shared" si="8"/>
        <v>0.50309594421084669</v>
      </c>
      <c r="I80" s="199">
        <f t="shared" si="8"/>
        <v>0.50219500050741961</v>
      </c>
      <c r="J80" s="199">
        <f t="shared" si="8"/>
        <v>0.55384078737655773</v>
      </c>
      <c r="K80" s="199">
        <f t="shared" si="8"/>
        <v>0.57079788854528757</v>
      </c>
      <c r="L80" s="199">
        <f t="shared" si="8"/>
        <v>0.58277717911088578</v>
      </c>
      <c r="M80" s="199">
        <f t="shared" si="8"/>
        <v>0.74604097993027829</v>
      </c>
      <c r="N80" s="199">
        <f t="shared" si="8"/>
        <v>0.76158555357852808</v>
      </c>
      <c r="O80" s="199">
        <f t="shared" si="8"/>
        <v>0.73176194576192655</v>
      </c>
      <c r="P80" s="199">
        <f t="shared" si="8"/>
        <v>0.73547783463550753</v>
      </c>
      <c r="Q80" s="199">
        <f t="shared" si="8"/>
        <v>0.6975115509279155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5.3643839075067749E-2</v>
      </c>
      <c r="C82" s="200">
        <f t="shared" si="10"/>
        <v>5.4856068282758699E-2</v>
      </c>
      <c r="D82" s="200">
        <f t="shared" si="10"/>
        <v>5.3918464074240363E-2</v>
      </c>
      <c r="E82" s="200">
        <f t="shared" si="10"/>
        <v>5.0352567881885024E-2</v>
      </c>
      <c r="F82" s="200">
        <f t="shared" si="10"/>
        <v>4.8487555459315518E-2</v>
      </c>
      <c r="G82" s="200">
        <f t="shared" si="10"/>
        <v>5.1681603115053265E-2</v>
      </c>
      <c r="H82" s="200">
        <f t="shared" si="10"/>
        <v>5.6029503453263171E-2</v>
      </c>
      <c r="I82" s="200">
        <f t="shared" si="10"/>
        <v>6.0547534468010825E-2</v>
      </c>
      <c r="J82" s="200">
        <f t="shared" si="10"/>
        <v>6.243390425765781E-2</v>
      </c>
      <c r="K82" s="200">
        <f t="shared" si="10"/>
        <v>6.1597002668662977E-2</v>
      </c>
      <c r="L82" s="200">
        <f t="shared" si="10"/>
        <v>5.8663327510288979E-2</v>
      </c>
      <c r="M82" s="200">
        <f t="shared" si="10"/>
        <v>8.800651745856479E-2</v>
      </c>
      <c r="N82" s="200">
        <f t="shared" si="10"/>
        <v>8.9240833875490713E-2</v>
      </c>
      <c r="O82" s="200">
        <f t="shared" si="10"/>
        <v>0.10090681139763437</v>
      </c>
      <c r="P82" s="200">
        <f t="shared" si="10"/>
        <v>0.10209226491594228</v>
      </c>
      <c r="Q82" s="200">
        <f t="shared" si="10"/>
        <v>9.1801108806981224E-2</v>
      </c>
    </row>
    <row r="83" spans="1:17" x14ac:dyDescent="0.25">
      <c r="A83" s="142" t="s">
        <v>330</v>
      </c>
      <c r="B83" s="199">
        <f t="shared" ref="B83:Q83" si="11">IF(B$35=0,0,B$35/B$5)</f>
        <v>4.2197924800330577E-2</v>
      </c>
      <c r="C83" s="199">
        <f t="shared" si="11"/>
        <v>4.2906585737448003E-2</v>
      </c>
      <c r="D83" s="199">
        <f t="shared" si="11"/>
        <v>4.1993079401505082E-2</v>
      </c>
      <c r="E83" s="199">
        <f t="shared" si="11"/>
        <v>3.907884593406391E-2</v>
      </c>
      <c r="F83" s="199">
        <f t="shared" si="11"/>
        <v>3.7535226540520959E-2</v>
      </c>
      <c r="G83" s="199">
        <f t="shared" si="11"/>
        <v>4.0399892451619117E-2</v>
      </c>
      <c r="H83" s="199">
        <f t="shared" si="11"/>
        <v>4.372873956143454E-2</v>
      </c>
      <c r="I83" s="199">
        <f t="shared" si="11"/>
        <v>4.7554832738019796E-2</v>
      </c>
      <c r="J83" s="199">
        <f t="shared" si="11"/>
        <v>4.9113526583054103E-2</v>
      </c>
      <c r="K83" s="199">
        <f t="shared" si="11"/>
        <v>4.7687276820840313E-2</v>
      </c>
      <c r="L83" s="199">
        <f t="shared" si="11"/>
        <v>4.4889631831980505E-2</v>
      </c>
      <c r="M83" s="199">
        <f t="shared" si="11"/>
        <v>6.7615867853488845E-2</v>
      </c>
      <c r="N83" s="199">
        <f t="shared" si="11"/>
        <v>6.7602662591068799E-2</v>
      </c>
      <c r="O83" s="199">
        <f t="shared" si="11"/>
        <v>8.1726135160148081E-2</v>
      </c>
      <c r="P83" s="199">
        <f t="shared" si="11"/>
        <v>8.3777324387773494E-2</v>
      </c>
      <c r="Q83" s="199">
        <f t="shared" si="11"/>
        <v>7.4040307190248275E-2</v>
      </c>
    </row>
    <row r="84" spans="1:17" x14ac:dyDescent="0.25">
      <c r="A84" s="142" t="s">
        <v>329</v>
      </c>
      <c r="B84" s="199">
        <f t="shared" ref="B84:Q84" si="12">IF(B$41=0,0,B$41/B$5)</f>
        <v>1.1445914274737169E-2</v>
      </c>
      <c r="C84" s="199">
        <f t="shared" si="12"/>
        <v>1.1949482545310695E-2</v>
      </c>
      <c r="D84" s="199">
        <f t="shared" si="12"/>
        <v>1.192538467273528E-2</v>
      </c>
      <c r="E84" s="199">
        <f t="shared" si="12"/>
        <v>1.127372194782111E-2</v>
      </c>
      <c r="F84" s="199">
        <f t="shared" si="12"/>
        <v>1.0952328918794555E-2</v>
      </c>
      <c r="G84" s="199">
        <f t="shared" si="12"/>
        <v>1.1281710663434147E-2</v>
      </c>
      <c r="H84" s="199">
        <f t="shared" si="12"/>
        <v>1.2300763891828631E-2</v>
      </c>
      <c r="I84" s="199">
        <f t="shared" si="12"/>
        <v>1.2992701729991021E-2</v>
      </c>
      <c r="J84" s="199">
        <f t="shared" si="12"/>
        <v>1.3320377674603702E-2</v>
      </c>
      <c r="K84" s="199">
        <f t="shared" si="12"/>
        <v>1.3909725847822657E-2</v>
      </c>
      <c r="L84" s="199">
        <f t="shared" si="12"/>
        <v>1.3773695678308474E-2</v>
      </c>
      <c r="M84" s="199">
        <f t="shared" si="12"/>
        <v>2.0390649605075941E-2</v>
      </c>
      <c r="N84" s="199">
        <f t="shared" si="12"/>
        <v>2.1638171284421907E-2</v>
      </c>
      <c r="O84" s="199">
        <f t="shared" si="12"/>
        <v>1.9180676237486278E-2</v>
      </c>
      <c r="P84" s="199">
        <f t="shared" si="12"/>
        <v>1.8314940528168778E-2</v>
      </c>
      <c r="Q84" s="199">
        <f t="shared" si="12"/>
        <v>1.776080161673296E-2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6.6505671852269497E-3</v>
      </c>
      <c r="C86" s="200">
        <f t="shared" si="14"/>
        <v>6.9152008624647461E-3</v>
      </c>
      <c r="D86" s="200">
        <f t="shared" si="14"/>
        <v>6.8802530083995521E-3</v>
      </c>
      <c r="E86" s="200">
        <f t="shared" si="14"/>
        <v>6.4956158664995576E-3</v>
      </c>
      <c r="F86" s="200">
        <f t="shared" si="14"/>
        <v>6.3149632626663399E-3</v>
      </c>
      <c r="G86" s="200">
        <f t="shared" si="14"/>
        <v>6.5620781988911725E-3</v>
      </c>
      <c r="H86" s="200">
        <f t="shared" si="14"/>
        <v>7.1789443203353889E-3</v>
      </c>
      <c r="I86" s="200">
        <f t="shared" si="14"/>
        <v>7.6364049236861044E-3</v>
      </c>
      <c r="J86" s="200">
        <f t="shared" si="14"/>
        <v>7.8331198851605398E-3</v>
      </c>
      <c r="K86" s="200">
        <f t="shared" si="14"/>
        <v>8.0754824105777352E-3</v>
      </c>
      <c r="L86" s="200">
        <f t="shared" si="14"/>
        <v>7.900750954288719E-3</v>
      </c>
      <c r="M86" s="200">
        <f t="shared" si="14"/>
        <v>1.1701689396303063E-2</v>
      </c>
      <c r="N86" s="200">
        <f t="shared" si="14"/>
        <v>1.2360258642941099E-2</v>
      </c>
      <c r="O86" s="200">
        <f t="shared" si="14"/>
        <v>1.1697921510275607E-2</v>
      </c>
      <c r="P86" s="200">
        <f t="shared" si="14"/>
        <v>1.1414793845450067E-2</v>
      </c>
      <c r="Q86" s="200">
        <f t="shared" si="14"/>
        <v>1.0744293811276314E-2</v>
      </c>
    </row>
    <row r="87" spans="1:17" x14ac:dyDescent="0.25">
      <c r="A87" s="142" t="s">
        <v>327</v>
      </c>
      <c r="B87" s="199">
        <f t="shared" ref="B87:Q87" si="15">IF(B$54=0,0,B$54/B$5)</f>
        <v>1.3222967469872331E-3</v>
      </c>
      <c r="C87" s="199">
        <f t="shared" si="15"/>
        <v>1.3525107120614926E-3</v>
      </c>
      <c r="D87" s="199">
        <f t="shared" si="15"/>
        <v>1.3287808331607174E-3</v>
      </c>
      <c r="E87" s="199">
        <f t="shared" si="15"/>
        <v>1.2475039252724909E-3</v>
      </c>
      <c r="F87" s="199">
        <f t="shared" si="15"/>
        <v>1.216465317710253E-3</v>
      </c>
      <c r="G87" s="199">
        <f t="shared" si="15"/>
        <v>1.310247372809759E-3</v>
      </c>
      <c r="H87" s="199">
        <f t="shared" si="15"/>
        <v>1.4527266465530972E-3</v>
      </c>
      <c r="I87" s="199">
        <f t="shared" si="15"/>
        <v>1.5880782562764913E-3</v>
      </c>
      <c r="J87" s="199">
        <f t="shared" si="15"/>
        <v>1.6322544159484724E-3</v>
      </c>
      <c r="K87" s="199">
        <f t="shared" si="15"/>
        <v>1.6002652055568437E-3</v>
      </c>
      <c r="L87" s="199">
        <f t="shared" si="15"/>
        <v>1.4888581385244311E-3</v>
      </c>
      <c r="M87" s="199">
        <f t="shared" si="15"/>
        <v>2.2094904422159897E-3</v>
      </c>
      <c r="N87" s="199">
        <f t="shared" si="15"/>
        <v>2.2873168381240096E-3</v>
      </c>
      <c r="O87" s="199">
        <f t="shared" si="15"/>
        <v>2.7689860204113069E-3</v>
      </c>
      <c r="P87" s="199">
        <f t="shared" si="15"/>
        <v>2.8888732547508104E-3</v>
      </c>
      <c r="Q87" s="199">
        <f t="shared" si="15"/>
        <v>2.4763344379695913E-3</v>
      </c>
    </row>
    <row r="88" spans="1:17" x14ac:dyDescent="0.25">
      <c r="A88" s="142" t="s">
        <v>326</v>
      </c>
      <c r="B88" s="199">
        <f t="shared" ref="B88:Q88" si="16">IF(B$55=0,0,B$55/B$5)</f>
        <v>5.3282704382397166E-3</v>
      </c>
      <c r="C88" s="199">
        <f t="shared" si="16"/>
        <v>5.5626901504032527E-3</v>
      </c>
      <c r="D88" s="199">
        <f t="shared" si="16"/>
        <v>5.5514721752388347E-3</v>
      </c>
      <c r="E88" s="199">
        <f t="shared" si="16"/>
        <v>5.2481119412270674E-3</v>
      </c>
      <c r="F88" s="199">
        <f t="shared" si="16"/>
        <v>5.0984979449560869E-3</v>
      </c>
      <c r="G88" s="199">
        <f t="shared" si="16"/>
        <v>5.2518308260814132E-3</v>
      </c>
      <c r="H88" s="199">
        <f t="shared" si="16"/>
        <v>5.7262176737822926E-3</v>
      </c>
      <c r="I88" s="199">
        <f t="shared" si="16"/>
        <v>6.0483266674096125E-3</v>
      </c>
      <c r="J88" s="199">
        <f t="shared" si="16"/>
        <v>6.2008654692120684E-3</v>
      </c>
      <c r="K88" s="199">
        <f t="shared" si="16"/>
        <v>6.4752172050208919E-3</v>
      </c>
      <c r="L88" s="199">
        <f t="shared" si="16"/>
        <v>6.4118928157642884E-3</v>
      </c>
      <c r="M88" s="199">
        <f t="shared" si="16"/>
        <v>9.4921989540870735E-3</v>
      </c>
      <c r="N88" s="199">
        <f t="shared" si="16"/>
        <v>1.0072941804817088E-2</v>
      </c>
      <c r="O88" s="199">
        <f t="shared" si="16"/>
        <v>8.9289354898643009E-3</v>
      </c>
      <c r="P88" s="199">
        <f t="shared" si="16"/>
        <v>8.5259205906992562E-3</v>
      </c>
      <c r="Q88" s="199">
        <f t="shared" si="16"/>
        <v>8.2679593733067224E-3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3.4400265858824067E-2</v>
      </c>
      <c r="C90" s="200">
        <f t="shared" si="18"/>
        <v>3.5809584090329367E-2</v>
      </c>
      <c r="D90" s="200">
        <f t="shared" si="18"/>
        <v>4.537219853296267E-2</v>
      </c>
      <c r="E90" s="200">
        <f t="shared" si="18"/>
        <v>0.13976054286051029</v>
      </c>
      <c r="F90" s="200">
        <f t="shared" si="18"/>
        <v>0.13927332303715939</v>
      </c>
      <c r="G90" s="200">
        <f t="shared" si="18"/>
        <v>0.10947620534803014</v>
      </c>
      <c r="H90" s="200">
        <f t="shared" si="18"/>
        <v>7.1183987512369026E-2</v>
      </c>
      <c r="I90" s="200">
        <f t="shared" si="18"/>
        <v>4.4686238042979373E-2</v>
      </c>
      <c r="J90" s="200">
        <f t="shared" si="18"/>
        <v>5.1281691694164327E-2</v>
      </c>
      <c r="K90" s="200">
        <f t="shared" si="18"/>
        <v>2.330160437534633E-2</v>
      </c>
      <c r="L90" s="200">
        <f t="shared" si="18"/>
        <v>7.2906225967639168E-2</v>
      </c>
      <c r="M90" s="200">
        <f t="shared" si="18"/>
        <v>7.9418136015046409E-2</v>
      </c>
      <c r="N90" s="200">
        <f t="shared" si="18"/>
        <v>8.5687497603623208E-2</v>
      </c>
      <c r="O90" s="200">
        <f t="shared" si="18"/>
        <v>9.7876190713608882E-2</v>
      </c>
      <c r="P90" s="200">
        <f t="shared" si="18"/>
        <v>0.11278226411629877</v>
      </c>
      <c r="Q90" s="200">
        <f t="shared" si="18"/>
        <v>0.13327715653747102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1.9789794263254585</v>
      </c>
      <c r="C95" s="230">
        <f>IF(C$5=0,0,C$5/OIS_fec!C$5)</f>
        <v>1.9099383246897597</v>
      </c>
      <c r="D95" s="230">
        <f>IF(D$5=0,0,D$5/OIS_fec!D$5)</f>
        <v>1.5760865822703605</v>
      </c>
      <c r="E95" s="230">
        <f>IF(E$5=0,0,E$5/OIS_fec!E$5)</f>
        <v>1.306418064299387</v>
      </c>
      <c r="F95" s="230">
        <f>IF(F$5=0,0,F$5/OIS_fec!F$5)</f>
        <v>1.5445683787207107</v>
      </c>
      <c r="G95" s="230">
        <f>IF(G$5=0,0,G$5/OIS_fec!G$5)</f>
        <v>1.4839112640344683</v>
      </c>
      <c r="H95" s="230">
        <f>IF(H$5=0,0,H$5/OIS_fec!H$5)</f>
        <v>1.4055986549315824</v>
      </c>
      <c r="I95" s="230">
        <f>IF(I$5=0,0,I$5/OIS_fec!I$5)</f>
        <v>1.4292396822696967</v>
      </c>
      <c r="J95" s="230">
        <f>IF(J$5=0,0,J$5/OIS_fec!J$5)</f>
        <v>1.2683270580546055</v>
      </c>
      <c r="K95" s="230">
        <f>IF(K$5=0,0,K$5/OIS_fec!K$5)</f>
        <v>1.4682212204776699</v>
      </c>
      <c r="L95" s="230">
        <f>IF(L$5=0,0,L$5/OIS_fec!L$5)</f>
        <v>1.545393060069612</v>
      </c>
      <c r="M95" s="230">
        <f>IF(M$5=0,0,M$5/OIS_fec!M$5)</f>
        <v>1.2467252416714467</v>
      </c>
      <c r="N95" s="230">
        <f>IF(N$5=0,0,N$5/OIS_fec!N$5)</f>
        <v>1.2017842215429571</v>
      </c>
      <c r="O95" s="230">
        <f>IF(O$5=0,0,O$5/OIS_fec!O$5)</f>
        <v>1.0445627172035827</v>
      </c>
      <c r="P95" s="230">
        <f>IF(P$5=0,0,P$5/OIS_fec!P$5)</f>
        <v>0.90887362993167209</v>
      </c>
      <c r="Q95" s="230">
        <f>IF(Q$5=0,0,Q$5/OIS_fec!Q$5)</f>
        <v>0.99481862415155264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1.8465340968984036</v>
      </c>
      <c r="C100" s="273">
        <f>IF(C$10=0,0,C$10/OIS_fec!C$10)</f>
        <v>1.8174885032305523</v>
      </c>
      <c r="D100" s="273">
        <f>IF(D$10=0,0,D$10/OIS_fec!D$10)</f>
        <v>1.9066064798085156</v>
      </c>
      <c r="E100" s="273">
        <f>IF(E$10=0,0,E$10/OIS_fec!E$10)</f>
        <v>1.9401006240194607</v>
      </c>
      <c r="F100" s="273">
        <f>IF(F$10=0,0,F$10/OIS_fec!F$10)</f>
        <v>1.9196615222798576</v>
      </c>
      <c r="G100" s="273">
        <f>IF(G$10=0,0,G$10/OIS_fec!G$10)</f>
        <v>1.9157831049168463</v>
      </c>
      <c r="H100" s="273">
        <f>IF(H$10=0,0,H$10/OIS_fec!H$10)</f>
        <v>1.9073964961955134</v>
      </c>
      <c r="I100" s="273">
        <f>IF(I$10=0,0,I$10/OIS_fec!I$10)</f>
        <v>1.8842391893506003</v>
      </c>
      <c r="J100" s="273">
        <f>IF(J$10=0,0,J$10/OIS_fec!J$10)</f>
        <v>1.9029964623563937</v>
      </c>
      <c r="K100" s="273">
        <f>IF(K$10=0,0,K$10/OIS_fec!K$10)</f>
        <v>1.8722014655234152</v>
      </c>
      <c r="L100" s="273">
        <f>IF(L$10=0,0,L$10/OIS_fec!L$10)</f>
        <v>1.880993820266017</v>
      </c>
      <c r="M100" s="273">
        <f>IF(M$10=0,0,M$10/OIS_fec!M$10)</f>
        <v>1.8225851805148492</v>
      </c>
      <c r="N100" s="273">
        <f>IF(N$10=0,0,N$10/OIS_fec!N$10)</f>
        <v>1.8276177121705013</v>
      </c>
      <c r="O100" s="273">
        <f>IF(O$10=0,0,O$10/OIS_fec!O$10)</f>
        <v>1.8038903624671527</v>
      </c>
      <c r="P100" s="273">
        <f>IF(P$10=0,0,P$10/OIS_fec!P$10)</f>
        <v>1.6805716178929102</v>
      </c>
      <c r="Q100" s="273">
        <f>IF(Q$10=0,0,Q$10/OIS_fec!Q$10)</f>
        <v>1.8660445663904315</v>
      </c>
    </row>
    <row r="101" spans="1:17" x14ac:dyDescent="0.25">
      <c r="A101" s="127" t="s">
        <v>324</v>
      </c>
      <c r="B101" s="296">
        <f>IF(B$15=0,0,B$15/OIS_fec!B$15)</f>
        <v>2.6290564182791569</v>
      </c>
      <c r="C101" s="296">
        <f>IF(C$15=0,0,C$15/OIS_fec!C$15)</f>
        <v>2.6834081367590237</v>
      </c>
      <c r="D101" s="296">
        <f>IF(D$15=0,0,D$15/OIS_fec!D$15)</f>
        <v>2.725821346936351</v>
      </c>
      <c r="E101" s="296">
        <f>IF(E$15=0,0,E$15/OIS_fec!E$15)</f>
        <v>2.7447560123084118</v>
      </c>
      <c r="F101" s="296">
        <f>IF(F$15=0,0,F$15/OIS_fec!F$15)</f>
        <v>2.7345451171286985</v>
      </c>
      <c r="G101" s="296">
        <f>IF(G$15=0,0,G$15/OIS_fec!G$15)</f>
        <v>2.6151704867097254</v>
      </c>
      <c r="H101" s="296">
        <f>IF(H$15=0,0,H$15/OIS_fec!H$15)</f>
        <v>2.5717368416144</v>
      </c>
      <c r="I101" s="296">
        <f>IF(I$15=0,0,I$15/OIS_fec!I$15)</f>
        <v>2.4848828326112935</v>
      </c>
      <c r="J101" s="296">
        <f>IF(J$15=0,0,J$15/OIS_fec!J$15)</f>
        <v>2.4786033536188921</v>
      </c>
      <c r="K101" s="296">
        <f>IF(K$15=0,0,K$15/OIS_fec!K$15)</f>
        <v>2.6400062466054646</v>
      </c>
      <c r="L101" s="296">
        <f>IF(L$15=0,0,L$15/OIS_fec!L$15)</f>
        <v>2.809800662769494</v>
      </c>
      <c r="M101" s="296">
        <f>IF(M$15=0,0,M$15/OIS_fec!M$15)</f>
        <v>2.8029624586156152</v>
      </c>
      <c r="N101" s="296">
        <f>IF(N$15=0,0,N$15/OIS_fec!N$15)</f>
        <v>2.8732444322625894</v>
      </c>
      <c r="O101" s="296">
        <f>IF(O$15=0,0,O$15/OIS_fec!O$15)</f>
        <v>2.1038825818803493</v>
      </c>
      <c r="P101" s="296">
        <f>IF(P$15=0,0,P$15/OIS_fec!P$15)</f>
        <v>1.925552531184836</v>
      </c>
      <c r="Q101" s="296">
        <f>IF(Q$15=0,0,Q$15/OIS_fec!Q$15)</f>
        <v>2.1783698254510973</v>
      </c>
    </row>
    <row r="102" spans="1:17" x14ac:dyDescent="0.25">
      <c r="A102" s="127" t="s">
        <v>323</v>
      </c>
      <c r="B102" s="296">
        <f>IF(B$26=0,0,B$26/OIS_fec!B$26)</f>
        <v>2.7646092633106769</v>
      </c>
      <c r="C102" s="296">
        <f>IF(C$26=0,0,C$26/OIS_fec!C$26)</f>
        <v>2.6928353698611116</v>
      </c>
      <c r="D102" s="296">
        <f>IF(D$26=0,0,D$26/OIS_fec!D$26)</f>
        <v>2.6591348046796077</v>
      </c>
      <c r="E102" s="296">
        <f>IF(E$26=0,0,E$26/OIS_fec!E$26)</f>
        <v>2.6965296292589533</v>
      </c>
      <c r="F102" s="296">
        <f>IF(F$26=0,0,F$26/OIS_fec!F$26)</f>
        <v>2.6785682351697702</v>
      </c>
      <c r="G102" s="296">
        <f>IF(G$26=0,0,G$26/OIS_fec!G$26)</f>
        <v>2.6796583126803331</v>
      </c>
      <c r="H102" s="296">
        <f>IF(H$26=0,0,H$26/OIS_fec!H$26)</f>
        <v>2.5920053829607324</v>
      </c>
      <c r="I102" s="296">
        <f>IF(I$26=0,0,I$26/OIS_fec!I$26)</f>
        <v>2.5506772284260535</v>
      </c>
      <c r="J102" s="296">
        <f>IF(J$26=0,0,J$26/OIS_fec!J$26)</f>
        <v>2.5822661240320945</v>
      </c>
      <c r="K102" s="296">
        <f>IF(K$26=0,0,K$26/OIS_fec!K$26)</f>
        <v>2.5906727561040093</v>
      </c>
      <c r="L102" s="296">
        <f>IF(L$26=0,0,L$26/OIS_fec!L$26)</f>
        <v>2.7128889160618059</v>
      </c>
      <c r="M102" s="296">
        <f>IF(M$26=0,0,M$26/OIS_fec!M$26)</f>
        <v>2.6056959650585068</v>
      </c>
      <c r="N102" s="296">
        <f>IF(N$26=0,0,N$26/OIS_fec!N$26)</f>
        <v>2.5673104349318714</v>
      </c>
      <c r="O102" s="296">
        <f>IF(O$26=0,0,O$26/OIS_fec!O$26)</f>
        <v>2.3664069377289914</v>
      </c>
      <c r="P102" s="296">
        <f>IF(P$26=0,0,P$26/OIS_fec!P$26)</f>
        <v>2.4061098190229901</v>
      </c>
      <c r="Q102" s="296">
        <f>IF(Q$26=0,0,Q$26/OIS_fec!Q$26)</f>
        <v>2.6539166338458902</v>
      </c>
    </row>
    <row r="103" spans="1:17" x14ac:dyDescent="0.25">
      <c r="A103" s="127" t="s">
        <v>322</v>
      </c>
      <c r="B103" s="296">
        <f>IF(B$34=0,0,B$34/OIS_fec!B$34)</f>
        <v>2.4643322680254762</v>
      </c>
      <c r="C103" s="296">
        <f>IF(C$34=0,0,C$34/OIS_fec!C$34)</f>
        <v>2.4637254278149334</v>
      </c>
      <c r="D103" s="296">
        <f>IF(D$34=0,0,D$34/OIS_fec!D$34)</f>
        <v>2.4648613759789888</v>
      </c>
      <c r="E103" s="296">
        <f>IF(E$34=0,0,E$34/OIS_fec!E$34)</f>
        <v>2.4518169610468803</v>
      </c>
      <c r="F103" s="296">
        <f>IF(F$34=0,0,F$34/OIS_fec!F$34)</f>
        <v>2.4212459104519226</v>
      </c>
      <c r="G103" s="296">
        <f>IF(G$34=0,0,G$34/OIS_fec!G$34)</f>
        <v>2.3960232132241401</v>
      </c>
      <c r="H103" s="296">
        <f>IF(H$34=0,0,H$34/OIS_fec!H$34)</f>
        <v>2.3428323560269115</v>
      </c>
      <c r="I103" s="296">
        <f>IF(I$34=0,0,I$34/OIS_fec!I$34)</f>
        <v>2.3159698742134456</v>
      </c>
      <c r="J103" s="296">
        <f>IF(J$34=0,0,J$34/OIS_fec!J$34)</f>
        <v>2.3234909437679354</v>
      </c>
      <c r="K103" s="296">
        <f>IF(K$34=0,0,K$34/OIS_fec!K$34)</f>
        <v>2.3381693298131925</v>
      </c>
      <c r="L103" s="296">
        <f>IF(L$34=0,0,L$34/OIS_fec!L$34)</f>
        <v>2.3934354347360847</v>
      </c>
      <c r="M103" s="296">
        <f>IF(M$34=0,0,M$34/OIS_fec!M$34)</f>
        <v>2.419530219267267</v>
      </c>
      <c r="N103" s="296">
        <f>IF(N$34=0,0,N$34/OIS_fec!N$34)</f>
        <v>2.3699852052453587</v>
      </c>
      <c r="O103" s="296">
        <f>IF(O$34=0,0,O$34/OIS_fec!O$34)</f>
        <v>2.2136454446549889</v>
      </c>
      <c r="P103" s="296">
        <f>IF(P$34=0,0,P$34/OIS_fec!P$34)</f>
        <v>2.1467066062369677</v>
      </c>
      <c r="Q103" s="296">
        <f>IF(Q$34=0,0,Q$34/OIS_fec!Q$34)</f>
        <v>2.2518889595577378</v>
      </c>
    </row>
    <row r="104" spans="1:17" x14ac:dyDescent="0.25">
      <c r="A104" s="127" t="s">
        <v>321</v>
      </c>
      <c r="B104" s="296">
        <f>IF(B$53=0,0,B$53/OIS_fec!B$53)</f>
        <v>0.59066989529024827</v>
      </c>
      <c r="C104" s="296">
        <f>IF(C$53=0,0,C$53/OIS_fec!C$53)</f>
        <v>0.60045320461662433</v>
      </c>
      <c r="D104" s="296">
        <f>IF(D$53=0,0,D$53/OIS_fec!D$53)</f>
        <v>0.60808758244854311</v>
      </c>
      <c r="E104" s="296">
        <f>IF(E$53=0,0,E$53/OIS_fec!E$53)</f>
        <v>0.61149582221551402</v>
      </c>
      <c r="F104" s="296">
        <f>IF(F$53=0,0,F$53/OIS_fec!F$53)</f>
        <v>0.60965786108316578</v>
      </c>
      <c r="G104" s="296">
        <f>IF(G$53=0,0,G$53/OIS_fec!G$53)</f>
        <v>0.58817042760775073</v>
      </c>
      <c r="H104" s="296">
        <f>IF(H$53=0,0,H$53/OIS_fec!H$53)</f>
        <v>0.58035237149059204</v>
      </c>
      <c r="I104" s="296">
        <f>IF(I$53=0,0,I$53/OIS_fec!I$53)</f>
        <v>0.56471864987003284</v>
      </c>
      <c r="J104" s="296">
        <f>IF(J$53=0,0,J$53/OIS_fec!J$53)</f>
        <v>0.56358834365140065</v>
      </c>
      <c r="K104" s="296">
        <f>IF(K$53=0,0,K$53/OIS_fec!K$53)</f>
        <v>0.59264086438898367</v>
      </c>
      <c r="L104" s="296">
        <f>IF(L$53=0,0,L$53/OIS_fec!L$53)</f>
        <v>0.62320385929850886</v>
      </c>
      <c r="M104" s="296">
        <f>IF(M$53=0,0,M$53/OIS_fec!M$53)</f>
        <v>0.62197298255081079</v>
      </c>
      <c r="N104" s="296">
        <f>IF(N$53=0,0,N$53/OIS_fec!N$53)</f>
        <v>0.63462373780726589</v>
      </c>
      <c r="O104" s="296">
        <f>IF(O$53=0,0,O$53/OIS_fec!O$53)</f>
        <v>0.49613860473846294</v>
      </c>
      <c r="P104" s="296">
        <f>IF(P$53=0,0,P$53/OIS_fec!P$53)</f>
        <v>0.46403919561327051</v>
      </c>
      <c r="Q104" s="296">
        <f>IF(Q$53=0,0,Q$53/OIS_fec!Q$53)</f>
        <v>0.50954630858119754</v>
      </c>
    </row>
    <row r="105" spans="1:17" x14ac:dyDescent="0.25">
      <c r="A105" s="127" t="s">
        <v>320</v>
      </c>
      <c r="B105" s="296">
        <f>IF(B$67=0,0,B$67/OIS_fec!B$67)</f>
        <v>3.1024187999999993</v>
      </c>
      <c r="C105" s="296">
        <f>IF(C$67=0,0,C$67/OIS_fec!C$67)</f>
        <v>3.1024188000000001</v>
      </c>
      <c r="D105" s="296">
        <f>IF(D$67=0,0,D$67/OIS_fec!D$67)</f>
        <v>3.1024188000000001</v>
      </c>
      <c r="E105" s="296">
        <f>IF(E$67=0,0,E$67/OIS_fec!E$67)</f>
        <v>3.1024188000000006</v>
      </c>
      <c r="F105" s="296">
        <f>IF(F$67=0,0,F$67/OIS_fec!F$67)</f>
        <v>3.1024187999999997</v>
      </c>
      <c r="G105" s="296">
        <f>IF(G$67=0,0,G$67/OIS_fec!G$67)</f>
        <v>3.1024188000000006</v>
      </c>
      <c r="H105" s="296">
        <f>IF(H$67=0,0,H$67/OIS_fec!H$67)</f>
        <v>3.1024188000000001</v>
      </c>
      <c r="I105" s="296">
        <f>IF(I$67=0,0,I$67/OIS_fec!I$67)</f>
        <v>3.1024188000000006</v>
      </c>
      <c r="J105" s="296">
        <f>IF(J$67=0,0,J$67/OIS_fec!J$67)</f>
        <v>3.1024188000000001</v>
      </c>
      <c r="K105" s="296">
        <f>IF(K$67=0,0,K$67/OIS_fec!K$67)</f>
        <v>3.1024188000000001</v>
      </c>
      <c r="L105" s="296">
        <f>IF(L$67=0,0,L$67/OIS_fec!L$67)</f>
        <v>3.1024188000000001</v>
      </c>
      <c r="M105" s="296">
        <f>IF(M$67=0,0,M$67/OIS_fec!M$67)</f>
        <v>3.1024188000000001</v>
      </c>
      <c r="N105" s="296">
        <f>IF(N$67=0,0,N$67/OIS_fec!N$67)</f>
        <v>3.1024187999999997</v>
      </c>
      <c r="O105" s="296">
        <f>IF(O$67=0,0,O$67/OIS_fec!O$67)</f>
        <v>3.1024188000000001</v>
      </c>
      <c r="P105" s="296">
        <f>IF(P$67=0,0,P$67/OIS_fec!P$67)</f>
        <v>3.1024187999999997</v>
      </c>
      <c r="Q105" s="296">
        <f>IF(Q$67=0,0,Q$67/OIS_fec!Q$67)</f>
        <v>3.1024188000000006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LU: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1915.7851026036101</v>
      </c>
      <c r="C5" s="96">
        <f t="shared" ref="C5:Q5" si="1">SUM(C6:C10,C15,C26,C37)</f>
        <v>2000.4490169733517</v>
      </c>
      <c r="D5" s="96">
        <f t="shared" si="1"/>
        <v>1817.8531549931258</v>
      </c>
      <c r="E5" s="96">
        <f t="shared" si="1"/>
        <v>1648.7919277058775</v>
      </c>
      <c r="F5" s="96">
        <f t="shared" si="1"/>
        <v>1857.3893224968231</v>
      </c>
      <c r="G5" s="96">
        <f t="shared" si="1"/>
        <v>1814.0443805045315</v>
      </c>
      <c r="H5" s="96">
        <f t="shared" si="1"/>
        <v>1928.3502995623169</v>
      </c>
      <c r="I5" s="96">
        <f t="shared" si="1"/>
        <v>1811.5717339325638</v>
      </c>
      <c r="J5" s="96">
        <f t="shared" si="1"/>
        <v>1724.2871800951843</v>
      </c>
      <c r="K5" s="96">
        <f t="shared" si="1"/>
        <v>1520.3475684724383</v>
      </c>
      <c r="L5" s="96">
        <f t="shared" si="1"/>
        <v>1621.8510945738101</v>
      </c>
      <c r="M5" s="96">
        <f t="shared" si="1"/>
        <v>1602.4398317094328</v>
      </c>
      <c r="N5" s="96">
        <f t="shared" si="1"/>
        <v>1499.1113214294396</v>
      </c>
      <c r="O5" s="96">
        <f t="shared" si="1"/>
        <v>1419.864808532674</v>
      </c>
      <c r="P5" s="96">
        <f t="shared" si="1"/>
        <v>1456.889174459332</v>
      </c>
      <c r="Q5" s="96">
        <f t="shared" si="1"/>
        <v>1451.2238577307414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22.580412400376183</v>
      </c>
      <c r="C10" s="93">
        <f t="shared" ref="C10:Q10" si="3">SUM(C11:C14)</f>
        <v>27.467770408722721</v>
      </c>
      <c r="D10" s="93">
        <f t="shared" si="3"/>
        <v>30.880075226217556</v>
      </c>
      <c r="E10" s="93">
        <f t="shared" si="3"/>
        <v>33.54061920261649</v>
      </c>
      <c r="F10" s="93">
        <f t="shared" si="3"/>
        <v>30.818733118002143</v>
      </c>
      <c r="G10" s="93">
        <f t="shared" si="3"/>
        <v>30.599280541491272</v>
      </c>
      <c r="H10" s="93">
        <f t="shared" si="3"/>
        <v>21.483885518715592</v>
      </c>
      <c r="I10" s="93">
        <f t="shared" si="3"/>
        <v>17.141402254083005</v>
      </c>
      <c r="J10" s="93">
        <f t="shared" si="3"/>
        <v>19.432014667940003</v>
      </c>
      <c r="K10" s="93">
        <f t="shared" si="3"/>
        <v>15.983739108141702</v>
      </c>
      <c r="L10" s="93">
        <f t="shared" si="3"/>
        <v>14.018718004711628</v>
      </c>
      <c r="M10" s="93">
        <f t="shared" si="3"/>
        <v>17.610504791012637</v>
      </c>
      <c r="N10" s="93">
        <f t="shared" si="3"/>
        <v>19.455847486393914</v>
      </c>
      <c r="O10" s="93">
        <f t="shared" si="3"/>
        <v>22.897280952203779</v>
      </c>
      <c r="P10" s="93">
        <f t="shared" si="3"/>
        <v>15.470226799300876</v>
      </c>
      <c r="Q10" s="93">
        <f t="shared" si="3"/>
        <v>15.597092154507651</v>
      </c>
    </row>
    <row r="11" spans="1:17" x14ac:dyDescent="0.25">
      <c r="A11" s="92" t="s">
        <v>68</v>
      </c>
      <c r="B11" s="91">
        <v>4.1381598419755985</v>
      </c>
      <c r="C11" s="91">
        <v>7.2520066727490953</v>
      </c>
      <c r="D11" s="91">
        <v>7.0727550053341925</v>
      </c>
      <c r="E11" s="91">
        <v>5.1211619320251724</v>
      </c>
      <c r="F11" s="91">
        <v>5.2120191043702153</v>
      </c>
      <c r="G11" s="91">
        <v>5.139993714780001</v>
      </c>
      <c r="H11" s="91">
        <v>2.3740733556440476</v>
      </c>
      <c r="I11" s="91">
        <v>2.2783289540041336</v>
      </c>
      <c r="J11" s="91">
        <v>2.1457879838615259</v>
      </c>
      <c r="K11" s="91">
        <v>1.7094394161207833</v>
      </c>
      <c r="L11" s="91">
        <v>1.9206563736850675</v>
      </c>
      <c r="M11" s="91">
        <v>2.0548006351861785</v>
      </c>
      <c r="N11" s="91">
        <v>1.7087282261699184</v>
      </c>
      <c r="O11" s="91">
        <v>2.9471903693605426</v>
      </c>
      <c r="P11" s="91">
        <v>2.1268967917291257</v>
      </c>
      <c r="Q11" s="91">
        <v>2.2838353955639943</v>
      </c>
    </row>
    <row r="12" spans="1:17" x14ac:dyDescent="0.25">
      <c r="A12" s="92" t="s">
        <v>66</v>
      </c>
      <c r="B12" s="91">
        <v>18.442252558400583</v>
      </c>
      <c r="C12" s="91">
        <v>20.215763735973624</v>
      </c>
      <c r="D12" s="91">
        <v>23.807320220883362</v>
      </c>
      <c r="E12" s="91">
        <v>28.41945727059132</v>
      </c>
      <c r="F12" s="91">
        <v>25.606714013631926</v>
      </c>
      <c r="G12" s="91">
        <v>25.459286826711271</v>
      </c>
      <c r="H12" s="91">
        <v>19.109812163071545</v>
      </c>
      <c r="I12" s="91">
        <v>14.863073300078872</v>
      </c>
      <c r="J12" s="91">
        <v>17.286226684078475</v>
      </c>
      <c r="K12" s="91">
        <v>14.274299692020918</v>
      </c>
      <c r="L12" s="91">
        <v>12.09806163102656</v>
      </c>
      <c r="M12" s="91">
        <v>15.555704155826458</v>
      </c>
      <c r="N12" s="91">
        <v>17.747119260223997</v>
      </c>
      <c r="O12" s="91">
        <v>19.950090582843238</v>
      </c>
      <c r="P12" s="91">
        <v>13.343330007571751</v>
      </c>
      <c r="Q12" s="91">
        <v>13.313256758943657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157.75493969000576</v>
      </c>
      <c r="C15" s="85">
        <f t="shared" ref="C15:Q15" si="5">SUM(C16:C25)</f>
        <v>162.56457680142034</v>
      </c>
      <c r="D15" s="85">
        <f t="shared" si="5"/>
        <v>149.64419276972387</v>
      </c>
      <c r="E15" s="85">
        <f t="shared" si="5"/>
        <v>118.23686470641664</v>
      </c>
      <c r="F15" s="85">
        <f t="shared" si="5"/>
        <v>124.00622012686338</v>
      </c>
      <c r="G15" s="85">
        <f t="shared" si="5"/>
        <v>110.16181454937531</v>
      </c>
      <c r="H15" s="85">
        <f t="shared" si="5"/>
        <v>103.53716071382398</v>
      </c>
      <c r="I15" s="85">
        <f t="shared" si="5"/>
        <v>110.0100254779897</v>
      </c>
      <c r="J15" s="85">
        <f t="shared" si="5"/>
        <v>93.019481101928733</v>
      </c>
      <c r="K15" s="85">
        <f t="shared" si="5"/>
        <v>80.441857364525134</v>
      </c>
      <c r="L15" s="85">
        <f t="shared" si="5"/>
        <v>82.187561174051794</v>
      </c>
      <c r="M15" s="85">
        <f t="shared" si="5"/>
        <v>79.771359427854506</v>
      </c>
      <c r="N15" s="85">
        <f t="shared" si="5"/>
        <v>65.385705512945933</v>
      </c>
      <c r="O15" s="85">
        <f t="shared" si="5"/>
        <v>66.787423786905919</v>
      </c>
      <c r="P15" s="85">
        <f t="shared" si="5"/>
        <v>60.270703527255371</v>
      </c>
      <c r="Q15" s="85">
        <f t="shared" si="5"/>
        <v>95.265068432215941</v>
      </c>
    </row>
    <row r="16" spans="1:17" x14ac:dyDescent="0.25">
      <c r="A16" s="88" t="s">
        <v>33</v>
      </c>
      <c r="B16" s="87">
        <v>11.146884570568892</v>
      </c>
      <c r="C16" s="87">
        <v>12.878790026804015</v>
      </c>
      <c r="D16" s="87">
        <v>10.950682626984701</v>
      </c>
      <c r="E16" s="87">
        <v>8.0386450637600877</v>
      </c>
      <c r="F16" s="87">
        <v>10.22766672089177</v>
      </c>
      <c r="G16" s="87">
        <v>9.1163803447204828</v>
      </c>
      <c r="H16" s="87">
        <v>11.139642838533131</v>
      </c>
      <c r="I16" s="87">
        <v>11.784444268543703</v>
      </c>
      <c r="J16" s="87">
        <v>10.58261000611618</v>
      </c>
      <c r="K16" s="87">
        <v>8.1929400985433709</v>
      </c>
      <c r="L16" s="87">
        <v>8.6178284679378798</v>
      </c>
      <c r="M16" s="87">
        <v>8.2160517055530935</v>
      </c>
      <c r="N16" s="87">
        <v>7.227967514206135</v>
      </c>
      <c r="O16" s="87">
        <v>7.2765672110937052</v>
      </c>
      <c r="P16" s="87">
        <v>6.9939733002822653</v>
      </c>
      <c r="Q16" s="87">
        <v>7.2023674464906984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8.6972500232640009</v>
      </c>
      <c r="F18" s="87">
        <v>8.6985973773719998</v>
      </c>
      <c r="G18" s="87">
        <v>5.8097189236998048</v>
      </c>
      <c r="H18" s="87">
        <v>5.7964758848640034</v>
      </c>
      <c r="I18" s="87">
        <v>5.8151539114199986</v>
      </c>
      <c r="J18" s="87">
        <v>5.8213094703840005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68</v>
      </c>
      <c r="B19" s="87">
        <v>19.22161623977923</v>
      </c>
      <c r="C19" s="87">
        <v>25.949216026968113</v>
      </c>
      <c r="D19" s="87">
        <v>22.138058637503182</v>
      </c>
      <c r="E19" s="87">
        <v>11.347253579926774</v>
      </c>
      <c r="F19" s="87">
        <v>14.978975961866421</v>
      </c>
      <c r="G19" s="87">
        <v>8.8814408966579297</v>
      </c>
      <c r="H19" s="87">
        <v>5.0787076420393635</v>
      </c>
      <c r="I19" s="87">
        <v>5.2720389928888816</v>
      </c>
      <c r="J19" s="87">
        <v>1.7345391711958167</v>
      </c>
      <c r="K19" s="87">
        <v>1.3900839821414308</v>
      </c>
      <c r="L19" s="87">
        <v>5.2170204417532542</v>
      </c>
      <c r="M19" s="87">
        <v>4.6850538179323493</v>
      </c>
      <c r="N19" s="87">
        <v>3.5650985418912544</v>
      </c>
      <c r="O19" s="87">
        <v>6.9283902378444546</v>
      </c>
      <c r="P19" s="87">
        <v>7.8302884616235302E-2</v>
      </c>
      <c r="Q19" s="87">
        <v>8.0604842724213146</v>
      </c>
    </row>
    <row r="20" spans="1:17" x14ac:dyDescent="0.25">
      <c r="A20" s="88" t="s">
        <v>29</v>
      </c>
      <c r="B20" s="87">
        <v>12.386610183273635</v>
      </c>
      <c r="C20" s="87">
        <v>15.529717246032</v>
      </c>
      <c r="D20" s="87">
        <v>12.331261627632001</v>
      </c>
      <c r="E20" s="87">
        <v>12.326271129504002</v>
      </c>
      <c r="F20" s="87">
        <v>12.315026305800004</v>
      </c>
      <c r="G20" s="87">
        <v>6.1920000000000091</v>
      </c>
      <c r="H20" s="87">
        <v>6.1572377033280006</v>
      </c>
      <c r="I20" s="87">
        <v>3.2403887650080008</v>
      </c>
      <c r="J20" s="87">
        <v>3.240583200000001</v>
      </c>
      <c r="K20" s="87">
        <v>9.3974320333440016</v>
      </c>
      <c r="L20" s="87">
        <v>12.384069023559597</v>
      </c>
      <c r="M20" s="87">
        <v>6.1919495638149806</v>
      </c>
      <c r="N20" s="87">
        <v>6.1919642640718928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5.9596996578228394</v>
      </c>
      <c r="C21" s="87">
        <v>6.0804287220599322</v>
      </c>
      <c r="D21" s="87">
        <v>2.9092282924318287</v>
      </c>
      <c r="E21" s="87">
        <v>2.9017425452399248</v>
      </c>
      <c r="F21" s="87">
        <v>2.9093733650517937</v>
      </c>
      <c r="G21" s="87">
        <v>2.9799912145215273</v>
      </c>
      <c r="H21" s="87">
        <v>2.9175844753440052</v>
      </c>
      <c r="I21" s="87">
        <v>2.901278312856109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109.04012903856115</v>
      </c>
      <c r="C22" s="87">
        <v>102.12642477955627</v>
      </c>
      <c r="D22" s="87">
        <v>101.31496158517216</v>
      </c>
      <c r="E22" s="87">
        <v>74.925702364721843</v>
      </c>
      <c r="F22" s="87">
        <v>74.87658039588139</v>
      </c>
      <c r="G22" s="87">
        <v>77.182283169775559</v>
      </c>
      <c r="H22" s="87">
        <v>72.44751216971548</v>
      </c>
      <c r="I22" s="87">
        <v>80.996721227273014</v>
      </c>
      <c r="J22" s="87">
        <v>71.640439254232732</v>
      </c>
      <c r="K22" s="87">
        <v>61.461401250496323</v>
      </c>
      <c r="L22" s="87">
        <v>55.968643240801065</v>
      </c>
      <c r="M22" s="87">
        <v>60.678304340554078</v>
      </c>
      <c r="N22" s="87">
        <v>48.400675192776646</v>
      </c>
      <c r="O22" s="87">
        <v>52.582466337967766</v>
      </c>
      <c r="P22" s="87">
        <v>53.198427342356872</v>
      </c>
      <c r="Q22" s="87">
        <v>80.002216713303923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1115.7952318008329</v>
      </c>
      <c r="C26" s="85">
        <f t="shared" ref="C26:Q26" si="7">SUM(C27:C36)</f>
        <v>1258.5171226582493</v>
      </c>
      <c r="D26" s="85">
        <f t="shared" si="7"/>
        <v>1064.3547303806672</v>
      </c>
      <c r="E26" s="85">
        <f t="shared" si="7"/>
        <v>981.68554481621754</v>
      </c>
      <c r="F26" s="85">
        <f t="shared" si="7"/>
        <v>1142.0545816089104</v>
      </c>
      <c r="G26" s="85">
        <f t="shared" si="7"/>
        <v>1123.5857202138889</v>
      </c>
      <c r="H26" s="85">
        <f t="shared" si="7"/>
        <v>1228.7356660892979</v>
      </c>
      <c r="I26" s="85">
        <f t="shared" si="7"/>
        <v>1134.0559951436285</v>
      </c>
      <c r="J26" s="85">
        <f t="shared" si="7"/>
        <v>1091.4416201686279</v>
      </c>
      <c r="K26" s="85">
        <f t="shared" si="7"/>
        <v>940.85412471254119</v>
      </c>
      <c r="L26" s="85">
        <f t="shared" si="7"/>
        <v>1024.2978640986405</v>
      </c>
      <c r="M26" s="85">
        <f t="shared" si="7"/>
        <v>964.23220649845734</v>
      </c>
      <c r="N26" s="85">
        <f t="shared" si="7"/>
        <v>930.67761455549135</v>
      </c>
      <c r="O26" s="85">
        <f t="shared" si="7"/>
        <v>868.64197463778214</v>
      </c>
      <c r="P26" s="85">
        <f t="shared" si="7"/>
        <v>900.39866726980131</v>
      </c>
      <c r="Q26" s="85">
        <f t="shared" si="7"/>
        <v>859.6183677623028</v>
      </c>
    </row>
    <row r="27" spans="1:17" x14ac:dyDescent="0.25">
      <c r="A27" s="84" t="s">
        <v>33</v>
      </c>
      <c r="B27" s="83">
        <v>415.09383958399155</v>
      </c>
      <c r="C27" s="83">
        <v>454.22391412388896</v>
      </c>
      <c r="D27" s="83">
        <v>275.81749286661528</v>
      </c>
      <c r="E27" s="83">
        <v>216.95908949565884</v>
      </c>
      <c r="F27" s="83">
        <v>306.56735123165629</v>
      </c>
      <c r="G27" s="83">
        <v>299.31522638129053</v>
      </c>
      <c r="H27" s="83">
        <v>355.68451732965889</v>
      </c>
      <c r="I27" s="83">
        <v>296.31760679900992</v>
      </c>
      <c r="J27" s="83">
        <v>282.92961687268377</v>
      </c>
      <c r="K27" s="83">
        <v>255.26186858145658</v>
      </c>
      <c r="L27" s="83">
        <v>255.63403773021309</v>
      </c>
      <c r="M27" s="83">
        <v>220.93217833454531</v>
      </c>
      <c r="N27" s="83">
        <v>204.4950389404645</v>
      </c>
      <c r="O27" s="83">
        <v>178.5208897459926</v>
      </c>
      <c r="P27" s="83">
        <v>203.5498266997179</v>
      </c>
      <c r="Q27" s="83">
        <v>183.42478031519806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37.733858733774497</v>
      </c>
      <c r="C29" s="83">
        <v>34.831005838775923</v>
      </c>
      <c r="D29" s="83">
        <v>26.160517966716139</v>
      </c>
      <c r="E29" s="83">
        <v>23.267431672344401</v>
      </c>
      <c r="F29" s="83">
        <v>14.574989853935687</v>
      </c>
      <c r="G29" s="83">
        <v>14.509136247340026</v>
      </c>
      <c r="H29" s="83">
        <v>11.677597310160669</v>
      </c>
      <c r="I29" s="83">
        <v>11.620612157003304</v>
      </c>
      <c r="J29" s="83">
        <v>11.569227769944003</v>
      </c>
      <c r="K29" s="83">
        <v>2.873642125284265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84" t="s">
        <v>68</v>
      </c>
      <c r="B30" s="83">
        <v>42.738241909110798</v>
      </c>
      <c r="C30" s="83">
        <v>48.541090673366504</v>
      </c>
      <c r="D30" s="83">
        <v>43.257377163031329</v>
      </c>
      <c r="E30" s="83">
        <v>40.300140077455517</v>
      </c>
      <c r="F30" s="83">
        <v>52.290194874403703</v>
      </c>
      <c r="G30" s="83">
        <v>36.368091163134487</v>
      </c>
      <c r="H30" s="83">
        <v>20.930038660185179</v>
      </c>
      <c r="I30" s="83">
        <v>17.578541800971013</v>
      </c>
      <c r="J30" s="83">
        <v>11.817942997131116</v>
      </c>
      <c r="K30" s="83">
        <v>9.4636905081494103</v>
      </c>
      <c r="L30" s="83">
        <v>24.355103403428647</v>
      </c>
      <c r="M30" s="83">
        <v>24.752136660292607</v>
      </c>
      <c r="N30" s="83">
        <v>23.032209948908573</v>
      </c>
      <c r="O30" s="83">
        <v>31.027268463375076</v>
      </c>
      <c r="P30" s="83">
        <v>22.988669447071338</v>
      </c>
      <c r="Q30" s="83">
        <v>30.559265179839858</v>
      </c>
    </row>
    <row r="31" spans="1:17" x14ac:dyDescent="0.25">
      <c r="A31" s="84" t="s">
        <v>29</v>
      </c>
      <c r="B31" s="83">
        <v>6.1890735564725796</v>
      </c>
      <c r="C31" s="83">
        <v>6.1818985414800016</v>
      </c>
      <c r="D31" s="83">
        <v>6.140807946504002</v>
      </c>
      <c r="E31" s="83">
        <v>3.2281393605119995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575.71647575138354</v>
      </c>
      <c r="C33" s="83">
        <v>631.51597464485792</v>
      </c>
      <c r="D33" s="83">
        <v>614.78970083780052</v>
      </c>
      <c r="E33" s="83">
        <v>608.12615931736684</v>
      </c>
      <c r="F33" s="83">
        <v>672.22934924891467</v>
      </c>
      <c r="G33" s="83">
        <v>670.14726642212395</v>
      </c>
      <c r="H33" s="83">
        <v>732.07411366845326</v>
      </c>
      <c r="I33" s="83">
        <v>726.51755146632422</v>
      </c>
      <c r="J33" s="83">
        <v>692.32441052886895</v>
      </c>
      <c r="K33" s="83">
        <v>613.98239589765092</v>
      </c>
      <c r="L33" s="83">
        <v>658.93724714052291</v>
      </c>
      <c r="M33" s="83">
        <v>636.17989150361927</v>
      </c>
      <c r="N33" s="83">
        <v>616.92186332008237</v>
      </c>
      <c r="O33" s="83">
        <v>567.43081642841446</v>
      </c>
      <c r="P33" s="83">
        <v>582.34017112301228</v>
      </c>
      <c r="Q33" s="83">
        <v>564.26683235547307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38.323742266099991</v>
      </c>
      <c r="C35" s="83">
        <v>83.223238835880011</v>
      </c>
      <c r="D35" s="83">
        <v>98.188833599999995</v>
      </c>
      <c r="E35" s="83">
        <v>89.80458489288003</v>
      </c>
      <c r="F35" s="83">
        <v>96.39269640000002</v>
      </c>
      <c r="G35" s="83">
        <v>103.24599999999997</v>
      </c>
      <c r="H35" s="83">
        <v>108.36939912084</v>
      </c>
      <c r="I35" s="83">
        <v>82.021682920320018</v>
      </c>
      <c r="J35" s="83">
        <v>92.800421999999998</v>
      </c>
      <c r="K35" s="83">
        <v>59.272527600000011</v>
      </c>
      <c r="L35" s="83">
        <v>85.371475824475851</v>
      </c>
      <c r="M35" s="83">
        <v>82.368000000000208</v>
      </c>
      <c r="N35" s="83">
        <v>86.228502346035896</v>
      </c>
      <c r="O35" s="83">
        <v>91.663000000000068</v>
      </c>
      <c r="P35" s="83">
        <v>91.519999999999769</v>
      </c>
      <c r="Q35" s="83">
        <v>81.367489911791864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619.65451871239532</v>
      </c>
      <c r="C37" s="105">
        <f t="shared" ref="C37:Q37" si="9">SUM(C38:C42)</f>
        <v>551.89954710495931</v>
      </c>
      <c r="D37" s="105">
        <f t="shared" si="9"/>
        <v>572.97415661651701</v>
      </c>
      <c r="E37" s="105">
        <f t="shared" si="9"/>
        <v>515.32889898062672</v>
      </c>
      <c r="F37" s="105">
        <f t="shared" si="9"/>
        <v>560.50978764304705</v>
      </c>
      <c r="G37" s="105">
        <f t="shared" si="9"/>
        <v>549.69756519977614</v>
      </c>
      <c r="H37" s="105">
        <f t="shared" si="9"/>
        <v>574.59358724047934</v>
      </c>
      <c r="I37" s="105">
        <f t="shared" si="9"/>
        <v>550.36431105686245</v>
      </c>
      <c r="J37" s="105">
        <f t="shared" si="9"/>
        <v>520.39406415668782</v>
      </c>
      <c r="K37" s="105">
        <f t="shared" si="9"/>
        <v>483.06784728723028</v>
      </c>
      <c r="L37" s="105">
        <f t="shared" si="9"/>
        <v>501.34695129640608</v>
      </c>
      <c r="M37" s="105">
        <f t="shared" si="9"/>
        <v>540.82576099210837</v>
      </c>
      <c r="N37" s="105">
        <f t="shared" si="9"/>
        <v>483.59215387460847</v>
      </c>
      <c r="O37" s="105">
        <f t="shared" si="9"/>
        <v>461.5381291557822</v>
      </c>
      <c r="P37" s="105">
        <f t="shared" si="9"/>
        <v>480.74957686297444</v>
      </c>
      <c r="Q37" s="105">
        <f t="shared" si="9"/>
        <v>480.74332938171511</v>
      </c>
    </row>
    <row r="38" spans="1:17" x14ac:dyDescent="0.25">
      <c r="A38" s="104" t="s">
        <v>97</v>
      </c>
      <c r="B38" s="103">
        <f>ISI!B$52</f>
        <v>23.76904871239535</v>
      </c>
      <c r="C38" s="103">
        <f>ISI!C$52</f>
        <v>22.323937104959317</v>
      </c>
      <c r="D38" s="103">
        <f>ISI!D$52</f>
        <v>26.688966616516897</v>
      </c>
      <c r="E38" s="103">
        <f>ISI!E$52</f>
        <v>28.078598980626733</v>
      </c>
      <c r="F38" s="103">
        <f>ISI!F$52</f>
        <v>28.920537643047059</v>
      </c>
      <c r="G38" s="103">
        <f>ISI!G$52</f>
        <v>26.388815199776133</v>
      </c>
      <c r="H38" s="103">
        <f>ISI!H$52</f>
        <v>57.576417240479323</v>
      </c>
      <c r="I38" s="103">
        <f>ISI!I$52</f>
        <v>36.233601056862526</v>
      </c>
      <c r="J38" s="103">
        <f>ISI!J$52</f>
        <v>29.746534156687783</v>
      </c>
      <c r="K38" s="103">
        <f>ISI!K$52</f>
        <v>23.135497287230301</v>
      </c>
      <c r="L38" s="103">
        <f>ISI!L$52</f>
        <v>23.71826129640607</v>
      </c>
      <c r="M38" s="103">
        <f>ISI!M$52</f>
        <v>39.954700992108336</v>
      </c>
      <c r="N38" s="103">
        <f>ISI!N$52</f>
        <v>21.007543874608473</v>
      </c>
      <c r="O38" s="103">
        <f>ISI!O$52</f>
        <v>19.943589155782192</v>
      </c>
      <c r="P38" s="103">
        <f>ISI!P$52</f>
        <v>29.270496862974422</v>
      </c>
      <c r="Q38" s="103">
        <f>ISI!Q$52</f>
        <v>56.856059381715134</v>
      </c>
    </row>
    <row r="39" spans="1:17" x14ac:dyDescent="0.25">
      <c r="A39" s="102" t="s">
        <v>96</v>
      </c>
      <c r="B39" s="101">
        <f>NFM!B$71</f>
        <v>0</v>
      </c>
      <c r="C39" s="101">
        <f>NFM!C$71</f>
        <v>0</v>
      </c>
      <c r="D39" s="101">
        <f>NFM!D$71</f>
        <v>0</v>
      </c>
      <c r="E39" s="101">
        <f>NFM!E$71</f>
        <v>0</v>
      </c>
      <c r="F39" s="101">
        <f>NFM!F$71</f>
        <v>0</v>
      </c>
      <c r="G39" s="101">
        <f>NFM!G$71</f>
        <v>0</v>
      </c>
      <c r="H39" s="101">
        <f>NFM!H$71</f>
        <v>0</v>
      </c>
      <c r="I39" s="101">
        <f>NFM!I$71</f>
        <v>0</v>
      </c>
      <c r="J39" s="101">
        <f>NFM!J$71</f>
        <v>0</v>
      </c>
      <c r="K39" s="101">
        <f>NFM!K$71</f>
        <v>0</v>
      </c>
      <c r="L39" s="101">
        <f>NFM!L$71</f>
        <v>0</v>
      </c>
      <c r="M39" s="101">
        <f>NFM!M$71</f>
        <v>0</v>
      </c>
      <c r="N39" s="101">
        <f>NFM!N$71</f>
        <v>0</v>
      </c>
      <c r="O39" s="101">
        <f>NFM!O$71</f>
        <v>0</v>
      </c>
      <c r="P39" s="101">
        <f>NFM!P$71</f>
        <v>0</v>
      </c>
      <c r="Q39" s="101">
        <f>NFM!Q$71</f>
        <v>0</v>
      </c>
    </row>
    <row r="40" spans="1:17" x14ac:dyDescent="0.25">
      <c r="A40" s="102" t="s">
        <v>95</v>
      </c>
      <c r="B40" s="101">
        <f>CHI!B$77</f>
        <v>0</v>
      </c>
      <c r="C40" s="101">
        <f>CHI!C$77</f>
        <v>0</v>
      </c>
      <c r="D40" s="101">
        <f>CHI!D$77</f>
        <v>0</v>
      </c>
      <c r="E40" s="101">
        <f>CHI!E$77</f>
        <v>0</v>
      </c>
      <c r="F40" s="101">
        <f>CHI!F$77</f>
        <v>0</v>
      </c>
      <c r="G40" s="101">
        <f>CHI!G$77</f>
        <v>0</v>
      </c>
      <c r="H40" s="101">
        <f>CHI!H$77</f>
        <v>0</v>
      </c>
      <c r="I40" s="101">
        <f>CHI!I$77</f>
        <v>0</v>
      </c>
      <c r="J40" s="101">
        <f>CHI!J$77</f>
        <v>0</v>
      </c>
      <c r="K40" s="101">
        <f>CHI!K$77</f>
        <v>0</v>
      </c>
      <c r="L40" s="101">
        <f>CHI!L$77</f>
        <v>0</v>
      </c>
      <c r="M40" s="101">
        <f>CHI!M$77</f>
        <v>0</v>
      </c>
      <c r="N40" s="101">
        <f>CHI!N$77</f>
        <v>0</v>
      </c>
      <c r="O40" s="101">
        <f>CHI!O$77</f>
        <v>0</v>
      </c>
      <c r="P40" s="101">
        <f>CHI!P$77</f>
        <v>0</v>
      </c>
      <c r="Q40" s="101">
        <f>CHI!Q$77</f>
        <v>0</v>
      </c>
    </row>
    <row r="41" spans="1:17" x14ac:dyDescent="0.25">
      <c r="A41" s="102" t="s">
        <v>94</v>
      </c>
      <c r="B41" s="101">
        <f>NMM!B$57</f>
        <v>579.73595999999998</v>
      </c>
      <c r="C41" s="101">
        <f>NMM!C$57</f>
        <v>513.11703999999997</v>
      </c>
      <c r="D41" s="101">
        <f>NMM!D$57</f>
        <v>528.31974000000002</v>
      </c>
      <c r="E41" s="101">
        <f>NMM!E$57</f>
        <v>471.65753000000001</v>
      </c>
      <c r="F41" s="101">
        <f>NMM!F$57</f>
        <v>513.36572000000001</v>
      </c>
      <c r="G41" s="101">
        <f>NMM!G$57</f>
        <v>503.80243000000002</v>
      </c>
      <c r="H41" s="101">
        <f>NMM!H$57</f>
        <v>499.07848999999999</v>
      </c>
      <c r="I41" s="101">
        <f>NMM!I$57</f>
        <v>495.96346</v>
      </c>
      <c r="J41" s="101">
        <f>NMM!J$57</f>
        <v>466.02019999999999</v>
      </c>
      <c r="K41" s="101">
        <f>NMM!K$57</f>
        <v>437.09084999999999</v>
      </c>
      <c r="L41" s="101">
        <f>NMM!L$57</f>
        <v>453.56614999999999</v>
      </c>
      <c r="M41" s="101">
        <f>NMM!M$57</f>
        <v>471.93635</v>
      </c>
      <c r="N41" s="101">
        <f>NMM!N$57</f>
        <v>433.30871000000002</v>
      </c>
      <c r="O41" s="101">
        <f>NMM!O$57</f>
        <v>409.16426999999999</v>
      </c>
      <c r="P41" s="101">
        <f>NMM!P$57</f>
        <v>422.98987</v>
      </c>
      <c r="Q41" s="101">
        <f>NMM!Q$57</f>
        <v>394.53411</v>
      </c>
    </row>
    <row r="42" spans="1:17" x14ac:dyDescent="0.25">
      <c r="A42" s="100" t="s">
        <v>93</v>
      </c>
      <c r="B42" s="99">
        <v>16.149509999999999</v>
      </c>
      <c r="C42" s="99">
        <v>16.458570000000002</v>
      </c>
      <c r="D42" s="99">
        <v>17.965450000000001</v>
      </c>
      <c r="E42" s="99">
        <v>15.59277</v>
      </c>
      <c r="F42" s="99">
        <v>18.22353</v>
      </c>
      <c r="G42" s="99">
        <v>19.506319999999999</v>
      </c>
      <c r="H42" s="99">
        <v>17.938680000000002</v>
      </c>
      <c r="I42" s="99">
        <v>18.167249999999999</v>
      </c>
      <c r="J42" s="99">
        <v>24.627330000000001</v>
      </c>
      <c r="K42" s="99">
        <v>22.8415</v>
      </c>
      <c r="L42" s="99">
        <v>24.062539999999998</v>
      </c>
      <c r="M42" s="99">
        <v>28.934709999999999</v>
      </c>
      <c r="N42" s="99">
        <v>29.2759</v>
      </c>
      <c r="O42" s="99">
        <v>32.43027</v>
      </c>
      <c r="P42" s="99">
        <v>28.48921</v>
      </c>
      <c r="Q42" s="99">
        <v>29.353159999999999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0.6765532220340027</v>
      </c>
      <c r="C46" s="77">
        <f t="shared" si="10"/>
        <v>0.72411216560771208</v>
      </c>
      <c r="D46" s="77">
        <f t="shared" si="10"/>
        <v>0.68480723811892064</v>
      </c>
      <c r="E46" s="77">
        <f t="shared" si="10"/>
        <v>0.68745061743621383</v>
      </c>
      <c r="F46" s="77">
        <f t="shared" si="10"/>
        <v>0.6982270863441955</v>
      </c>
      <c r="G46" s="77">
        <f t="shared" si="10"/>
        <v>0.6969767823172599</v>
      </c>
      <c r="H46" s="77">
        <f t="shared" si="10"/>
        <v>0.70202841912545833</v>
      </c>
      <c r="I46" s="77">
        <f t="shared" si="10"/>
        <v>0.69619513224456719</v>
      </c>
      <c r="J46" s="77">
        <f t="shared" si="10"/>
        <v>0.69819756815221412</v>
      </c>
      <c r="K46" s="77">
        <f t="shared" si="10"/>
        <v>0.68226486015129395</v>
      </c>
      <c r="L46" s="77">
        <f t="shared" si="10"/>
        <v>0.690879789782335</v>
      </c>
      <c r="M46" s="77">
        <f t="shared" si="10"/>
        <v>0.6624985535867689</v>
      </c>
      <c r="N46" s="77">
        <f t="shared" si="10"/>
        <v>0.67741411397421014</v>
      </c>
      <c r="O46" s="77">
        <f t="shared" si="10"/>
        <v>0.67494220127002935</v>
      </c>
      <c r="P46" s="77">
        <f t="shared" si="10"/>
        <v>0.67001637098347855</v>
      </c>
      <c r="Q46" s="77">
        <f t="shared" si="10"/>
        <v>0.66873247926515855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1.1786505892382563E-2</v>
      </c>
      <c r="C51" s="75">
        <f t="shared" si="15"/>
        <v>1.3730802522666152E-2</v>
      </c>
      <c r="D51" s="75">
        <f t="shared" si="15"/>
        <v>1.6987112045546017E-2</v>
      </c>
      <c r="E51" s="75">
        <f t="shared" si="15"/>
        <v>2.0342542099465986E-2</v>
      </c>
      <c r="F51" s="75">
        <f t="shared" si="15"/>
        <v>1.6592500422352812E-2</v>
      </c>
      <c r="G51" s="75">
        <f t="shared" si="15"/>
        <v>1.6867988936952492E-2</v>
      </c>
      <c r="H51" s="75">
        <f t="shared" si="15"/>
        <v>1.1141069920538737E-2</v>
      </c>
      <c r="I51" s="75">
        <f t="shared" si="15"/>
        <v>9.4621714023283045E-3</v>
      </c>
      <c r="J51" s="75">
        <f t="shared" si="15"/>
        <v>1.126959296123011E-2</v>
      </c>
      <c r="K51" s="75">
        <f t="shared" si="15"/>
        <v>1.0513213846358359E-2</v>
      </c>
      <c r="L51" s="75">
        <f t="shared" si="15"/>
        <v>8.6436529540928446E-3</v>
      </c>
      <c r="M51" s="75">
        <f t="shared" si="15"/>
        <v>1.0989807194337087E-2</v>
      </c>
      <c r="N51" s="75">
        <f t="shared" si="15"/>
        <v>1.2978253988397795E-2</v>
      </c>
      <c r="O51" s="75">
        <f t="shared" si="15"/>
        <v>1.6126381057268709E-2</v>
      </c>
      <c r="P51" s="75">
        <f t="shared" si="15"/>
        <v>1.0618670980956429E-2</v>
      </c>
      <c r="Q51" s="75">
        <f t="shared" si="15"/>
        <v>1.0747543923992959E-2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8.2344799255204562E-2</v>
      </c>
      <c r="C52" s="73">
        <f t="shared" si="16"/>
        <v>8.1264043933185579E-2</v>
      </c>
      <c r="D52" s="73">
        <f t="shared" si="16"/>
        <v>8.2319186430814734E-2</v>
      </c>
      <c r="E52" s="73">
        <f t="shared" si="16"/>
        <v>7.171121032290044E-2</v>
      </c>
      <c r="F52" s="73">
        <f t="shared" si="16"/>
        <v>6.6763719713951078E-2</v>
      </c>
      <c r="G52" s="73">
        <f t="shared" si="16"/>
        <v>6.0727188228292699E-2</v>
      </c>
      <c r="H52" s="73">
        <f t="shared" si="16"/>
        <v>5.3692091492569635E-2</v>
      </c>
      <c r="I52" s="73">
        <f t="shared" si="16"/>
        <v>6.0726287244049507E-2</v>
      </c>
      <c r="J52" s="73">
        <f t="shared" si="16"/>
        <v>5.3946629178553571E-2</v>
      </c>
      <c r="K52" s="73">
        <f t="shared" si="16"/>
        <v>5.2910175957559952E-2</v>
      </c>
      <c r="L52" s="73">
        <f t="shared" si="16"/>
        <v>5.0675158434103369E-2</v>
      </c>
      <c r="M52" s="73">
        <f t="shared" si="16"/>
        <v>4.9781188565911336E-2</v>
      </c>
      <c r="N52" s="73">
        <f t="shared" si="16"/>
        <v>4.3616310929197072E-2</v>
      </c>
      <c r="O52" s="73">
        <f t="shared" si="16"/>
        <v>4.703787528611672E-2</v>
      </c>
      <c r="P52" s="73">
        <f t="shared" si="16"/>
        <v>4.136944977274782E-2</v>
      </c>
      <c r="Q52" s="73">
        <f t="shared" si="16"/>
        <v>6.5644640504450222E-2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0.58242191688641554</v>
      </c>
      <c r="C53" s="71">
        <f t="shared" si="17"/>
        <v>0.62911731915186031</v>
      </c>
      <c r="D53" s="71">
        <f t="shared" si="17"/>
        <v>0.58550093964255989</v>
      </c>
      <c r="E53" s="71">
        <f t="shared" si="17"/>
        <v>0.59539686501384737</v>
      </c>
      <c r="F53" s="71">
        <f t="shared" si="17"/>
        <v>0.61487086620789155</v>
      </c>
      <c r="G53" s="71">
        <f t="shared" si="17"/>
        <v>0.61938160515201468</v>
      </c>
      <c r="H53" s="71">
        <f t="shared" si="17"/>
        <v>0.63719525771234997</v>
      </c>
      <c r="I53" s="71">
        <f t="shared" si="17"/>
        <v>0.6260066735981894</v>
      </c>
      <c r="J53" s="71">
        <f t="shared" si="17"/>
        <v>0.6329813460124305</v>
      </c>
      <c r="K53" s="71">
        <f t="shared" si="17"/>
        <v>0.61884147034737569</v>
      </c>
      <c r="L53" s="71">
        <f t="shared" si="17"/>
        <v>0.63156097839413883</v>
      </c>
      <c r="M53" s="71">
        <f t="shared" si="17"/>
        <v>0.60172755782652043</v>
      </c>
      <c r="N53" s="71">
        <f t="shared" si="17"/>
        <v>0.62081954905661529</v>
      </c>
      <c r="O53" s="71">
        <f t="shared" si="17"/>
        <v>0.61177794492664395</v>
      </c>
      <c r="P53" s="71">
        <f t="shared" si="17"/>
        <v>0.61802825022977426</v>
      </c>
      <c r="Q53" s="71">
        <f t="shared" si="17"/>
        <v>0.59234029483671535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890.85688867321767</v>
      </c>
      <c r="C3" s="46">
        <f t="shared" ref="C3:Q3" si="0">SUM(C4:C5)</f>
        <v>860.47322674106658</v>
      </c>
      <c r="D3" s="46">
        <f t="shared" si="0"/>
        <v>740.95059890102641</v>
      </c>
      <c r="E3" s="46">
        <f t="shared" si="0"/>
        <v>845.77369873563953</v>
      </c>
      <c r="F3" s="46">
        <f t="shared" si="0"/>
        <v>861.22250121800391</v>
      </c>
      <c r="G3" s="46">
        <f t="shared" si="0"/>
        <v>859.04401732928022</v>
      </c>
      <c r="H3" s="46">
        <f t="shared" si="0"/>
        <v>750.93714196727512</v>
      </c>
      <c r="I3" s="46">
        <f t="shared" si="0"/>
        <v>1279.2182066293967</v>
      </c>
      <c r="J3" s="46">
        <f t="shared" si="0"/>
        <v>1093.445232848693</v>
      </c>
      <c r="K3" s="46">
        <f t="shared" si="0"/>
        <v>322.89211665645735</v>
      </c>
      <c r="L3" s="46">
        <f t="shared" si="0"/>
        <v>430.8</v>
      </c>
      <c r="M3" s="46">
        <f t="shared" si="0"/>
        <v>485.90042322507014</v>
      </c>
      <c r="N3" s="46">
        <f t="shared" si="0"/>
        <v>506.52988535599007</v>
      </c>
      <c r="O3" s="46">
        <f t="shared" si="0"/>
        <v>472.09635214850334</v>
      </c>
      <c r="P3" s="46">
        <f t="shared" si="0"/>
        <v>487.36106131229838</v>
      </c>
      <c r="Q3" s="46">
        <f t="shared" si="0"/>
        <v>456.40006277135535</v>
      </c>
    </row>
    <row r="4" spans="1:17" x14ac:dyDescent="0.25">
      <c r="A4" s="110" t="s">
        <v>46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08" t="s">
        <v>45</v>
      </c>
      <c r="B5" s="118">
        <v>890.85688867321767</v>
      </c>
      <c r="C5" s="118">
        <v>860.47322674106658</v>
      </c>
      <c r="D5" s="118">
        <v>740.95059890102641</v>
      </c>
      <c r="E5" s="118">
        <v>845.77369873563953</v>
      </c>
      <c r="F5" s="118">
        <v>861.22250121800391</v>
      </c>
      <c r="G5" s="118">
        <v>859.04401732928022</v>
      </c>
      <c r="H5" s="118">
        <v>750.93714196727512</v>
      </c>
      <c r="I5" s="118">
        <v>1279.2182066293967</v>
      </c>
      <c r="J5" s="118">
        <v>1093.445232848693</v>
      </c>
      <c r="K5" s="118">
        <v>322.89211665645735</v>
      </c>
      <c r="L5" s="118">
        <v>430.8</v>
      </c>
      <c r="M5" s="118">
        <v>485.90042322507014</v>
      </c>
      <c r="N5" s="118">
        <v>506.52988535599007</v>
      </c>
      <c r="O5" s="118">
        <v>472.09635214850334</v>
      </c>
      <c r="P5" s="118">
        <v>487.36106131229838</v>
      </c>
      <c r="Q5" s="118">
        <v>456.40006277135535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2571</v>
      </c>
      <c r="C7" s="46">
        <f t="shared" ref="C7:Q7" si="1">SUM(C8:C9)</f>
        <v>2725</v>
      </c>
      <c r="D7" s="46">
        <f t="shared" si="1"/>
        <v>2719</v>
      </c>
      <c r="E7" s="46">
        <f t="shared" si="1"/>
        <v>2675</v>
      </c>
      <c r="F7" s="46">
        <f t="shared" si="1"/>
        <v>2684</v>
      </c>
      <c r="G7" s="46">
        <f t="shared" si="1"/>
        <v>2194</v>
      </c>
      <c r="H7" s="46">
        <f t="shared" si="1"/>
        <v>2802</v>
      </c>
      <c r="I7" s="46">
        <f t="shared" si="1"/>
        <v>2858</v>
      </c>
      <c r="J7" s="46">
        <f t="shared" si="1"/>
        <v>2582</v>
      </c>
      <c r="K7" s="46">
        <f t="shared" si="1"/>
        <v>2141</v>
      </c>
      <c r="L7" s="46">
        <f t="shared" si="1"/>
        <v>2548</v>
      </c>
      <c r="M7" s="46">
        <f t="shared" si="1"/>
        <v>2521</v>
      </c>
      <c r="N7" s="46">
        <f t="shared" si="1"/>
        <v>2208</v>
      </c>
      <c r="O7" s="46">
        <f t="shared" si="1"/>
        <v>2090</v>
      </c>
      <c r="P7" s="46">
        <f t="shared" si="1"/>
        <v>2193</v>
      </c>
      <c r="Q7" s="46">
        <f t="shared" si="1"/>
        <v>2127.1294269999999</v>
      </c>
    </row>
    <row r="8" spans="1:17" x14ac:dyDescent="0.25">
      <c r="A8" s="110" t="s">
        <v>46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</row>
    <row r="9" spans="1:17" x14ac:dyDescent="0.25">
      <c r="A9" s="108" t="s">
        <v>45</v>
      </c>
      <c r="B9" s="118">
        <v>2571</v>
      </c>
      <c r="C9" s="118">
        <v>2725</v>
      </c>
      <c r="D9" s="118">
        <v>2719</v>
      </c>
      <c r="E9" s="118">
        <v>2675</v>
      </c>
      <c r="F9" s="118">
        <v>2684</v>
      </c>
      <c r="G9" s="118">
        <v>2194</v>
      </c>
      <c r="H9" s="118">
        <v>2802</v>
      </c>
      <c r="I9" s="118">
        <v>2858</v>
      </c>
      <c r="J9" s="118">
        <v>2582</v>
      </c>
      <c r="K9" s="118">
        <v>2141</v>
      </c>
      <c r="L9" s="118">
        <v>2548</v>
      </c>
      <c r="M9" s="118">
        <v>2521</v>
      </c>
      <c r="N9" s="118">
        <v>2208</v>
      </c>
      <c r="O9" s="118">
        <v>2090</v>
      </c>
      <c r="P9" s="118">
        <v>2193</v>
      </c>
      <c r="Q9" s="118">
        <v>2127.1294269999999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3052.6315789473688</v>
      </c>
      <c r="C11" s="46">
        <f t="shared" si="2"/>
        <v>3052.6315789473688</v>
      </c>
      <c r="D11" s="46">
        <f t="shared" si="2"/>
        <v>3052.6315789473688</v>
      </c>
      <c r="E11" s="46">
        <f t="shared" si="2"/>
        <v>3052.6315789473688</v>
      </c>
      <c r="F11" s="46">
        <f t="shared" si="2"/>
        <v>3052.6315789473688</v>
      </c>
      <c r="G11" s="46">
        <f t="shared" si="2"/>
        <v>2784.480909574384</v>
      </c>
      <c r="H11" s="46">
        <f t="shared" si="2"/>
        <v>3052.6315789473688</v>
      </c>
      <c r="I11" s="46">
        <f t="shared" si="2"/>
        <v>3052.6315789473688</v>
      </c>
      <c r="J11" s="46">
        <f t="shared" si="2"/>
        <v>2784.480909574384</v>
      </c>
      <c r="K11" s="46">
        <f t="shared" si="2"/>
        <v>2784.480909574384</v>
      </c>
      <c r="L11" s="46">
        <f t="shared" si="2"/>
        <v>2784.480909574384</v>
      </c>
      <c r="M11" s="46">
        <f t="shared" si="2"/>
        <v>2784.480909574384</v>
      </c>
      <c r="N11" s="46">
        <f t="shared" si="2"/>
        <v>2784.480909574384</v>
      </c>
      <c r="O11" s="46">
        <f t="shared" si="2"/>
        <v>2784.480909574384</v>
      </c>
      <c r="P11" s="46">
        <f t="shared" si="2"/>
        <v>2516.3302402013992</v>
      </c>
      <c r="Q11" s="46">
        <f t="shared" si="2"/>
        <v>2516.3302402013992</v>
      </c>
    </row>
    <row r="12" spans="1:17" x14ac:dyDescent="0.25">
      <c r="A12" s="110" t="s">
        <v>46</v>
      </c>
      <c r="B12" s="120">
        <v>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</row>
    <row r="13" spans="1:17" x14ac:dyDescent="0.25">
      <c r="A13" s="108" t="s">
        <v>45</v>
      </c>
      <c r="B13" s="118">
        <v>3052.6315789473688</v>
      </c>
      <c r="C13" s="118">
        <v>3052.6315789473688</v>
      </c>
      <c r="D13" s="118">
        <v>3052.6315789473688</v>
      </c>
      <c r="E13" s="118">
        <v>3052.6315789473688</v>
      </c>
      <c r="F13" s="118">
        <v>3052.6315789473688</v>
      </c>
      <c r="G13" s="118">
        <v>2784.480909574384</v>
      </c>
      <c r="H13" s="118">
        <v>3052.6315789473688</v>
      </c>
      <c r="I13" s="118">
        <v>3052.6315789473688</v>
      </c>
      <c r="J13" s="118">
        <v>2784.480909574384</v>
      </c>
      <c r="K13" s="118">
        <v>2784.480909574384</v>
      </c>
      <c r="L13" s="118">
        <v>2784.480909574384</v>
      </c>
      <c r="M13" s="118">
        <v>2784.480909574384</v>
      </c>
      <c r="N13" s="118">
        <v>2784.480909574384</v>
      </c>
      <c r="O13" s="118">
        <v>2784.480909574384</v>
      </c>
      <c r="P13" s="118">
        <v>2516.3302402013992</v>
      </c>
      <c r="Q13" s="118">
        <v>2516.3302402013992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268.15066937298474</v>
      </c>
      <c r="E14" s="38">
        <f t="shared" si="3"/>
        <v>0</v>
      </c>
      <c r="F14" s="38">
        <f t="shared" si="3"/>
        <v>0</v>
      </c>
      <c r="G14" s="38">
        <f t="shared" si="3"/>
        <v>0</v>
      </c>
      <c r="H14" s="38">
        <f t="shared" si="3"/>
        <v>268.15066937298479</v>
      </c>
      <c r="I14" s="38">
        <f t="shared" si="3"/>
        <v>0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268.15066937298474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268.15066937298474</v>
      </c>
      <c r="E16" s="118">
        <v>0</v>
      </c>
      <c r="F16" s="118">
        <v>0</v>
      </c>
      <c r="G16" s="118">
        <v>0</v>
      </c>
      <c r="H16" s="118">
        <v>268.15066937298479</v>
      </c>
      <c r="I16" s="118">
        <v>0</v>
      </c>
      <c r="J16" s="118">
        <v>0</v>
      </c>
      <c r="K16" s="118">
        <v>0</v>
      </c>
      <c r="L16" s="118">
        <v>0</v>
      </c>
      <c r="M16" s="118">
        <v>268.15066937298474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268.15066937298479</v>
      </c>
      <c r="E17" s="38">
        <f t="shared" si="4"/>
        <v>0</v>
      </c>
      <c r="F17" s="38">
        <f t="shared" si="4"/>
        <v>0</v>
      </c>
      <c r="G17" s="38">
        <f t="shared" si="4"/>
        <v>268.15066937298479</v>
      </c>
      <c r="H17" s="38">
        <f t="shared" si="4"/>
        <v>0</v>
      </c>
      <c r="I17" s="38">
        <f t="shared" si="4"/>
        <v>0</v>
      </c>
      <c r="J17" s="38">
        <f t="shared" si="4"/>
        <v>268.15066937298479</v>
      </c>
      <c r="K17" s="38">
        <f t="shared" si="4"/>
        <v>0</v>
      </c>
      <c r="L17" s="38">
        <f t="shared" si="4"/>
        <v>0</v>
      </c>
      <c r="M17" s="38">
        <f t="shared" si="4"/>
        <v>268.15066937298479</v>
      </c>
      <c r="N17" s="38">
        <f t="shared" si="4"/>
        <v>0</v>
      </c>
      <c r="O17" s="38">
        <f t="shared" si="4"/>
        <v>0</v>
      </c>
      <c r="P17" s="38">
        <f t="shared" si="4"/>
        <v>268.15066937298479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268.15066937298479</v>
      </c>
      <c r="E19" s="118">
        <f t="shared" si="5"/>
        <v>0</v>
      </c>
      <c r="F19" s="118">
        <f t="shared" si="5"/>
        <v>0</v>
      </c>
      <c r="G19" s="118">
        <f t="shared" si="5"/>
        <v>268.15066937298479</v>
      </c>
      <c r="H19" s="118">
        <f t="shared" si="5"/>
        <v>0</v>
      </c>
      <c r="I19" s="118">
        <f t="shared" si="5"/>
        <v>0</v>
      </c>
      <c r="J19" s="118">
        <f t="shared" si="5"/>
        <v>268.15066937298479</v>
      </c>
      <c r="K19" s="118">
        <f t="shared" si="5"/>
        <v>0</v>
      </c>
      <c r="L19" s="118">
        <f t="shared" si="5"/>
        <v>0</v>
      </c>
      <c r="M19" s="118">
        <f t="shared" si="5"/>
        <v>268.15066937298479</v>
      </c>
      <c r="N19" s="118">
        <f t="shared" si="5"/>
        <v>0</v>
      </c>
      <c r="O19" s="118">
        <f t="shared" si="5"/>
        <v>0</v>
      </c>
      <c r="P19" s="118">
        <f t="shared" si="5"/>
        <v>268.15066937298479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481.63157894736878</v>
      </c>
      <c r="C20" s="46">
        <f t="shared" si="6"/>
        <v>327.63157894736878</v>
      </c>
      <c r="D20" s="46">
        <f t="shared" si="6"/>
        <v>333.63157894736878</v>
      </c>
      <c r="E20" s="46">
        <f t="shared" si="6"/>
        <v>377.63157894736878</v>
      </c>
      <c r="F20" s="46">
        <f t="shared" si="6"/>
        <v>368.63157894736878</v>
      </c>
      <c r="G20" s="46">
        <f t="shared" si="6"/>
        <v>590.48090957438399</v>
      </c>
      <c r="H20" s="46">
        <f t="shared" si="6"/>
        <v>250.63157894736878</v>
      </c>
      <c r="I20" s="46">
        <f t="shared" si="6"/>
        <v>194.63157894736878</v>
      </c>
      <c r="J20" s="46">
        <f t="shared" si="6"/>
        <v>202.48090957438399</v>
      </c>
      <c r="K20" s="46">
        <f t="shared" si="6"/>
        <v>643.48090957438399</v>
      </c>
      <c r="L20" s="46">
        <f t="shared" si="6"/>
        <v>236.48090957438399</v>
      </c>
      <c r="M20" s="46">
        <f t="shared" si="6"/>
        <v>263.48090957438399</v>
      </c>
      <c r="N20" s="46">
        <f t="shared" si="6"/>
        <v>576.48090957438399</v>
      </c>
      <c r="O20" s="46">
        <f t="shared" si="6"/>
        <v>694.48090957438399</v>
      </c>
      <c r="P20" s="46">
        <f t="shared" si="6"/>
        <v>323.33024020139919</v>
      </c>
      <c r="Q20" s="46">
        <f t="shared" si="6"/>
        <v>389.20081320139934</v>
      </c>
    </row>
    <row r="21" spans="1:17" x14ac:dyDescent="0.25">
      <c r="A21" s="110" t="s">
        <v>46</v>
      </c>
      <c r="B21" s="120">
        <f>B12-B8</f>
        <v>0</v>
      </c>
      <c r="C21" s="120">
        <f t="shared" ref="C21:Q21" si="7">C12-C8</f>
        <v>0</v>
      </c>
      <c r="D21" s="120">
        <f t="shared" si="7"/>
        <v>0</v>
      </c>
      <c r="E21" s="120">
        <f t="shared" si="7"/>
        <v>0</v>
      </c>
      <c r="F21" s="120">
        <f t="shared" si="7"/>
        <v>0</v>
      </c>
      <c r="G21" s="120">
        <f t="shared" si="7"/>
        <v>0</v>
      </c>
      <c r="H21" s="120">
        <f t="shared" si="7"/>
        <v>0</v>
      </c>
      <c r="I21" s="120">
        <f t="shared" si="7"/>
        <v>0</v>
      </c>
      <c r="J21" s="120">
        <f t="shared" si="7"/>
        <v>0</v>
      </c>
      <c r="K21" s="120">
        <f t="shared" si="7"/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</row>
    <row r="22" spans="1:17" x14ac:dyDescent="0.25">
      <c r="A22" s="108" t="s">
        <v>45</v>
      </c>
      <c r="B22" s="118">
        <f>B13-B9</f>
        <v>481.63157894736878</v>
      </c>
      <c r="C22" s="118">
        <f t="shared" ref="C22:Q22" si="8">C13-C9</f>
        <v>327.63157894736878</v>
      </c>
      <c r="D22" s="118">
        <f t="shared" si="8"/>
        <v>333.63157894736878</v>
      </c>
      <c r="E22" s="118">
        <f t="shared" si="8"/>
        <v>377.63157894736878</v>
      </c>
      <c r="F22" s="118">
        <f t="shared" si="8"/>
        <v>368.63157894736878</v>
      </c>
      <c r="G22" s="118">
        <f t="shared" si="8"/>
        <v>590.48090957438399</v>
      </c>
      <c r="H22" s="118">
        <f t="shared" si="8"/>
        <v>250.63157894736878</v>
      </c>
      <c r="I22" s="118">
        <f t="shared" si="8"/>
        <v>194.63157894736878</v>
      </c>
      <c r="J22" s="118">
        <f t="shared" si="8"/>
        <v>202.48090957438399</v>
      </c>
      <c r="K22" s="118">
        <f t="shared" si="8"/>
        <v>643.48090957438399</v>
      </c>
      <c r="L22" s="118">
        <f t="shared" si="8"/>
        <v>236.48090957438399</v>
      </c>
      <c r="M22" s="118">
        <f t="shared" si="8"/>
        <v>263.48090957438399</v>
      </c>
      <c r="N22" s="118">
        <f t="shared" si="8"/>
        <v>576.48090957438399</v>
      </c>
      <c r="O22" s="118">
        <f t="shared" si="8"/>
        <v>694.48090957438399</v>
      </c>
      <c r="P22" s="118">
        <f t="shared" si="8"/>
        <v>323.33024020139919</v>
      </c>
      <c r="Q22" s="118">
        <f t="shared" si="8"/>
        <v>389.20081320139934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340.50803738416653</v>
      </c>
      <c r="C25" s="38">
        <v>356.6260400000001</v>
      </c>
      <c r="D25" s="38">
        <v>362.44129000000015</v>
      </c>
      <c r="E25" s="38">
        <v>331.07992999999954</v>
      </c>
      <c r="F25" s="38">
        <v>393.4839800000002</v>
      </c>
      <c r="G25" s="38">
        <v>347.28626365264142</v>
      </c>
      <c r="H25" s="38">
        <v>438.13171000000023</v>
      </c>
      <c r="I25" s="38">
        <v>418.70930000000044</v>
      </c>
      <c r="J25" s="38">
        <v>404.54001000000011</v>
      </c>
      <c r="K25" s="38">
        <v>334.08002999999991</v>
      </c>
      <c r="L25" s="38">
        <v>398.61416342443579</v>
      </c>
      <c r="M25" s="38">
        <v>347.42992184997638</v>
      </c>
      <c r="N25" s="38">
        <v>306.45733571129819</v>
      </c>
      <c r="O25" s="38">
        <v>285.83177447191656</v>
      </c>
      <c r="P25" s="38">
        <v>275.15095243730138</v>
      </c>
      <c r="Q25" s="38">
        <v>281.32308750074918</v>
      </c>
    </row>
    <row r="26" spans="1:17" x14ac:dyDescent="0.25">
      <c r="A26" s="55" t="s">
        <v>33</v>
      </c>
      <c r="B26" s="54">
        <v>27.471793078534446</v>
      </c>
      <c r="C26" s="54">
        <v>38.73678000000023</v>
      </c>
      <c r="D26" s="54">
        <v>32.565989999999999</v>
      </c>
      <c r="E26" s="54">
        <v>24.704659999999745</v>
      </c>
      <c r="F26" s="54">
        <v>26.375840000000007</v>
      </c>
      <c r="G26" s="54">
        <v>21.072714014627387</v>
      </c>
      <c r="H26" s="54">
        <v>26.800609999999995</v>
      </c>
      <c r="I26" s="54">
        <v>34.010830000000411</v>
      </c>
      <c r="J26" s="54">
        <v>28.2</v>
      </c>
      <c r="K26" s="54">
        <v>17.599999999999998</v>
      </c>
      <c r="L26" s="54">
        <v>17.250981944440202</v>
      </c>
      <c r="M26" s="54">
        <v>10.871986429124171</v>
      </c>
      <c r="N26" s="54">
        <v>8.3155064906331919</v>
      </c>
      <c r="O26" s="54">
        <v>8.3160671452336583</v>
      </c>
      <c r="P26" s="54">
        <v>7.6908378714053693</v>
      </c>
      <c r="Q26" s="54">
        <v>7.6908841780427766</v>
      </c>
    </row>
    <row r="27" spans="1:17" x14ac:dyDescent="0.25">
      <c r="A27" s="53" t="s">
        <v>48</v>
      </c>
      <c r="B27" s="51">
        <v>27.471793078534446</v>
      </c>
      <c r="C27" s="51">
        <v>38.73678000000023</v>
      </c>
      <c r="D27" s="51">
        <v>32.565989999999999</v>
      </c>
      <c r="E27" s="51">
        <v>24.704659999999745</v>
      </c>
      <c r="F27" s="51">
        <v>26.375840000000007</v>
      </c>
      <c r="G27" s="51">
        <v>21.072714014627387</v>
      </c>
      <c r="H27" s="51">
        <v>26.800609999999995</v>
      </c>
      <c r="I27" s="51">
        <v>34.010830000000411</v>
      </c>
      <c r="J27" s="51">
        <v>28.2</v>
      </c>
      <c r="K27" s="51">
        <v>17.599999999999998</v>
      </c>
      <c r="L27" s="51">
        <v>17.250981944440202</v>
      </c>
      <c r="M27" s="51">
        <v>10.871986429124171</v>
      </c>
      <c r="N27" s="51">
        <v>8.3155064906331919</v>
      </c>
      <c r="O27" s="51">
        <v>8.3160671452336583</v>
      </c>
      <c r="P27" s="51">
        <v>7.6908378714053693</v>
      </c>
      <c r="Q27" s="51">
        <v>7.6908841780427766</v>
      </c>
    </row>
    <row r="28" spans="1:17" x14ac:dyDescent="0.25">
      <c r="A28" s="53" t="s">
        <v>47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32</v>
      </c>
      <c r="B29" s="51">
        <v>10.055765436013456</v>
      </c>
      <c r="C29" s="51">
        <v>11.051409999999908</v>
      </c>
      <c r="D29" s="51">
        <v>10.063220000000227</v>
      </c>
      <c r="E29" s="51">
        <v>3.007209999999823</v>
      </c>
      <c r="F29" s="51">
        <v>4.1055700000001067</v>
      </c>
      <c r="G29" s="51">
        <v>2.0356511747877253</v>
      </c>
      <c r="H29" s="51">
        <v>2.0275000000001899</v>
      </c>
      <c r="I29" s="51">
        <v>2.0257800000000099</v>
      </c>
      <c r="J29" s="51">
        <v>1.0122900000001476</v>
      </c>
      <c r="K29" s="51">
        <v>1.0132199999998779</v>
      </c>
      <c r="L29" s="51">
        <v>2.0340103980900182</v>
      </c>
      <c r="M29" s="51">
        <v>1.0074278411742679</v>
      </c>
      <c r="N29" s="51">
        <v>0</v>
      </c>
      <c r="O29" s="51">
        <v>1.0083556420449149</v>
      </c>
      <c r="P29" s="51">
        <v>0</v>
      </c>
      <c r="Q29" s="51">
        <v>0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</row>
    <row r="32" spans="1:17" x14ac:dyDescent="0.25">
      <c r="A32" s="53" t="s">
        <v>76</v>
      </c>
      <c r="B32" s="51">
        <v>8.1459013237534847</v>
      </c>
      <c r="C32" s="51">
        <v>9.143759999999908</v>
      </c>
      <c r="D32" s="51">
        <v>8.1682500000002261</v>
      </c>
      <c r="E32" s="51">
        <v>2.0110499999998233</v>
      </c>
      <c r="F32" s="51">
        <v>4.1055700000001067</v>
      </c>
      <c r="G32" s="51">
        <v>2.0356511747877253</v>
      </c>
      <c r="H32" s="51">
        <v>2.0275000000001899</v>
      </c>
      <c r="I32" s="51">
        <v>2.0257800000000099</v>
      </c>
      <c r="J32" s="51">
        <v>1.0122900000001476</v>
      </c>
      <c r="K32" s="51">
        <v>1.0132199999998779</v>
      </c>
      <c r="L32" s="51">
        <v>2.0340103980900182</v>
      </c>
      <c r="M32" s="51">
        <v>1.0074278411742679</v>
      </c>
      <c r="N32" s="51">
        <v>0</v>
      </c>
      <c r="O32" s="51">
        <v>1.0083556420449149</v>
      </c>
      <c r="P32" s="51">
        <v>0</v>
      </c>
      <c r="Q32" s="51">
        <v>0</v>
      </c>
    </row>
    <row r="33" spans="1:17" x14ac:dyDescent="0.25">
      <c r="A33" s="53" t="s">
        <v>29</v>
      </c>
      <c r="B33" s="51">
        <v>1.9098641122599718</v>
      </c>
      <c r="C33" s="51">
        <v>1.9076500000000003</v>
      </c>
      <c r="D33" s="51">
        <v>1.8949700000000003</v>
      </c>
      <c r="E33" s="51">
        <v>0.99615999999999971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144.97511066021139</v>
      </c>
      <c r="C35" s="51">
        <v>170.67797999999996</v>
      </c>
      <c r="D35" s="51">
        <v>165.46324999999996</v>
      </c>
      <c r="E35" s="51">
        <v>166.26177999999996</v>
      </c>
      <c r="F35" s="51">
        <v>180.05262000000002</v>
      </c>
      <c r="G35" s="51">
        <v>178.1832332877552</v>
      </c>
      <c r="H35" s="51">
        <v>208.43764000000007</v>
      </c>
      <c r="I35" s="51">
        <v>199.67445000000001</v>
      </c>
      <c r="J35" s="51">
        <v>191.71996000000001</v>
      </c>
      <c r="K35" s="51">
        <v>157.30550000000002</v>
      </c>
      <c r="L35" s="51">
        <v>180.66910119039514</v>
      </c>
      <c r="M35" s="51">
        <v>161.37466888077043</v>
      </c>
      <c r="N35" s="51">
        <v>149.04879547422127</v>
      </c>
      <c r="O35" s="51">
        <v>138.94915597487775</v>
      </c>
      <c r="P35" s="51">
        <v>137.01800618372368</v>
      </c>
      <c r="Q35" s="51">
        <v>137.46875085389973</v>
      </c>
    </row>
    <row r="36" spans="1:17" x14ac:dyDescent="0.25">
      <c r="A36" s="53" t="s">
        <v>66</v>
      </c>
      <c r="B36" s="51">
        <v>144.97511066021139</v>
      </c>
      <c r="C36" s="51">
        <v>170.67797999999996</v>
      </c>
      <c r="D36" s="51">
        <v>165.46324999999996</v>
      </c>
      <c r="E36" s="51">
        <v>166.26177999999996</v>
      </c>
      <c r="F36" s="51">
        <v>180.05262000000002</v>
      </c>
      <c r="G36" s="51">
        <v>178.1832332877552</v>
      </c>
      <c r="H36" s="51">
        <v>208.43764000000007</v>
      </c>
      <c r="I36" s="51">
        <v>199.67445000000001</v>
      </c>
      <c r="J36" s="51">
        <v>191.71996000000001</v>
      </c>
      <c r="K36" s="51">
        <v>157.30550000000002</v>
      </c>
      <c r="L36" s="51">
        <v>180.66910119039514</v>
      </c>
      <c r="M36" s="51">
        <v>161.37466888077043</v>
      </c>
      <c r="N36" s="51">
        <v>149.04879547422127</v>
      </c>
      <c r="O36" s="51">
        <v>138.94915597487775</v>
      </c>
      <c r="P36" s="51">
        <v>137.01800618372368</v>
      </c>
      <c r="Q36" s="51">
        <v>137.46875085389973</v>
      </c>
    </row>
    <row r="37" spans="1:17" x14ac:dyDescent="0.25">
      <c r="A37" s="53" t="s">
        <v>25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158.00536820940727</v>
      </c>
      <c r="C45" s="62">
        <v>136.15987000000001</v>
      </c>
      <c r="D45" s="62">
        <v>154.34882999999996</v>
      </c>
      <c r="E45" s="62">
        <v>137.10627999999997</v>
      </c>
      <c r="F45" s="62">
        <v>182.94995000000009</v>
      </c>
      <c r="G45" s="62">
        <v>145.99466517547111</v>
      </c>
      <c r="H45" s="62">
        <v>200.86595999999994</v>
      </c>
      <c r="I45" s="62">
        <v>182.99823999999998</v>
      </c>
      <c r="J45" s="62">
        <v>183.60775999999996</v>
      </c>
      <c r="K45" s="62">
        <v>158.16131000000001</v>
      </c>
      <c r="L45" s="62">
        <v>198.66006989151043</v>
      </c>
      <c r="M45" s="62">
        <v>174.17583869890748</v>
      </c>
      <c r="N45" s="62">
        <v>149.09303374644372</v>
      </c>
      <c r="O45" s="62">
        <v>137.55819570976024</v>
      </c>
      <c r="P45" s="62">
        <v>130.44210838217234</v>
      </c>
      <c r="Q45" s="62">
        <v>136.16345246880667</v>
      </c>
    </row>
    <row r="46" spans="1:17" x14ac:dyDescent="0.25">
      <c r="A46" s="50" t="s">
        <v>105</v>
      </c>
      <c r="B46" s="38">
        <f t="shared" ref="B46:Q46" si="9">SUM(B47:B48)</f>
        <v>340.50803738416658</v>
      </c>
      <c r="C46" s="38">
        <f t="shared" si="9"/>
        <v>356.62604000000005</v>
      </c>
      <c r="D46" s="38">
        <f t="shared" si="9"/>
        <v>362.44129000000015</v>
      </c>
      <c r="E46" s="38">
        <f t="shared" si="9"/>
        <v>331.07992999999954</v>
      </c>
      <c r="F46" s="38">
        <f t="shared" si="9"/>
        <v>393.48398000000026</v>
      </c>
      <c r="G46" s="38">
        <f t="shared" si="9"/>
        <v>347.28626365264142</v>
      </c>
      <c r="H46" s="38">
        <f t="shared" si="9"/>
        <v>438.13171000000028</v>
      </c>
      <c r="I46" s="38">
        <f t="shared" si="9"/>
        <v>418.70930000000044</v>
      </c>
      <c r="J46" s="38">
        <f t="shared" si="9"/>
        <v>404.54001000000011</v>
      </c>
      <c r="K46" s="38">
        <f t="shared" si="9"/>
        <v>334.08002999999997</v>
      </c>
      <c r="L46" s="38">
        <f t="shared" si="9"/>
        <v>398.61416342443579</v>
      </c>
      <c r="M46" s="38">
        <f t="shared" si="9"/>
        <v>347.42992184997644</v>
      </c>
      <c r="N46" s="38">
        <f t="shared" si="9"/>
        <v>306.45733571129813</v>
      </c>
      <c r="O46" s="38">
        <f t="shared" si="9"/>
        <v>285.83177447191656</v>
      </c>
      <c r="P46" s="38">
        <f t="shared" si="9"/>
        <v>275.15095243730138</v>
      </c>
      <c r="Q46" s="38">
        <f t="shared" si="9"/>
        <v>281.32308750074924</v>
      </c>
    </row>
    <row r="47" spans="1:17" x14ac:dyDescent="0.25">
      <c r="A47" s="121" t="s">
        <v>46</v>
      </c>
      <c r="B47" s="120">
        <v>0</v>
      </c>
      <c r="C47" s="120">
        <v>0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</row>
    <row r="48" spans="1:17" x14ac:dyDescent="0.25">
      <c r="A48" s="119" t="s">
        <v>45</v>
      </c>
      <c r="B48" s="118">
        <v>340.50803738416658</v>
      </c>
      <c r="C48" s="118">
        <v>356.62604000000005</v>
      </c>
      <c r="D48" s="118">
        <v>362.44129000000015</v>
      </c>
      <c r="E48" s="118">
        <v>331.07992999999954</v>
      </c>
      <c r="F48" s="118">
        <v>393.48398000000026</v>
      </c>
      <c r="G48" s="118">
        <v>347.28626365264142</v>
      </c>
      <c r="H48" s="118">
        <v>438.13171000000028</v>
      </c>
      <c r="I48" s="118">
        <v>418.70930000000044</v>
      </c>
      <c r="J48" s="118">
        <v>404.54001000000011</v>
      </c>
      <c r="K48" s="118">
        <v>334.08002999999997</v>
      </c>
      <c r="L48" s="118">
        <v>398.61416342443579</v>
      </c>
      <c r="M48" s="118">
        <v>347.42992184997644</v>
      </c>
      <c r="N48" s="118">
        <v>306.45733571129813</v>
      </c>
      <c r="O48" s="118">
        <v>285.83177447191656</v>
      </c>
      <c r="P48" s="118">
        <v>275.15095243730138</v>
      </c>
      <c r="Q48" s="118">
        <v>281.32308750074924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506.97820641648127</v>
      </c>
      <c r="C50" s="70">
        <f t="shared" si="10"/>
        <v>614.01300652366797</v>
      </c>
      <c r="D50" s="70">
        <f t="shared" si="10"/>
        <v>578.93119343489354</v>
      </c>
      <c r="E50" s="70">
        <f t="shared" si="10"/>
        <v>528.71129708591297</v>
      </c>
      <c r="F50" s="70">
        <f t="shared" si="10"/>
        <v>571.73782197011155</v>
      </c>
      <c r="G50" s="70">
        <f t="shared" si="10"/>
        <v>538.1911606725929</v>
      </c>
      <c r="H50" s="70">
        <f t="shared" si="10"/>
        <v>664.00004416966817</v>
      </c>
      <c r="I50" s="70">
        <f t="shared" si="10"/>
        <v>650.93617925932426</v>
      </c>
      <c r="J50" s="70">
        <f t="shared" si="10"/>
        <v>598.86999982794828</v>
      </c>
      <c r="K50" s="70">
        <f t="shared" si="10"/>
        <v>467.90504543516602</v>
      </c>
      <c r="L50" s="70">
        <f t="shared" si="10"/>
        <v>525.6255101163888</v>
      </c>
      <c r="M50" s="70">
        <f t="shared" si="10"/>
        <v>467.1048606370731</v>
      </c>
      <c r="N50" s="70">
        <f t="shared" si="10"/>
        <v>405.55978857995621</v>
      </c>
      <c r="O50" s="70">
        <f t="shared" si="10"/>
        <v>383.90451849935789</v>
      </c>
      <c r="P50" s="70">
        <f t="shared" si="10"/>
        <v>382.99387729367254</v>
      </c>
      <c r="Q50" s="70">
        <f t="shared" si="10"/>
        <v>411.63833859729607</v>
      </c>
    </row>
    <row r="51" spans="1:17" x14ac:dyDescent="0.25">
      <c r="A51" s="55" t="s">
        <v>343</v>
      </c>
      <c r="B51" s="54">
        <v>483.2091577040859</v>
      </c>
      <c r="C51" s="54">
        <v>591.68906941870864</v>
      </c>
      <c r="D51" s="54">
        <v>552.24222681837659</v>
      </c>
      <c r="E51" s="54">
        <v>500.63269810528629</v>
      </c>
      <c r="F51" s="54">
        <v>542.8172843270645</v>
      </c>
      <c r="G51" s="54">
        <v>511.8023454728168</v>
      </c>
      <c r="H51" s="54">
        <v>606.4236269291888</v>
      </c>
      <c r="I51" s="54">
        <v>614.70257820246172</v>
      </c>
      <c r="J51" s="54">
        <v>569.12346567126053</v>
      </c>
      <c r="K51" s="54">
        <v>444.76954814793572</v>
      </c>
      <c r="L51" s="54">
        <v>501.90724881998278</v>
      </c>
      <c r="M51" s="54">
        <v>427.15015964496479</v>
      </c>
      <c r="N51" s="54">
        <v>384.55224470534773</v>
      </c>
      <c r="O51" s="54">
        <v>363.96092934357569</v>
      </c>
      <c r="P51" s="54">
        <v>353.72338043069811</v>
      </c>
      <c r="Q51" s="54">
        <v>354.78227921558096</v>
      </c>
    </row>
    <row r="52" spans="1:17" x14ac:dyDescent="0.25">
      <c r="A52" s="52" t="s">
        <v>106</v>
      </c>
      <c r="B52" s="51">
        <v>23.76904871239535</v>
      </c>
      <c r="C52" s="51">
        <v>22.323937104959317</v>
      </c>
      <c r="D52" s="51">
        <v>26.688966616516897</v>
      </c>
      <c r="E52" s="51">
        <v>28.078598980626733</v>
      </c>
      <c r="F52" s="51">
        <v>28.920537643047059</v>
      </c>
      <c r="G52" s="51">
        <v>26.388815199776133</v>
      </c>
      <c r="H52" s="51">
        <v>57.576417240479323</v>
      </c>
      <c r="I52" s="51">
        <v>36.233601056862526</v>
      </c>
      <c r="J52" s="51">
        <v>29.746534156687783</v>
      </c>
      <c r="K52" s="51">
        <v>23.135497287230301</v>
      </c>
      <c r="L52" s="51">
        <v>23.71826129640607</v>
      </c>
      <c r="M52" s="51">
        <v>39.954700992108336</v>
      </c>
      <c r="N52" s="51">
        <v>21.007543874608473</v>
      </c>
      <c r="O52" s="51">
        <v>19.943589155782192</v>
      </c>
      <c r="P52" s="51">
        <v>29.270496862974422</v>
      </c>
      <c r="Q52" s="51">
        <v>56.856059381715134</v>
      </c>
    </row>
    <row r="53" spans="1:17" x14ac:dyDescent="0.25">
      <c r="A53" s="50" t="s">
        <v>105</v>
      </c>
      <c r="B53" s="38">
        <f t="shared" ref="B53:Q53" si="11">SUM(B54:B55)</f>
        <v>506.97820641648127</v>
      </c>
      <c r="C53" s="38">
        <f t="shared" si="11"/>
        <v>614.01300652366797</v>
      </c>
      <c r="D53" s="38">
        <f t="shared" si="11"/>
        <v>578.93119343489354</v>
      </c>
      <c r="E53" s="38">
        <f t="shared" si="11"/>
        <v>528.71129708591309</v>
      </c>
      <c r="F53" s="38">
        <f t="shared" si="11"/>
        <v>571.73782197011144</v>
      </c>
      <c r="G53" s="38">
        <f t="shared" si="11"/>
        <v>538.1911606725929</v>
      </c>
      <c r="H53" s="38">
        <f t="shared" si="11"/>
        <v>664.00004416966817</v>
      </c>
      <c r="I53" s="38">
        <f t="shared" si="11"/>
        <v>650.93617925932415</v>
      </c>
      <c r="J53" s="38">
        <f t="shared" si="11"/>
        <v>598.86999982794828</v>
      </c>
      <c r="K53" s="38">
        <f t="shared" si="11"/>
        <v>467.90504543516596</v>
      </c>
      <c r="L53" s="38">
        <f t="shared" si="11"/>
        <v>525.62551011638902</v>
      </c>
      <c r="M53" s="38">
        <f t="shared" si="11"/>
        <v>467.10486063707316</v>
      </c>
      <c r="N53" s="38">
        <f t="shared" si="11"/>
        <v>405.55978857995621</v>
      </c>
      <c r="O53" s="38">
        <f t="shared" si="11"/>
        <v>383.90451849935789</v>
      </c>
      <c r="P53" s="38">
        <f t="shared" si="11"/>
        <v>382.99387729367248</v>
      </c>
      <c r="Q53" s="38">
        <f t="shared" si="11"/>
        <v>411.63833859729607</v>
      </c>
    </row>
    <row r="54" spans="1:17" x14ac:dyDescent="0.25">
      <c r="A54" s="121" t="s">
        <v>46</v>
      </c>
      <c r="B54" s="120">
        <f>ISI_emi!B$5</f>
        <v>0</v>
      </c>
      <c r="C54" s="120">
        <f>ISI_emi!C$5</f>
        <v>0</v>
      </c>
      <c r="D54" s="120">
        <f>ISI_emi!D$5</f>
        <v>0</v>
      </c>
      <c r="E54" s="120">
        <f>ISI_emi!E$5</f>
        <v>0</v>
      </c>
      <c r="F54" s="120">
        <f>ISI_emi!F$5</f>
        <v>0</v>
      </c>
      <c r="G54" s="120">
        <f>ISI_emi!G$5</f>
        <v>0</v>
      </c>
      <c r="H54" s="120">
        <f>ISI_emi!H$5</f>
        <v>0</v>
      </c>
      <c r="I54" s="120">
        <f>ISI_emi!I$5</f>
        <v>0</v>
      </c>
      <c r="J54" s="120">
        <f>ISI_emi!J$5</f>
        <v>0</v>
      </c>
      <c r="K54" s="120">
        <f>ISI_emi!K$5</f>
        <v>0</v>
      </c>
      <c r="L54" s="120">
        <f>ISI_emi!L$5</f>
        <v>0</v>
      </c>
      <c r="M54" s="120">
        <f>ISI_emi!M$5</f>
        <v>0</v>
      </c>
      <c r="N54" s="120">
        <f>ISI_emi!N$5</f>
        <v>0</v>
      </c>
      <c r="O54" s="120">
        <f>ISI_emi!O$5</f>
        <v>0</v>
      </c>
      <c r="P54" s="120">
        <f>ISI_emi!P$5</f>
        <v>0</v>
      </c>
      <c r="Q54" s="120">
        <f>ISI_emi!Q$5</f>
        <v>0</v>
      </c>
    </row>
    <row r="55" spans="1:17" x14ac:dyDescent="0.25">
      <c r="A55" s="119" t="s">
        <v>45</v>
      </c>
      <c r="B55" s="118">
        <f>ISI_emi!B$53</f>
        <v>506.97820641648127</v>
      </c>
      <c r="C55" s="118">
        <f>ISI_emi!C$53</f>
        <v>614.01300652366797</v>
      </c>
      <c r="D55" s="118">
        <f>ISI_emi!D$53</f>
        <v>578.93119343489354</v>
      </c>
      <c r="E55" s="118">
        <f>ISI_emi!E$53</f>
        <v>528.71129708591309</v>
      </c>
      <c r="F55" s="118">
        <f>ISI_emi!F$53</f>
        <v>571.73782197011144</v>
      </c>
      <c r="G55" s="118">
        <f>ISI_emi!G$53</f>
        <v>538.1911606725929</v>
      </c>
      <c r="H55" s="118">
        <f>ISI_emi!H$53</f>
        <v>664.00004416966817</v>
      </c>
      <c r="I55" s="118">
        <f>ISI_emi!I$53</f>
        <v>650.93617925932415</v>
      </c>
      <c r="J55" s="118">
        <f>ISI_emi!J$53</f>
        <v>598.86999982794828</v>
      </c>
      <c r="K55" s="118">
        <f>ISI_emi!K$53</f>
        <v>467.90504543516596</v>
      </c>
      <c r="L55" s="118">
        <f>ISI_emi!L$53</f>
        <v>525.62551011638902</v>
      </c>
      <c r="M55" s="118">
        <f>ISI_emi!M$53</f>
        <v>467.10486063707316</v>
      </c>
      <c r="N55" s="118">
        <f>ISI_emi!N$53</f>
        <v>405.55978857995621</v>
      </c>
      <c r="O55" s="118">
        <f>ISI_emi!O$53</f>
        <v>383.90451849935789</v>
      </c>
      <c r="P55" s="118">
        <f>ISI_emi!P$53</f>
        <v>382.99387729367248</v>
      </c>
      <c r="Q55" s="118">
        <f>ISI_emi!Q$53</f>
        <v>411.63833859729607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346.50209594446432</v>
      </c>
      <c r="C57" s="115">
        <f t="shared" si="12"/>
        <v>315.76999146461162</v>
      </c>
      <c r="D57" s="115">
        <f t="shared" si="12"/>
        <v>272.50849536632086</v>
      </c>
      <c r="E57" s="115">
        <f t="shared" si="12"/>
        <v>316.17708363949146</v>
      </c>
      <c r="F57" s="115">
        <f t="shared" si="12"/>
        <v>320.87276498435318</v>
      </c>
      <c r="G57" s="115">
        <f t="shared" si="12"/>
        <v>391.54239623030088</v>
      </c>
      <c r="H57" s="115">
        <f t="shared" si="12"/>
        <v>268.0004075543452</v>
      </c>
      <c r="I57" s="115">
        <f t="shared" si="12"/>
        <v>447.59209469188124</v>
      </c>
      <c r="J57" s="115">
        <f t="shared" si="12"/>
        <v>423.48769668810723</v>
      </c>
      <c r="K57" s="115">
        <f t="shared" si="12"/>
        <v>150.81369297359055</v>
      </c>
      <c r="L57" s="115">
        <f t="shared" si="12"/>
        <v>169.07378335949767</v>
      </c>
      <c r="M57" s="115">
        <f t="shared" si="12"/>
        <v>192.74114368309009</v>
      </c>
      <c r="N57" s="115">
        <f t="shared" si="12"/>
        <v>229.40665097644478</v>
      </c>
      <c r="O57" s="115">
        <f t="shared" si="12"/>
        <v>225.88342208062363</v>
      </c>
      <c r="P57" s="115">
        <f t="shared" si="12"/>
        <v>222.23486607947942</v>
      </c>
      <c r="Q57" s="115">
        <f t="shared" si="12"/>
        <v>214.56149164136187</v>
      </c>
    </row>
    <row r="58" spans="1:17" x14ac:dyDescent="0.25">
      <c r="A58" s="39" t="s">
        <v>103</v>
      </c>
      <c r="B58" s="114">
        <f t="shared" ref="B58:Q58" si="13">IF(B$46=0,"",B$46/B$7)</f>
        <v>0.13244186596039151</v>
      </c>
      <c r="C58" s="114">
        <f t="shared" si="13"/>
        <v>0.13087194128440369</v>
      </c>
      <c r="D58" s="114">
        <f t="shared" si="13"/>
        <v>0.13329948142699527</v>
      </c>
      <c r="E58" s="114">
        <f t="shared" si="13"/>
        <v>0.12376819813084095</v>
      </c>
      <c r="F58" s="114">
        <f t="shared" si="13"/>
        <v>0.14660356929955301</v>
      </c>
      <c r="G58" s="114">
        <f t="shared" si="13"/>
        <v>0.15828909008780376</v>
      </c>
      <c r="H58" s="114">
        <f t="shared" si="13"/>
        <v>0.15636392219842979</v>
      </c>
      <c r="I58" s="114">
        <f t="shared" si="13"/>
        <v>0.14650430370888748</v>
      </c>
      <c r="J58" s="114">
        <f t="shared" si="13"/>
        <v>0.15667699845081337</v>
      </c>
      <c r="K58" s="114">
        <f t="shared" si="13"/>
        <v>0.15603924801494626</v>
      </c>
      <c r="L58" s="114">
        <f t="shared" si="13"/>
        <v>0.15644197936594811</v>
      </c>
      <c r="M58" s="114">
        <f t="shared" si="13"/>
        <v>0.13781432838158525</v>
      </c>
      <c r="N58" s="114">
        <f t="shared" si="13"/>
        <v>0.13879408320258069</v>
      </c>
      <c r="O58" s="114">
        <f t="shared" si="13"/>
        <v>0.13676161457986438</v>
      </c>
      <c r="P58" s="114">
        <f t="shared" si="13"/>
        <v>0.12546783056876487</v>
      </c>
      <c r="Q58" s="114">
        <f t="shared" si="13"/>
        <v>0.13225480496384917</v>
      </c>
    </row>
    <row r="59" spans="1:17" x14ac:dyDescent="0.25">
      <c r="A59" s="110" t="s">
        <v>46</v>
      </c>
      <c r="B59" s="113" t="str">
        <f t="shared" ref="B59:Q59" si="14">IF(B$47=0,"",B$47/B$8)</f>
        <v/>
      </c>
      <c r="C59" s="113" t="str">
        <f t="shared" si="14"/>
        <v/>
      </c>
      <c r="D59" s="113" t="str">
        <f t="shared" si="14"/>
        <v/>
      </c>
      <c r="E59" s="113" t="str">
        <f t="shared" si="14"/>
        <v/>
      </c>
      <c r="F59" s="113" t="str">
        <f t="shared" si="14"/>
        <v/>
      </c>
      <c r="G59" s="113" t="str">
        <f t="shared" si="14"/>
        <v/>
      </c>
      <c r="H59" s="113" t="str">
        <f t="shared" si="14"/>
        <v/>
      </c>
      <c r="I59" s="113" t="str">
        <f t="shared" si="14"/>
        <v/>
      </c>
      <c r="J59" s="113" t="str">
        <f t="shared" si="14"/>
        <v/>
      </c>
      <c r="K59" s="113" t="str">
        <f t="shared" si="14"/>
        <v/>
      </c>
      <c r="L59" s="113" t="str">
        <f t="shared" si="14"/>
        <v/>
      </c>
      <c r="M59" s="113" t="str">
        <f t="shared" si="14"/>
        <v/>
      </c>
      <c r="N59" s="113" t="str">
        <f t="shared" si="14"/>
        <v/>
      </c>
      <c r="O59" s="113" t="str">
        <f t="shared" si="14"/>
        <v/>
      </c>
      <c r="P59" s="113" t="str">
        <f t="shared" si="14"/>
        <v/>
      </c>
      <c r="Q59" s="113" t="str">
        <f t="shared" si="14"/>
        <v/>
      </c>
    </row>
    <row r="60" spans="1:17" x14ac:dyDescent="0.25">
      <c r="A60" s="108" t="s">
        <v>45</v>
      </c>
      <c r="B60" s="112">
        <f t="shared" ref="B60:Q60" si="15">IF(B$48=0,"",B$48/B$9)</f>
        <v>0.13244186596039151</v>
      </c>
      <c r="C60" s="112">
        <f t="shared" si="15"/>
        <v>0.13087194128440369</v>
      </c>
      <c r="D60" s="112">
        <f t="shared" si="15"/>
        <v>0.13329948142699527</v>
      </c>
      <c r="E60" s="112">
        <f t="shared" si="15"/>
        <v>0.12376819813084095</v>
      </c>
      <c r="F60" s="112">
        <f t="shared" si="15"/>
        <v>0.14660356929955301</v>
      </c>
      <c r="G60" s="112">
        <f t="shared" si="15"/>
        <v>0.15828909008780376</v>
      </c>
      <c r="H60" s="112">
        <f t="shared" si="15"/>
        <v>0.15636392219842979</v>
      </c>
      <c r="I60" s="112">
        <f t="shared" si="15"/>
        <v>0.14650430370888748</v>
      </c>
      <c r="J60" s="112">
        <f t="shared" si="15"/>
        <v>0.15667699845081337</v>
      </c>
      <c r="K60" s="112">
        <f t="shared" si="15"/>
        <v>0.15603924801494626</v>
      </c>
      <c r="L60" s="112">
        <f t="shared" si="15"/>
        <v>0.15644197936594811</v>
      </c>
      <c r="M60" s="112">
        <f t="shared" si="15"/>
        <v>0.13781432838158525</v>
      </c>
      <c r="N60" s="112">
        <f t="shared" si="15"/>
        <v>0.13879408320258069</v>
      </c>
      <c r="O60" s="112">
        <f t="shared" si="15"/>
        <v>0.13676161457986438</v>
      </c>
      <c r="P60" s="112">
        <f t="shared" si="15"/>
        <v>0.12546783056876487</v>
      </c>
      <c r="Q60" s="112">
        <f t="shared" si="15"/>
        <v>0.13225480496384917</v>
      </c>
    </row>
    <row r="61" spans="1:17" x14ac:dyDescent="0.25">
      <c r="A61" s="39" t="s">
        <v>102</v>
      </c>
      <c r="B61" s="114">
        <f>IF(SUM(ISI_ued!B$5,ISI_ued!B$53)=0,"",SUM(ISI_ued!B$5,ISI_ued!B$53)/B$7)</f>
        <v>7.8153673737206247E-2</v>
      </c>
      <c r="C61" s="114">
        <f>IF(SUM(ISI_ued!C$5,ISI_ued!C$53)=0,"",SUM(ISI_ued!C$5,ISI_ued!C$53)/C$7)</f>
        <v>7.4772122534356888E-2</v>
      </c>
      <c r="D61" s="114">
        <f>IF(SUM(ISI_ued!D$5,ISI_ued!D$53)=0,"",SUM(ISI_ued!D$5,ISI_ued!D$53)/D$7)</f>
        <v>7.795024899676313E-2</v>
      </c>
      <c r="E61" s="114">
        <f>IF(SUM(ISI_ued!E$5,ISI_ued!E$53)=0,"",SUM(ISI_ued!E$5,ISI_ued!E$53)/E$7)</f>
        <v>7.2347111857073321E-2</v>
      </c>
      <c r="F61" s="114">
        <f>IF(SUM(ISI_ued!F$5,ISI_ued!F$53)=0,"",SUM(ISI_ued!F$5,ISI_ued!F$53)/F$7)</f>
        <v>8.7302656225579159E-2</v>
      </c>
      <c r="G61" s="114">
        <f>IF(SUM(ISI_ued!G$5,ISI_ued!G$53)=0,"",SUM(ISI_ued!G$5,ISI_ued!G$53)/G$7)</f>
        <v>9.2962573805330267E-2</v>
      </c>
      <c r="H61" s="114">
        <f>IF(SUM(ISI_ued!H$5,ISI_ued!H$53)=0,"",SUM(ISI_ued!H$5,ISI_ued!H$53)/H$7)</f>
        <v>9.4540527566072896E-2</v>
      </c>
      <c r="I61" s="114">
        <f>IF(SUM(ISI_ued!I$5,ISI_ued!I$53)=0,"",SUM(ISI_ued!I$5,ISI_ued!I$53)/I$7)</f>
        <v>8.7726463382363132E-2</v>
      </c>
      <c r="J61" s="114">
        <f>IF(SUM(ISI_ued!J$5,ISI_ued!J$53)=0,"",SUM(ISI_ued!J$5,ISI_ued!J$53)/J$7)</f>
        <v>9.452322570820719E-2</v>
      </c>
      <c r="K61" s="114">
        <f>IF(SUM(ISI_ued!K$5,ISI_ued!K$53)=0,"",SUM(ISI_ued!K$5,ISI_ued!K$53)/K$7)</f>
        <v>9.4984775198982491E-2</v>
      </c>
      <c r="L61" s="114">
        <f>IF(SUM(ISI_ued!L$5,ISI_ued!L$53)=0,"",SUM(ISI_ued!L$5,ISI_ued!L$53)/L$7)</f>
        <v>9.6137608828602741E-2</v>
      </c>
      <c r="M61" s="114">
        <f>IF(SUM(ISI_ued!M$5,ISI_ued!M$53)=0,"",SUM(ISI_ued!M$5,ISI_ued!M$53)/M$7)</f>
        <v>8.763961520522387E-2</v>
      </c>
      <c r="N61" s="114">
        <f>IF(SUM(ISI_ued!N$5,ISI_ued!N$53)=0,"",SUM(ISI_ued!N$5,ISI_ued!N$53)/N$7)</f>
        <v>8.7901179339728241E-2</v>
      </c>
      <c r="O61" s="114">
        <f>IF(SUM(ISI_ued!O$5,ISI_ued!O$53)=0,"",SUM(ISI_ued!O$5,ISI_ued!O$53)/O$7)</f>
        <v>8.6414094763696547E-2</v>
      </c>
      <c r="P61" s="114">
        <f>IF(SUM(ISI_ued!P$5,ISI_ued!P$53)=0,"",SUM(ISI_ued!P$5,ISI_ued!P$53)/P$7)</f>
        <v>7.9122247752611494E-2</v>
      </c>
      <c r="Q61" s="114">
        <f>IF(SUM(ISI_ued!Q$5,ISI_ued!Q$53)=0,"",SUM(ISI_ued!Q$5,ISI_ued!Q$53)/Q$7)</f>
        <v>8.3684781597307065E-2</v>
      </c>
    </row>
    <row r="62" spans="1:17" x14ac:dyDescent="0.25">
      <c r="A62" s="110" t="s">
        <v>46</v>
      </c>
      <c r="B62" s="113" t="str">
        <f>IF(ISI_ued!B$5=0,"",ISI_ued!B$5/B$8)</f>
        <v/>
      </c>
      <c r="C62" s="113" t="str">
        <f>IF(ISI_ued!C$5=0,"",ISI_ued!C$5/C$8)</f>
        <v/>
      </c>
      <c r="D62" s="113" t="str">
        <f>IF(ISI_ued!D$5=0,"",ISI_ued!D$5/D$8)</f>
        <v/>
      </c>
      <c r="E62" s="113" t="str">
        <f>IF(ISI_ued!E$5=0,"",ISI_ued!E$5/E$8)</f>
        <v/>
      </c>
      <c r="F62" s="113" t="str">
        <f>IF(ISI_ued!F$5=0,"",ISI_ued!F$5/F$8)</f>
        <v/>
      </c>
      <c r="G62" s="113" t="str">
        <f>IF(ISI_ued!G$5=0,"",ISI_ued!G$5/G$8)</f>
        <v/>
      </c>
      <c r="H62" s="113" t="str">
        <f>IF(ISI_ued!H$5=0,"",ISI_ued!H$5/H$8)</f>
        <v/>
      </c>
      <c r="I62" s="113" t="str">
        <f>IF(ISI_ued!I$5=0,"",ISI_ued!I$5/I$8)</f>
        <v/>
      </c>
      <c r="J62" s="113" t="str">
        <f>IF(ISI_ued!J$5=0,"",ISI_ued!J$5/J$8)</f>
        <v/>
      </c>
      <c r="K62" s="113" t="str">
        <f>IF(ISI_ued!K$5=0,"",ISI_ued!K$5/K$8)</f>
        <v/>
      </c>
      <c r="L62" s="113" t="str">
        <f>IF(ISI_ued!L$5=0,"",ISI_ued!L$5/L$8)</f>
        <v/>
      </c>
      <c r="M62" s="113" t="str">
        <f>IF(ISI_ued!M$5=0,"",ISI_ued!M$5/M$8)</f>
        <v/>
      </c>
      <c r="N62" s="113" t="str">
        <f>IF(ISI_ued!N$5=0,"",ISI_ued!N$5/N$8)</f>
        <v/>
      </c>
      <c r="O62" s="113" t="str">
        <f>IF(ISI_ued!O$5=0,"",ISI_ued!O$5/O$8)</f>
        <v/>
      </c>
      <c r="P62" s="113" t="str">
        <f>IF(ISI_ued!P$5=0,"",ISI_ued!P$5/P$8)</f>
        <v/>
      </c>
      <c r="Q62" s="113" t="str">
        <f>IF(ISI_ued!Q$5=0,"",ISI_ued!Q$5/Q$8)</f>
        <v/>
      </c>
    </row>
    <row r="63" spans="1:17" x14ac:dyDescent="0.25">
      <c r="A63" s="108" t="s">
        <v>45</v>
      </c>
      <c r="B63" s="112">
        <f>IF(ISI_ued!B$53=0,"",ISI_ued!B$53/B$9)</f>
        <v>7.8153673737206247E-2</v>
      </c>
      <c r="C63" s="112">
        <f>IF(ISI_ued!C$53=0,"",ISI_ued!C$53/C$9)</f>
        <v>7.4772122534356888E-2</v>
      </c>
      <c r="D63" s="112">
        <f>IF(ISI_ued!D$53=0,"",ISI_ued!D$53/D$9)</f>
        <v>7.795024899676313E-2</v>
      </c>
      <c r="E63" s="112">
        <f>IF(ISI_ued!E$53=0,"",ISI_ued!E$53/E$9)</f>
        <v>7.2347111857073321E-2</v>
      </c>
      <c r="F63" s="112">
        <f>IF(ISI_ued!F$53=0,"",ISI_ued!F$53/F$9)</f>
        <v>8.7302656225579159E-2</v>
      </c>
      <c r="G63" s="112">
        <f>IF(ISI_ued!G$53=0,"",ISI_ued!G$53/G$9)</f>
        <v>9.2962573805330267E-2</v>
      </c>
      <c r="H63" s="112">
        <f>IF(ISI_ued!H$53=0,"",ISI_ued!H$53/H$9)</f>
        <v>9.4540527566072896E-2</v>
      </c>
      <c r="I63" s="112">
        <f>IF(ISI_ued!I$53=0,"",ISI_ued!I$53/I$9)</f>
        <v>8.7726463382363132E-2</v>
      </c>
      <c r="J63" s="112">
        <f>IF(ISI_ued!J$53=0,"",ISI_ued!J$53/J$9)</f>
        <v>9.452322570820719E-2</v>
      </c>
      <c r="K63" s="112">
        <f>IF(ISI_ued!K$53=0,"",ISI_ued!K$53/K$9)</f>
        <v>9.4984775198982491E-2</v>
      </c>
      <c r="L63" s="112">
        <f>IF(ISI_ued!L$53=0,"",ISI_ued!L$53/L$9)</f>
        <v>9.6137608828602741E-2</v>
      </c>
      <c r="M63" s="112">
        <f>IF(ISI_ued!M$53=0,"",ISI_ued!M$53/M$9)</f>
        <v>8.763961520522387E-2</v>
      </c>
      <c r="N63" s="112">
        <f>IF(ISI_ued!N$53=0,"",ISI_ued!N$53/N$9)</f>
        <v>8.7901179339728241E-2</v>
      </c>
      <c r="O63" s="112">
        <f>IF(ISI_ued!O$53=0,"",ISI_ued!O$53/O$9)</f>
        <v>8.6414094763696547E-2</v>
      </c>
      <c r="P63" s="112">
        <f>IF(ISI_ued!P$53=0,"",ISI_ued!P$53/P$9)</f>
        <v>7.9122247752611494E-2</v>
      </c>
      <c r="Q63" s="112">
        <f>IF(ISI_ued!Q$53=0,"",ISI_ued!Q$53/Q$9)</f>
        <v>8.3684781597307065E-2</v>
      </c>
    </row>
    <row r="64" spans="1:17" x14ac:dyDescent="0.25">
      <c r="A64" s="39" t="s">
        <v>60</v>
      </c>
      <c r="B64" s="111">
        <f t="shared" ref="B64:Q64" si="16">IF(B$46=0,"",B$53/B$46)</f>
        <v>1.4888876348152111</v>
      </c>
      <c r="C64" s="111">
        <f t="shared" si="16"/>
        <v>1.7217279100641891</v>
      </c>
      <c r="D64" s="111">
        <f t="shared" si="16"/>
        <v>1.5973102662637948</v>
      </c>
      <c r="E64" s="111">
        <f t="shared" si="16"/>
        <v>1.596929469828974</v>
      </c>
      <c r="F64" s="111">
        <f t="shared" si="16"/>
        <v>1.4530142293724666</v>
      </c>
      <c r="G64" s="111">
        <f t="shared" si="16"/>
        <v>1.5497047162536095</v>
      </c>
      <c r="H64" s="111">
        <f t="shared" si="16"/>
        <v>1.5155261055395139</v>
      </c>
      <c r="I64" s="111">
        <f t="shared" si="16"/>
        <v>1.5546255582556285</v>
      </c>
      <c r="J64" s="111">
        <f t="shared" si="16"/>
        <v>1.4803727320517646</v>
      </c>
      <c r="K64" s="111">
        <f t="shared" si="16"/>
        <v>1.4005777161692843</v>
      </c>
      <c r="L64" s="111">
        <f t="shared" si="16"/>
        <v>1.3186322974598228</v>
      </c>
      <c r="M64" s="111">
        <f t="shared" si="16"/>
        <v>1.3444577777004869</v>
      </c>
      <c r="N64" s="111">
        <f t="shared" si="16"/>
        <v>1.3233809125131164</v>
      </c>
      <c r="O64" s="111">
        <f t="shared" si="16"/>
        <v>1.3431135121650974</v>
      </c>
      <c r="P64" s="111">
        <f t="shared" si="16"/>
        <v>1.3919409469641768</v>
      </c>
      <c r="Q64" s="111">
        <f t="shared" si="16"/>
        <v>1.4632227388596386</v>
      </c>
    </row>
    <row r="65" spans="1:17" x14ac:dyDescent="0.25">
      <c r="A65" s="110" t="s">
        <v>101</v>
      </c>
      <c r="B65" s="109" t="str">
        <f t="shared" ref="B65:Q65" si="17">IF(B$47=0,"",B$54/B$47)</f>
        <v/>
      </c>
      <c r="C65" s="109" t="str">
        <f t="shared" si="17"/>
        <v/>
      </c>
      <c r="D65" s="109" t="str">
        <f t="shared" si="17"/>
        <v/>
      </c>
      <c r="E65" s="109" t="str">
        <f t="shared" si="17"/>
        <v/>
      </c>
      <c r="F65" s="109" t="str">
        <f t="shared" si="17"/>
        <v/>
      </c>
      <c r="G65" s="109" t="str">
        <f t="shared" si="17"/>
        <v/>
      </c>
      <c r="H65" s="109" t="str">
        <f t="shared" si="17"/>
        <v/>
      </c>
      <c r="I65" s="109" t="str">
        <f t="shared" si="17"/>
        <v/>
      </c>
      <c r="J65" s="109" t="str">
        <f t="shared" si="17"/>
        <v/>
      </c>
      <c r="K65" s="109" t="str">
        <f t="shared" si="17"/>
        <v/>
      </c>
      <c r="L65" s="109" t="str">
        <f t="shared" si="17"/>
        <v/>
      </c>
      <c r="M65" s="109" t="str">
        <f t="shared" si="17"/>
        <v/>
      </c>
      <c r="N65" s="109" t="str">
        <f t="shared" si="17"/>
        <v/>
      </c>
      <c r="O65" s="109" t="str">
        <f t="shared" si="17"/>
        <v/>
      </c>
      <c r="P65" s="109" t="str">
        <f t="shared" si="17"/>
        <v/>
      </c>
      <c r="Q65" s="109" t="str">
        <f t="shared" si="17"/>
        <v/>
      </c>
    </row>
    <row r="66" spans="1:17" x14ac:dyDescent="0.25">
      <c r="A66" s="108" t="s">
        <v>100</v>
      </c>
      <c r="B66" s="107">
        <f t="shared" ref="B66:Q66" si="18">IF(B$48=0,"",B$55/B$48)</f>
        <v>1.4888876348152111</v>
      </c>
      <c r="C66" s="107">
        <f t="shared" si="18"/>
        <v>1.7217279100641891</v>
      </c>
      <c r="D66" s="107">
        <f t="shared" si="18"/>
        <v>1.5973102662637948</v>
      </c>
      <c r="E66" s="107">
        <f t="shared" si="18"/>
        <v>1.596929469828974</v>
      </c>
      <c r="F66" s="107">
        <f t="shared" si="18"/>
        <v>1.4530142293724666</v>
      </c>
      <c r="G66" s="107">
        <f t="shared" si="18"/>
        <v>1.5497047162536095</v>
      </c>
      <c r="H66" s="107">
        <f t="shared" si="18"/>
        <v>1.5155261055395139</v>
      </c>
      <c r="I66" s="107">
        <f t="shared" si="18"/>
        <v>1.5546255582556285</v>
      </c>
      <c r="J66" s="107">
        <f t="shared" si="18"/>
        <v>1.4803727320517646</v>
      </c>
      <c r="K66" s="107">
        <f t="shared" si="18"/>
        <v>1.4005777161692843</v>
      </c>
      <c r="L66" s="107">
        <f t="shared" si="18"/>
        <v>1.3186322974598228</v>
      </c>
      <c r="M66" s="107">
        <f t="shared" si="18"/>
        <v>1.3444577777004869</v>
      </c>
      <c r="N66" s="107">
        <f t="shared" si="18"/>
        <v>1.3233809125131164</v>
      </c>
      <c r="O66" s="107">
        <f t="shared" si="18"/>
        <v>1.3431135121650974</v>
      </c>
      <c r="P66" s="107">
        <f t="shared" si="18"/>
        <v>1.3919409469641768</v>
      </c>
      <c r="Q66" s="107">
        <f t="shared" si="18"/>
        <v>1.4632227388596386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340.50803738416658</v>
      </c>
      <c r="C53" s="96">
        <v>356.6260400000001</v>
      </c>
      <c r="D53" s="96">
        <v>362.44129000000009</v>
      </c>
      <c r="E53" s="96">
        <v>331.07992999999954</v>
      </c>
      <c r="F53" s="96">
        <v>393.48398000000026</v>
      </c>
      <c r="G53" s="96">
        <v>347.28626365264148</v>
      </c>
      <c r="H53" s="96">
        <v>438.13171000000017</v>
      </c>
      <c r="I53" s="96">
        <v>418.7093000000005</v>
      </c>
      <c r="J53" s="96">
        <v>404.54001000000017</v>
      </c>
      <c r="K53" s="96">
        <v>334.08002999999985</v>
      </c>
      <c r="L53" s="96">
        <v>398.6141634244359</v>
      </c>
      <c r="M53" s="96">
        <v>347.42992184997632</v>
      </c>
      <c r="N53" s="96">
        <v>306.45733571129824</v>
      </c>
      <c r="O53" s="96">
        <v>285.83177447191656</v>
      </c>
      <c r="P53" s="96">
        <v>275.15095243730138</v>
      </c>
      <c r="Q53" s="96">
        <v>281.32308750074912</v>
      </c>
    </row>
    <row r="54" spans="1:17" x14ac:dyDescent="0.25">
      <c r="A54" s="132" t="s">
        <v>83</v>
      </c>
      <c r="B54" s="160">
        <v>0.89465819842138161</v>
      </c>
      <c r="C54" s="160">
        <v>0.93700698787495829</v>
      </c>
      <c r="D54" s="160">
        <v>0.95228610177881101</v>
      </c>
      <c r="E54" s="160">
        <v>0.86988658471252278</v>
      </c>
      <c r="F54" s="160">
        <v>1.0338483383794703</v>
      </c>
      <c r="G54" s="160">
        <v>0.91246745704691135</v>
      </c>
      <c r="H54" s="160">
        <v>1.15115675198481</v>
      </c>
      <c r="I54" s="160">
        <v>1.1001258909423233</v>
      </c>
      <c r="J54" s="160">
        <v>1.0628971912567169</v>
      </c>
      <c r="K54" s="160">
        <v>0.87776911248397793</v>
      </c>
      <c r="L54" s="160">
        <v>1.0473274935128878</v>
      </c>
      <c r="M54" s="160">
        <v>0.91284490770858606</v>
      </c>
      <c r="N54" s="160">
        <v>0.80519264674847724</v>
      </c>
      <c r="O54" s="160">
        <v>0.75100060005961677</v>
      </c>
      <c r="P54" s="160">
        <v>0.72293757672379066</v>
      </c>
      <c r="Q54" s="160">
        <v>0.73915437817933971</v>
      </c>
    </row>
    <row r="55" spans="1:17" x14ac:dyDescent="0.25">
      <c r="A55" s="76" t="s">
        <v>82</v>
      </c>
      <c r="B55" s="159">
        <v>0.66105760786528489</v>
      </c>
      <c r="C55" s="159">
        <v>0.69234887586189964</v>
      </c>
      <c r="D55" s="159">
        <v>0.70363852201436783</v>
      </c>
      <c r="E55" s="159">
        <v>0.64275401021175027</v>
      </c>
      <c r="F55" s="159">
        <v>0.76390437227373065</v>
      </c>
      <c r="G55" s="159">
        <v>0.67421676286506038</v>
      </c>
      <c r="H55" s="159">
        <v>0.85058285956334534</v>
      </c>
      <c r="I55" s="159">
        <v>0.81287646064186214</v>
      </c>
      <c r="J55" s="159">
        <v>0.78536839644312473</v>
      </c>
      <c r="K55" s="159">
        <v>0.64857836297767169</v>
      </c>
      <c r="L55" s="159">
        <v>0.77386403962408246</v>
      </c>
      <c r="M55" s="159">
        <v>0.67449565890819074</v>
      </c>
      <c r="N55" s="159">
        <v>0.59495204522740408</v>
      </c>
      <c r="O55" s="159">
        <v>0.55490986508232387</v>
      </c>
      <c r="P55" s="159">
        <v>0.53417426448247185</v>
      </c>
      <c r="Q55" s="159">
        <v>0.54615676237535138</v>
      </c>
    </row>
    <row r="56" spans="1:17" x14ac:dyDescent="0.25">
      <c r="A56" s="76" t="s">
        <v>81</v>
      </c>
      <c r="B56" s="159">
        <v>16.526440196632123</v>
      </c>
      <c r="C56" s="159">
        <v>17.308721896547492</v>
      </c>
      <c r="D56" s="159">
        <v>17.590963050359196</v>
      </c>
      <c r="E56" s="159">
        <v>16.068850255293757</v>
      </c>
      <c r="F56" s="159">
        <v>19.097609306843264</v>
      </c>
      <c r="G56" s="159">
        <v>16.85541907162651</v>
      </c>
      <c r="H56" s="159">
        <v>21.264571489083632</v>
      </c>
      <c r="I56" s="159">
        <v>20.321911516046555</v>
      </c>
      <c r="J56" s="159">
        <v>19.63420991107812</v>
      </c>
      <c r="K56" s="159">
        <v>16.214459074441791</v>
      </c>
      <c r="L56" s="159">
        <v>19.346600990602063</v>
      </c>
      <c r="M56" s="159">
        <v>16.862391472704768</v>
      </c>
      <c r="N56" s="159">
        <v>14.873801130685102</v>
      </c>
      <c r="O56" s="159">
        <v>13.872746627058095</v>
      </c>
      <c r="P56" s="159">
        <v>13.354356612061798</v>
      </c>
      <c r="Q56" s="159">
        <v>13.653919059383783</v>
      </c>
    </row>
    <row r="57" spans="1:17" x14ac:dyDescent="0.25">
      <c r="A57" s="76" t="s">
        <v>80</v>
      </c>
      <c r="B57" s="159">
        <v>0.41316100491580304</v>
      </c>
      <c r="C57" s="159">
        <v>0.43271804741368725</v>
      </c>
      <c r="D57" s="159">
        <v>0.43977407625897991</v>
      </c>
      <c r="E57" s="159">
        <v>0.40172125638234396</v>
      </c>
      <c r="F57" s="159">
        <v>0.47744023267108165</v>
      </c>
      <c r="G57" s="159">
        <v>0.42138547679066274</v>
      </c>
      <c r="H57" s="159">
        <v>0.53161428722709081</v>
      </c>
      <c r="I57" s="159">
        <v>0.50804778790116389</v>
      </c>
      <c r="J57" s="159">
        <v>0.490855247776953</v>
      </c>
      <c r="K57" s="159">
        <v>0.40536147686104479</v>
      </c>
      <c r="L57" s="159">
        <v>0.48366502476505158</v>
      </c>
      <c r="M57" s="159">
        <v>0.42155978681761924</v>
      </c>
      <c r="N57" s="159">
        <v>0.37184502826712756</v>
      </c>
      <c r="O57" s="159">
        <v>0.34681866567645242</v>
      </c>
      <c r="P57" s="159">
        <v>0.33385891530154493</v>
      </c>
      <c r="Q57" s="159">
        <v>0.34134797648459458</v>
      </c>
    </row>
    <row r="58" spans="1:17" x14ac:dyDescent="0.25">
      <c r="A58" s="129" t="s">
        <v>79</v>
      </c>
      <c r="B58" s="158">
        <v>0.59643879894758778</v>
      </c>
      <c r="C58" s="158">
        <v>0.62467132524997215</v>
      </c>
      <c r="D58" s="158">
        <v>0.63485740118587408</v>
      </c>
      <c r="E58" s="158">
        <v>0.57992438980834859</v>
      </c>
      <c r="F58" s="158">
        <v>0.68923222558631347</v>
      </c>
      <c r="G58" s="158">
        <v>0.6083116380312743</v>
      </c>
      <c r="H58" s="158">
        <v>0.76743783465654003</v>
      </c>
      <c r="I58" s="158">
        <v>0.73341726062821544</v>
      </c>
      <c r="J58" s="158">
        <v>0.70859812750447793</v>
      </c>
      <c r="K58" s="158">
        <v>0.58517940832265203</v>
      </c>
      <c r="L58" s="158">
        <v>0.69821832900859193</v>
      </c>
      <c r="M58" s="158">
        <v>0.60856327180572412</v>
      </c>
      <c r="N58" s="158">
        <v>0.53679509783231816</v>
      </c>
      <c r="O58" s="158">
        <v>0.50066706670641115</v>
      </c>
      <c r="P58" s="158">
        <v>0.48195838448252715</v>
      </c>
      <c r="Q58" s="158">
        <v>0.49276958545289318</v>
      </c>
    </row>
    <row r="59" spans="1:17" x14ac:dyDescent="0.25">
      <c r="A59" s="92" t="s">
        <v>125</v>
      </c>
      <c r="B59" s="91">
        <v>0.11928775978951756</v>
      </c>
      <c r="C59" s="91">
        <v>0.12493426504999444</v>
      </c>
      <c r="D59" s="91">
        <v>0.12697148023717483</v>
      </c>
      <c r="E59" s="91">
        <v>0.11598487796166973</v>
      </c>
      <c r="F59" s="91">
        <v>0.13784644511726271</v>
      </c>
      <c r="G59" s="91">
        <v>0.12166232760625487</v>
      </c>
      <c r="H59" s="91">
        <v>0.15348756693130802</v>
      </c>
      <c r="I59" s="91">
        <v>0.14668345212564313</v>
      </c>
      <c r="J59" s="91">
        <v>0.14171962550089559</v>
      </c>
      <c r="K59" s="91">
        <v>0.11703588166453041</v>
      </c>
      <c r="L59" s="91">
        <v>0.13964366580171839</v>
      </c>
      <c r="M59" s="91">
        <v>0.12171265436114483</v>
      </c>
      <c r="N59" s="91">
        <v>0</v>
      </c>
      <c r="O59" s="91">
        <v>0.10013341334128223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0.17893163968427633</v>
      </c>
      <c r="C60" s="91">
        <v>0.18740139757499163</v>
      </c>
      <c r="D60" s="91">
        <v>0.19045722035576221</v>
      </c>
      <c r="E60" s="91">
        <v>0.17397731694250457</v>
      </c>
      <c r="F60" s="91">
        <v>0.20676966767589408</v>
      </c>
      <c r="G60" s="91">
        <v>0.18249349140938229</v>
      </c>
      <c r="H60" s="91">
        <v>0.23023135039696199</v>
      </c>
      <c r="I60" s="91">
        <v>0.22002517818846465</v>
      </c>
      <c r="J60" s="91">
        <v>0.21257943825134337</v>
      </c>
      <c r="K60" s="91">
        <v>0.1755538224967956</v>
      </c>
      <c r="L60" s="91">
        <v>0.20946549870257758</v>
      </c>
      <c r="M60" s="91">
        <v>0.18256898154171722</v>
      </c>
      <c r="N60" s="91">
        <v>0.16103852934969545</v>
      </c>
      <c r="O60" s="91">
        <v>0.15020012001192334</v>
      </c>
      <c r="P60" s="91">
        <v>0.14458751534475814</v>
      </c>
      <c r="Q60" s="91">
        <v>0.14783087563586794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0.29821939947379389</v>
      </c>
      <c r="C62" s="157">
        <v>0.31233566262498608</v>
      </c>
      <c r="D62" s="157">
        <v>0.31742870059293704</v>
      </c>
      <c r="E62" s="157">
        <v>0.2899621949041743</v>
      </c>
      <c r="F62" s="157">
        <v>0.34461611279315674</v>
      </c>
      <c r="G62" s="157">
        <v>0.30415581901563715</v>
      </c>
      <c r="H62" s="157">
        <v>0.38371891732827001</v>
      </c>
      <c r="I62" s="157">
        <v>0.36670863031410772</v>
      </c>
      <c r="J62" s="157">
        <v>0.35429906375223896</v>
      </c>
      <c r="K62" s="157">
        <v>0.29258970416132601</v>
      </c>
      <c r="L62" s="157">
        <v>0.34910916450429597</v>
      </c>
      <c r="M62" s="157">
        <v>0.30428163590286206</v>
      </c>
      <c r="N62" s="157">
        <v>0.37575656848262273</v>
      </c>
      <c r="O62" s="157">
        <v>0.25033353335320557</v>
      </c>
      <c r="P62" s="157">
        <v>0.33737086913776904</v>
      </c>
      <c r="Q62" s="157">
        <v>0.34493870981702524</v>
      </c>
    </row>
    <row r="63" spans="1:17" x14ac:dyDescent="0.25">
      <c r="A63" s="156" t="s">
        <v>115</v>
      </c>
      <c r="B63" s="155">
        <v>81.29172729603107</v>
      </c>
      <c r="C63" s="155">
        <v>111.53192117068383</v>
      </c>
      <c r="D63" s="155">
        <v>98.978766671189106</v>
      </c>
      <c r="E63" s="155">
        <v>93.912654649518871</v>
      </c>
      <c r="F63" s="155">
        <v>93.613002793494999</v>
      </c>
      <c r="G63" s="155">
        <v>96.550330619534662</v>
      </c>
      <c r="H63" s="155">
        <v>106.79367006932048</v>
      </c>
      <c r="I63" s="155">
        <v>110.1264849277174</v>
      </c>
      <c r="J63" s="155">
        <v>100.27773247882604</v>
      </c>
      <c r="K63" s="155">
        <v>76.932279481764596</v>
      </c>
      <c r="L63" s="155">
        <v>82.841152679203759</v>
      </c>
      <c r="M63" s="155">
        <v>71.281566239548539</v>
      </c>
      <c r="N63" s="155">
        <v>66.963239436202713</v>
      </c>
      <c r="O63" s="155">
        <v>63.806757695209996</v>
      </c>
      <c r="P63" s="155">
        <v>63.200749879802473</v>
      </c>
      <c r="Q63" s="155">
        <v>62.102695519672665</v>
      </c>
    </row>
    <row r="64" spans="1:17" x14ac:dyDescent="0.25">
      <c r="A64" s="84" t="s">
        <v>33</v>
      </c>
      <c r="B64" s="153">
        <v>26.054793726629406</v>
      </c>
      <c r="C64" s="153">
        <v>37.009469264338129</v>
      </c>
      <c r="D64" s="153">
        <v>31.009424373515436</v>
      </c>
      <c r="E64" s="153">
        <v>23.559669117746168</v>
      </c>
      <c r="F64" s="153">
        <v>25.048359565711074</v>
      </c>
      <c r="G64" s="153">
        <v>20.098766202451927</v>
      </c>
      <c r="H64" s="153">
        <v>25.480163722814829</v>
      </c>
      <c r="I64" s="153">
        <v>32.401948609923238</v>
      </c>
      <c r="J64" s="153">
        <v>26.833488546367594</v>
      </c>
      <c r="K64" s="153">
        <v>16.721689402741454</v>
      </c>
      <c r="L64" s="153">
        <v>16.352426775443686</v>
      </c>
      <c r="M64" s="153">
        <v>10.306198413995794</v>
      </c>
      <c r="N64" s="153">
        <v>7.8975981952004641</v>
      </c>
      <c r="O64" s="153">
        <v>7.9040553145776196</v>
      </c>
      <c r="P64" s="153">
        <v>7.3168689052581266</v>
      </c>
      <c r="Q64" s="153">
        <v>7.3114365912394321</v>
      </c>
    </row>
    <row r="65" spans="1:17" x14ac:dyDescent="0.25">
      <c r="A65" s="84" t="s">
        <v>29</v>
      </c>
      <c r="B65" s="153">
        <v>1.9098641122599718</v>
      </c>
      <c r="C65" s="153">
        <v>1.9076500000000003</v>
      </c>
      <c r="D65" s="153">
        <v>1.8949700000000003</v>
      </c>
      <c r="E65" s="153">
        <v>0.99615999999999971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50.461222378889168</v>
      </c>
      <c r="C66" s="153">
        <v>72.425828864557175</v>
      </c>
      <c r="D66" s="153">
        <v>64.472742043889838</v>
      </c>
      <c r="E66" s="153">
        <v>68.950150676238479</v>
      </c>
      <c r="F66" s="153">
        <v>65.88050611073426</v>
      </c>
      <c r="G66" s="153">
        <v>75.827917896541763</v>
      </c>
      <c r="H66" s="153">
        <v>78.931971762929265</v>
      </c>
      <c r="I66" s="153">
        <v>76.336953797093372</v>
      </c>
      <c r="J66" s="153">
        <v>71.547976400118429</v>
      </c>
      <c r="K66" s="153">
        <v>57.979362588926676</v>
      </c>
      <c r="L66" s="153">
        <v>62.741714035625506</v>
      </c>
      <c r="M66" s="153">
        <v>57.708418755417227</v>
      </c>
      <c r="N66" s="153">
        <v>56.845631771232057</v>
      </c>
      <c r="O66" s="153">
        <v>53.777438027372327</v>
      </c>
      <c r="P66" s="153">
        <v>54.242304749687669</v>
      </c>
      <c r="Q66" s="153">
        <v>52.838213987983067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2.8658470782525214</v>
      </c>
      <c r="C68" s="153">
        <v>0.18897304178852892</v>
      </c>
      <c r="D68" s="153">
        <v>1.6016302537838385</v>
      </c>
      <c r="E68" s="153">
        <v>0.40667485553422011</v>
      </c>
      <c r="F68" s="153">
        <v>2.6841371170496728</v>
      </c>
      <c r="G68" s="153">
        <v>0.62364652054097292</v>
      </c>
      <c r="H68" s="153">
        <v>2.3815345835763821</v>
      </c>
      <c r="I68" s="153">
        <v>1.3875825207007892</v>
      </c>
      <c r="J68" s="153">
        <v>1.8962675323400191</v>
      </c>
      <c r="K68" s="153">
        <v>2.2312274900964653</v>
      </c>
      <c r="L68" s="153">
        <v>3.7470118681345639</v>
      </c>
      <c r="M68" s="153">
        <v>3.2669490701355173</v>
      </c>
      <c r="N68" s="153">
        <v>2.22000946977019</v>
      </c>
      <c r="O68" s="153">
        <v>2.1252643532600501</v>
      </c>
      <c r="P68" s="153">
        <v>1.6415762248566779</v>
      </c>
      <c r="Q68" s="153">
        <v>1.9530449404501624</v>
      </c>
    </row>
    <row r="69" spans="1:17" x14ac:dyDescent="0.25">
      <c r="A69" s="156" t="s">
        <v>114</v>
      </c>
      <c r="B69" s="155">
        <v>123.70951438063196</v>
      </c>
      <c r="C69" s="155">
        <v>103.17308719230198</v>
      </c>
      <c r="D69" s="155">
        <v>119.22728524958862</v>
      </c>
      <c r="E69" s="155">
        <v>105.41243989339959</v>
      </c>
      <c r="F69" s="155">
        <v>143.28215274983253</v>
      </c>
      <c r="G69" s="155">
        <v>112.53170988959485</v>
      </c>
      <c r="H69" s="155">
        <v>156.98143861214109</v>
      </c>
      <c r="I69" s="155">
        <v>141.95545434446808</v>
      </c>
      <c r="J69" s="155">
        <v>143.27365325344505</v>
      </c>
      <c r="K69" s="155">
        <v>124.19901097323554</v>
      </c>
      <c r="L69" s="155">
        <v>157.14260535385532</v>
      </c>
      <c r="M69" s="155">
        <v>137.88696300287759</v>
      </c>
      <c r="N69" s="155">
        <v>117.53793952087125</v>
      </c>
      <c r="O69" s="155">
        <v>108.27690038090773</v>
      </c>
      <c r="P69" s="155">
        <v>102.4525701753855</v>
      </c>
      <c r="Q69" s="155">
        <v>107.26652904550292</v>
      </c>
    </row>
    <row r="70" spans="1:17" x14ac:dyDescent="0.25">
      <c r="A70" s="156" t="s">
        <v>113</v>
      </c>
      <c r="B70" s="155">
        <v>82.081872837907142</v>
      </c>
      <c r="C70" s="155">
        <v>85.967231466376958</v>
      </c>
      <c r="D70" s="155">
        <v>87.369038644520359</v>
      </c>
      <c r="E70" s="155">
        <v>79.809160812210564</v>
      </c>
      <c r="F70" s="155">
        <v>94.852098817493129</v>
      </c>
      <c r="G70" s="155">
        <v>83.715812262390699</v>
      </c>
      <c r="H70" s="155">
        <v>105.61475019134768</v>
      </c>
      <c r="I70" s="155">
        <v>100.93284077131526</v>
      </c>
      <c r="J70" s="155">
        <v>97.517233113657255</v>
      </c>
      <c r="K70" s="155">
        <v>80.532356154654764</v>
      </c>
      <c r="L70" s="155">
        <v>96.088765848070651</v>
      </c>
      <c r="M70" s="155">
        <v>83.750442087802057</v>
      </c>
      <c r="N70" s="155">
        <v>73.873710157739325</v>
      </c>
      <c r="O70" s="155">
        <v>68.901772614452113</v>
      </c>
      <c r="P70" s="155">
        <v>66.32708485440817</v>
      </c>
      <c r="Q70" s="155">
        <v>67.814921703453635</v>
      </c>
    </row>
    <row r="71" spans="1:17" x14ac:dyDescent="0.25">
      <c r="A71" s="152" t="s">
        <v>123</v>
      </c>
      <c r="B71" s="151">
        <v>72.931601248738332</v>
      </c>
      <c r="C71" s="151">
        <v>76.443040964771768</v>
      </c>
      <c r="D71" s="151">
        <v>77.588025578465803</v>
      </c>
      <c r="E71" s="151">
        <v>70.39759584030152</v>
      </c>
      <c r="F71" s="151">
        <v>83.815279455557032</v>
      </c>
      <c r="G71" s="151">
        <v>73.836987181513521</v>
      </c>
      <c r="H71" s="151">
        <v>93.103793779991804</v>
      </c>
      <c r="I71" s="151">
        <v>88.98452650581865</v>
      </c>
      <c r="J71" s="151">
        <v>85.89050516932592</v>
      </c>
      <c r="K71" s="151">
        <v>70.945978202068332</v>
      </c>
      <c r="L71" s="151">
        <v>84.721952554207036</v>
      </c>
      <c r="M71" s="151">
        <v>73.77668446586506</v>
      </c>
      <c r="N71" s="151">
        <v>65.008864938810603</v>
      </c>
      <c r="O71" s="151">
        <v>60.712079850153501</v>
      </c>
      <c r="P71" s="151">
        <v>58.367834671879187</v>
      </c>
      <c r="Q71" s="151">
        <v>59.677131099039201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5.8296095948337463</v>
      </c>
      <c r="C73" s="153">
        <v>6.5989772863336569</v>
      </c>
      <c r="D73" s="153">
        <v>5.8605964273990319</v>
      </c>
      <c r="E73" s="153">
        <v>1.3794527129684915</v>
      </c>
      <c r="F73" s="153">
        <v>2.8786041346923463</v>
      </c>
      <c r="G73" s="153">
        <v>1.392269921747564</v>
      </c>
      <c r="H73" s="153">
        <v>1.3567800967153876</v>
      </c>
      <c r="I73" s="153">
        <v>1.3635552255102006</v>
      </c>
      <c r="J73" s="153">
        <v>0.6278335775628332</v>
      </c>
      <c r="K73" s="153">
        <v>0.64587321643453155</v>
      </c>
      <c r="L73" s="153">
        <v>1.3653217325404865</v>
      </c>
      <c r="M73" s="153">
        <v>0.63579523832702944</v>
      </c>
      <c r="N73" s="153">
        <v>0</v>
      </c>
      <c r="O73" s="153">
        <v>0.6543329119637078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67.101991653904591</v>
      </c>
      <c r="C75" s="153">
        <v>69.844063678438104</v>
      </c>
      <c r="D75" s="153">
        <v>71.727429151066772</v>
      </c>
      <c r="E75" s="153">
        <v>69.018143127333033</v>
      </c>
      <c r="F75" s="153">
        <v>80.93667532086468</v>
      </c>
      <c r="G75" s="153">
        <v>72.444717259765952</v>
      </c>
      <c r="H75" s="153">
        <v>91.747013683276421</v>
      </c>
      <c r="I75" s="153">
        <v>87.620971280308453</v>
      </c>
      <c r="J75" s="153">
        <v>85.26267159176308</v>
      </c>
      <c r="K75" s="153">
        <v>70.300104985633794</v>
      </c>
      <c r="L75" s="153">
        <v>83.356630821666556</v>
      </c>
      <c r="M75" s="153">
        <v>73.140889227538025</v>
      </c>
      <c r="N75" s="153">
        <v>65.008864938810603</v>
      </c>
      <c r="O75" s="153">
        <v>60.057746938189794</v>
      </c>
      <c r="P75" s="153">
        <v>58.367834671879187</v>
      </c>
      <c r="Q75" s="153">
        <v>59.677131099039201</v>
      </c>
    </row>
    <row r="76" spans="1:17" x14ac:dyDescent="0.25">
      <c r="A76" s="152" t="s">
        <v>122</v>
      </c>
      <c r="B76" s="151">
        <v>9.150271589168808</v>
      </c>
      <c r="C76" s="151">
        <v>9.5241905016051955</v>
      </c>
      <c r="D76" s="151">
        <v>9.7810130660545589</v>
      </c>
      <c r="E76" s="151">
        <v>9.4115649719090495</v>
      </c>
      <c r="F76" s="151">
        <v>11.036819361936093</v>
      </c>
      <c r="G76" s="151">
        <v>9.878825080877176</v>
      </c>
      <c r="H76" s="151">
        <v>12.510956411355876</v>
      </c>
      <c r="I76" s="151">
        <v>11.948314265496606</v>
      </c>
      <c r="J76" s="151">
        <v>11.62672794433133</v>
      </c>
      <c r="K76" s="151">
        <v>9.5863779525864246</v>
      </c>
      <c r="L76" s="151">
        <v>11.36681329386362</v>
      </c>
      <c r="M76" s="151">
        <v>9.9737576219370023</v>
      </c>
      <c r="N76" s="151">
        <v>8.8648452189287195</v>
      </c>
      <c r="O76" s="151">
        <v>8.1896927642986093</v>
      </c>
      <c r="P76" s="151">
        <v>7.9592501825289803</v>
      </c>
      <c r="Q76" s="151">
        <v>8.1377906044144357</v>
      </c>
    </row>
    <row r="77" spans="1:17" x14ac:dyDescent="0.25">
      <c r="A77" s="156" t="s">
        <v>112</v>
      </c>
      <c r="B77" s="155">
        <v>34.333167062814134</v>
      </c>
      <c r="C77" s="155">
        <v>35.958333037689357</v>
      </c>
      <c r="D77" s="155">
        <v>36.544680283104832</v>
      </c>
      <c r="E77" s="155">
        <v>33.382538148461791</v>
      </c>
      <c r="F77" s="155">
        <v>39.67469116342572</v>
      </c>
      <c r="G77" s="155">
        <v>35.016610474760824</v>
      </c>
      <c r="H77" s="155">
        <v>44.176487904675554</v>
      </c>
      <c r="I77" s="155">
        <v>42.218141040339624</v>
      </c>
      <c r="J77" s="155">
        <v>40.789462280012373</v>
      </c>
      <c r="K77" s="155">
        <v>33.685035955257916</v>
      </c>
      <c r="L77" s="155">
        <v>40.191963665793423</v>
      </c>
      <c r="M77" s="155">
        <v>35.031095421803293</v>
      </c>
      <c r="N77" s="155">
        <v>30.899860647724513</v>
      </c>
      <c r="O77" s="155">
        <v>28.820200956763809</v>
      </c>
      <c r="P77" s="155">
        <v>27.743261774653096</v>
      </c>
      <c r="Q77" s="155">
        <v>28.365593470243962</v>
      </c>
    </row>
    <row r="78" spans="1:17" x14ac:dyDescent="0.25">
      <c r="A78" s="152" t="s">
        <v>121</v>
      </c>
      <c r="B78" s="151">
        <v>21.531963387148615</v>
      </c>
      <c r="C78" s="151">
        <v>22.622108040811515</v>
      </c>
      <c r="D78" s="151">
        <v>22.954190873327398</v>
      </c>
      <c r="E78" s="151">
        <v>20.836153155377151</v>
      </c>
      <c r="F78" s="151">
        <v>24.849215489147515</v>
      </c>
      <c r="G78" s="151">
        <v>21.920389202477395</v>
      </c>
      <c r="H78" s="151">
        <v>27.676193404737759</v>
      </c>
      <c r="I78" s="151">
        <v>26.470617160880295</v>
      </c>
      <c r="J78" s="151">
        <v>25.600078334557331</v>
      </c>
      <c r="K78" s="151">
        <v>21.200050327547668</v>
      </c>
      <c r="L78" s="151">
        <v>25.373844202639184</v>
      </c>
      <c r="M78" s="151">
        <v>22.14220056255823</v>
      </c>
      <c r="N78" s="151">
        <v>19.542588665623008</v>
      </c>
      <c r="O78" s="151">
        <v>18.28359515242003</v>
      </c>
      <c r="P78" s="151">
        <v>17.600743516264881</v>
      </c>
      <c r="Q78" s="151">
        <v>18.023235622461076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1.7768371142240422</v>
      </c>
      <c r="C80" s="153">
        <v>2.0121192875368528</v>
      </c>
      <c r="D80" s="153">
        <v>1.7902619891049785</v>
      </c>
      <c r="E80" s="153">
        <v>0.42240594867895515</v>
      </c>
      <c r="F80" s="153">
        <v>0.88248850922789912</v>
      </c>
      <c r="G80" s="153">
        <v>0.42763431883502717</v>
      </c>
      <c r="H80" s="153">
        <v>0.41733890754746422</v>
      </c>
      <c r="I80" s="153">
        <v>0.41971185444496178</v>
      </c>
      <c r="J80" s="153">
        <v>0.19368339695777526</v>
      </c>
      <c r="K80" s="153">
        <v>0.1997471596647824</v>
      </c>
      <c r="L80" s="153">
        <v>0.42309911429718949</v>
      </c>
      <c r="M80" s="153">
        <v>0.19749249170449298</v>
      </c>
      <c r="N80" s="153">
        <v>0</v>
      </c>
      <c r="O80" s="153">
        <v>0.2039312720565811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19.755126272924574</v>
      </c>
      <c r="C81" s="153">
        <v>20.609988753274664</v>
      </c>
      <c r="D81" s="153">
        <v>21.163928884222418</v>
      </c>
      <c r="E81" s="153">
        <v>20.413747206698197</v>
      </c>
      <c r="F81" s="153">
        <v>23.966726979919617</v>
      </c>
      <c r="G81" s="153">
        <v>21.492754883642366</v>
      </c>
      <c r="H81" s="153">
        <v>27.258854497190296</v>
      </c>
      <c r="I81" s="153">
        <v>26.050905306435332</v>
      </c>
      <c r="J81" s="153">
        <v>25.406394937599554</v>
      </c>
      <c r="K81" s="153">
        <v>21.000303167882887</v>
      </c>
      <c r="L81" s="153">
        <v>24.950745088341993</v>
      </c>
      <c r="M81" s="153">
        <v>21.944708070853736</v>
      </c>
      <c r="N81" s="153">
        <v>19.542588665623008</v>
      </c>
      <c r="O81" s="153">
        <v>18.079663880363448</v>
      </c>
      <c r="P81" s="153">
        <v>17.600743516264881</v>
      </c>
      <c r="Q81" s="153">
        <v>18.023235622461076</v>
      </c>
    </row>
    <row r="82" spans="1:17" x14ac:dyDescent="0.25">
      <c r="A82" s="152" t="s">
        <v>120</v>
      </c>
      <c r="B82" s="151">
        <v>9.3150049216200088</v>
      </c>
      <c r="C82" s="151">
        <v>9.7457372028965246</v>
      </c>
      <c r="D82" s="151">
        <v>9.8556784302087692</v>
      </c>
      <c r="E82" s="151">
        <v>8.9439590154320143</v>
      </c>
      <c r="F82" s="151">
        <v>10.596053266057092</v>
      </c>
      <c r="G82" s="151">
        <v>9.3033821751700678</v>
      </c>
      <c r="H82" s="151">
        <v>11.689908412198326</v>
      </c>
      <c r="I82" s="151">
        <v>11.150305295970735</v>
      </c>
      <c r="J82" s="151">
        <v>10.705902485878653</v>
      </c>
      <c r="K82" s="151">
        <v>8.7790497745544442</v>
      </c>
      <c r="L82" s="151">
        <v>10.415046800505658</v>
      </c>
      <c r="M82" s="151">
        <v>9.0162993173296986</v>
      </c>
      <c r="N82" s="151">
        <v>7.9085798646386216</v>
      </c>
      <c r="O82" s="151">
        <v>7.3460768842796389</v>
      </c>
      <c r="P82" s="151">
        <v>7.0365046966944131</v>
      </c>
      <c r="Q82" s="151">
        <v>7.1617868555838751</v>
      </c>
    </row>
    <row r="83" spans="1:17" x14ac:dyDescent="0.25">
      <c r="A83" s="150" t="s">
        <v>33</v>
      </c>
      <c r="B83" s="87">
        <v>1.4169993519050406</v>
      </c>
      <c r="C83" s="87">
        <v>1.7273107356621018</v>
      </c>
      <c r="D83" s="87">
        <v>1.5565656264845618</v>
      </c>
      <c r="E83" s="87">
        <v>1.1449908822535773</v>
      </c>
      <c r="F83" s="87">
        <v>1.3274804342889326</v>
      </c>
      <c r="G83" s="87">
        <v>0.97394781217545867</v>
      </c>
      <c r="H83" s="87">
        <v>1.3204462771851653</v>
      </c>
      <c r="I83" s="87">
        <v>1.6088813900771746</v>
      </c>
      <c r="J83" s="87">
        <v>1.3665114536324043</v>
      </c>
      <c r="K83" s="87">
        <v>0.87831059725854232</v>
      </c>
      <c r="L83" s="87">
        <v>0.89855516899651522</v>
      </c>
      <c r="M83" s="87">
        <v>0.56578801512837684</v>
      </c>
      <c r="N83" s="87">
        <v>0.41790829543272812</v>
      </c>
      <c r="O83" s="87">
        <v>0.41201183065603847</v>
      </c>
      <c r="P83" s="87">
        <v>0.3739689661472424</v>
      </c>
      <c r="Q83" s="87">
        <v>0.37944758680334406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0.42016685490617711</v>
      </c>
      <c r="C86" s="87">
        <v>0.40772916107940421</v>
      </c>
      <c r="D86" s="87">
        <v>0.39042010325904031</v>
      </c>
      <c r="E86" s="87">
        <v>9.3206460390706791E-2</v>
      </c>
      <c r="F86" s="87">
        <v>0.20663091096259883</v>
      </c>
      <c r="G86" s="87">
        <v>9.4084606598879253E-2</v>
      </c>
      <c r="H86" s="87">
        <v>9.9893428806029957E-2</v>
      </c>
      <c r="I86" s="87">
        <v>9.5829467919204422E-2</v>
      </c>
      <c r="J86" s="87">
        <v>4.9053399978643553E-2</v>
      </c>
      <c r="K86" s="87">
        <v>5.0563742236033701E-2</v>
      </c>
      <c r="L86" s="87">
        <v>0.10594588545062408</v>
      </c>
      <c r="M86" s="87">
        <v>5.2427456781600497E-2</v>
      </c>
      <c r="N86" s="87">
        <v>0</v>
      </c>
      <c r="O86" s="87">
        <v>4.9958044683343798E-2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7.4778387148087919</v>
      </c>
      <c r="C89" s="87">
        <v>7.6106973061550196</v>
      </c>
      <c r="D89" s="87">
        <v>7.9086927004651661</v>
      </c>
      <c r="E89" s="87">
        <v>7.7057616727877303</v>
      </c>
      <c r="F89" s="87">
        <v>9.0619419208055607</v>
      </c>
      <c r="G89" s="87">
        <v>8.2353497563957294</v>
      </c>
      <c r="H89" s="87">
        <v>10.269568706207131</v>
      </c>
      <c r="I89" s="87">
        <v>9.445594437974357</v>
      </c>
      <c r="J89" s="87">
        <v>9.2903376322676046</v>
      </c>
      <c r="K89" s="87">
        <v>7.8501754350598674</v>
      </c>
      <c r="L89" s="87">
        <v>9.4105457460585189</v>
      </c>
      <c r="M89" s="87">
        <v>8.3980838454197215</v>
      </c>
      <c r="N89" s="87">
        <v>7.4906715692058938</v>
      </c>
      <c r="O89" s="87">
        <v>6.8841070089402567</v>
      </c>
      <c r="P89" s="87">
        <v>6.6625357305471704</v>
      </c>
      <c r="Q89" s="87">
        <v>6.7823392687805306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3.486198754045513</v>
      </c>
      <c r="C93" s="148">
        <v>3.5904877939813153</v>
      </c>
      <c r="D93" s="148">
        <v>3.7348109795686617</v>
      </c>
      <c r="E93" s="148">
        <v>3.6024259776526226</v>
      </c>
      <c r="F93" s="148">
        <v>4.2294224082211089</v>
      </c>
      <c r="G93" s="148">
        <v>3.7928390971133585</v>
      </c>
      <c r="H93" s="148">
        <v>4.810386087739464</v>
      </c>
      <c r="I93" s="148">
        <v>4.5972185834885879</v>
      </c>
      <c r="J93" s="148">
        <v>4.4834814595763914</v>
      </c>
      <c r="K93" s="148">
        <v>3.7059358531558035</v>
      </c>
      <c r="L93" s="148">
        <v>4.4030726626485865</v>
      </c>
      <c r="M93" s="148">
        <v>3.872595541915365</v>
      </c>
      <c r="N93" s="148">
        <v>3.4486921174628837</v>
      </c>
      <c r="O93" s="148">
        <v>3.1905289200641378</v>
      </c>
      <c r="P93" s="148">
        <v>3.1060135616938025</v>
      </c>
      <c r="Q93" s="148">
        <v>3.1805709921990131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0.99999999999999978</v>
      </c>
      <c r="C115" s="77">
        <f t="shared" si="15"/>
        <v>1</v>
      </c>
      <c r="D115" s="77">
        <f t="shared" si="15"/>
        <v>1</v>
      </c>
      <c r="E115" s="77">
        <f t="shared" si="15"/>
        <v>1.0000000000000002</v>
      </c>
      <c r="F115" s="77">
        <f t="shared" si="15"/>
        <v>0.99999999999999989</v>
      </c>
      <c r="G115" s="77">
        <f t="shared" si="15"/>
        <v>1</v>
      </c>
      <c r="H115" s="77">
        <f t="shared" si="15"/>
        <v>1</v>
      </c>
      <c r="I115" s="77">
        <f t="shared" si="15"/>
        <v>0.99999999999999989</v>
      </c>
      <c r="J115" s="77">
        <f t="shared" si="15"/>
        <v>0.99999999999999978</v>
      </c>
      <c r="K115" s="77">
        <f t="shared" si="15"/>
        <v>1.0000000000000002</v>
      </c>
      <c r="L115" s="77">
        <f t="shared" si="15"/>
        <v>0.99999999999999989</v>
      </c>
      <c r="M115" s="77">
        <f t="shared" si="15"/>
        <v>1.0000000000000002</v>
      </c>
      <c r="N115" s="77">
        <f t="shared" si="15"/>
        <v>1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2.6274216764287828E-3</v>
      </c>
      <c r="C116" s="146">
        <f t="shared" si="16"/>
        <v>2.6274216764287824E-3</v>
      </c>
      <c r="D116" s="146">
        <f t="shared" si="16"/>
        <v>2.6274216764287832E-3</v>
      </c>
      <c r="E116" s="146">
        <f t="shared" si="16"/>
        <v>2.6274216764287828E-3</v>
      </c>
      <c r="F116" s="146">
        <f t="shared" si="16"/>
        <v>2.6274216764287828E-3</v>
      </c>
      <c r="G116" s="146">
        <f t="shared" si="16"/>
        <v>2.6274216764287824E-3</v>
      </c>
      <c r="H116" s="146">
        <f t="shared" si="16"/>
        <v>2.6274216764287837E-3</v>
      </c>
      <c r="I116" s="146">
        <f t="shared" si="16"/>
        <v>2.6274216764287824E-3</v>
      </c>
      <c r="J116" s="146">
        <f t="shared" si="16"/>
        <v>2.6274216764287824E-3</v>
      </c>
      <c r="K116" s="146">
        <f t="shared" si="16"/>
        <v>2.6274216764287837E-3</v>
      </c>
      <c r="L116" s="146">
        <f t="shared" si="16"/>
        <v>2.6274216764287819E-3</v>
      </c>
      <c r="M116" s="146">
        <f t="shared" si="16"/>
        <v>2.6274216764287837E-3</v>
      </c>
      <c r="N116" s="146">
        <f t="shared" si="16"/>
        <v>2.6274216764287819E-3</v>
      </c>
      <c r="O116" s="146">
        <f t="shared" si="16"/>
        <v>2.6274216764287828E-3</v>
      </c>
      <c r="P116" s="146">
        <f t="shared" si="16"/>
        <v>2.6274216764287828E-3</v>
      </c>
      <c r="Q116" s="146">
        <f t="shared" si="16"/>
        <v>2.6274216764287837E-3</v>
      </c>
    </row>
    <row r="117" spans="1:17" x14ac:dyDescent="0.25">
      <c r="A117" s="76" t="s">
        <v>82</v>
      </c>
      <c r="B117" s="145">
        <f t="shared" ref="B117:Q117" si="17">IF(B$55=0,0,B$55/B$53)</f>
        <v>1.9413862090998726E-3</v>
      </c>
      <c r="C117" s="145">
        <f t="shared" si="17"/>
        <v>1.9413862090998724E-3</v>
      </c>
      <c r="D117" s="145">
        <f t="shared" si="17"/>
        <v>1.9413862090998729E-3</v>
      </c>
      <c r="E117" s="145">
        <f t="shared" si="17"/>
        <v>1.9413862090998726E-3</v>
      </c>
      <c r="F117" s="145">
        <f t="shared" si="17"/>
        <v>1.9413862090998726E-3</v>
      </c>
      <c r="G117" s="145">
        <f t="shared" si="17"/>
        <v>1.9413862090998722E-3</v>
      </c>
      <c r="H117" s="145">
        <f t="shared" si="17"/>
        <v>1.9413862090998733E-3</v>
      </c>
      <c r="I117" s="145">
        <f t="shared" si="17"/>
        <v>1.9413862090998724E-3</v>
      </c>
      <c r="J117" s="145">
        <f t="shared" si="17"/>
        <v>1.9413862090998722E-3</v>
      </c>
      <c r="K117" s="145">
        <f t="shared" si="17"/>
        <v>1.9413862090998733E-3</v>
      </c>
      <c r="L117" s="145">
        <f t="shared" si="17"/>
        <v>1.941386209099872E-3</v>
      </c>
      <c r="M117" s="145">
        <f t="shared" si="17"/>
        <v>1.9413862090998733E-3</v>
      </c>
      <c r="N117" s="145">
        <f t="shared" si="17"/>
        <v>1.9413862090998718E-3</v>
      </c>
      <c r="O117" s="145">
        <f t="shared" si="17"/>
        <v>1.9413862090998726E-3</v>
      </c>
      <c r="P117" s="145">
        <f t="shared" si="17"/>
        <v>1.9413862090998724E-3</v>
      </c>
      <c r="Q117" s="145">
        <f t="shared" si="17"/>
        <v>1.9413862090998735E-3</v>
      </c>
    </row>
    <row r="118" spans="1:17" x14ac:dyDescent="0.25">
      <c r="A118" s="76" t="s">
        <v>81</v>
      </c>
      <c r="B118" s="145">
        <f t="shared" ref="B118:Q118" si="18">IF(B$56=0,0,B$56/B$53)</f>
        <v>4.8534655227496816E-2</v>
      </c>
      <c r="C118" s="145">
        <f t="shared" si="18"/>
        <v>4.8534655227496816E-2</v>
      </c>
      <c r="D118" s="145">
        <f t="shared" si="18"/>
        <v>4.8534655227496823E-2</v>
      </c>
      <c r="E118" s="145">
        <f t="shared" si="18"/>
        <v>4.8534655227496816E-2</v>
      </c>
      <c r="F118" s="145">
        <f t="shared" si="18"/>
        <v>4.8534655227496816E-2</v>
      </c>
      <c r="G118" s="145">
        <f t="shared" si="18"/>
        <v>4.8534655227496809E-2</v>
      </c>
      <c r="H118" s="145">
        <f t="shared" si="18"/>
        <v>4.853465522749683E-2</v>
      </c>
      <c r="I118" s="145">
        <f t="shared" si="18"/>
        <v>4.8534655227496809E-2</v>
      </c>
      <c r="J118" s="145">
        <f t="shared" si="18"/>
        <v>4.8534655227496809E-2</v>
      </c>
      <c r="K118" s="145">
        <f t="shared" si="18"/>
        <v>4.853465522749683E-2</v>
      </c>
      <c r="L118" s="145">
        <f t="shared" si="18"/>
        <v>4.8534655227496802E-2</v>
      </c>
      <c r="M118" s="145">
        <f t="shared" si="18"/>
        <v>4.853465522749683E-2</v>
      </c>
      <c r="N118" s="145">
        <f t="shared" si="18"/>
        <v>4.8534655227496795E-2</v>
      </c>
      <c r="O118" s="145">
        <f t="shared" si="18"/>
        <v>4.8534655227496816E-2</v>
      </c>
      <c r="P118" s="145">
        <f t="shared" si="18"/>
        <v>4.8534655227496816E-2</v>
      </c>
      <c r="Q118" s="145">
        <f t="shared" si="18"/>
        <v>4.8534655227496837E-2</v>
      </c>
    </row>
    <row r="119" spans="1:17" x14ac:dyDescent="0.25">
      <c r="A119" s="76" t="s">
        <v>80</v>
      </c>
      <c r="B119" s="145">
        <f t="shared" ref="B119:Q119" si="19">IF(B$57=0,0,B$57/B$53)</f>
        <v>1.2133663806874204E-3</v>
      </c>
      <c r="C119" s="145">
        <f t="shared" si="19"/>
        <v>1.2133663806874202E-3</v>
      </c>
      <c r="D119" s="145">
        <f t="shared" si="19"/>
        <v>1.2133663806874206E-3</v>
      </c>
      <c r="E119" s="145">
        <f t="shared" si="19"/>
        <v>1.2133663806874204E-3</v>
      </c>
      <c r="F119" s="145">
        <f t="shared" si="19"/>
        <v>1.2133663806874204E-3</v>
      </c>
      <c r="G119" s="145">
        <f t="shared" si="19"/>
        <v>1.2133663806874202E-3</v>
      </c>
      <c r="H119" s="145">
        <f t="shared" si="19"/>
        <v>1.2133663806874206E-3</v>
      </c>
      <c r="I119" s="145">
        <f t="shared" si="19"/>
        <v>1.2133663806874204E-3</v>
      </c>
      <c r="J119" s="145">
        <f t="shared" si="19"/>
        <v>1.2133663806874202E-3</v>
      </c>
      <c r="K119" s="145">
        <f t="shared" si="19"/>
        <v>1.2133663806874208E-3</v>
      </c>
      <c r="L119" s="145">
        <f t="shared" si="19"/>
        <v>1.2133663806874202E-3</v>
      </c>
      <c r="M119" s="145">
        <f t="shared" si="19"/>
        <v>1.2133663806874208E-3</v>
      </c>
      <c r="N119" s="145">
        <f t="shared" si="19"/>
        <v>1.21336638068742E-3</v>
      </c>
      <c r="O119" s="145">
        <f t="shared" si="19"/>
        <v>1.2133663806874204E-3</v>
      </c>
      <c r="P119" s="145">
        <f t="shared" si="19"/>
        <v>1.2133663806874204E-3</v>
      </c>
      <c r="Q119" s="145">
        <f t="shared" si="19"/>
        <v>1.2133663806874208E-3</v>
      </c>
    </row>
    <row r="120" spans="1:17" x14ac:dyDescent="0.25">
      <c r="A120" s="129" t="s">
        <v>79</v>
      </c>
      <c r="B120" s="144">
        <f t="shared" ref="B120:Q120" si="20">IF(B$58=0,0,B$58/B$53)</f>
        <v>1.7516144509525219E-3</v>
      </c>
      <c r="C120" s="144">
        <f t="shared" si="20"/>
        <v>1.7516144509525215E-3</v>
      </c>
      <c r="D120" s="144">
        <f t="shared" si="20"/>
        <v>1.7516144509525224E-3</v>
      </c>
      <c r="E120" s="144">
        <f t="shared" si="20"/>
        <v>1.7516144509525219E-3</v>
      </c>
      <c r="F120" s="144">
        <f t="shared" si="20"/>
        <v>1.7516144509525217E-3</v>
      </c>
      <c r="G120" s="144">
        <f t="shared" si="20"/>
        <v>1.7516144509525217E-3</v>
      </c>
      <c r="H120" s="144">
        <f t="shared" si="20"/>
        <v>1.7516144509525224E-3</v>
      </c>
      <c r="I120" s="144">
        <f t="shared" si="20"/>
        <v>1.7516144509525215E-3</v>
      </c>
      <c r="J120" s="144">
        <f t="shared" si="20"/>
        <v>1.7516144509525217E-3</v>
      </c>
      <c r="K120" s="144">
        <f t="shared" si="20"/>
        <v>1.7516144509525226E-3</v>
      </c>
      <c r="L120" s="144">
        <f t="shared" si="20"/>
        <v>1.7516144509525215E-3</v>
      </c>
      <c r="M120" s="144">
        <f t="shared" si="20"/>
        <v>1.7516144509525226E-3</v>
      </c>
      <c r="N120" s="144">
        <f t="shared" si="20"/>
        <v>1.7516144509525213E-3</v>
      </c>
      <c r="O120" s="144">
        <f t="shared" si="20"/>
        <v>1.7516144509525217E-3</v>
      </c>
      <c r="P120" s="144">
        <f t="shared" si="20"/>
        <v>1.7516144509525219E-3</v>
      </c>
      <c r="Q120" s="144">
        <f t="shared" si="20"/>
        <v>1.7516144509525228E-3</v>
      </c>
    </row>
    <row r="121" spans="1:17" x14ac:dyDescent="0.25">
      <c r="A121" s="127" t="s">
        <v>115</v>
      </c>
      <c r="B121" s="143">
        <f t="shared" ref="B121:Q121" si="21">IF(B$63=0,0,B$63/B$53)</f>
        <v>0.2387365887763655</v>
      </c>
      <c r="C121" s="143">
        <f t="shared" si="21"/>
        <v>0.31274194439274206</v>
      </c>
      <c r="D121" s="143">
        <f t="shared" si="21"/>
        <v>0.27308910271009434</v>
      </c>
      <c r="E121" s="143">
        <f t="shared" si="21"/>
        <v>0.28365553493236212</v>
      </c>
      <c r="F121" s="143">
        <f t="shared" si="21"/>
        <v>0.23790804086482742</v>
      </c>
      <c r="G121" s="143">
        <f t="shared" si="21"/>
        <v>0.27801367553110329</v>
      </c>
      <c r="H121" s="143">
        <f t="shared" si="21"/>
        <v>0.24374786766591361</v>
      </c>
      <c r="I121" s="143">
        <f t="shared" si="21"/>
        <v>0.26301418413137057</v>
      </c>
      <c r="J121" s="143">
        <f t="shared" si="21"/>
        <v>0.24788087704557579</v>
      </c>
      <c r="K121" s="143">
        <f t="shared" si="21"/>
        <v>0.23028098830619906</v>
      </c>
      <c r="L121" s="143">
        <f t="shared" si="21"/>
        <v>0.20782290314906915</v>
      </c>
      <c r="M121" s="143">
        <f t="shared" si="21"/>
        <v>0.20516818430603861</v>
      </c>
      <c r="N121" s="143">
        <f t="shared" si="21"/>
        <v>0.21850754292038296</v>
      </c>
      <c r="O121" s="143">
        <f t="shared" si="21"/>
        <v>0.22323185661599396</v>
      </c>
      <c r="P121" s="143">
        <f t="shared" si="21"/>
        <v>0.22969482504046218</v>
      </c>
      <c r="Q121" s="143">
        <f t="shared" si="21"/>
        <v>0.22075221792632749</v>
      </c>
    </row>
    <row r="122" spans="1:17" x14ac:dyDescent="0.25">
      <c r="A122" s="127" t="s">
        <v>114</v>
      </c>
      <c r="B122" s="143">
        <f t="shared" ref="B122:Q122" si="22">IF(B$69=0,0,B$69/B$53)</f>
        <v>0.36330864707625365</v>
      </c>
      <c r="C122" s="143">
        <f t="shared" si="22"/>
        <v>0.28930329145987754</v>
      </c>
      <c r="D122" s="143">
        <f t="shared" si="22"/>
        <v>0.3289561331425252</v>
      </c>
      <c r="E122" s="143">
        <f t="shared" si="22"/>
        <v>0.31838970092025737</v>
      </c>
      <c r="F122" s="143">
        <f t="shared" si="22"/>
        <v>0.36413719498779196</v>
      </c>
      <c r="G122" s="143">
        <f t="shared" si="22"/>
        <v>0.32403156032151614</v>
      </c>
      <c r="H122" s="143">
        <f t="shared" si="22"/>
        <v>0.35829736818670582</v>
      </c>
      <c r="I122" s="143">
        <f t="shared" si="22"/>
        <v>0.33903105172124887</v>
      </c>
      <c r="J122" s="143">
        <f t="shared" si="22"/>
        <v>0.35416435880704356</v>
      </c>
      <c r="K122" s="143">
        <f t="shared" si="22"/>
        <v>0.37176424754642051</v>
      </c>
      <c r="L122" s="143">
        <f t="shared" si="22"/>
        <v>0.39422233270355023</v>
      </c>
      <c r="M122" s="143">
        <f t="shared" si="22"/>
        <v>0.39687705154658082</v>
      </c>
      <c r="N122" s="143">
        <f t="shared" si="22"/>
        <v>0.38353769293223661</v>
      </c>
      <c r="O122" s="143">
        <f t="shared" si="22"/>
        <v>0.3788133792366255</v>
      </c>
      <c r="P122" s="143">
        <f t="shared" si="22"/>
        <v>0.3723504108121572</v>
      </c>
      <c r="Q122" s="143">
        <f t="shared" si="22"/>
        <v>0.38129301792629189</v>
      </c>
    </row>
    <row r="123" spans="1:17" x14ac:dyDescent="0.25">
      <c r="A123" s="127" t="s">
        <v>113</v>
      </c>
      <c r="B123" s="143">
        <f t="shared" ref="B123:Q123" si="23">IF(B$70=0,0,B$70/B$53)</f>
        <v>0.24105707891206418</v>
      </c>
      <c r="C123" s="143">
        <f t="shared" si="23"/>
        <v>0.24105707891206413</v>
      </c>
      <c r="D123" s="143">
        <f t="shared" si="23"/>
        <v>0.24105707891206418</v>
      </c>
      <c r="E123" s="143">
        <f t="shared" si="23"/>
        <v>0.24105707891206415</v>
      </c>
      <c r="F123" s="143">
        <f t="shared" si="23"/>
        <v>0.24105707891206413</v>
      </c>
      <c r="G123" s="143">
        <f t="shared" si="23"/>
        <v>0.2410570789120641</v>
      </c>
      <c r="H123" s="143">
        <f t="shared" si="23"/>
        <v>0.24105707891206424</v>
      </c>
      <c r="I123" s="143">
        <f t="shared" si="23"/>
        <v>0.24105707891206413</v>
      </c>
      <c r="J123" s="143">
        <f t="shared" si="23"/>
        <v>0.24105707891206413</v>
      </c>
      <c r="K123" s="143">
        <f t="shared" si="23"/>
        <v>0.24105707891206427</v>
      </c>
      <c r="L123" s="143">
        <f t="shared" si="23"/>
        <v>0.24105707891206407</v>
      </c>
      <c r="M123" s="143">
        <f t="shared" si="23"/>
        <v>0.24105707891206424</v>
      </c>
      <c r="N123" s="143">
        <f t="shared" si="23"/>
        <v>0.24105707891206404</v>
      </c>
      <c r="O123" s="143">
        <f t="shared" si="23"/>
        <v>0.24105707891206415</v>
      </c>
      <c r="P123" s="143">
        <f t="shared" si="23"/>
        <v>0.24105707891206415</v>
      </c>
      <c r="Q123" s="143">
        <f t="shared" si="23"/>
        <v>0.24105707891206424</v>
      </c>
    </row>
    <row r="124" spans="1:17" x14ac:dyDescent="0.25">
      <c r="A124" s="142" t="s">
        <v>123</v>
      </c>
      <c r="B124" s="141">
        <f t="shared" ref="B124:Q124" si="24">IF(B$71=0,0,B$71/B$53)</f>
        <v>0.21418466891122379</v>
      </c>
      <c r="C124" s="141">
        <f t="shared" si="24"/>
        <v>0.2143506990257126</v>
      </c>
      <c r="D124" s="141">
        <f t="shared" si="24"/>
        <v>0.2140706032098765</v>
      </c>
      <c r="E124" s="141">
        <f t="shared" si="24"/>
        <v>0.21263021240913521</v>
      </c>
      <c r="F124" s="141">
        <f t="shared" si="24"/>
        <v>0.21300811142440151</v>
      </c>
      <c r="G124" s="141">
        <f t="shared" si="24"/>
        <v>0.2126113091975497</v>
      </c>
      <c r="H124" s="141">
        <f t="shared" si="24"/>
        <v>0.21250183827139965</v>
      </c>
      <c r="I124" s="141">
        <f t="shared" si="24"/>
        <v>0.2125210175790663</v>
      </c>
      <c r="J124" s="141">
        <f t="shared" si="24"/>
        <v>0.21231646572937465</v>
      </c>
      <c r="K124" s="141">
        <f t="shared" si="24"/>
        <v>0.21236222411159494</v>
      </c>
      <c r="L124" s="141">
        <f t="shared" si="24"/>
        <v>0.21254124998061572</v>
      </c>
      <c r="M124" s="141">
        <f t="shared" si="24"/>
        <v>0.21234982891808196</v>
      </c>
      <c r="N124" s="141">
        <f t="shared" si="24"/>
        <v>0.21213022944261636</v>
      </c>
      <c r="O124" s="141">
        <f t="shared" si="24"/>
        <v>0.21240493630325399</v>
      </c>
      <c r="P124" s="141">
        <f t="shared" si="24"/>
        <v>0.21213022944261645</v>
      </c>
      <c r="Q124" s="141">
        <f t="shared" si="24"/>
        <v>0.21213022944261653</v>
      </c>
    </row>
    <row r="125" spans="1:17" x14ac:dyDescent="0.25">
      <c r="A125" s="142" t="s">
        <v>122</v>
      </c>
      <c r="B125" s="141">
        <f t="shared" ref="B125:Q125" si="25">IF(B$76=0,0,B$76/B$53)</f>
        <v>2.6872410000840379E-2</v>
      </c>
      <c r="C125" s="141">
        <f t="shared" si="25"/>
        <v>2.6706379886351519E-2</v>
      </c>
      <c r="D125" s="141">
        <f t="shared" si="25"/>
        <v>2.6986475702187675E-2</v>
      </c>
      <c r="E125" s="141">
        <f t="shared" si="25"/>
        <v>2.8426866502928954E-2</v>
      </c>
      <c r="F125" s="141">
        <f t="shared" si="25"/>
        <v>2.8048967487662613E-2</v>
      </c>
      <c r="G125" s="141">
        <f t="shared" si="25"/>
        <v>2.8445769714514412E-2</v>
      </c>
      <c r="H125" s="141">
        <f t="shared" si="25"/>
        <v>2.8555240640664586E-2</v>
      </c>
      <c r="I125" s="141">
        <f t="shared" si="25"/>
        <v>2.8536061332997839E-2</v>
      </c>
      <c r="J125" s="141">
        <f t="shared" si="25"/>
        <v>2.8740613182689459E-2</v>
      </c>
      <c r="K125" s="141">
        <f t="shared" si="25"/>
        <v>2.8694854800469304E-2</v>
      </c>
      <c r="L125" s="141">
        <f t="shared" si="25"/>
        <v>2.8515828931448377E-2</v>
      </c>
      <c r="M125" s="141">
        <f t="shared" si="25"/>
        <v>2.8707249993982296E-2</v>
      </c>
      <c r="N125" s="141">
        <f t="shared" si="25"/>
        <v>2.8926849469447687E-2</v>
      </c>
      <c r="O125" s="141">
        <f t="shared" si="25"/>
        <v>2.8652142608810133E-2</v>
      </c>
      <c r="P125" s="141">
        <f t="shared" si="25"/>
        <v>2.8926849469447697E-2</v>
      </c>
      <c r="Q125" s="141">
        <f t="shared" si="25"/>
        <v>2.8926849469447707E-2</v>
      </c>
    </row>
    <row r="126" spans="1:17" x14ac:dyDescent="0.25">
      <c r="A126" s="127" t="s">
        <v>112</v>
      </c>
      <c r="B126" s="143">
        <f t="shared" ref="B126:Q126" si="26">IF(B$77=0,0,B$77/B$53)</f>
        <v>0.10082924129065098</v>
      </c>
      <c r="C126" s="143">
        <f t="shared" si="26"/>
        <v>0.10082924129065098</v>
      </c>
      <c r="D126" s="143">
        <f t="shared" si="26"/>
        <v>0.10082924129065102</v>
      </c>
      <c r="E126" s="143">
        <f t="shared" si="26"/>
        <v>0.10082924129065099</v>
      </c>
      <c r="F126" s="143">
        <f t="shared" si="26"/>
        <v>0.100829241290651</v>
      </c>
      <c r="G126" s="143">
        <f t="shared" si="26"/>
        <v>0.10082924129065099</v>
      </c>
      <c r="H126" s="143">
        <f t="shared" si="26"/>
        <v>0.10082924129065102</v>
      </c>
      <c r="I126" s="143">
        <f t="shared" si="26"/>
        <v>0.10082924129065099</v>
      </c>
      <c r="J126" s="143">
        <f t="shared" si="26"/>
        <v>0.10082924129065098</v>
      </c>
      <c r="K126" s="143">
        <f t="shared" si="26"/>
        <v>0.10082924129065102</v>
      </c>
      <c r="L126" s="143">
        <f t="shared" si="26"/>
        <v>0.10082924129065096</v>
      </c>
      <c r="M126" s="143">
        <f t="shared" si="26"/>
        <v>0.10082924129065103</v>
      </c>
      <c r="N126" s="143">
        <f t="shared" si="26"/>
        <v>0.10082924129065095</v>
      </c>
      <c r="O126" s="143">
        <f t="shared" si="26"/>
        <v>0.10082924129065099</v>
      </c>
      <c r="P126" s="143">
        <f t="shared" si="26"/>
        <v>0.10082924129065099</v>
      </c>
      <c r="Q126" s="143">
        <f t="shared" si="26"/>
        <v>0.10082924129065102</v>
      </c>
    </row>
    <row r="127" spans="1:17" x14ac:dyDescent="0.25">
      <c r="A127" s="142" t="s">
        <v>121</v>
      </c>
      <c r="B127" s="141">
        <f t="shared" ref="B127:Q127" si="27">IF(B$78=0,0,B$78/B$53)</f>
        <v>6.323481687116804E-2</v>
      </c>
      <c r="C127" s="141">
        <f t="shared" si="27"/>
        <v>6.3433696655498029E-2</v>
      </c>
      <c r="D127" s="141">
        <f t="shared" si="27"/>
        <v>6.3332163047227302E-2</v>
      </c>
      <c r="E127" s="141">
        <f t="shared" si="27"/>
        <v>6.2933905886041419E-2</v>
      </c>
      <c r="F127" s="141">
        <f t="shared" si="27"/>
        <v>6.3151784449134371E-2</v>
      </c>
      <c r="G127" s="141">
        <f t="shared" si="27"/>
        <v>6.3119079263101355E-2</v>
      </c>
      <c r="H127" s="141">
        <f t="shared" si="27"/>
        <v>6.3168660868526835E-2</v>
      </c>
      <c r="I127" s="141">
        <f t="shared" si="27"/>
        <v>6.3219558679208379E-2</v>
      </c>
      <c r="J127" s="141">
        <f t="shared" si="27"/>
        <v>6.3281944187813022E-2</v>
      </c>
      <c r="K127" s="141">
        <f t="shared" si="27"/>
        <v>6.3457999352872663E-2</v>
      </c>
      <c r="L127" s="141">
        <f t="shared" si="27"/>
        <v>6.3655149592920138E-2</v>
      </c>
      <c r="M127" s="141">
        <f t="shared" si="27"/>
        <v>6.373141508554192E-2</v>
      </c>
      <c r="N127" s="141">
        <f t="shared" si="27"/>
        <v>6.3769361631575802E-2</v>
      </c>
      <c r="O127" s="141">
        <f t="shared" si="27"/>
        <v>6.3966279418023284E-2</v>
      </c>
      <c r="P127" s="141">
        <f t="shared" si="27"/>
        <v>6.3967590736490582E-2</v>
      </c>
      <c r="Q127" s="141">
        <f t="shared" si="27"/>
        <v>6.4065966937082913E-2</v>
      </c>
    </row>
    <row r="128" spans="1:17" x14ac:dyDescent="0.25">
      <c r="A128" s="142" t="s">
        <v>120</v>
      </c>
      <c r="B128" s="141">
        <f t="shared" ref="B128:Q128" si="28">IF(B$82=0,0,B$82/B$53)</f>
        <v>2.735619691440843E-2</v>
      </c>
      <c r="C128" s="141">
        <f t="shared" si="28"/>
        <v>2.732760962406593E-2</v>
      </c>
      <c r="D128" s="141">
        <f t="shared" si="28"/>
        <v>2.7192482485118533E-2</v>
      </c>
      <c r="E128" s="141">
        <f t="shared" si="28"/>
        <v>2.7014500744373199E-2</v>
      </c>
      <c r="F128" s="141">
        <f t="shared" si="28"/>
        <v>2.6928804740810757E-2</v>
      </c>
      <c r="G128" s="141">
        <f t="shared" si="28"/>
        <v>2.6788799756489609E-2</v>
      </c>
      <c r="H128" s="141">
        <f t="shared" si="28"/>
        <v>2.6681265348719729E-2</v>
      </c>
      <c r="I128" s="141">
        <f t="shared" si="28"/>
        <v>2.6630183031450989E-2</v>
      </c>
      <c r="J128" s="141">
        <f t="shared" si="28"/>
        <v>2.6464384785768527E-2</v>
      </c>
      <c r="K128" s="141">
        <f t="shared" si="28"/>
        <v>2.6278283603346324E-2</v>
      </c>
      <c r="L128" s="141">
        <f t="shared" si="28"/>
        <v>2.6128140332575031E-2</v>
      </c>
      <c r="M128" s="141">
        <f t="shared" si="28"/>
        <v>2.5951418545991055E-2</v>
      </c>
      <c r="N128" s="141">
        <f t="shared" si="28"/>
        <v>2.580646290056177E-2</v>
      </c>
      <c r="O128" s="141">
        <f t="shared" si="28"/>
        <v>2.5700700693097378E-2</v>
      </c>
      <c r="P128" s="141">
        <f t="shared" si="28"/>
        <v>2.5573252188897368E-2</v>
      </c>
      <c r="Q128" s="141">
        <f t="shared" si="28"/>
        <v>2.5457515482318189E-2</v>
      </c>
    </row>
    <row r="129" spans="1:17" x14ac:dyDescent="0.25">
      <c r="A129" s="140" t="s">
        <v>119</v>
      </c>
      <c r="B129" s="139">
        <f t="shared" ref="B129:Q129" si="29">IF(B$93=0,0,B$93/B$53)</f>
        <v>1.0238227505074507E-2</v>
      </c>
      <c r="C129" s="139">
        <f t="shared" si="29"/>
        <v>1.0067935011087005E-2</v>
      </c>
      <c r="D129" s="139">
        <f t="shared" si="29"/>
        <v>1.0304595758305189E-2</v>
      </c>
      <c r="E129" s="139">
        <f t="shared" si="29"/>
        <v>1.0880834660236359E-2</v>
      </c>
      <c r="F129" s="139">
        <f t="shared" si="29"/>
        <v>1.074865210070587E-2</v>
      </c>
      <c r="G129" s="139">
        <f t="shared" si="29"/>
        <v>1.0921362271060012E-2</v>
      </c>
      <c r="H129" s="139">
        <f t="shared" si="29"/>
        <v>1.0979315073404439E-2</v>
      </c>
      <c r="I129" s="139">
        <f t="shared" si="29"/>
        <v>1.0979499579991614E-2</v>
      </c>
      <c r="J129" s="139">
        <f t="shared" si="29"/>
        <v>1.1082912317069428E-2</v>
      </c>
      <c r="K129" s="139">
        <f t="shared" si="29"/>
        <v>1.1092958334432038E-2</v>
      </c>
      <c r="L129" s="139">
        <f t="shared" si="29"/>
        <v>1.1045951365155805E-2</v>
      </c>
      <c r="M129" s="139">
        <f t="shared" si="29"/>
        <v>1.1146407659118059E-2</v>
      </c>
      <c r="N129" s="139">
        <f t="shared" si="29"/>
        <v>1.1253416758513378E-2</v>
      </c>
      <c r="O129" s="139">
        <f t="shared" si="29"/>
        <v>1.1162261179530314E-2</v>
      </c>
      <c r="P129" s="139">
        <f t="shared" si="29"/>
        <v>1.1288398365263044E-2</v>
      </c>
      <c r="Q129" s="139">
        <f t="shared" si="29"/>
        <v>1.1305758871249924E-2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0</v>
      </c>
      <c r="C134" s="133">
        <f t="shared" si="30"/>
        <v>0</v>
      </c>
      <c r="D134" s="133">
        <f t="shared" si="30"/>
        <v>0</v>
      </c>
      <c r="E134" s="133">
        <f t="shared" si="30"/>
        <v>0</v>
      </c>
      <c r="F134" s="133">
        <f t="shared" si="30"/>
        <v>0</v>
      </c>
      <c r="G134" s="133">
        <f t="shared" si="30"/>
        <v>0</v>
      </c>
      <c r="H134" s="133">
        <f t="shared" si="30"/>
        <v>0</v>
      </c>
      <c r="I134" s="133">
        <f t="shared" si="30"/>
        <v>0</v>
      </c>
      <c r="J134" s="133">
        <f t="shared" si="30"/>
        <v>0</v>
      </c>
      <c r="K134" s="133">
        <f t="shared" si="30"/>
        <v>0</v>
      </c>
      <c r="L134" s="133">
        <f t="shared" si="30"/>
        <v>0</v>
      </c>
      <c r="M134" s="133">
        <f t="shared" si="30"/>
        <v>0</v>
      </c>
      <c r="N134" s="133">
        <f t="shared" si="30"/>
        <v>0</v>
      </c>
      <c r="O134" s="133">
        <f t="shared" si="30"/>
        <v>0</v>
      </c>
      <c r="P134" s="133">
        <f t="shared" si="30"/>
        <v>0</v>
      </c>
      <c r="Q134" s="133">
        <f t="shared" si="30"/>
        <v>0</v>
      </c>
    </row>
    <row r="135" spans="1:17" x14ac:dyDescent="0.25">
      <c r="A135" s="132" t="s">
        <v>83</v>
      </c>
      <c r="B135" s="131">
        <f>IF(B$6=0,0,B$6/ISI!B$8*1000)</f>
        <v>0</v>
      </c>
      <c r="C135" s="131">
        <f>IF(C$6=0,0,C$6/ISI!C$8*1000)</f>
        <v>0</v>
      </c>
      <c r="D135" s="131">
        <f>IF(D$6=0,0,D$6/ISI!D$8*1000)</f>
        <v>0</v>
      </c>
      <c r="E135" s="131">
        <f>IF(E$6=0,0,E$6/ISI!E$8*1000)</f>
        <v>0</v>
      </c>
      <c r="F135" s="131">
        <f>IF(F$6=0,0,F$6/ISI!F$8*1000)</f>
        <v>0</v>
      </c>
      <c r="G135" s="131">
        <f>IF(G$6=0,0,G$6/ISI!G$8*1000)</f>
        <v>0</v>
      </c>
      <c r="H135" s="131">
        <f>IF(H$6=0,0,H$6/ISI!H$8*1000)</f>
        <v>0</v>
      </c>
      <c r="I135" s="131">
        <f>IF(I$6=0,0,I$6/ISI!I$8*1000)</f>
        <v>0</v>
      </c>
      <c r="J135" s="131">
        <f>IF(J$6=0,0,J$6/ISI!J$8*1000)</f>
        <v>0</v>
      </c>
      <c r="K135" s="131">
        <f>IF(K$6=0,0,K$6/ISI!K$8*1000)</f>
        <v>0</v>
      </c>
      <c r="L135" s="131">
        <f>IF(L$6=0,0,L$6/ISI!L$8*1000)</f>
        <v>0</v>
      </c>
      <c r="M135" s="131">
        <f>IF(M$6=0,0,M$6/ISI!M$8*1000)</f>
        <v>0</v>
      </c>
      <c r="N135" s="131">
        <f>IF(N$6=0,0,N$6/ISI!N$8*1000)</f>
        <v>0</v>
      </c>
      <c r="O135" s="131">
        <f>IF(O$6=0,0,O$6/ISI!O$8*1000)</f>
        <v>0</v>
      </c>
      <c r="P135" s="131">
        <f>IF(P$6=0,0,P$6/ISI!P$8*1000)</f>
        <v>0</v>
      </c>
      <c r="Q135" s="131">
        <f>IF(Q$6=0,0,Q$6/ISI!Q$8*1000)</f>
        <v>0</v>
      </c>
    </row>
    <row r="136" spans="1:17" x14ac:dyDescent="0.25">
      <c r="A136" s="76" t="s">
        <v>82</v>
      </c>
      <c r="B136" s="130">
        <f>IF(B$7=0,0,B$7/ISI!B$8*1000)</f>
        <v>0</v>
      </c>
      <c r="C136" s="130">
        <f>IF(C$7=0,0,C$7/ISI!C$8*1000)</f>
        <v>0</v>
      </c>
      <c r="D136" s="130">
        <f>IF(D$7=0,0,D$7/ISI!D$8*1000)</f>
        <v>0</v>
      </c>
      <c r="E136" s="130">
        <f>IF(E$7=0,0,E$7/ISI!E$8*1000)</f>
        <v>0</v>
      </c>
      <c r="F136" s="130">
        <f>IF(F$7=0,0,F$7/ISI!F$8*1000)</f>
        <v>0</v>
      </c>
      <c r="G136" s="130">
        <f>IF(G$7=0,0,G$7/ISI!G$8*1000)</f>
        <v>0</v>
      </c>
      <c r="H136" s="130">
        <f>IF(H$7=0,0,H$7/ISI!H$8*1000)</f>
        <v>0</v>
      </c>
      <c r="I136" s="130">
        <f>IF(I$7=0,0,I$7/ISI!I$8*1000)</f>
        <v>0</v>
      </c>
      <c r="J136" s="130">
        <f>IF(J$7=0,0,J$7/ISI!J$8*1000)</f>
        <v>0</v>
      </c>
      <c r="K136" s="130">
        <f>IF(K$7=0,0,K$7/ISI!K$8*1000)</f>
        <v>0</v>
      </c>
      <c r="L136" s="130">
        <f>IF(L$7=0,0,L$7/ISI!L$8*1000)</f>
        <v>0</v>
      </c>
      <c r="M136" s="130">
        <f>IF(M$7=0,0,M$7/ISI!M$8*1000)</f>
        <v>0</v>
      </c>
      <c r="N136" s="130">
        <f>IF(N$7=0,0,N$7/ISI!N$8*1000)</f>
        <v>0</v>
      </c>
      <c r="O136" s="130">
        <f>IF(O$7=0,0,O$7/ISI!O$8*1000)</f>
        <v>0</v>
      </c>
      <c r="P136" s="130">
        <f>IF(P$7=0,0,P$7/ISI!P$8*1000)</f>
        <v>0</v>
      </c>
      <c r="Q136" s="130">
        <f>IF(Q$7=0,0,Q$7/ISI!Q$8*1000)</f>
        <v>0</v>
      </c>
    </row>
    <row r="137" spans="1:17" x14ac:dyDescent="0.25">
      <c r="A137" s="76" t="s">
        <v>81</v>
      </c>
      <c r="B137" s="130">
        <f>IF(B$8=0,0,B$8/ISI!B$8*1000)</f>
        <v>0</v>
      </c>
      <c r="C137" s="130">
        <f>IF(C$8=0,0,C$8/ISI!C$8*1000)</f>
        <v>0</v>
      </c>
      <c r="D137" s="130">
        <f>IF(D$8=0,0,D$8/ISI!D$8*1000)</f>
        <v>0</v>
      </c>
      <c r="E137" s="130">
        <f>IF(E$8=0,0,E$8/ISI!E$8*1000)</f>
        <v>0</v>
      </c>
      <c r="F137" s="130">
        <f>IF(F$8=0,0,F$8/ISI!F$8*1000)</f>
        <v>0</v>
      </c>
      <c r="G137" s="130">
        <f>IF(G$8=0,0,G$8/ISI!G$8*1000)</f>
        <v>0</v>
      </c>
      <c r="H137" s="130">
        <f>IF(H$8=0,0,H$8/ISI!H$8*1000)</f>
        <v>0</v>
      </c>
      <c r="I137" s="130">
        <f>IF(I$8=0,0,I$8/ISI!I$8*1000)</f>
        <v>0</v>
      </c>
      <c r="J137" s="130">
        <f>IF(J$8=0,0,J$8/ISI!J$8*1000)</f>
        <v>0</v>
      </c>
      <c r="K137" s="130">
        <f>IF(K$8=0,0,K$8/ISI!K$8*1000)</f>
        <v>0</v>
      </c>
      <c r="L137" s="130">
        <f>IF(L$8=0,0,L$8/ISI!L$8*1000)</f>
        <v>0</v>
      </c>
      <c r="M137" s="130">
        <f>IF(M$8=0,0,M$8/ISI!M$8*1000)</f>
        <v>0</v>
      </c>
      <c r="N137" s="130">
        <f>IF(N$8=0,0,N$8/ISI!N$8*1000)</f>
        <v>0</v>
      </c>
      <c r="O137" s="130">
        <f>IF(O$8=0,0,O$8/ISI!O$8*1000)</f>
        <v>0</v>
      </c>
      <c r="P137" s="130">
        <f>IF(P$8=0,0,P$8/ISI!P$8*1000)</f>
        <v>0</v>
      </c>
      <c r="Q137" s="130">
        <f>IF(Q$8=0,0,Q$8/ISI!Q$8*1000)</f>
        <v>0</v>
      </c>
    </row>
    <row r="138" spans="1:17" x14ac:dyDescent="0.25">
      <c r="A138" s="76" t="s">
        <v>80</v>
      </c>
      <c r="B138" s="130">
        <f>IF(B$9=0,0,B$9/ISI!B$8*1000)</f>
        <v>0</v>
      </c>
      <c r="C138" s="130">
        <f>IF(C$9=0,0,C$9/ISI!C$8*1000)</f>
        <v>0</v>
      </c>
      <c r="D138" s="130">
        <f>IF(D$9=0,0,D$9/ISI!D$8*1000)</f>
        <v>0</v>
      </c>
      <c r="E138" s="130">
        <f>IF(E$9=0,0,E$9/ISI!E$8*1000)</f>
        <v>0</v>
      </c>
      <c r="F138" s="130">
        <f>IF(F$9=0,0,F$9/ISI!F$8*1000)</f>
        <v>0</v>
      </c>
      <c r="G138" s="130">
        <f>IF(G$9=0,0,G$9/ISI!G$8*1000)</f>
        <v>0</v>
      </c>
      <c r="H138" s="130">
        <f>IF(H$9=0,0,H$9/ISI!H$8*1000)</f>
        <v>0</v>
      </c>
      <c r="I138" s="130">
        <f>IF(I$9=0,0,I$9/ISI!I$8*1000)</f>
        <v>0</v>
      </c>
      <c r="J138" s="130">
        <f>IF(J$9=0,0,J$9/ISI!J$8*1000)</f>
        <v>0</v>
      </c>
      <c r="K138" s="130">
        <f>IF(K$9=0,0,K$9/ISI!K$8*1000)</f>
        <v>0</v>
      </c>
      <c r="L138" s="130">
        <f>IF(L$9=0,0,L$9/ISI!L$8*1000)</f>
        <v>0</v>
      </c>
      <c r="M138" s="130">
        <f>IF(M$9=0,0,M$9/ISI!M$8*1000)</f>
        <v>0</v>
      </c>
      <c r="N138" s="130">
        <f>IF(N$9=0,0,N$9/ISI!N$8*1000)</f>
        <v>0</v>
      </c>
      <c r="O138" s="130">
        <f>IF(O$9=0,0,O$9/ISI!O$8*1000)</f>
        <v>0</v>
      </c>
      <c r="P138" s="130">
        <f>IF(P$9=0,0,P$9/ISI!P$8*1000)</f>
        <v>0</v>
      </c>
      <c r="Q138" s="130">
        <f>IF(Q$9=0,0,Q$9/ISI!Q$8*1000)</f>
        <v>0</v>
      </c>
    </row>
    <row r="139" spans="1:17" x14ac:dyDescent="0.25">
      <c r="A139" s="129" t="s">
        <v>79</v>
      </c>
      <c r="B139" s="128">
        <f>IF(B$10=0,0,B$10/ISI!B$8*1000)</f>
        <v>0</v>
      </c>
      <c r="C139" s="128">
        <f>IF(C$10=0,0,C$10/ISI!C$8*1000)</f>
        <v>0</v>
      </c>
      <c r="D139" s="128">
        <f>IF(D$10=0,0,D$10/ISI!D$8*1000)</f>
        <v>0</v>
      </c>
      <c r="E139" s="128">
        <f>IF(E$10=0,0,E$10/ISI!E$8*1000)</f>
        <v>0</v>
      </c>
      <c r="F139" s="128">
        <f>IF(F$10=0,0,F$10/ISI!F$8*1000)</f>
        <v>0</v>
      </c>
      <c r="G139" s="128">
        <f>IF(G$10=0,0,G$10/ISI!G$8*1000)</f>
        <v>0</v>
      </c>
      <c r="H139" s="128">
        <f>IF(H$10=0,0,H$10/ISI!H$8*1000)</f>
        <v>0</v>
      </c>
      <c r="I139" s="128">
        <f>IF(I$10=0,0,I$10/ISI!I$8*1000)</f>
        <v>0</v>
      </c>
      <c r="J139" s="128">
        <f>IF(J$10=0,0,J$10/ISI!J$8*1000)</f>
        <v>0</v>
      </c>
      <c r="K139" s="128">
        <f>IF(K$10=0,0,K$10/ISI!K$8*1000)</f>
        <v>0</v>
      </c>
      <c r="L139" s="128">
        <f>IF(L$10=0,0,L$10/ISI!L$8*1000)</f>
        <v>0</v>
      </c>
      <c r="M139" s="128">
        <f>IF(M$10=0,0,M$10/ISI!M$8*1000)</f>
        <v>0</v>
      </c>
      <c r="N139" s="128">
        <f>IF(N$10=0,0,N$10/ISI!N$8*1000)</f>
        <v>0</v>
      </c>
      <c r="O139" s="128">
        <f>IF(O$10=0,0,O$10/ISI!O$8*1000)</f>
        <v>0</v>
      </c>
      <c r="P139" s="128">
        <f>IF(P$10=0,0,P$10/ISI!P$8*1000)</f>
        <v>0</v>
      </c>
      <c r="Q139" s="128">
        <f>IF(Q$10=0,0,Q$10/ISI!Q$8*1000)</f>
        <v>0</v>
      </c>
    </row>
    <row r="140" spans="1:17" x14ac:dyDescent="0.25">
      <c r="A140" s="127" t="s">
        <v>117</v>
      </c>
      <c r="B140" s="126">
        <f>IF(B$15=0,0,B$15/ISI!B$8*1000)</f>
        <v>0</v>
      </c>
      <c r="C140" s="126">
        <f>IF(C$15=0,0,C$15/ISI!C$8*1000)</f>
        <v>0</v>
      </c>
      <c r="D140" s="126">
        <f>IF(D$15=0,0,D$15/ISI!D$8*1000)</f>
        <v>0</v>
      </c>
      <c r="E140" s="126">
        <f>IF(E$15=0,0,E$15/ISI!E$8*1000)</f>
        <v>0</v>
      </c>
      <c r="F140" s="126">
        <f>IF(F$15=0,0,F$15/ISI!F$8*1000)</f>
        <v>0</v>
      </c>
      <c r="G140" s="126">
        <f>IF(G$15=0,0,G$15/ISI!G$8*1000)</f>
        <v>0</v>
      </c>
      <c r="H140" s="126">
        <f>IF(H$15=0,0,H$15/ISI!H$8*1000)</f>
        <v>0</v>
      </c>
      <c r="I140" s="126">
        <f>IF(I$15=0,0,I$15/ISI!I$8*1000)</f>
        <v>0</v>
      </c>
      <c r="J140" s="126">
        <f>IF(J$15=0,0,J$15/ISI!J$8*1000)</f>
        <v>0</v>
      </c>
      <c r="K140" s="126">
        <f>IF(K$15=0,0,K$15/ISI!K$8*1000)</f>
        <v>0</v>
      </c>
      <c r="L140" s="126">
        <f>IF(L$15=0,0,L$15/ISI!L$8*1000)</f>
        <v>0</v>
      </c>
      <c r="M140" s="126">
        <f>IF(M$15=0,0,M$15/ISI!M$8*1000)</f>
        <v>0</v>
      </c>
      <c r="N140" s="126">
        <f>IF(N$15=0,0,N$15/ISI!N$8*1000)</f>
        <v>0</v>
      </c>
      <c r="O140" s="126">
        <f>IF(O$15=0,0,O$15/ISI!O$8*1000)</f>
        <v>0</v>
      </c>
      <c r="P140" s="126">
        <f>IF(P$15=0,0,P$15/ISI!P$8*1000)</f>
        <v>0</v>
      </c>
      <c r="Q140" s="126">
        <f>IF(Q$15=0,0,Q$15/ISI!Q$8*1000)</f>
        <v>0</v>
      </c>
    </row>
    <row r="141" spans="1:17" x14ac:dyDescent="0.25">
      <c r="A141" s="127" t="s">
        <v>116</v>
      </c>
      <c r="B141" s="126">
        <f>IF(B$21=0,0,B$21/ISI!B$8*1000)</f>
        <v>0</v>
      </c>
      <c r="C141" s="126">
        <f>IF(C$21=0,0,C$21/ISI!C$8*1000)</f>
        <v>0</v>
      </c>
      <c r="D141" s="126">
        <f>IF(D$21=0,0,D$21/ISI!D$8*1000)</f>
        <v>0</v>
      </c>
      <c r="E141" s="126">
        <f>IF(E$21=0,0,E$21/ISI!E$8*1000)</f>
        <v>0</v>
      </c>
      <c r="F141" s="126">
        <f>IF(F$21=0,0,F$21/ISI!F$8*1000)</f>
        <v>0</v>
      </c>
      <c r="G141" s="126">
        <f>IF(G$21=0,0,G$21/ISI!G$8*1000)</f>
        <v>0</v>
      </c>
      <c r="H141" s="126">
        <f>IF(H$21=0,0,H$21/ISI!H$8*1000)</f>
        <v>0</v>
      </c>
      <c r="I141" s="126">
        <f>IF(I$21=0,0,I$21/ISI!I$8*1000)</f>
        <v>0</v>
      </c>
      <c r="J141" s="126">
        <f>IF(J$21=0,0,J$21/ISI!J$8*1000)</f>
        <v>0</v>
      </c>
      <c r="K141" s="126">
        <f>IF(K$21=0,0,K$21/ISI!K$8*1000)</f>
        <v>0</v>
      </c>
      <c r="L141" s="126">
        <f>IF(L$21=0,0,L$21/ISI!L$8*1000)</f>
        <v>0</v>
      </c>
      <c r="M141" s="126">
        <f>IF(M$21=0,0,M$21/ISI!M$8*1000)</f>
        <v>0</v>
      </c>
      <c r="N141" s="126">
        <f>IF(N$21=0,0,N$21/ISI!N$8*1000)</f>
        <v>0</v>
      </c>
      <c r="O141" s="126">
        <f>IF(O$21=0,0,O$21/ISI!O$8*1000)</f>
        <v>0</v>
      </c>
      <c r="P141" s="126">
        <f>IF(P$21=0,0,P$21/ISI!P$8*1000)</f>
        <v>0</v>
      </c>
      <c r="Q141" s="126">
        <f>IF(Q$21=0,0,Q$21/ISI!Q$8*1000)</f>
        <v>0</v>
      </c>
    </row>
    <row r="142" spans="1:17" x14ac:dyDescent="0.25">
      <c r="A142" s="127" t="s">
        <v>113</v>
      </c>
      <c r="B142" s="126">
        <f>IF(B$27=0,0,B$27/ISI!B$8*1000)</f>
        <v>0</v>
      </c>
      <c r="C142" s="126">
        <f>IF(C$27=0,0,C$27/ISI!C$8*1000)</f>
        <v>0</v>
      </c>
      <c r="D142" s="126">
        <f>IF(D$27=0,0,D$27/ISI!D$8*1000)</f>
        <v>0</v>
      </c>
      <c r="E142" s="126">
        <f>IF(E$27=0,0,E$27/ISI!E$8*1000)</f>
        <v>0</v>
      </c>
      <c r="F142" s="126">
        <f>IF(F$27=0,0,F$27/ISI!F$8*1000)</f>
        <v>0</v>
      </c>
      <c r="G142" s="126">
        <f>IF(G$27=0,0,G$27/ISI!G$8*1000)</f>
        <v>0</v>
      </c>
      <c r="H142" s="126">
        <f>IF(H$27=0,0,H$27/ISI!H$8*1000)</f>
        <v>0</v>
      </c>
      <c r="I142" s="126">
        <f>IF(I$27=0,0,I$27/ISI!I$8*1000)</f>
        <v>0</v>
      </c>
      <c r="J142" s="126">
        <f>IF(J$27=0,0,J$27/ISI!J$8*1000)</f>
        <v>0</v>
      </c>
      <c r="K142" s="126">
        <f>IF(K$27=0,0,K$27/ISI!K$8*1000)</f>
        <v>0</v>
      </c>
      <c r="L142" s="126">
        <f>IF(L$27=0,0,L$27/ISI!L$8*1000)</f>
        <v>0</v>
      </c>
      <c r="M142" s="126">
        <f>IF(M$27=0,0,M$27/ISI!M$8*1000)</f>
        <v>0</v>
      </c>
      <c r="N142" s="126">
        <f>IF(N$27=0,0,N$27/ISI!N$8*1000)</f>
        <v>0</v>
      </c>
      <c r="O142" s="126">
        <f>IF(O$27=0,0,O$27/ISI!O$8*1000)</f>
        <v>0</v>
      </c>
      <c r="P142" s="126">
        <f>IF(P$27=0,0,P$27/ISI!P$8*1000)</f>
        <v>0</v>
      </c>
      <c r="Q142" s="126">
        <f>IF(Q$27=0,0,Q$27/ISI!Q$8*1000)</f>
        <v>0</v>
      </c>
    </row>
    <row r="143" spans="1:17" x14ac:dyDescent="0.25">
      <c r="A143" s="72" t="s">
        <v>112</v>
      </c>
      <c r="B143" s="125">
        <f>IF(B$34=0,0,B$34/ISI!B$8*1000)</f>
        <v>0</v>
      </c>
      <c r="C143" s="125">
        <f>IF(C$34=0,0,C$34/ISI!C$8*1000)</f>
        <v>0</v>
      </c>
      <c r="D143" s="125">
        <f>IF(D$34=0,0,D$34/ISI!D$8*1000)</f>
        <v>0</v>
      </c>
      <c r="E143" s="125">
        <f>IF(E$34=0,0,E$34/ISI!E$8*1000)</f>
        <v>0</v>
      </c>
      <c r="F143" s="125">
        <f>IF(F$34=0,0,F$34/ISI!F$8*1000)</f>
        <v>0</v>
      </c>
      <c r="G143" s="125">
        <f>IF(G$34=0,0,G$34/ISI!G$8*1000)</f>
        <v>0</v>
      </c>
      <c r="H143" s="125">
        <f>IF(H$34=0,0,H$34/ISI!H$8*1000)</f>
        <v>0</v>
      </c>
      <c r="I143" s="125">
        <f>IF(I$34=0,0,I$34/ISI!I$8*1000)</f>
        <v>0</v>
      </c>
      <c r="J143" s="125">
        <f>IF(J$34=0,0,J$34/ISI!J$8*1000)</f>
        <v>0</v>
      </c>
      <c r="K143" s="125">
        <f>IF(K$34=0,0,K$34/ISI!K$8*1000)</f>
        <v>0</v>
      </c>
      <c r="L143" s="125">
        <f>IF(L$34=0,0,L$34/ISI!L$8*1000)</f>
        <v>0</v>
      </c>
      <c r="M143" s="125">
        <f>IF(M$34=0,0,M$34/ISI!M$8*1000)</f>
        <v>0</v>
      </c>
      <c r="N143" s="125">
        <f>IF(N$34=0,0,N$34/ISI!N$8*1000)</f>
        <v>0</v>
      </c>
      <c r="O143" s="125">
        <f>IF(O$34=0,0,O$34/ISI!O$8*1000)</f>
        <v>0</v>
      </c>
      <c r="P143" s="125">
        <f>IF(P$34=0,0,P$34/ISI!P$8*1000)</f>
        <v>0</v>
      </c>
      <c r="Q143" s="125">
        <f>IF(Q$34=0,0,Q$34/ISI!Q$8*1000)</f>
        <v>0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132.44186596039148</v>
      </c>
      <c r="C145" s="133">
        <f t="shared" si="31"/>
        <v>130.87194128440373</v>
      </c>
      <c r="D145" s="133">
        <f t="shared" si="31"/>
        <v>133.29948142699527</v>
      </c>
      <c r="E145" s="133">
        <f t="shared" si="31"/>
        <v>123.76819813084094</v>
      </c>
      <c r="F145" s="133">
        <f t="shared" si="31"/>
        <v>146.60356929955299</v>
      </c>
      <c r="G145" s="133">
        <f t="shared" si="31"/>
        <v>158.28909008780377</v>
      </c>
      <c r="H145" s="133">
        <f t="shared" si="31"/>
        <v>156.36392219842978</v>
      </c>
      <c r="I145" s="133">
        <f t="shared" si="31"/>
        <v>146.50430370888751</v>
      </c>
      <c r="J145" s="133">
        <f t="shared" si="31"/>
        <v>156.67699845081336</v>
      </c>
      <c r="K145" s="133">
        <f t="shared" si="31"/>
        <v>156.03924801494628</v>
      </c>
      <c r="L145" s="133">
        <f t="shared" si="31"/>
        <v>156.4419793659481</v>
      </c>
      <c r="M145" s="133">
        <f t="shared" si="31"/>
        <v>137.81432838158523</v>
      </c>
      <c r="N145" s="133">
        <f t="shared" si="31"/>
        <v>138.79408320258074</v>
      </c>
      <c r="O145" s="133">
        <f t="shared" si="31"/>
        <v>136.76161457986439</v>
      </c>
      <c r="P145" s="133">
        <f t="shared" si="31"/>
        <v>125.46783056876487</v>
      </c>
      <c r="Q145" s="133">
        <f t="shared" si="31"/>
        <v>132.25480496384912</v>
      </c>
    </row>
    <row r="146" spans="1:17" x14ac:dyDescent="0.25">
      <c r="A146" s="132" t="s">
        <v>83</v>
      </c>
      <c r="B146" s="131">
        <f>IF(B$54=0,0,B$54/ISI!B$9*1000)</f>
        <v>0.347980629491008</v>
      </c>
      <c r="C146" s="131">
        <f>IF(C$54=0,0,C$54/ISI!C$9*1000)</f>
        <v>0.34385577536695716</v>
      </c>
      <c r="D146" s="131">
        <f>IF(D$54=0,0,D$54/ISI!D$9*1000)</f>
        <v>0.35023394695800331</v>
      </c>
      <c r="E146" s="131">
        <f>IF(E$54=0,0,E$54/ISI!E$9*1000)</f>
        <v>0.32519124662150384</v>
      </c>
      <c r="F146" s="131">
        <f>IF(F$54=0,0,F$54/ISI!F$9*1000)</f>
        <v>0.38518939581947476</v>
      </c>
      <c r="G146" s="131">
        <f>IF(G$54=0,0,G$54/ISI!G$9*1000)</f>
        <v>0.41589218643888393</v>
      </c>
      <c r="H146" s="131">
        <f>IF(H$54=0,0,H$54/ISI!H$9*1000)</f>
        <v>0.4108339585955782</v>
      </c>
      <c r="I146" s="131">
        <f>IF(I$54=0,0,I$54/ISI!I$9*1000)</f>
        <v>0.3849285832548367</v>
      </c>
      <c r="J146" s="131">
        <f>IF(J$54=0,0,J$54/ISI!J$9*1000)</f>
        <v>0.41165654192746587</v>
      </c>
      <c r="K146" s="131">
        <f>IF(K$54=0,0,K$54/ISI!K$9*1000)</f>
        <v>0.4099809026081167</v>
      </c>
      <c r="L146" s="131">
        <f>IF(L$54=0,0,L$54/ISI!L$9*1000)</f>
        <v>0.41103904768951638</v>
      </c>
      <c r="M146" s="131">
        <f>IF(M$54=0,0,M$54/ISI!M$9*1000)</f>
        <v>0.36209635371225152</v>
      </c>
      <c r="N146" s="131">
        <f>IF(N$54=0,0,N$54/ISI!N$9*1000)</f>
        <v>0.36467058276652048</v>
      </c>
      <c r="O146" s="131">
        <f>IF(O$54=0,0,O$54/ISI!O$9*1000)</f>
        <v>0.35933043065053433</v>
      </c>
      <c r="P146" s="131">
        <f>IF(P$54=0,0,P$54/ISI!P$9*1000)</f>
        <v>0.3296568977308667</v>
      </c>
      <c r="Q146" s="131">
        <f>IF(Q$54=0,0,Q$54/ISI!Q$9*1000)</f>
        <v>0.34748914137387832</v>
      </c>
    </row>
    <row r="147" spans="1:17" x14ac:dyDescent="0.25">
      <c r="A147" s="76" t="s">
        <v>82</v>
      </c>
      <c r="B147" s="130">
        <f>IF(B$55=0,0,B$55/ISI!B$9*1000)</f>
        <v>0.25712081208295795</v>
      </c>
      <c r="C147" s="130">
        <f>IF(C$55=0,0,C$55/ISI!C$9*1000)</f>
        <v>0.25407298196766959</v>
      </c>
      <c r="D147" s="130">
        <f>IF(D$55=0,0,D$55/ISI!D$9*1000)</f>
        <v>0.25878577492253324</v>
      </c>
      <c r="E147" s="130">
        <f>IF(E$55=0,0,E$55/ISI!E$9*1000)</f>
        <v>0.24028187297635525</v>
      </c>
      <c r="F147" s="130">
        <f>IF(F$55=0,0,F$55/ISI!F$9*1000)</f>
        <v>0.28461414764296966</v>
      </c>
      <c r="G147" s="130">
        <f>IF(G$55=0,0,G$55/ISI!G$9*1000)</f>
        <v>0.30730025654742948</v>
      </c>
      <c r="H147" s="130">
        <f>IF(H$55=0,0,H$55/ISI!H$9*1000)</f>
        <v>0.30356276215679706</v>
      </c>
      <c r="I147" s="130">
        <f>IF(I$55=0,0,I$55/ISI!I$9*1000)</f>
        <v>0.28442143479421345</v>
      </c>
      <c r="J147" s="130">
        <f>IF(J$55=0,0,J$55/ISI!J$9*1000)</f>
        <v>0.30417056407557119</v>
      </c>
      <c r="K147" s="130">
        <f>IF(K$55=0,0,K$55/ISI!K$9*1000)</f>
        <v>0.30293244417453136</v>
      </c>
      <c r="L147" s="130">
        <f>IF(L$55=0,0,L$55/ISI!L$9*1000)</f>
        <v>0.30371430126533849</v>
      </c>
      <c r="M147" s="130">
        <f>IF(M$55=0,0,M$55/ISI!M$9*1000)</f>
        <v>0.2675508365363708</v>
      </c>
      <c r="N147" s="130">
        <f>IF(N$55=0,0,N$55/ISI!N$9*1000)</f>
        <v>0.26945291903415042</v>
      </c>
      <c r="O147" s="130">
        <f>IF(O$55=0,0,O$55/ISI!O$9*1000)</f>
        <v>0.26550711247958075</v>
      </c>
      <c r="P147" s="130">
        <f>IF(P$55=0,0,P$55/ISI!P$9*1000)</f>
        <v>0.24358151595187955</v>
      </c>
      <c r="Q147" s="130">
        <f>IF(Q$55=0,0,Q$55/ISI!Q$9*1000)</f>
        <v>0.25675765444401022</v>
      </c>
    </row>
    <row r="148" spans="1:17" x14ac:dyDescent="0.25">
      <c r="A148" s="76" t="s">
        <v>81</v>
      </c>
      <c r="B148" s="130">
        <f>IF(B$56=0,0,B$56/ISI!B$9*1000)</f>
        <v>6.428020302073949</v>
      </c>
      <c r="C148" s="130">
        <f>IF(C$56=0,0,C$56/ISI!C$9*1000)</f>
        <v>6.3518245491917407</v>
      </c>
      <c r="D148" s="130">
        <f>IF(D$56=0,0,D$56/ISI!D$9*1000)</f>
        <v>6.4696443730633302</v>
      </c>
      <c r="E148" s="130">
        <f>IF(E$56=0,0,E$56/ISI!E$9*1000)</f>
        <v>6.0070468244088806</v>
      </c>
      <c r="F148" s="130">
        <f>IF(F$56=0,0,F$56/ISI!F$9*1000)</f>
        <v>7.1153536910742421</v>
      </c>
      <c r="G148" s="130">
        <f>IF(G$56=0,0,G$56/ISI!G$9*1000)</f>
        <v>7.6825064136857391</v>
      </c>
      <c r="H148" s="130">
        <f>IF(H$56=0,0,H$56/ISI!H$9*1000)</f>
        <v>7.5890690539199266</v>
      </c>
      <c r="I148" s="130">
        <f>IF(I$56=0,0,I$56/ISI!I$9*1000)</f>
        <v>7.1105358698553376</v>
      </c>
      <c r="J148" s="130">
        <f>IF(J$56=0,0,J$56/ISI!J$9*1000)</f>
        <v>7.6042641018892798</v>
      </c>
      <c r="K148" s="130">
        <f>IF(K$56=0,0,K$56/ISI!K$9*1000)</f>
        <v>7.5733111043632837</v>
      </c>
      <c r="L148" s="130">
        <f>IF(L$56=0,0,L$56/ISI!L$9*1000)</f>
        <v>7.592857531633463</v>
      </c>
      <c r="M148" s="130">
        <f>IF(M$56=0,0,M$56/ISI!M$9*1000)</f>
        <v>6.688770913409269</v>
      </c>
      <c r="N148" s="130">
        <f>IF(N$56=0,0,N$56/ISI!N$9*1000)</f>
        <v>6.7363229758537599</v>
      </c>
      <c r="O148" s="130">
        <f>IF(O$56=0,0,O$56/ISI!O$9*1000)</f>
        <v>6.6376778119895201</v>
      </c>
      <c r="P148" s="130">
        <f>IF(P$56=0,0,P$56/ISI!P$9*1000)</f>
        <v>6.0895378987969888</v>
      </c>
      <c r="Q148" s="130">
        <f>IF(Q$56=0,0,Q$56/ISI!Q$9*1000)</f>
        <v>6.4189413611002548</v>
      </c>
    </row>
    <row r="149" spans="1:17" x14ac:dyDescent="0.25">
      <c r="A149" s="76" t="s">
        <v>80</v>
      </c>
      <c r="B149" s="130">
        <f>IF(B$57=0,0,B$57/ISI!B$9*1000)</f>
        <v>0.16070050755184873</v>
      </c>
      <c r="C149" s="130">
        <f>IF(C$57=0,0,C$57/ISI!C$9*1000)</f>
        <v>0.15879561372979348</v>
      </c>
      <c r="D149" s="130">
        <f>IF(D$57=0,0,D$57/ISI!D$9*1000)</f>
        <v>0.16174110932658325</v>
      </c>
      <c r="E149" s="130">
        <f>IF(E$57=0,0,E$57/ISI!E$9*1000)</f>
        <v>0.15017617061022204</v>
      </c>
      <c r="F149" s="130">
        <f>IF(F$57=0,0,F$57/ISI!F$9*1000)</f>
        <v>0.17788384227685605</v>
      </c>
      <c r="G149" s="130">
        <f>IF(G$57=0,0,G$57/ISI!G$9*1000)</f>
        <v>0.19206266034214348</v>
      </c>
      <c r="H149" s="130">
        <f>IF(H$57=0,0,H$57/ISI!H$9*1000)</f>
        <v>0.18972672634799814</v>
      </c>
      <c r="I149" s="130">
        <f>IF(I$57=0,0,I$57/ISI!I$9*1000)</f>
        <v>0.17776339674638345</v>
      </c>
      <c r="J149" s="130">
        <f>IF(J$57=0,0,J$57/ISI!J$9*1000)</f>
        <v>0.190106602547232</v>
      </c>
      <c r="K149" s="130">
        <f>IF(K$57=0,0,K$57/ISI!K$9*1000)</f>
        <v>0.18933277760908213</v>
      </c>
      <c r="L149" s="130">
        <f>IF(L$57=0,0,L$57/ISI!L$9*1000)</f>
        <v>0.18982143829083659</v>
      </c>
      <c r="M149" s="130">
        <f>IF(M$57=0,0,M$57/ISI!M$9*1000)</f>
        <v>0.16721927283523175</v>
      </c>
      <c r="N149" s="130">
        <f>IF(N$57=0,0,N$57/ISI!N$9*1000)</f>
        <v>0.168408074396344</v>
      </c>
      <c r="O149" s="130">
        <f>IF(O$57=0,0,O$57/ISI!O$9*1000)</f>
        <v>0.16594194529973799</v>
      </c>
      <c r="P149" s="130">
        <f>IF(P$57=0,0,P$57/ISI!P$9*1000)</f>
        <v>0.15223844746992474</v>
      </c>
      <c r="Q149" s="130">
        <f>IF(Q$57=0,0,Q$57/ISI!Q$9*1000)</f>
        <v>0.16047353402750636</v>
      </c>
    </row>
    <row r="150" spans="1:17" x14ac:dyDescent="0.25">
      <c r="A150" s="129" t="s">
        <v>79</v>
      </c>
      <c r="B150" s="128">
        <f>IF(B$58=0,0,B$58/ISI!B$9*1000)</f>
        <v>0.23198708632733869</v>
      </c>
      <c r="C150" s="128">
        <f>IF(C$58=0,0,C$58/ISI!C$9*1000)</f>
        <v>0.22923718357797143</v>
      </c>
      <c r="D150" s="128">
        <f>IF(D$58=0,0,D$58/ISI!D$9*1000)</f>
        <v>0.23348929797200224</v>
      </c>
      <c r="E150" s="128">
        <f>IF(E$58=0,0,E$58/ISI!E$9*1000)</f>
        <v>0.21679416441433594</v>
      </c>
      <c r="F150" s="128">
        <f>IF(F$58=0,0,F$58/ISI!F$9*1000)</f>
        <v>0.25679293054631647</v>
      </c>
      <c r="G150" s="128">
        <f>IF(G$58=0,0,G$58/ISI!G$9*1000)</f>
        <v>0.27726145762592269</v>
      </c>
      <c r="H150" s="128">
        <f>IF(H$58=0,0,H$58/ISI!H$9*1000)</f>
        <v>0.27388930573038545</v>
      </c>
      <c r="I150" s="128">
        <f>IF(I$58=0,0,I$58/ISI!I$9*1000)</f>
        <v>0.25661905550322445</v>
      </c>
      <c r="J150" s="128">
        <f>IF(J$58=0,0,J$58/ISI!J$9*1000)</f>
        <v>0.27443769461831058</v>
      </c>
      <c r="K150" s="128">
        <f>IF(K$58=0,0,K$58/ISI!K$9*1000)</f>
        <v>0.27332060173874451</v>
      </c>
      <c r="L150" s="128">
        <f>IF(L$58=0,0,L$58/ISI!L$9*1000)</f>
        <v>0.27402603179301094</v>
      </c>
      <c r="M150" s="128">
        <f>IF(M$58=0,0,M$58/ISI!M$9*1000)</f>
        <v>0.24139756914150104</v>
      </c>
      <c r="N150" s="128">
        <f>IF(N$58=0,0,N$58/ISI!N$9*1000)</f>
        <v>0.24311372184434699</v>
      </c>
      <c r="O150" s="128">
        <f>IF(O$58=0,0,O$58/ISI!O$9*1000)</f>
        <v>0.23955362043368955</v>
      </c>
      <c r="P150" s="128">
        <f>IF(P$58=0,0,P$58/ISI!P$9*1000)</f>
        <v>0.21977126515391116</v>
      </c>
      <c r="Q150" s="128">
        <f>IF(Q$58=0,0,Q$58/ISI!Q$9*1000)</f>
        <v>0.23165942758258554</v>
      </c>
    </row>
    <row r="151" spans="1:17" x14ac:dyDescent="0.25">
      <c r="A151" s="127" t="s">
        <v>115</v>
      </c>
      <c r="B151" s="126">
        <f>IF(B$63=0,0,B$63/ISI!B$9*1000)</f>
        <v>31.618719290560509</v>
      </c>
      <c r="C151" s="126">
        <f>IF(C$63=0,0,C$63/ISI!C$9*1000)</f>
        <v>40.929145383737186</v>
      </c>
      <c r="D151" s="126">
        <f>IF(D$63=0,0,D$63/ISI!D$9*1000)</f>
        <v>36.402635774619014</v>
      </c>
      <c r="E151" s="126">
        <f>IF(E$63=0,0,E$63/ISI!E$9*1000)</f>
        <v>35.107534448418271</v>
      </c>
      <c r="F151" s="126">
        <f>IF(F$63=0,0,F$63/ISI!F$9*1000)</f>
        <v>34.878167955847616</v>
      </c>
      <c r="G151" s="126">
        <f>IF(G$63=0,0,G$63/ISI!G$9*1000)</f>
        <v>44.006531731784257</v>
      </c>
      <c r="H151" s="126">
        <f>IF(H$63=0,0,H$63/ISI!H$9*1000)</f>
        <v>38.113372615746073</v>
      </c>
      <c r="I151" s="126">
        <f>IF(I$63=0,0,I$63/ISI!I$9*1000)</f>
        <v>38.532709911727572</v>
      </c>
      <c r="J151" s="126">
        <f>IF(J$63=0,0,J$63/ISI!J$9*1000)</f>
        <v>38.837231788855938</v>
      </c>
      <c r="K151" s="126">
        <f>IF(K$63=0,0,K$63/ISI!K$9*1000)</f>
        <v>35.932872247437921</v>
      </c>
      <c r="L151" s="126">
        <f>IF(L$63=0,0,L$63/ISI!L$9*1000)</f>
        <v>32.512226326218112</v>
      </c>
      <c r="M151" s="126">
        <f>IF(M$63=0,0,M$63/ISI!M$9*1000)</f>
        <v>28.275115525406008</v>
      </c>
      <c r="N151" s="126">
        <f>IF(N$63=0,0,N$63/ISI!N$9*1000)</f>
        <v>30.327554092483112</v>
      </c>
      <c r="O151" s="126">
        <f>IF(O$63=0,0,O$63/ISI!O$9*1000)</f>
        <v>30.529549136464112</v>
      </c>
      <c r="P151" s="126">
        <f>IF(P$63=0,0,P$63/ISI!P$9*1000)</f>
        <v>28.819311390698804</v>
      </c>
      <c r="Q151" s="126">
        <f>IF(Q$63=0,0,Q$63/ISI!Q$9*1000)</f>
        <v>29.195541527183558</v>
      </c>
    </row>
    <row r="152" spans="1:17" x14ac:dyDescent="0.25">
      <c r="A152" s="127" t="s">
        <v>114</v>
      </c>
      <c r="B152" s="126">
        <f>IF(B$69=0,0,B$69/ISI!B$9*1000)</f>
        <v>48.117275138324374</v>
      </c>
      <c r="C152" s="126">
        <f>IF(C$69=0,0,C$69/ISI!C$9*1000)</f>
        <v>37.861683373321824</v>
      </c>
      <c r="D152" s="126">
        <f>IF(D$69=0,0,D$69/ISI!D$9*1000)</f>
        <v>43.849681960128216</v>
      </c>
      <c r="E152" s="126">
        <f>IF(E$69=0,0,E$69/ISI!E$9*1000)</f>
        <v>39.406519586317607</v>
      </c>
      <c r="F152" s="126">
        <f>IF(F$69=0,0,F$69/ISI!F$9*1000)</f>
        <v>53.383812499937605</v>
      </c>
      <c r="G152" s="126">
        <f>IF(G$69=0,0,G$69/ISI!G$9*1000)</f>
        <v>51.290660843024092</v>
      </c>
      <c r="H152" s="126">
        <f>IF(H$69=0,0,H$69/ISI!H$9*1000)</f>
        <v>56.024781803048214</v>
      </c>
      <c r="I152" s="126">
        <f>IF(I$69=0,0,I$69/ISI!I$9*1000)</f>
        <v>49.669508168113396</v>
      </c>
      <c r="J152" s="126">
        <f>IF(J$69=0,0,J$69/ISI!J$9*1000)</f>
        <v>55.48940869614448</v>
      </c>
      <c r="K152" s="126">
        <f>IF(K$69=0,0,K$69/ISI!K$9*1000)</f>
        <v>58.009813625985778</v>
      </c>
      <c r="L152" s="126">
        <f>IF(L$69=0,0,L$69/ISI!L$9*1000)</f>
        <v>61.672922038404757</v>
      </c>
      <c r="M152" s="126">
        <f>IF(M$69=0,0,M$69/ISI!M$9*1000)</f>
        <v>54.695344308955804</v>
      </c>
      <c r="N152" s="126">
        <f>IF(N$69=0,0,N$69/ISI!N$9*1000)</f>
        <v>53.232762464162704</v>
      </c>
      <c r="O152" s="126">
        <f>IF(O$69=0,0,O$69/ISI!O$9*1000)</f>
        <v>51.807129368855378</v>
      </c>
      <c r="P152" s="126">
        <f>IF(P$69=0,0,P$69/ISI!P$9*1000)</f>
        <v>46.717998255989741</v>
      </c>
      <c r="Q152" s="126">
        <f>IF(Q$69=0,0,Q$69/ISI!Q$9*1000)</f>
        <v>50.427833719919164</v>
      </c>
    </row>
    <row r="153" spans="1:17" x14ac:dyDescent="0.25">
      <c r="A153" s="127" t="s">
        <v>113</v>
      </c>
      <c r="B153" s="126">
        <f>IF(B$70=0,0,B$70/ISI!B$9*1000)</f>
        <v>31.92604933407512</v>
      </c>
      <c r="C153" s="126">
        <f>IF(C$70=0,0,C$70/ISI!C$9*1000)</f>
        <v>31.547607877569529</v>
      </c>
      <c r="D153" s="126">
        <f>IF(D$70=0,0,D$70/ISI!D$9*1000)</f>
        <v>32.132783613284431</v>
      </c>
      <c r="E153" s="126">
        <f>IF(E$70=0,0,E$70/ISI!E$9*1000)</f>
        <v>29.835200303630117</v>
      </c>
      <c r="F153" s="126">
        <f>IF(F$70=0,0,F$70/ISI!F$9*1000)</f>
        <v>35.339828173432615</v>
      </c>
      <c r="G153" s="126">
        <f>IF(G$70=0,0,G$70/ISI!G$9*1000)</f>
        <v>38.156705680214536</v>
      </c>
      <c r="H153" s="126">
        <f>IF(H$70=0,0,H$70/ISI!H$9*1000)</f>
        <v>37.692630332386756</v>
      </c>
      <c r="I153" s="126">
        <f>IF(I$70=0,0,I$70/ISI!I$9*1000)</f>
        <v>35.315899500110305</v>
      </c>
      <c r="J153" s="126">
        <f>IF(J$70=0,0,J$70/ISI!J$9*1000)</f>
        <v>37.768099579263072</v>
      </c>
      <c r="K153" s="126">
        <f>IF(K$70=0,0,K$70/ISI!K$9*1000)</f>
        <v>37.614365322118061</v>
      </c>
      <c r="L153" s="126">
        <f>IF(L$70=0,0,L$70/ISI!L$9*1000)</f>
        <v>37.711446565176864</v>
      </c>
      <c r="M153" s="126">
        <f>IF(M$70=0,0,M$70/ISI!M$9*1000)</f>
        <v>33.221119431892923</v>
      </c>
      <c r="N153" s="126">
        <f>IF(N$70=0,0,N$70/ISI!N$9*1000)</f>
        <v>33.457296267092083</v>
      </c>
      <c r="O153" s="126">
        <f>IF(O$70=0,0,O$70/ISI!O$9*1000)</f>
        <v>32.967355317919676</v>
      </c>
      <c r="P153" s="126">
        <f>IF(P$70=0,0,P$70/ISI!P$9*1000)</f>
        <v>30.24490873434025</v>
      </c>
      <c r="Q153" s="126">
        <f>IF(Q$70=0,0,Q$70/ISI!Q$9*1000)</f>
        <v>31.880956956670246</v>
      </c>
    </row>
    <row r="154" spans="1:17" x14ac:dyDescent="0.25">
      <c r="A154" s="72" t="s">
        <v>112</v>
      </c>
      <c r="B154" s="125">
        <f>IF(B$77=0,0,B$77/ISI!B$9*1000)</f>
        <v>13.354012859904371</v>
      </c>
      <c r="C154" s="125">
        <f>IF(C$77=0,0,C$77/ISI!C$9*1000)</f>
        <v>13.195718545941048</v>
      </c>
      <c r="D154" s="125">
        <f>IF(D$77=0,0,D$77/ISI!D$9*1000)</f>
        <v>13.440485576721159</v>
      </c>
      <c r="E154" s="125">
        <f>IF(E$77=0,0,E$77/ISI!E$9*1000)</f>
        <v>12.47945351344366</v>
      </c>
      <c r="F154" s="125">
        <f>IF(F$77=0,0,F$77/ISI!F$9*1000)</f>
        <v>14.781926662975305</v>
      </c>
      <c r="G154" s="125">
        <f>IF(G$77=0,0,G$77/ISI!G$9*1000)</f>
        <v>15.96016885814076</v>
      </c>
      <c r="H154" s="125">
        <f>IF(H$77=0,0,H$77/ISI!H$9*1000)</f>
        <v>15.766055640498054</v>
      </c>
      <c r="I154" s="125">
        <f>IF(I$77=0,0,I$77/ISI!I$9*1000)</f>
        <v>14.771917788782233</v>
      </c>
      <c r="J154" s="125">
        <f>IF(J$77=0,0,J$77/ISI!J$9*1000)</f>
        <v>15.797622881492012</v>
      </c>
      <c r="K154" s="125">
        <f>IF(K$77=0,0,K$77/ISI!K$9*1000)</f>
        <v>15.733318988910751</v>
      </c>
      <c r="L154" s="125">
        <f>IF(L$77=0,0,L$77/ISI!L$9*1000)</f>
        <v>15.773926085476228</v>
      </c>
      <c r="M154" s="125">
        <f>IF(M$77=0,0,M$77/ISI!M$9*1000)</f>
        <v>13.895714169695871</v>
      </c>
      <c r="N154" s="125">
        <f>IF(N$77=0,0,N$77/ISI!N$9*1000)</f>
        <v>13.994502104947696</v>
      </c>
      <c r="O154" s="125">
        <f>IF(O$77=0,0,O$77/ISI!O$9*1000)</f>
        <v>13.789569835772157</v>
      </c>
      <c r="P154" s="125">
        <f>IF(P$77=0,0,P$77/ISI!P$9*1000)</f>
        <v>12.65082616263251</v>
      </c>
      <c r="Q154" s="125">
        <f>IF(Q$77=0,0,Q$77/ISI!Q$9*1000)</f>
        <v>13.335151641547933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200.93309517835726</v>
      </c>
      <c r="C53" s="96">
        <v>203.75403390612252</v>
      </c>
      <c r="D53" s="96">
        <v>211.94672702219896</v>
      </c>
      <c r="E53" s="96">
        <v>193.52852421767113</v>
      </c>
      <c r="F53" s="96">
        <v>234.32032930945448</v>
      </c>
      <c r="G53" s="96">
        <v>203.9598869288946</v>
      </c>
      <c r="H53" s="96">
        <v>264.90255824013627</v>
      </c>
      <c r="I53" s="96">
        <v>250.72223234679382</v>
      </c>
      <c r="J53" s="96">
        <v>244.05896877859098</v>
      </c>
      <c r="K53" s="96">
        <v>203.36240370102152</v>
      </c>
      <c r="L53" s="96">
        <v>244.9586272952798</v>
      </c>
      <c r="M53" s="96">
        <v>220.93946993236938</v>
      </c>
      <c r="N53" s="96">
        <v>194.08580398211996</v>
      </c>
      <c r="O53" s="96">
        <v>180.60545805612577</v>
      </c>
      <c r="P53" s="96">
        <v>173.51508932147701</v>
      </c>
      <c r="Q53" s="96">
        <v>178.00836152769992</v>
      </c>
    </row>
    <row r="54" spans="1:17" x14ac:dyDescent="0.25">
      <c r="A54" s="132" t="s">
        <v>83</v>
      </c>
      <c r="B54" s="160">
        <v>0.44231479229992943</v>
      </c>
      <c r="C54" s="160">
        <v>0.46325183400408404</v>
      </c>
      <c r="D54" s="160">
        <v>0.47329804064164221</v>
      </c>
      <c r="E54" s="160">
        <v>0.43234445546966183</v>
      </c>
      <c r="F54" s="160">
        <v>0.51383548700501314</v>
      </c>
      <c r="G54" s="160">
        <v>0.45350767879827342</v>
      </c>
      <c r="H54" s="160">
        <v>0.58146847908376853</v>
      </c>
      <c r="I54" s="160">
        <v>0.55569193987175558</v>
      </c>
      <c r="J54" s="160">
        <v>0.5368871026094697</v>
      </c>
      <c r="K54" s="160">
        <v>0.443375821705212</v>
      </c>
      <c r="L54" s="160">
        <v>0.52902258854456186</v>
      </c>
      <c r="M54" s="160">
        <v>0.47665173739785938</v>
      </c>
      <c r="N54" s="160">
        <v>0.42043995729356093</v>
      </c>
      <c r="O54" s="160">
        <v>0.39214300017712006</v>
      </c>
      <c r="P54" s="160">
        <v>0.37748959222501222</v>
      </c>
      <c r="Q54" s="160">
        <v>0.3859573686496261</v>
      </c>
    </row>
    <row r="55" spans="1:17" x14ac:dyDescent="0.25">
      <c r="A55" s="76" t="s">
        <v>82</v>
      </c>
      <c r="B55" s="159">
        <v>8.5002875726221561E-2</v>
      </c>
      <c r="C55" s="159">
        <v>8.9026500495356917E-2</v>
      </c>
      <c r="D55" s="159">
        <v>9.0957153661831283E-2</v>
      </c>
      <c r="E55" s="159">
        <v>8.3086803016726621E-2</v>
      </c>
      <c r="F55" s="159">
        <v>9.8747531861860874E-2</v>
      </c>
      <c r="G55" s="159">
        <v>8.7153894766505605E-2</v>
      </c>
      <c r="H55" s="159">
        <v>0.11174505968761948</v>
      </c>
      <c r="I55" s="159">
        <v>0.10679139320973</v>
      </c>
      <c r="J55" s="159">
        <v>0.10317752979687354</v>
      </c>
      <c r="K55" s="159">
        <v>8.5206781524194364E-2</v>
      </c>
      <c r="L55" s="159">
        <v>0.1016661484835098</v>
      </c>
      <c r="M55" s="159">
        <v>9.1601658149483248E-2</v>
      </c>
      <c r="N55" s="159">
        <v>8.079902834433908E-2</v>
      </c>
      <c r="O55" s="159">
        <v>7.536099468353398E-2</v>
      </c>
      <c r="P55" s="159">
        <v>7.2544941870464022E-2</v>
      </c>
      <c r="Q55" s="159">
        <v>7.4172256533299924E-2</v>
      </c>
    </row>
    <row r="56" spans="1:17" x14ac:dyDescent="0.25">
      <c r="A56" s="76" t="s">
        <v>81</v>
      </c>
      <c r="B56" s="159">
        <v>11.805788071474113</v>
      </c>
      <c r="C56" s="159">
        <v>12.364616945176474</v>
      </c>
      <c r="D56" s="159">
        <v>12.632759427747629</v>
      </c>
      <c r="E56" s="159">
        <v>11.53967062374576</v>
      </c>
      <c r="F56" s="159">
        <v>13.714741104725292</v>
      </c>
      <c r="G56" s="159">
        <v>12.10453649275212</v>
      </c>
      <c r="H56" s="159">
        <v>15.519927784035003</v>
      </c>
      <c r="I56" s="159">
        <v>14.831928276782001</v>
      </c>
      <c r="J56" s="159">
        <v>14.33000989805736</v>
      </c>
      <c r="K56" s="159">
        <v>11.834107920853855</v>
      </c>
      <c r="L56" s="159">
        <v>14.120098794129206</v>
      </c>
      <c r="M56" s="159">
        <v>12.722272674532835</v>
      </c>
      <c r="N56" s="159">
        <v>11.221928633174942</v>
      </c>
      <c r="O56" s="159">
        <v>10.466656857055449</v>
      </c>
      <c r="P56" s="159">
        <v>10.075543939696512</v>
      </c>
      <c r="Q56" s="159">
        <v>10.301556670100126</v>
      </c>
    </row>
    <row r="57" spans="1:17" x14ac:dyDescent="0.25">
      <c r="A57" s="76" t="s">
        <v>80</v>
      </c>
      <c r="B57" s="159">
        <v>0.20276611865249539</v>
      </c>
      <c r="C57" s="159">
        <v>0.21236408543163512</v>
      </c>
      <c r="D57" s="159">
        <v>0.21696947137517675</v>
      </c>
      <c r="E57" s="159">
        <v>0.1981955129754405</v>
      </c>
      <c r="F57" s="159">
        <v>0.23555266326085711</v>
      </c>
      <c r="G57" s="159">
        <v>0.20789716602259592</v>
      </c>
      <c r="H57" s="159">
        <v>0.26655700572328389</v>
      </c>
      <c r="I57" s="159">
        <v>0.25474051461943314</v>
      </c>
      <c r="J57" s="159">
        <v>0.24611999382758051</v>
      </c>
      <c r="K57" s="159">
        <v>0.20325251616402015</v>
      </c>
      <c r="L57" s="159">
        <v>0.24251474023943462</v>
      </c>
      <c r="M57" s="159">
        <v>0.21850687434300356</v>
      </c>
      <c r="N57" s="159">
        <v>0.19273824830400063</v>
      </c>
      <c r="O57" s="159">
        <v>0.1797663462467749</v>
      </c>
      <c r="P57" s="159">
        <v>0.17304892528956264</v>
      </c>
      <c r="Q57" s="159">
        <v>0.17693072664264015</v>
      </c>
    </row>
    <row r="58" spans="1:17" x14ac:dyDescent="0.25">
      <c r="A58" s="129" t="s">
        <v>79</v>
      </c>
      <c r="B58" s="158">
        <v>0.46239123713928776</v>
      </c>
      <c r="C58" s="158">
        <v>0.48427860058305017</v>
      </c>
      <c r="D58" s="158">
        <v>0.49478079946168851</v>
      </c>
      <c r="E58" s="158">
        <v>0.45196835176014188</v>
      </c>
      <c r="F58" s="158">
        <v>0.53715822002445446</v>
      </c>
      <c r="G58" s="158">
        <v>0.47409216309796437</v>
      </c>
      <c r="H58" s="158">
        <v>0.60786103942625624</v>
      </c>
      <c r="I58" s="158">
        <v>0.58091451612904299</v>
      </c>
      <c r="J58" s="158">
        <v>0.56125613680897013</v>
      </c>
      <c r="K58" s="158">
        <v>0.46350042613294234</v>
      </c>
      <c r="L58" s="158">
        <v>0.55303465642604366</v>
      </c>
      <c r="M58" s="158">
        <v>0.49828671881842967</v>
      </c>
      <c r="N58" s="158">
        <v>0.46698283374326477</v>
      </c>
      <c r="O58" s="158">
        <v>0.40994217273307176</v>
      </c>
      <c r="P58" s="158">
        <v>0.41927784557056769</v>
      </c>
      <c r="Q58" s="158">
        <v>0.42868300833322487</v>
      </c>
    </row>
    <row r="59" spans="1:17" x14ac:dyDescent="0.25">
      <c r="A59" s="92" t="s">
        <v>125</v>
      </c>
      <c r="B59" s="91">
        <v>7.5554162556446952E-2</v>
      </c>
      <c r="C59" s="91">
        <v>7.9130530970764279E-2</v>
      </c>
      <c r="D59" s="91">
        <v>8.084657742135426E-2</v>
      </c>
      <c r="E59" s="91">
        <v>7.3851075834658622E-2</v>
      </c>
      <c r="F59" s="91">
        <v>8.7770996105693735E-2</v>
      </c>
      <c r="G59" s="91">
        <v>7.7466079545644773E-2</v>
      </c>
      <c r="H59" s="91">
        <v>9.9323750313000836E-2</v>
      </c>
      <c r="I59" s="91">
        <v>9.4920721366940977E-2</v>
      </c>
      <c r="J59" s="91">
        <v>9.1708566231964467E-2</v>
      </c>
      <c r="K59" s="91">
        <v>7.5735402681261763E-2</v>
      </c>
      <c r="L59" s="91">
        <v>9.0365186393822877E-2</v>
      </c>
      <c r="M59" s="91">
        <v>8.1419440355841963E-2</v>
      </c>
      <c r="N59" s="91">
        <v>0</v>
      </c>
      <c r="O59" s="91">
        <v>6.6984049587616876E-2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0.12573170605248413</v>
      </c>
      <c r="C60" s="91">
        <v>0.13168323654385036</v>
      </c>
      <c r="D60" s="91">
        <v>0.1345389554162128</v>
      </c>
      <c r="E60" s="91">
        <v>0.12289755381201956</v>
      </c>
      <c r="F60" s="91">
        <v>0.14606206605824074</v>
      </c>
      <c r="G60" s="91">
        <v>0.12891337833563565</v>
      </c>
      <c r="H60" s="91">
        <v>0.16528731383998313</v>
      </c>
      <c r="I60" s="91">
        <v>0.15796011541100202</v>
      </c>
      <c r="J60" s="91">
        <v>0.15261468199528375</v>
      </c>
      <c r="K60" s="91">
        <v>0.12603331259972242</v>
      </c>
      <c r="L60" s="91">
        <v>0.1503791276166635</v>
      </c>
      <c r="M60" s="91">
        <v>0.13549227197284278</v>
      </c>
      <c r="N60" s="91">
        <v>0.11951359991439608</v>
      </c>
      <c r="O60" s="91">
        <v>0.11146995146247733</v>
      </c>
      <c r="P60" s="91">
        <v>0.107304596802459</v>
      </c>
      <c r="Q60" s="91">
        <v>0.10971163358909163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0.26110536853035665</v>
      </c>
      <c r="C62" s="157">
        <v>0.27346483306843555</v>
      </c>
      <c r="D62" s="157">
        <v>0.27939526662412145</v>
      </c>
      <c r="E62" s="157">
        <v>0.25521972211346372</v>
      </c>
      <c r="F62" s="157">
        <v>0.30332515786051994</v>
      </c>
      <c r="G62" s="157">
        <v>0.26771270521668394</v>
      </c>
      <c r="H62" s="157">
        <v>0.34324997527327228</v>
      </c>
      <c r="I62" s="157">
        <v>0.32803367935110006</v>
      </c>
      <c r="J62" s="157">
        <v>0.31693288858172186</v>
      </c>
      <c r="K62" s="157">
        <v>0.26173171085195818</v>
      </c>
      <c r="L62" s="157">
        <v>0.31229034241555725</v>
      </c>
      <c r="M62" s="157">
        <v>0.28137500648974495</v>
      </c>
      <c r="N62" s="157">
        <v>0.34746923382886868</v>
      </c>
      <c r="O62" s="157">
        <v>0.23148817168297756</v>
      </c>
      <c r="P62" s="157">
        <v>0.31197324876810867</v>
      </c>
      <c r="Q62" s="157">
        <v>0.31897137474413323</v>
      </c>
    </row>
    <row r="63" spans="1:17" x14ac:dyDescent="0.25">
      <c r="A63" s="156" t="s">
        <v>115</v>
      </c>
      <c r="B63" s="155">
        <v>38.897362377679286</v>
      </c>
      <c r="C63" s="155">
        <v>52.856126666061236</v>
      </c>
      <c r="D63" s="155">
        <v>47.471615100524446</v>
      </c>
      <c r="E63" s="155">
        <v>45.459285045892635</v>
      </c>
      <c r="F63" s="155">
        <v>45.529609701885683</v>
      </c>
      <c r="G63" s="155">
        <v>47.182593437378209</v>
      </c>
      <c r="H63" s="155">
        <v>52.969275606894357</v>
      </c>
      <c r="I63" s="155">
        <v>53.962150030160075</v>
      </c>
      <c r="J63" s="155">
        <v>49.444758830623712</v>
      </c>
      <c r="K63" s="155">
        <v>38.362800404743069</v>
      </c>
      <c r="L63" s="155">
        <v>41.618458708628992</v>
      </c>
      <c r="M63" s="155">
        <v>37.360086443963368</v>
      </c>
      <c r="N63" s="155">
        <v>35.146788422063501</v>
      </c>
      <c r="O63" s="155">
        <v>33.457602726414692</v>
      </c>
      <c r="P63" s="155">
        <v>33.126014879863966</v>
      </c>
      <c r="Q63" s="155">
        <v>32.58323268178539</v>
      </c>
    </row>
    <row r="64" spans="1:17" x14ac:dyDescent="0.25">
      <c r="A64" s="84" t="s">
        <v>33</v>
      </c>
      <c r="B64" s="153">
        <v>10.905779039071636</v>
      </c>
      <c r="C64" s="153">
        <v>15.491087681790635</v>
      </c>
      <c r="D64" s="153">
        <v>13.048353155487352</v>
      </c>
      <c r="E64" s="153">
        <v>9.9135952725823042</v>
      </c>
      <c r="F64" s="153">
        <v>10.540016404115377</v>
      </c>
      <c r="G64" s="153">
        <v>8.457293377659532</v>
      </c>
      <c r="H64" s="153">
        <v>10.896541153255537</v>
      </c>
      <c r="I64" s="153">
        <v>13.856628643149692</v>
      </c>
      <c r="J64" s="153">
        <v>11.475287812577863</v>
      </c>
      <c r="K64" s="153">
        <v>7.1509970937031486</v>
      </c>
      <c r="L64" s="153">
        <v>6.9930826682512199</v>
      </c>
      <c r="M64" s="153">
        <v>4.5561437685172246</v>
      </c>
      <c r="N64" s="153">
        <v>3.4913545575108662</v>
      </c>
      <c r="O64" s="153">
        <v>3.4942091080474484</v>
      </c>
      <c r="P64" s="153">
        <v>3.2346269039880013</v>
      </c>
      <c r="Q64" s="153">
        <v>3.2322253973731767</v>
      </c>
    </row>
    <row r="65" spans="1:17" x14ac:dyDescent="0.25">
      <c r="A65" s="84" t="s">
        <v>29</v>
      </c>
      <c r="B65" s="153">
        <v>0.82679580050194346</v>
      </c>
      <c r="C65" s="153">
        <v>0.82583729318897159</v>
      </c>
      <c r="D65" s="153">
        <v>0.8246906595572423</v>
      </c>
      <c r="E65" s="153">
        <v>0.43352868247230414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25.375753144961479</v>
      </c>
      <c r="C66" s="153">
        <v>36.421233334115804</v>
      </c>
      <c r="D66" s="153">
        <v>32.593444414175025</v>
      </c>
      <c r="E66" s="153">
        <v>34.856946240709071</v>
      </c>
      <c r="F66" s="153">
        <v>33.305123154777235</v>
      </c>
      <c r="G66" s="153">
        <v>38.333921416295468</v>
      </c>
      <c r="H66" s="153">
        <v>40.55379674564945</v>
      </c>
      <c r="I66" s="153">
        <v>39.220524197310006</v>
      </c>
      <c r="J66" s="153">
        <v>36.760035606454302</v>
      </c>
      <c r="K66" s="153">
        <v>29.788731148585519</v>
      </c>
      <c r="L66" s="153">
        <v>32.235539815431459</v>
      </c>
      <c r="M66" s="153">
        <v>30.649981323115014</v>
      </c>
      <c r="N66" s="153">
        <v>30.191739605157355</v>
      </c>
      <c r="O66" s="153">
        <v>28.562166607436438</v>
      </c>
      <c r="P66" s="153">
        <v>28.809065702299709</v>
      </c>
      <c r="Q66" s="153">
        <v>28.063327791777517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1.7890343931442261</v>
      </c>
      <c r="C68" s="153">
        <v>0.11796835696582475</v>
      </c>
      <c r="D68" s="153">
        <v>1.0051268713048258</v>
      </c>
      <c r="E68" s="153">
        <v>0.25521485012896139</v>
      </c>
      <c r="F68" s="153">
        <v>1.6844701429930724</v>
      </c>
      <c r="G68" s="153">
        <v>0.39137864342320916</v>
      </c>
      <c r="H68" s="153">
        <v>1.518937707989368</v>
      </c>
      <c r="I68" s="153">
        <v>0.88499718970038155</v>
      </c>
      <c r="J68" s="153">
        <v>1.2094354115915462</v>
      </c>
      <c r="K68" s="153">
        <v>1.4230721624544058</v>
      </c>
      <c r="L68" s="153">
        <v>2.3898362249463148</v>
      </c>
      <c r="M68" s="153">
        <v>2.1539613523311276</v>
      </c>
      <c r="N68" s="153">
        <v>1.4636942593952813</v>
      </c>
      <c r="O68" s="153">
        <v>1.4012270109308032</v>
      </c>
      <c r="P68" s="153">
        <v>1.0823222735762588</v>
      </c>
      <c r="Q68" s="153">
        <v>1.2876794926346973</v>
      </c>
    </row>
    <row r="69" spans="1:17" x14ac:dyDescent="0.25">
      <c r="A69" s="156" t="s">
        <v>114</v>
      </c>
      <c r="B69" s="155">
        <v>87.912736386699521</v>
      </c>
      <c r="C69" s="155">
        <v>73.31876179411185</v>
      </c>
      <c r="D69" s="155">
        <v>85.176010460626458</v>
      </c>
      <c r="E69" s="155">
        <v>75.306680549210441</v>
      </c>
      <c r="F69" s="155">
        <v>102.36081544499413</v>
      </c>
      <c r="G69" s="155">
        <v>80.392689296273161</v>
      </c>
      <c r="H69" s="155">
        <v>113.97625816738226</v>
      </c>
      <c r="I69" s="155">
        <v>103.06665332968734</v>
      </c>
      <c r="J69" s="155">
        <v>104.02373067904664</v>
      </c>
      <c r="K69" s="155">
        <v>90.174600665968271</v>
      </c>
      <c r="L69" s="155">
        <v>114.09327316179188</v>
      </c>
      <c r="M69" s="155">
        <v>103.49080566192117</v>
      </c>
      <c r="N69" s="155">
        <v>88.217883634171244</v>
      </c>
      <c r="O69" s="155">
        <v>81.267027795527468</v>
      </c>
      <c r="P69" s="155">
        <v>76.895587506440975</v>
      </c>
      <c r="Q69" s="155">
        <v>80.50869545400964</v>
      </c>
    </row>
    <row r="70" spans="1:17" x14ac:dyDescent="0.25">
      <c r="A70" s="156" t="s">
        <v>113</v>
      </c>
      <c r="B70" s="155">
        <v>43.261426242495524</v>
      </c>
      <c r="C70" s="155">
        <v>45.282358707945576</v>
      </c>
      <c r="D70" s="155">
        <v>46.310650188281727</v>
      </c>
      <c r="E70" s="155">
        <v>42.520905733281907</v>
      </c>
      <c r="F70" s="155">
        <v>50.467720018941307</v>
      </c>
      <c r="G70" s="155">
        <v>44.605293492195926</v>
      </c>
      <c r="H70" s="155">
        <v>57.213256460235797</v>
      </c>
      <c r="I70" s="155">
        <v>54.67326759641108</v>
      </c>
      <c r="J70" s="155">
        <v>52.861445971849349</v>
      </c>
      <c r="K70" s="155">
        <v>43.64732153182684</v>
      </c>
      <c r="L70" s="155">
        <v>52.045593661202716</v>
      </c>
      <c r="M70" s="155">
        <v>46.925170986011118</v>
      </c>
      <c r="N70" s="155">
        <v>41.423497916887683</v>
      </c>
      <c r="O70" s="155">
        <v>38.597952218078447</v>
      </c>
      <c r="P70" s="155">
        <v>37.191848838148132</v>
      </c>
      <c r="Q70" s="155">
        <v>38.026129483935456</v>
      </c>
    </row>
    <row r="71" spans="1:17" x14ac:dyDescent="0.25">
      <c r="A71" s="152" t="s">
        <v>123</v>
      </c>
      <c r="B71" s="151">
        <v>37.400521551602793</v>
      </c>
      <c r="C71" s="151">
        <v>39.18195258952079</v>
      </c>
      <c r="D71" s="151">
        <v>40.012580577855182</v>
      </c>
      <c r="E71" s="151">
        <v>36.460726594798722</v>
      </c>
      <c r="F71" s="151">
        <v>43.361027067020323</v>
      </c>
      <c r="G71" s="151">
        <v>38.244241972438658</v>
      </c>
      <c r="H71" s="151">
        <v>49.025996511395832</v>
      </c>
      <c r="I71" s="151">
        <v>46.854204718591348</v>
      </c>
      <c r="J71" s="151">
        <v>45.252831497876777</v>
      </c>
      <c r="K71" s="151">
        <v>37.373926782052685</v>
      </c>
      <c r="L71" s="151">
        <v>44.607069205764574</v>
      </c>
      <c r="M71" s="151">
        <v>40.178036760629382</v>
      </c>
      <c r="N71" s="151">
        <v>35.426530390046032</v>
      </c>
      <c r="O71" s="151">
        <v>33.057717690639748</v>
      </c>
      <c r="P71" s="151">
        <v>31.807506110909532</v>
      </c>
      <c r="Q71" s="151">
        <v>32.521006180631126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2.7777697665142584</v>
      </c>
      <c r="C73" s="153">
        <v>3.1443682973447382</v>
      </c>
      <c r="D73" s="153">
        <v>2.8073175088539299</v>
      </c>
      <c r="E73" s="153">
        <v>0.66077946190728709</v>
      </c>
      <c r="F73" s="153">
        <v>1.3788964806722932</v>
      </c>
      <c r="G73" s="153">
        <v>0.66691910572440893</v>
      </c>
      <c r="H73" s="153">
        <v>0.66051644324864933</v>
      </c>
      <c r="I73" s="153">
        <v>0.66381475517475652</v>
      </c>
      <c r="J73" s="153">
        <v>0.30564599422397642</v>
      </c>
      <c r="K73" s="153">
        <v>0.31442816764608833</v>
      </c>
      <c r="L73" s="153">
        <v>0.66467473752815565</v>
      </c>
      <c r="M73" s="153">
        <v>0.31996605883728957</v>
      </c>
      <c r="N73" s="153">
        <v>0</v>
      </c>
      <c r="O73" s="153">
        <v>0.32929520447409438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34.622751785088532</v>
      </c>
      <c r="C75" s="153">
        <v>36.037584292176049</v>
      </c>
      <c r="D75" s="153">
        <v>37.205263069001255</v>
      </c>
      <c r="E75" s="153">
        <v>35.799947132891432</v>
      </c>
      <c r="F75" s="153">
        <v>41.982130586348028</v>
      </c>
      <c r="G75" s="153">
        <v>37.577322866714248</v>
      </c>
      <c r="H75" s="153">
        <v>48.365480068147185</v>
      </c>
      <c r="I75" s="153">
        <v>46.190389963416592</v>
      </c>
      <c r="J75" s="153">
        <v>44.947185503652797</v>
      </c>
      <c r="K75" s="153">
        <v>37.0594986144066</v>
      </c>
      <c r="L75" s="153">
        <v>43.942394468236415</v>
      </c>
      <c r="M75" s="153">
        <v>39.858070701792094</v>
      </c>
      <c r="N75" s="153">
        <v>35.426530390046032</v>
      </c>
      <c r="O75" s="153">
        <v>32.728422486165655</v>
      </c>
      <c r="P75" s="153">
        <v>31.807506110909532</v>
      </c>
      <c r="Q75" s="153">
        <v>32.521006180631126</v>
      </c>
    </row>
    <row r="76" spans="1:17" x14ac:dyDescent="0.25">
      <c r="A76" s="152" t="s">
        <v>122</v>
      </c>
      <c r="B76" s="151">
        <v>5.8609046908927303</v>
      </c>
      <c r="C76" s="151">
        <v>6.1004061184247842</v>
      </c>
      <c r="D76" s="151">
        <v>6.2980696104265421</v>
      </c>
      <c r="E76" s="151">
        <v>6.0601791384831882</v>
      </c>
      <c r="F76" s="151">
        <v>7.1066929519209827</v>
      </c>
      <c r="G76" s="151">
        <v>6.3610515197572708</v>
      </c>
      <c r="H76" s="151">
        <v>8.1872599488399622</v>
      </c>
      <c r="I76" s="151">
        <v>7.8190628778197357</v>
      </c>
      <c r="J76" s="151">
        <v>7.6086144739725743</v>
      </c>
      <c r="K76" s="151">
        <v>6.2733947497741571</v>
      </c>
      <c r="L76" s="151">
        <v>7.4385244554381398</v>
      </c>
      <c r="M76" s="151">
        <v>6.7471342253817337</v>
      </c>
      <c r="N76" s="151">
        <v>5.9969675268416491</v>
      </c>
      <c r="O76" s="151">
        <v>5.5402345274386997</v>
      </c>
      <c r="P76" s="151">
        <v>5.3843427272386037</v>
      </c>
      <c r="Q76" s="151">
        <v>5.5051233033043276</v>
      </c>
    </row>
    <row r="77" spans="1:17" x14ac:dyDescent="0.25">
      <c r="A77" s="156" t="s">
        <v>112</v>
      </c>
      <c r="B77" s="155">
        <v>17.863307076190864</v>
      </c>
      <c r="C77" s="155">
        <v>18.683248772313245</v>
      </c>
      <c r="D77" s="155">
        <v>19.079686379878357</v>
      </c>
      <c r="E77" s="155">
        <v>17.536387142318414</v>
      </c>
      <c r="F77" s="155">
        <v>20.86214913675591</v>
      </c>
      <c r="G77" s="155">
        <v>18.452123307609838</v>
      </c>
      <c r="H77" s="155">
        <v>23.656208637667902</v>
      </c>
      <c r="I77" s="155">
        <v>22.690094749923357</v>
      </c>
      <c r="J77" s="155">
        <v>21.951582635971032</v>
      </c>
      <c r="K77" s="155">
        <v>18.148237632103122</v>
      </c>
      <c r="L77" s="155">
        <v>21.654964835833464</v>
      </c>
      <c r="M77" s="155">
        <v>19.156087177232116</v>
      </c>
      <c r="N77" s="155">
        <v>16.914745308137412</v>
      </c>
      <c r="O77" s="155">
        <v>15.759005945209186</v>
      </c>
      <c r="P77" s="155">
        <v>15.183732852371842</v>
      </c>
      <c r="Q77" s="155">
        <v>15.523003877710529</v>
      </c>
    </row>
    <row r="78" spans="1:17" x14ac:dyDescent="0.25">
      <c r="A78" s="152" t="s">
        <v>121</v>
      </c>
      <c r="B78" s="151">
        <v>10.726140614326949</v>
      </c>
      <c r="C78" s="151">
        <v>11.27326885865037</v>
      </c>
      <c r="D78" s="151">
        <v>11.463851143895416</v>
      </c>
      <c r="E78" s="151">
        <v>10.460611273803401</v>
      </c>
      <c r="F78" s="151">
        <v>12.503080471816371</v>
      </c>
      <c r="G78" s="151">
        <v>11.042961800335053</v>
      </c>
      <c r="H78" s="151">
        <v>14.175859231618196</v>
      </c>
      <c r="I78" s="151">
        <v>13.676289582890526</v>
      </c>
      <c r="J78" s="151">
        <v>13.234917380584195</v>
      </c>
      <c r="K78" s="151">
        <v>10.958600862089018</v>
      </c>
      <c r="L78" s="151">
        <v>13.108809315737908</v>
      </c>
      <c r="M78" s="151">
        <v>11.446052004364885</v>
      </c>
      <c r="N78" s="151">
        <v>10.109123647319839</v>
      </c>
      <c r="O78" s="151">
        <v>9.4497914191437253</v>
      </c>
      <c r="P78" s="151">
        <v>9.1046327349495169</v>
      </c>
      <c r="Q78" s="151">
        <v>9.3231823352420822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0.82260033696292367</v>
      </c>
      <c r="C80" s="153">
        <v>0.93232386491564878</v>
      </c>
      <c r="D80" s="153">
        <v>0.83064443124628384</v>
      </c>
      <c r="E80" s="153">
        <v>0.19614368258960099</v>
      </c>
      <c r="F80" s="153">
        <v>0.4111740630848244</v>
      </c>
      <c r="G80" s="153">
        <v>0.19924581289307358</v>
      </c>
      <c r="H80" s="153">
        <v>0.19763500990202698</v>
      </c>
      <c r="I80" s="153">
        <v>0.20049948295189995</v>
      </c>
      <c r="J80" s="153">
        <v>9.2524003158681062E-2</v>
      </c>
      <c r="K80" s="153">
        <v>9.5420707825519049E-2</v>
      </c>
      <c r="L80" s="153">
        <v>0.20211760224446434</v>
      </c>
      <c r="M80" s="153">
        <v>9.43436361262599E-2</v>
      </c>
      <c r="N80" s="153">
        <v>0</v>
      </c>
      <c r="O80" s="153">
        <v>9.7419489518920765E-2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9.9035402773640264</v>
      </c>
      <c r="C81" s="153">
        <v>10.340944993734722</v>
      </c>
      <c r="D81" s="153">
        <v>10.633206712649132</v>
      </c>
      <c r="E81" s="153">
        <v>10.264467591213801</v>
      </c>
      <c r="F81" s="153">
        <v>12.091906408731548</v>
      </c>
      <c r="G81" s="153">
        <v>10.84371598744198</v>
      </c>
      <c r="H81" s="153">
        <v>13.978224221716168</v>
      </c>
      <c r="I81" s="153">
        <v>13.475790099938626</v>
      </c>
      <c r="J81" s="153">
        <v>13.142393377425513</v>
      </c>
      <c r="K81" s="153">
        <v>10.863180154263498</v>
      </c>
      <c r="L81" s="153">
        <v>12.906691713493444</v>
      </c>
      <c r="M81" s="153">
        <v>11.351708368238626</v>
      </c>
      <c r="N81" s="153">
        <v>10.109123647319839</v>
      </c>
      <c r="O81" s="153">
        <v>9.3523719296248053</v>
      </c>
      <c r="P81" s="153">
        <v>9.1046327349495169</v>
      </c>
      <c r="Q81" s="153">
        <v>9.3231823352420822</v>
      </c>
    </row>
    <row r="82" spans="1:17" x14ac:dyDescent="0.25">
      <c r="A82" s="152" t="s">
        <v>120</v>
      </c>
      <c r="B82" s="151">
        <v>5.0175455371891102</v>
      </c>
      <c r="C82" s="151">
        <v>5.226950891269702</v>
      </c>
      <c r="D82" s="151">
        <v>5.3330364935935055</v>
      </c>
      <c r="E82" s="151">
        <v>4.8738937555181741</v>
      </c>
      <c r="F82" s="151">
        <v>5.773952521890207</v>
      </c>
      <c r="G82" s="151">
        <v>5.0908947011790699</v>
      </c>
      <c r="H82" s="151">
        <v>6.492192599266887</v>
      </c>
      <c r="I82" s="151">
        <v>6.1580655752497959</v>
      </c>
      <c r="J82" s="151">
        <v>5.9315778638228984</v>
      </c>
      <c r="K82" s="151">
        <v>4.8875518140200702</v>
      </c>
      <c r="L82" s="151">
        <v>5.8110171533047925</v>
      </c>
      <c r="M82" s="151">
        <v>5.223251189561406</v>
      </c>
      <c r="N82" s="151">
        <v>4.5910469064351336</v>
      </c>
      <c r="O82" s="151">
        <v>4.2604190526385244</v>
      </c>
      <c r="P82" s="151">
        <v>4.0845761105774008</v>
      </c>
      <c r="Q82" s="151">
        <v>4.1574205440787004</v>
      </c>
    </row>
    <row r="83" spans="1:17" x14ac:dyDescent="0.25">
      <c r="A83" s="150" t="s">
        <v>33</v>
      </c>
      <c r="B83" s="87">
        <v>0.649391799423226</v>
      </c>
      <c r="C83" s="87">
        <v>0.7916033449744575</v>
      </c>
      <c r="D83" s="87">
        <v>0.71712939917287488</v>
      </c>
      <c r="E83" s="87">
        <v>0.52751172804924551</v>
      </c>
      <c r="F83" s="87">
        <v>0.61158696431281567</v>
      </c>
      <c r="G83" s="87">
        <v>0.44871003026614115</v>
      </c>
      <c r="H83" s="87">
        <v>0.61826587877973704</v>
      </c>
      <c r="I83" s="87">
        <v>0.75331839217941976</v>
      </c>
      <c r="J83" s="87">
        <v>0.63983474325335177</v>
      </c>
      <c r="K83" s="87">
        <v>0.41124692661726503</v>
      </c>
      <c r="L83" s="87">
        <v>0.42072594000263269</v>
      </c>
      <c r="M83" s="87">
        <v>0.27385505236412039</v>
      </c>
      <c r="N83" s="87">
        <v>0.20227769954293265</v>
      </c>
      <c r="O83" s="87">
        <v>0.1994236683033046</v>
      </c>
      <c r="P83" s="87">
        <v>0.18101000386791785</v>
      </c>
      <c r="Q83" s="87">
        <v>0.18366178847017639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0.2198722755075076</v>
      </c>
      <c r="C86" s="87">
        <v>0.2133636611039062</v>
      </c>
      <c r="D86" s="87">
        <v>0.20538739946751317</v>
      </c>
      <c r="E86" s="87">
        <v>4.9032906741786147E-2</v>
      </c>
      <c r="F86" s="87">
        <v>0.1087018447511994</v>
      </c>
      <c r="G86" s="87">
        <v>4.9494871083640569E-2</v>
      </c>
      <c r="H86" s="87">
        <v>5.340759181211948E-2</v>
      </c>
      <c r="I86" s="87">
        <v>5.1234812613545261E-2</v>
      </c>
      <c r="J86" s="87">
        <v>2.622618919351663E-2</v>
      </c>
      <c r="K86" s="87">
        <v>2.7033687181556649E-2</v>
      </c>
      <c r="L86" s="87">
        <v>5.6643511709940843E-2</v>
      </c>
      <c r="M86" s="87">
        <v>2.8975926919096506E-2</v>
      </c>
      <c r="N86" s="87">
        <v>0</v>
      </c>
      <c r="O86" s="87">
        <v>2.76111171632029E-2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4.1482814622583764</v>
      </c>
      <c r="C89" s="87">
        <v>4.2219838851913387</v>
      </c>
      <c r="D89" s="87">
        <v>4.4105196949531171</v>
      </c>
      <c r="E89" s="87">
        <v>4.2973491207271426</v>
      </c>
      <c r="F89" s="87">
        <v>5.0536637128261921</v>
      </c>
      <c r="G89" s="87">
        <v>4.5926897998292882</v>
      </c>
      <c r="H89" s="87">
        <v>5.8205191286750306</v>
      </c>
      <c r="I89" s="87">
        <v>5.3535123704568308</v>
      </c>
      <c r="J89" s="87">
        <v>5.2655169313760304</v>
      </c>
      <c r="K89" s="87">
        <v>4.4492712002212489</v>
      </c>
      <c r="L89" s="87">
        <v>5.333647701592219</v>
      </c>
      <c r="M89" s="87">
        <v>4.9204202102781887</v>
      </c>
      <c r="N89" s="87">
        <v>4.3887692068922011</v>
      </c>
      <c r="O89" s="87">
        <v>4.0333842671720168</v>
      </c>
      <c r="P89" s="87">
        <v>3.9035661067094827</v>
      </c>
      <c r="Q89" s="87">
        <v>3.9737587556085239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2.1196209246748063</v>
      </c>
      <c r="C93" s="148">
        <v>2.1830290223931756</v>
      </c>
      <c r="D93" s="148">
        <v>2.2827987423894336</v>
      </c>
      <c r="E93" s="148">
        <v>2.2018821129968376</v>
      </c>
      <c r="F93" s="148">
        <v>2.5851161430493321</v>
      </c>
      <c r="G93" s="148">
        <v>2.3182668060957154</v>
      </c>
      <c r="H93" s="148">
        <v>2.9881568067828188</v>
      </c>
      <c r="I93" s="148">
        <v>2.8557395917830362</v>
      </c>
      <c r="J93" s="148">
        <v>2.7850873915639385</v>
      </c>
      <c r="K93" s="148">
        <v>2.3020849559940317</v>
      </c>
      <c r="L93" s="148">
        <v>2.7351383667907627</v>
      </c>
      <c r="M93" s="148">
        <v>2.4867839833058252</v>
      </c>
      <c r="N93" s="148">
        <v>2.2145747543824394</v>
      </c>
      <c r="O93" s="148">
        <v>2.0487954734269351</v>
      </c>
      <c r="P93" s="148">
        <v>1.9945240068449248</v>
      </c>
      <c r="Q93" s="148">
        <v>2.0424009983897462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1</v>
      </c>
      <c r="D115" s="77">
        <f t="shared" si="15"/>
        <v>0.99999999999999989</v>
      </c>
      <c r="E115" s="77">
        <f t="shared" si="15"/>
        <v>1</v>
      </c>
      <c r="F115" s="77">
        <f t="shared" si="15"/>
        <v>1.0000000000000002</v>
      </c>
      <c r="G115" s="77">
        <f t="shared" si="15"/>
        <v>1</v>
      </c>
      <c r="H115" s="77">
        <f t="shared" si="15"/>
        <v>0.99999999999999989</v>
      </c>
      <c r="I115" s="77">
        <f t="shared" si="15"/>
        <v>1</v>
      </c>
      <c r="J115" s="77">
        <f t="shared" si="15"/>
        <v>1</v>
      </c>
      <c r="K115" s="77">
        <f t="shared" si="15"/>
        <v>1</v>
      </c>
      <c r="L115" s="77">
        <f t="shared" si="15"/>
        <v>1</v>
      </c>
      <c r="M115" s="77">
        <f t="shared" si="15"/>
        <v>1</v>
      </c>
      <c r="N115" s="77">
        <f t="shared" si="15"/>
        <v>1</v>
      </c>
      <c r="O115" s="77">
        <f t="shared" si="15"/>
        <v>0.99999999999999989</v>
      </c>
      <c r="P115" s="77">
        <f t="shared" si="15"/>
        <v>1.0000000000000002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2.2013038315430861E-3</v>
      </c>
      <c r="C116" s="146">
        <f t="shared" si="16"/>
        <v>2.2735836200304255E-3</v>
      </c>
      <c r="D116" s="146">
        <f t="shared" si="16"/>
        <v>2.2330990777322535E-3</v>
      </c>
      <c r="E116" s="146">
        <f t="shared" si="16"/>
        <v>2.2340089514834649E-3</v>
      </c>
      <c r="F116" s="146">
        <f t="shared" si="16"/>
        <v>2.1928762584078557E-3</v>
      </c>
      <c r="G116" s="146">
        <f t="shared" si="16"/>
        <v>2.2235140724331608E-3</v>
      </c>
      <c r="H116" s="146">
        <f t="shared" si="16"/>
        <v>2.1950277979447172E-3</v>
      </c>
      <c r="I116" s="146">
        <f t="shared" si="16"/>
        <v>2.2163648379738975E-3</v>
      </c>
      <c r="J116" s="146">
        <f t="shared" si="16"/>
        <v>2.1998253344114177E-3</v>
      </c>
      <c r="K116" s="146">
        <f t="shared" si="16"/>
        <v>2.1802251234060567E-3</v>
      </c>
      <c r="L116" s="146">
        <f t="shared" si="16"/>
        <v>2.1596405661877898E-3</v>
      </c>
      <c r="M116" s="146">
        <f t="shared" si="16"/>
        <v>2.157386082005921E-3</v>
      </c>
      <c r="N116" s="146">
        <f t="shared" si="16"/>
        <v>2.1662581634888335E-3</v>
      </c>
      <c r="O116" s="146">
        <f t="shared" si="16"/>
        <v>2.1712688220931614E-3</v>
      </c>
      <c r="P116" s="146">
        <f t="shared" si="16"/>
        <v>2.1755433126949843E-3</v>
      </c>
      <c r="Q116" s="146">
        <f t="shared" si="16"/>
        <v>2.1681979730461547E-3</v>
      </c>
    </row>
    <row r="117" spans="1:17" x14ac:dyDescent="0.25">
      <c r="A117" s="76" t="s">
        <v>82</v>
      </c>
      <c r="B117" s="145">
        <f t="shared" ref="B117:Q117" si="17">IF(B$55=0,0,B$55/B$53)</f>
        <v>4.2304069247910196E-4</v>
      </c>
      <c r="C117" s="145">
        <f t="shared" si="17"/>
        <v>4.3693122923090162E-4</v>
      </c>
      <c r="D117" s="145">
        <f t="shared" si="17"/>
        <v>4.29151017992859E-4</v>
      </c>
      <c r="E117" s="145">
        <f t="shared" si="17"/>
        <v>4.2932587510084442E-4</v>
      </c>
      <c r="F117" s="145">
        <f t="shared" si="17"/>
        <v>4.214211039770699E-4</v>
      </c>
      <c r="G117" s="145">
        <f t="shared" si="17"/>
        <v>4.2730899726812252E-4</v>
      </c>
      <c r="H117" s="145">
        <f t="shared" si="17"/>
        <v>4.2183458110027651E-4</v>
      </c>
      <c r="I117" s="145">
        <f t="shared" si="17"/>
        <v>4.2593507647944973E-4</v>
      </c>
      <c r="J117" s="145">
        <f t="shared" si="17"/>
        <v>4.2275655884818419E-4</v>
      </c>
      <c r="K117" s="145">
        <f t="shared" si="17"/>
        <v>4.1898984263317085E-4</v>
      </c>
      <c r="L117" s="145">
        <f t="shared" si="17"/>
        <v>4.1503395739133801E-4</v>
      </c>
      <c r="M117" s="145">
        <f t="shared" si="17"/>
        <v>4.146006966411341E-4</v>
      </c>
      <c r="N117" s="145">
        <f t="shared" si="17"/>
        <v>4.1630570957050853E-4</v>
      </c>
      <c r="O117" s="145">
        <f t="shared" si="17"/>
        <v>4.1726864456175216E-4</v>
      </c>
      <c r="P117" s="145">
        <f t="shared" si="17"/>
        <v>4.1809010475197156E-4</v>
      </c>
      <c r="Q117" s="145">
        <f t="shared" si="17"/>
        <v>4.1667849699160317E-4</v>
      </c>
    </row>
    <row r="118" spans="1:17" x14ac:dyDescent="0.25">
      <c r="A118" s="76" t="s">
        <v>81</v>
      </c>
      <c r="B118" s="145">
        <f t="shared" ref="B118:Q118" si="18">IF(B$56=0,0,B$56/B$53)</f>
        <v>5.8754821155742237E-2</v>
      </c>
      <c r="C118" s="145">
        <f t="shared" si="18"/>
        <v>6.0684035099267473E-2</v>
      </c>
      <c r="D118" s="145">
        <f t="shared" si="18"/>
        <v>5.9603465480382221E-2</v>
      </c>
      <c r="E118" s="145">
        <f t="shared" si="18"/>
        <v>5.962775084651873E-2</v>
      </c>
      <c r="F118" s="145">
        <f t="shared" si="18"/>
        <v>5.8529881488058842E-2</v>
      </c>
      <c r="G118" s="145">
        <f t="shared" si="18"/>
        <v>5.9347632885146953E-2</v>
      </c>
      <c r="H118" s="145">
        <f t="shared" si="18"/>
        <v>5.8587308054481167E-2</v>
      </c>
      <c r="I118" s="145">
        <f t="shared" si="18"/>
        <v>5.9156813250875913E-2</v>
      </c>
      <c r="J118" s="145">
        <f t="shared" si="18"/>
        <v>5.8715358709302216E-2</v>
      </c>
      <c r="K118" s="145">
        <f t="shared" si="18"/>
        <v>5.8192211074826167E-2</v>
      </c>
      <c r="L118" s="145">
        <f t="shared" si="18"/>
        <v>5.7642790335808235E-2</v>
      </c>
      <c r="M118" s="145">
        <f t="shared" si="18"/>
        <v>5.7582616082256302E-2</v>
      </c>
      <c r="N118" s="145">
        <f t="shared" si="18"/>
        <v>5.7819420086019049E-2</v>
      </c>
      <c r="O118" s="145">
        <f t="shared" si="18"/>
        <v>5.795315916644548E-2</v>
      </c>
      <c r="P118" s="145">
        <f t="shared" si="18"/>
        <v>5.8067249246716676E-2</v>
      </c>
      <c r="Q118" s="145">
        <f t="shared" si="18"/>
        <v>5.787119538481398E-2</v>
      </c>
    </row>
    <row r="119" spans="1:17" x14ac:dyDescent="0.25">
      <c r="A119" s="76" t="s">
        <v>80</v>
      </c>
      <c r="B119" s="145">
        <f t="shared" ref="B119:Q119" si="19">IF(B$57=0,0,B$57/B$53)</f>
        <v>1.0091225563041821E-3</v>
      </c>
      <c r="C119" s="145">
        <f t="shared" si="19"/>
        <v>1.0422570849786443E-3</v>
      </c>
      <c r="D119" s="145">
        <f t="shared" si="19"/>
        <v>1.0236981453950536E-3</v>
      </c>
      <c r="E119" s="145">
        <f t="shared" si="19"/>
        <v>1.0241152500730082E-3</v>
      </c>
      <c r="F119" s="145">
        <f t="shared" si="19"/>
        <v>1.0052591849586177E-3</v>
      </c>
      <c r="G119" s="145">
        <f t="shared" si="19"/>
        <v>1.0193041835479834E-3</v>
      </c>
      <c r="H119" s="145">
        <f t="shared" si="19"/>
        <v>1.0062454945476511E-3</v>
      </c>
      <c r="I119" s="145">
        <f t="shared" si="19"/>
        <v>1.0160268287141019E-3</v>
      </c>
      <c r="J119" s="145">
        <f t="shared" si="19"/>
        <v>1.0084447830755988E-3</v>
      </c>
      <c r="K119" s="145">
        <f t="shared" si="19"/>
        <v>9.9945964674393343E-4</v>
      </c>
      <c r="L119" s="145">
        <f t="shared" si="19"/>
        <v>9.9002326603953722E-4</v>
      </c>
      <c r="M119" s="145">
        <f t="shared" si="19"/>
        <v>9.8898976452640877E-4</v>
      </c>
      <c r="N119" s="145">
        <f t="shared" si="19"/>
        <v>9.9305690756113472E-4</v>
      </c>
      <c r="O119" s="145">
        <f t="shared" si="19"/>
        <v>9.9535389562207979E-4</v>
      </c>
      <c r="P119" s="145">
        <f t="shared" si="19"/>
        <v>9.9731340926176933E-4</v>
      </c>
      <c r="Q119" s="145">
        <f t="shared" si="19"/>
        <v>9.9394615581082073E-4</v>
      </c>
    </row>
    <row r="120" spans="1:17" x14ac:dyDescent="0.25">
      <c r="A120" s="129" t="s">
        <v>79</v>
      </c>
      <c r="B120" s="144">
        <f t="shared" ref="B120:Q120" si="20">IF(B$58=0,0,B$58/B$53)</f>
        <v>2.3012198997325378E-3</v>
      </c>
      <c r="C120" s="144">
        <f t="shared" si="20"/>
        <v>2.376780431283026E-3</v>
      </c>
      <c r="D120" s="144">
        <f t="shared" si="20"/>
        <v>2.3344583160742369E-3</v>
      </c>
      <c r="E120" s="144">
        <f t="shared" si="20"/>
        <v>2.3354094885350888E-3</v>
      </c>
      <c r="F120" s="144">
        <f t="shared" si="20"/>
        <v>2.2924098033127037E-3</v>
      </c>
      <c r="G120" s="144">
        <f t="shared" si="20"/>
        <v>2.3244382522296871E-3</v>
      </c>
      <c r="H120" s="144">
        <f t="shared" si="20"/>
        <v>2.2946590001415744E-3</v>
      </c>
      <c r="I120" s="144">
        <f t="shared" si="20"/>
        <v>2.3169645176321419E-3</v>
      </c>
      <c r="J120" s="144">
        <f t="shared" si="20"/>
        <v>2.2996742943634197E-3</v>
      </c>
      <c r="K120" s="144">
        <f t="shared" si="20"/>
        <v>2.2791844396881219E-3</v>
      </c>
      <c r="L120" s="144">
        <f t="shared" si="20"/>
        <v>2.2576655598228862E-3</v>
      </c>
      <c r="M120" s="144">
        <f t="shared" si="20"/>
        <v>2.2553087457436085E-3</v>
      </c>
      <c r="N120" s="144">
        <f t="shared" si="20"/>
        <v>2.4060638344589351E-3</v>
      </c>
      <c r="O120" s="144">
        <f t="shared" si="20"/>
        <v>2.2698216163859028E-3</v>
      </c>
      <c r="P120" s="144">
        <f t="shared" si="20"/>
        <v>2.4163768535067176E-3</v>
      </c>
      <c r="Q120" s="144">
        <f t="shared" si="20"/>
        <v>2.4082183817332502E-3</v>
      </c>
    </row>
    <row r="121" spans="1:17" x14ac:dyDescent="0.25">
      <c r="A121" s="127" t="s">
        <v>115</v>
      </c>
      <c r="B121" s="143">
        <f t="shared" ref="B121:Q121" si="21">IF(B$63=0,0,B$63/B$53)</f>
        <v>0.19358365202682135</v>
      </c>
      <c r="C121" s="143">
        <f t="shared" si="21"/>
        <v>0.25941143668553884</v>
      </c>
      <c r="D121" s="143">
        <f t="shared" si="21"/>
        <v>0.22397899588962442</v>
      </c>
      <c r="E121" s="143">
        <f t="shared" si="21"/>
        <v>0.23489707902057022</v>
      </c>
      <c r="F121" s="143">
        <f t="shared" si="21"/>
        <v>0.19430499195721568</v>
      </c>
      <c r="G121" s="143">
        <f t="shared" si="21"/>
        <v>0.23133271030801861</v>
      </c>
      <c r="H121" s="143">
        <f t="shared" si="21"/>
        <v>0.19995758424830798</v>
      </c>
      <c r="I121" s="143">
        <f t="shared" si="21"/>
        <v>0.21522682502092891</v>
      </c>
      <c r="J121" s="143">
        <f t="shared" si="21"/>
        <v>0.20259349237634344</v>
      </c>
      <c r="K121" s="143">
        <f t="shared" si="21"/>
        <v>0.18864254014789839</v>
      </c>
      <c r="L121" s="143">
        <f t="shared" si="21"/>
        <v>0.16989995073111253</v>
      </c>
      <c r="M121" s="143">
        <f t="shared" si="21"/>
        <v>0.16909647902839392</v>
      </c>
      <c r="N121" s="143">
        <f t="shared" si="21"/>
        <v>0.18108891892629808</v>
      </c>
      <c r="O121" s="143">
        <f t="shared" si="21"/>
        <v>0.18525244522796899</v>
      </c>
      <c r="P121" s="143">
        <f t="shared" si="21"/>
        <v>0.19091143605666669</v>
      </c>
      <c r="Q121" s="143">
        <f t="shared" si="21"/>
        <v>0.18304327056409148</v>
      </c>
    </row>
    <row r="122" spans="1:17" x14ac:dyDescent="0.25">
      <c r="A122" s="127" t="s">
        <v>114</v>
      </c>
      <c r="B122" s="143">
        <f t="shared" ref="B122:Q122" si="22">IF(B$69=0,0,B$69/B$53)</f>
        <v>0.43752243157686005</v>
      </c>
      <c r="C122" s="143">
        <f t="shared" si="22"/>
        <v>0.35983955943612228</v>
      </c>
      <c r="D122" s="143">
        <f t="shared" si="22"/>
        <v>0.40187462036960475</v>
      </c>
      <c r="E122" s="143">
        <f t="shared" si="22"/>
        <v>0.38912445001910562</v>
      </c>
      <c r="F122" s="143">
        <f t="shared" si="22"/>
        <v>0.43684137755632635</v>
      </c>
      <c r="G122" s="143">
        <f t="shared" si="22"/>
        <v>0.39415931488675521</v>
      </c>
      <c r="H122" s="143">
        <f t="shared" si="22"/>
        <v>0.43025729507701421</v>
      </c>
      <c r="I122" s="143">
        <f t="shared" si="22"/>
        <v>0.41107903501404564</v>
      </c>
      <c r="J122" s="143">
        <f t="shared" si="22"/>
        <v>0.4262237573142269</v>
      </c>
      <c r="K122" s="143">
        <f t="shared" si="22"/>
        <v>0.44341824754658576</v>
      </c>
      <c r="L122" s="143">
        <f t="shared" si="22"/>
        <v>0.46576548220226899</v>
      </c>
      <c r="M122" s="143">
        <f t="shared" si="22"/>
        <v>0.46841248281079068</v>
      </c>
      <c r="N122" s="143">
        <f t="shared" si="22"/>
        <v>0.45453032537247429</v>
      </c>
      <c r="O122" s="143">
        <f t="shared" si="22"/>
        <v>0.44996994371162669</v>
      </c>
      <c r="P122" s="143">
        <f t="shared" si="22"/>
        <v>0.44316369145264384</v>
      </c>
      <c r="Q122" s="143">
        <f t="shared" si="22"/>
        <v>0.45227479632456291</v>
      </c>
    </row>
    <row r="123" spans="1:17" x14ac:dyDescent="0.25">
      <c r="A123" s="127" t="s">
        <v>113</v>
      </c>
      <c r="B123" s="143">
        <f t="shared" ref="B123:Q123" si="23">IF(B$70=0,0,B$70/B$53)</f>
        <v>0.2153026419271287</v>
      </c>
      <c r="C123" s="143">
        <f t="shared" si="23"/>
        <v>0.22224030533210909</v>
      </c>
      <c r="D123" s="143">
        <f t="shared" si="23"/>
        <v>0.21850136984390056</v>
      </c>
      <c r="E123" s="143">
        <f t="shared" si="23"/>
        <v>0.21971389439965208</v>
      </c>
      <c r="F123" s="143">
        <f t="shared" si="23"/>
        <v>0.21537917844205168</v>
      </c>
      <c r="G123" s="143">
        <f t="shared" si="23"/>
        <v>0.21869640233594767</v>
      </c>
      <c r="H123" s="143">
        <f t="shared" si="23"/>
        <v>0.21597849730228549</v>
      </c>
      <c r="I123" s="143">
        <f t="shared" si="23"/>
        <v>0.21806310148351002</v>
      </c>
      <c r="J123" s="143">
        <f t="shared" si="23"/>
        <v>0.21659292521146795</v>
      </c>
      <c r="K123" s="143">
        <f t="shared" si="23"/>
        <v>0.21462827315906471</v>
      </c>
      <c r="L123" s="143">
        <f t="shared" si="23"/>
        <v>0.21246687343028561</v>
      </c>
      <c r="M123" s="143">
        <f t="shared" si="23"/>
        <v>0.21238926209235107</v>
      </c>
      <c r="N123" s="143">
        <f t="shared" si="23"/>
        <v>0.21342878802564971</v>
      </c>
      <c r="O123" s="143">
        <f t="shared" si="23"/>
        <v>0.21371420683246226</v>
      </c>
      <c r="P123" s="143">
        <f t="shared" si="23"/>
        <v>0.21434359964649297</v>
      </c>
      <c r="Q123" s="143">
        <f t="shared" si="23"/>
        <v>0.21361990615265677</v>
      </c>
    </row>
    <row r="124" spans="1:17" x14ac:dyDescent="0.25">
      <c r="A124" s="142" t="s">
        <v>123</v>
      </c>
      <c r="B124" s="141">
        <f t="shared" ref="B124:Q124" si="24">IF(B$71=0,0,B$71/B$53)</f>
        <v>0.18613420312071741</v>
      </c>
      <c r="C124" s="141">
        <f t="shared" si="24"/>
        <v>0.19230025456857189</v>
      </c>
      <c r="D124" s="141">
        <f t="shared" si="24"/>
        <v>0.18878602722496549</v>
      </c>
      <c r="E124" s="141">
        <f t="shared" si="24"/>
        <v>0.18839975524119398</v>
      </c>
      <c r="F124" s="141">
        <f t="shared" si="24"/>
        <v>0.18505021393067311</v>
      </c>
      <c r="G124" s="141">
        <f t="shared" si="24"/>
        <v>0.18750864470606191</v>
      </c>
      <c r="H124" s="141">
        <f t="shared" si="24"/>
        <v>0.18507181220557853</v>
      </c>
      <c r="I124" s="141">
        <f t="shared" si="24"/>
        <v>0.18687694457739024</v>
      </c>
      <c r="J124" s="141">
        <f t="shared" si="24"/>
        <v>0.18541761331020745</v>
      </c>
      <c r="K124" s="141">
        <f t="shared" si="24"/>
        <v>0.18377992245311442</v>
      </c>
      <c r="L124" s="141">
        <f t="shared" si="24"/>
        <v>0.18210042119477587</v>
      </c>
      <c r="M124" s="141">
        <f t="shared" si="24"/>
        <v>0.18185087876298459</v>
      </c>
      <c r="N124" s="141">
        <f t="shared" si="24"/>
        <v>0.1825302503490141</v>
      </c>
      <c r="O124" s="141">
        <f t="shared" si="24"/>
        <v>0.18303830928723419</v>
      </c>
      <c r="P124" s="141">
        <f t="shared" si="24"/>
        <v>0.1833126227539712</v>
      </c>
      <c r="Q124" s="141">
        <f t="shared" si="24"/>
        <v>0.18269369989999332</v>
      </c>
    </row>
    <row r="125" spans="1:17" x14ac:dyDescent="0.25">
      <c r="A125" s="142" t="s">
        <v>122</v>
      </c>
      <c r="B125" s="141">
        <f t="shared" ref="B125:Q125" si="25">IF(B$76=0,0,B$76/B$53)</f>
        <v>2.9168438806411293E-2</v>
      </c>
      <c r="C125" s="141">
        <f t="shared" si="25"/>
        <v>2.9940050763537181E-2</v>
      </c>
      <c r="D125" s="141">
        <f t="shared" si="25"/>
        <v>2.9715342618935051E-2</v>
      </c>
      <c r="E125" s="141">
        <f t="shared" si="25"/>
        <v>3.1314139158458133E-2</v>
      </c>
      <c r="F125" s="141">
        <f t="shared" si="25"/>
        <v>3.0328964511378561E-2</v>
      </c>
      <c r="G125" s="141">
        <f t="shared" si="25"/>
        <v>3.1187757629885765E-2</v>
      </c>
      <c r="H125" s="141">
        <f t="shared" si="25"/>
        <v>3.0906685096706941E-2</v>
      </c>
      <c r="I125" s="141">
        <f t="shared" si="25"/>
        <v>3.1186156906119793E-2</v>
      </c>
      <c r="J125" s="141">
        <f t="shared" si="25"/>
        <v>3.1175311901260508E-2</v>
      </c>
      <c r="K125" s="141">
        <f t="shared" si="25"/>
        <v>3.0848350705950298E-2</v>
      </c>
      <c r="L125" s="141">
        <f t="shared" si="25"/>
        <v>3.0366452235509715E-2</v>
      </c>
      <c r="M125" s="141">
        <f t="shared" si="25"/>
        <v>3.053838332936647E-2</v>
      </c>
      <c r="N125" s="141">
        <f t="shared" si="25"/>
        <v>3.0898537676635619E-2</v>
      </c>
      <c r="O125" s="141">
        <f t="shared" si="25"/>
        <v>3.0675897545228072E-2</v>
      </c>
      <c r="P125" s="141">
        <f t="shared" si="25"/>
        <v>3.103097689252177E-2</v>
      </c>
      <c r="Q125" s="141">
        <f t="shared" si="25"/>
        <v>3.092620625266344E-2</v>
      </c>
    </row>
    <row r="126" spans="1:17" x14ac:dyDescent="0.25">
      <c r="A126" s="127" t="s">
        <v>112</v>
      </c>
      <c r="B126" s="143">
        <f t="shared" ref="B126:Q126" si="26">IF(B$77=0,0,B$77/B$53)</f>
        <v>8.8901766333388671E-2</v>
      </c>
      <c r="C126" s="143">
        <f t="shared" si="26"/>
        <v>9.1695111081439254E-2</v>
      </c>
      <c r="D126" s="143">
        <f t="shared" si="26"/>
        <v>9.0021141859293635E-2</v>
      </c>
      <c r="E126" s="143">
        <f t="shared" si="26"/>
        <v>9.0613966148960917E-2</v>
      </c>
      <c r="F126" s="143">
        <f t="shared" si="26"/>
        <v>8.9032604205691313E-2</v>
      </c>
      <c r="G126" s="143">
        <f t="shared" si="26"/>
        <v>9.0469374078652534E-2</v>
      </c>
      <c r="H126" s="143">
        <f t="shared" si="26"/>
        <v>8.9301548444176829E-2</v>
      </c>
      <c r="I126" s="143">
        <f t="shared" si="26"/>
        <v>9.049893396983992E-2</v>
      </c>
      <c r="J126" s="143">
        <f t="shared" si="26"/>
        <v>8.9943765417960911E-2</v>
      </c>
      <c r="K126" s="143">
        <f t="shared" si="26"/>
        <v>8.9240869019153707E-2</v>
      </c>
      <c r="L126" s="143">
        <f t="shared" si="26"/>
        <v>8.8402539951083173E-2</v>
      </c>
      <c r="M126" s="143">
        <f t="shared" si="26"/>
        <v>8.6702874697291002E-2</v>
      </c>
      <c r="N126" s="143">
        <f t="shared" si="26"/>
        <v>8.7150862974479437E-2</v>
      </c>
      <c r="O126" s="143">
        <f t="shared" si="26"/>
        <v>8.7256532082833543E-2</v>
      </c>
      <c r="P126" s="143">
        <f t="shared" si="26"/>
        <v>8.7506699917264535E-2</v>
      </c>
      <c r="Q126" s="143">
        <f t="shared" si="26"/>
        <v>8.7203790566293099E-2</v>
      </c>
    </row>
    <row r="127" spans="1:17" x14ac:dyDescent="0.25">
      <c r="A127" s="142" t="s">
        <v>121</v>
      </c>
      <c r="B127" s="141">
        <f t="shared" ref="B127:Q127" si="27">IF(B$78=0,0,B$78/B$53)</f>
        <v>5.3381652259952221E-2</v>
      </c>
      <c r="C127" s="141">
        <f t="shared" si="27"/>
        <v>5.5327831515936551E-2</v>
      </c>
      <c r="D127" s="141">
        <f t="shared" si="27"/>
        <v>5.4088361282855345E-2</v>
      </c>
      <c r="E127" s="141">
        <f t="shared" si="27"/>
        <v>5.4052038665048839E-2</v>
      </c>
      <c r="F127" s="141">
        <f t="shared" si="27"/>
        <v>5.3358923268259043E-2</v>
      </c>
      <c r="G127" s="141">
        <f t="shared" si="27"/>
        <v>5.414281193529441E-2</v>
      </c>
      <c r="H127" s="141">
        <f t="shared" si="27"/>
        <v>5.3513485584264033E-2</v>
      </c>
      <c r="I127" s="141">
        <f t="shared" si="27"/>
        <v>5.4547574241337181E-2</v>
      </c>
      <c r="J127" s="141">
        <f t="shared" si="27"/>
        <v>5.4228359018392978E-2</v>
      </c>
      <c r="K127" s="141">
        <f t="shared" si="27"/>
        <v>5.3887054158742571E-2</v>
      </c>
      <c r="L127" s="141">
        <f t="shared" si="27"/>
        <v>5.3514381022131512E-2</v>
      </c>
      <c r="M127" s="141">
        <f t="shared" si="27"/>
        <v>5.1806279827993504E-2</v>
      </c>
      <c r="N127" s="141">
        <f t="shared" si="27"/>
        <v>5.2085847804979782E-2</v>
      </c>
      <c r="O127" s="141">
        <f t="shared" si="27"/>
        <v>5.2322845172304067E-2</v>
      </c>
      <c r="P127" s="141">
        <f t="shared" si="27"/>
        <v>5.2471705893434258E-2</v>
      </c>
      <c r="Q127" s="141">
        <f t="shared" si="27"/>
        <v>5.2374968542088965E-2</v>
      </c>
    </row>
    <row r="128" spans="1:17" x14ac:dyDescent="0.25">
      <c r="A128" s="142" t="s">
        <v>120</v>
      </c>
      <c r="B128" s="141">
        <f t="shared" ref="B128:Q128" si="28">IF(B$82=0,0,B$82/B$53)</f>
        <v>2.4971225037544516E-2</v>
      </c>
      <c r="C128" s="141">
        <f t="shared" si="28"/>
        <v>2.5653238814785692E-2</v>
      </c>
      <c r="D128" s="141">
        <f t="shared" si="28"/>
        <v>2.5162155455389183E-2</v>
      </c>
      <c r="E128" s="141">
        <f t="shared" si="28"/>
        <v>2.5184368946234839E-2</v>
      </c>
      <c r="F128" s="141">
        <f t="shared" si="28"/>
        <v>2.4641278624463067E-2</v>
      </c>
      <c r="G128" s="141">
        <f t="shared" si="28"/>
        <v>2.4960274188394114E-2</v>
      </c>
      <c r="H128" s="141">
        <f t="shared" si="28"/>
        <v>2.4507851650800831E-2</v>
      </c>
      <c r="I128" s="141">
        <f t="shared" si="28"/>
        <v>2.4561306421091875E-2</v>
      </c>
      <c r="J128" s="141">
        <f t="shared" si="28"/>
        <v>2.4303871697515834E-2</v>
      </c>
      <c r="K128" s="141">
        <f t="shared" si="28"/>
        <v>2.4033703993810135E-2</v>
      </c>
      <c r="L128" s="141">
        <f t="shared" si="28"/>
        <v>2.3722443326317445E-2</v>
      </c>
      <c r="M128" s="141">
        <f t="shared" si="28"/>
        <v>2.3641095867389689E-2</v>
      </c>
      <c r="N128" s="141">
        <f t="shared" si="28"/>
        <v>2.3654728023581165E-2</v>
      </c>
      <c r="O128" s="141">
        <f t="shared" si="28"/>
        <v>2.3589647281393553E-2</v>
      </c>
      <c r="P128" s="141">
        <f t="shared" si="28"/>
        <v>2.3540178128311221E-2</v>
      </c>
      <c r="Q128" s="141">
        <f t="shared" si="28"/>
        <v>2.3355198083949352E-2</v>
      </c>
    </row>
    <row r="129" spans="1:17" x14ac:dyDescent="0.25">
      <c r="A129" s="140" t="s">
        <v>119</v>
      </c>
      <c r="B129" s="139">
        <f t="shared" ref="B129:Q129" si="29">IF(B$93=0,0,B$93/B$53)</f>
        <v>1.054888903589195E-2</v>
      </c>
      <c r="C129" s="139">
        <f t="shared" si="29"/>
        <v>1.0714040750717028E-2</v>
      </c>
      <c r="D129" s="139">
        <f t="shared" si="29"/>
        <v>1.0770625121049107E-2</v>
      </c>
      <c r="E129" s="139">
        <f t="shared" si="29"/>
        <v>1.1377558537677223E-2</v>
      </c>
      <c r="F129" s="139">
        <f t="shared" si="29"/>
        <v>1.1032402312969208E-2</v>
      </c>
      <c r="G129" s="139">
        <f t="shared" si="29"/>
        <v>1.1366287954964006E-2</v>
      </c>
      <c r="H129" s="139">
        <f t="shared" si="29"/>
        <v>1.1280211209111959E-2</v>
      </c>
      <c r="I129" s="139">
        <f t="shared" si="29"/>
        <v>1.1390053307410872E-2</v>
      </c>
      <c r="J129" s="139">
        <f t="shared" si="29"/>
        <v>1.1411534702052089E-2</v>
      </c>
      <c r="K129" s="139">
        <f t="shared" si="29"/>
        <v>1.1320110866600994E-2</v>
      </c>
      <c r="L129" s="139">
        <f t="shared" si="29"/>
        <v>1.1165715602634204E-2</v>
      </c>
      <c r="M129" s="139">
        <f t="shared" si="29"/>
        <v>1.1255499001907815E-2</v>
      </c>
      <c r="N129" s="139">
        <f t="shared" si="29"/>
        <v>1.1410287145918492E-2</v>
      </c>
      <c r="O129" s="139">
        <f t="shared" si="29"/>
        <v>1.1344039629135915E-2</v>
      </c>
      <c r="P129" s="139">
        <f t="shared" si="29"/>
        <v>1.1494815895519069E-2</v>
      </c>
      <c r="Q129" s="139">
        <f t="shared" si="29"/>
        <v>1.1473623940254783E-2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</v>
      </c>
      <c r="C134" s="170">
        <f>IF(C$5=0,0,C$5/ISI_fec!C$5)</f>
        <v>0</v>
      </c>
      <c r="D134" s="170">
        <f>IF(D$5=0,0,D$5/ISI_fec!D$5)</f>
        <v>0</v>
      </c>
      <c r="E134" s="170">
        <f>IF(E$5=0,0,E$5/ISI_fec!E$5)</f>
        <v>0</v>
      </c>
      <c r="F134" s="170">
        <f>IF(F$5=0,0,F$5/ISI_fec!F$5)</f>
        <v>0</v>
      </c>
      <c r="G134" s="170">
        <f>IF(G$5=0,0,G$5/ISI_fec!G$5)</f>
        <v>0</v>
      </c>
      <c r="H134" s="170">
        <f>IF(H$5=0,0,H$5/ISI_fec!H$5)</f>
        <v>0</v>
      </c>
      <c r="I134" s="170">
        <f>IF(I$5=0,0,I$5/ISI_fec!I$5)</f>
        <v>0</v>
      </c>
      <c r="J134" s="170">
        <f>IF(J$5=0,0,J$5/ISI_fec!J$5)</f>
        <v>0</v>
      </c>
      <c r="K134" s="170">
        <f>IF(K$5=0,0,K$5/ISI_fec!K$5)</f>
        <v>0</v>
      </c>
      <c r="L134" s="170">
        <f>IF(L$5=0,0,L$5/ISI_fec!L$5)</f>
        <v>0</v>
      </c>
      <c r="M134" s="170">
        <f>IF(M$5=0,0,M$5/ISI_fec!M$5)</f>
        <v>0</v>
      </c>
      <c r="N134" s="170">
        <f>IF(N$5=0,0,N$5/ISI_fec!N$5)</f>
        <v>0</v>
      </c>
      <c r="O134" s="170">
        <f>IF(O$5=0,0,O$5/ISI_fec!O$5)</f>
        <v>0</v>
      </c>
      <c r="P134" s="170">
        <f>IF(P$5=0,0,P$5/ISI_fec!P$5)</f>
        <v>0</v>
      </c>
      <c r="Q134" s="170">
        <f>IF(Q$5=0,0,Q$5/ISI_fec!Q$5)</f>
        <v>0</v>
      </c>
    </row>
    <row r="135" spans="1:17" x14ac:dyDescent="0.25">
      <c r="A135" s="132" t="s">
        <v>83</v>
      </c>
      <c r="B135" s="169">
        <f>IF(B$6=0,0,B$6/ISI_fec!B$6)</f>
        <v>0</v>
      </c>
      <c r="C135" s="169">
        <f>IF(C$6=0,0,C$6/ISI_fec!C$6)</f>
        <v>0</v>
      </c>
      <c r="D135" s="169">
        <f>IF(D$6=0,0,D$6/ISI_fec!D$6)</f>
        <v>0</v>
      </c>
      <c r="E135" s="169">
        <f>IF(E$6=0,0,E$6/ISI_fec!E$6)</f>
        <v>0</v>
      </c>
      <c r="F135" s="169">
        <f>IF(F$6=0,0,F$6/ISI_fec!F$6)</f>
        <v>0</v>
      </c>
      <c r="G135" s="169">
        <f>IF(G$6=0,0,G$6/ISI_fec!G$6)</f>
        <v>0</v>
      </c>
      <c r="H135" s="169">
        <f>IF(H$6=0,0,H$6/ISI_fec!H$6)</f>
        <v>0</v>
      </c>
      <c r="I135" s="169">
        <f>IF(I$6=0,0,I$6/ISI_fec!I$6)</f>
        <v>0</v>
      </c>
      <c r="J135" s="169">
        <f>IF(J$6=0,0,J$6/ISI_fec!J$6)</f>
        <v>0</v>
      </c>
      <c r="K135" s="169">
        <f>IF(K$6=0,0,K$6/ISI_fec!K$6)</f>
        <v>0</v>
      </c>
      <c r="L135" s="169">
        <f>IF(L$6=0,0,L$6/ISI_fec!L$6)</f>
        <v>0</v>
      </c>
      <c r="M135" s="169">
        <f>IF(M$6=0,0,M$6/ISI_fec!M$6)</f>
        <v>0</v>
      </c>
      <c r="N135" s="169">
        <f>IF(N$6=0,0,N$6/ISI_fec!N$6)</f>
        <v>0</v>
      </c>
      <c r="O135" s="169">
        <f>IF(O$6=0,0,O$6/ISI_fec!O$6)</f>
        <v>0</v>
      </c>
      <c r="P135" s="169">
        <f>IF(P$6=0,0,P$6/ISI_fec!P$6)</f>
        <v>0</v>
      </c>
      <c r="Q135" s="169">
        <f>IF(Q$6=0,0,Q$6/ISI_fec!Q$6)</f>
        <v>0</v>
      </c>
    </row>
    <row r="136" spans="1:17" x14ac:dyDescent="0.25">
      <c r="A136" s="76" t="s">
        <v>82</v>
      </c>
      <c r="B136" s="168">
        <f>IF(B$7=0,0,B$7/ISI_fec!B$7)</f>
        <v>0</v>
      </c>
      <c r="C136" s="168">
        <f>IF(C$7=0,0,C$7/ISI_fec!C$7)</f>
        <v>0</v>
      </c>
      <c r="D136" s="168">
        <f>IF(D$7=0,0,D$7/ISI_fec!D$7)</f>
        <v>0</v>
      </c>
      <c r="E136" s="168">
        <f>IF(E$7=0,0,E$7/ISI_fec!E$7)</f>
        <v>0</v>
      </c>
      <c r="F136" s="168">
        <f>IF(F$7=0,0,F$7/ISI_fec!F$7)</f>
        <v>0</v>
      </c>
      <c r="G136" s="168">
        <f>IF(G$7=0,0,G$7/ISI_fec!G$7)</f>
        <v>0</v>
      </c>
      <c r="H136" s="168">
        <f>IF(H$7=0,0,H$7/ISI_fec!H$7)</f>
        <v>0</v>
      </c>
      <c r="I136" s="168">
        <f>IF(I$7=0,0,I$7/ISI_fec!I$7)</f>
        <v>0</v>
      </c>
      <c r="J136" s="168">
        <f>IF(J$7=0,0,J$7/ISI_fec!J$7)</f>
        <v>0</v>
      </c>
      <c r="K136" s="168">
        <f>IF(K$7=0,0,K$7/ISI_fec!K$7)</f>
        <v>0</v>
      </c>
      <c r="L136" s="168">
        <f>IF(L$7=0,0,L$7/ISI_fec!L$7)</f>
        <v>0</v>
      </c>
      <c r="M136" s="168">
        <f>IF(M$7=0,0,M$7/ISI_fec!M$7)</f>
        <v>0</v>
      </c>
      <c r="N136" s="168">
        <f>IF(N$7=0,0,N$7/ISI_fec!N$7)</f>
        <v>0</v>
      </c>
      <c r="O136" s="168">
        <f>IF(O$7=0,0,O$7/ISI_fec!O$7)</f>
        <v>0</v>
      </c>
      <c r="P136" s="168">
        <f>IF(P$7=0,0,P$7/ISI_fec!P$7)</f>
        <v>0</v>
      </c>
      <c r="Q136" s="168">
        <f>IF(Q$7=0,0,Q$7/ISI_fec!Q$7)</f>
        <v>0</v>
      </c>
    </row>
    <row r="137" spans="1:17" x14ac:dyDescent="0.25">
      <c r="A137" s="76" t="s">
        <v>81</v>
      </c>
      <c r="B137" s="168">
        <f>IF(B$8=0,0,B$8/ISI_fec!B$8)</f>
        <v>0</v>
      </c>
      <c r="C137" s="168">
        <f>IF(C$8=0,0,C$8/ISI_fec!C$8)</f>
        <v>0</v>
      </c>
      <c r="D137" s="168">
        <f>IF(D$8=0,0,D$8/ISI_fec!D$8)</f>
        <v>0</v>
      </c>
      <c r="E137" s="168">
        <f>IF(E$8=0,0,E$8/ISI_fec!E$8)</f>
        <v>0</v>
      </c>
      <c r="F137" s="168">
        <f>IF(F$8=0,0,F$8/ISI_fec!F$8)</f>
        <v>0</v>
      </c>
      <c r="G137" s="168">
        <f>IF(G$8=0,0,G$8/ISI_fec!G$8)</f>
        <v>0</v>
      </c>
      <c r="H137" s="168">
        <f>IF(H$8=0,0,H$8/ISI_fec!H$8)</f>
        <v>0</v>
      </c>
      <c r="I137" s="168">
        <f>IF(I$8=0,0,I$8/ISI_fec!I$8)</f>
        <v>0</v>
      </c>
      <c r="J137" s="168">
        <f>IF(J$8=0,0,J$8/ISI_fec!J$8)</f>
        <v>0</v>
      </c>
      <c r="K137" s="168">
        <f>IF(K$8=0,0,K$8/ISI_fec!K$8)</f>
        <v>0</v>
      </c>
      <c r="L137" s="168">
        <f>IF(L$8=0,0,L$8/ISI_fec!L$8)</f>
        <v>0</v>
      </c>
      <c r="M137" s="168">
        <f>IF(M$8=0,0,M$8/ISI_fec!M$8)</f>
        <v>0</v>
      </c>
      <c r="N137" s="168">
        <f>IF(N$8=0,0,N$8/ISI_fec!N$8)</f>
        <v>0</v>
      </c>
      <c r="O137" s="168">
        <f>IF(O$8=0,0,O$8/ISI_fec!O$8)</f>
        <v>0</v>
      </c>
      <c r="P137" s="168">
        <f>IF(P$8=0,0,P$8/ISI_fec!P$8)</f>
        <v>0</v>
      </c>
      <c r="Q137" s="168">
        <f>IF(Q$8=0,0,Q$8/ISI_fec!Q$8)</f>
        <v>0</v>
      </c>
    </row>
    <row r="138" spans="1:17" x14ac:dyDescent="0.25">
      <c r="A138" s="76" t="s">
        <v>80</v>
      </c>
      <c r="B138" s="168">
        <f>IF(B$9=0,0,B$9/ISI_fec!B$9)</f>
        <v>0</v>
      </c>
      <c r="C138" s="168">
        <f>IF(C$9=0,0,C$9/ISI_fec!C$9)</f>
        <v>0</v>
      </c>
      <c r="D138" s="168">
        <f>IF(D$9=0,0,D$9/ISI_fec!D$9)</f>
        <v>0</v>
      </c>
      <c r="E138" s="168">
        <f>IF(E$9=0,0,E$9/ISI_fec!E$9)</f>
        <v>0</v>
      </c>
      <c r="F138" s="168">
        <f>IF(F$9=0,0,F$9/ISI_fec!F$9)</f>
        <v>0</v>
      </c>
      <c r="G138" s="168">
        <f>IF(G$9=0,0,G$9/ISI_fec!G$9)</f>
        <v>0</v>
      </c>
      <c r="H138" s="168">
        <f>IF(H$9=0,0,H$9/ISI_fec!H$9)</f>
        <v>0</v>
      </c>
      <c r="I138" s="168">
        <f>IF(I$9=0,0,I$9/ISI_fec!I$9)</f>
        <v>0</v>
      </c>
      <c r="J138" s="168">
        <f>IF(J$9=0,0,J$9/ISI_fec!J$9)</f>
        <v>0</v>
      </c>
      <c r="K138" s="168">
        <f>IF(K$9=0,0,K$9/ISI_fec!K$9)</f>
        <v>0</v>
      </c>
      <c r="L138" s="168">
        <f>IF(L$9=0,0,L$9/ISI_fec!L$9)</f>
        <v>0</v>
      </c>
      <c r="M138" s="168">
        <f>IF(M$9=0,0,M$9/ISI_fec!M$9)</f>
        <v>0</v>
      </c>
      <c r="N138" s="168">
        <f>IF(N$9=0,0,N$9/ISI_fec!N$9)</f>
        <v>0</v>
      </c>
      <c r="O138" s="168">
        <f>IF(O$9=0,0,O$9/ISI_fec!O$9)</f>
        <v>0</v>
      </c>
      <c r="P138" s="168">
        <f>IF(P$9=0,0,P$9/ISI_fec!P$9)</f>
        <v>0</v>
      </c>
      <c r="Q138" s="168">
        <f>IF(Q$9=0,0,Q$9/ISI_fec!Q$9)</f>
        <v>0</v>
      </c>
    </row>
    <row r="139" spans="1:17" x14ac:dyDescent="0.25">
      <c r="A139" s="129" t="s">
        <v>79</v>
      </c>
      <c r="B139" s="167">
        <f>IF(B$10=0,0,B$10/ISI_fec!B$10)</f>
        <v>0</v>
      </c>
      <c r="C139" s="167">
        <f>IF(C$10=0,0,C$10/ISI_fec!C$10)</f>
        <v>0</v>
      </c>
      <c r="D139" s="167">
        <f>IF(D$10=0,0,D$10/ISI_fec!D$10)</f>
        <v>0</v>
      </c>
      <c r="E139" s="167">
        <f>IF(E$10=0,0,E$10/ISI_fec!E$10)</f>
        <v>0</v>
      </c>
      <c r="F139" s="167">
        <f>IF(F$10=0,0,F$10/ISI_fec!F$10)</f>
        <v>0</v>
      </c>
      <c r="G139" s="167">
        <f>IF(G$10=0,0,G$10/ISI_fec!G$10)</f>
        <v>0</v>
      </c>
      <c r="H139" s="167">
        <f>IF(H$10=0,0,H$10/ISI_fec!H$10)</f>
        <v>0</v>
      </c>
      <c r="I139" s="167">
        <f>IF(I$10=0,0,I$10/ISI_fec!I$10)</f>
        <v>0</v>
      </c>
      <c r="J139" s="167">
        <f>IF(J$10=0,0,J$10/ISI_fec!J$10)</f>
        <v>0</v>
      </c>
      <c r="K139" s="167">
        <f>IF(K$10=0,0,K$10/ISI_fec!K$10)</f>
        <v>0</v>
      </c>
      <c r="L139" s="167">
        <f>IF(L$10=0,0,L$10/ISI_fec!L$10)</f>
        <v>0</v>
      </c>
      <c r="M139" s="167">
        <f>IF(M$10=0,0,M$10/ISI_fec!M$10)</f>
        <v>0</v>
      </c>
      <c r="N139" s="167">
        <f>IF(N$10=0,0,N$10/ISI_fec!N$10)</f>
        <v>0</v>
      </c>
      <c r="O139" s="167">
        <f>IF(O$10=0,0,O$10/ISI_fec!O$10)</f>
        <v>0</v>
      </c>
      <c r="P139" s="167">
        <f>IF(P$10=0,0,P$10/ISI_fec!P$10)</f>
        <v>0</v>
      </c>
      <c r="Q139" s="167">
        <f>IF(Q$10=0,0,Q$10/ISI_fec!Q$10)</f>
        <v>0</v>
      </c>
    </row>
    <row r="140" spans="1:17" x14ac:dyDescent="0.25">
      <c r="A140" s="127" t="s">
        <v>117</v>
      </c>
      <c r="B140" s="166">
        <f>IF(B$15=0,0,B$15/ISI_fec!B$15)</f>
        <v>0</v>
      </c>
      <c r="C140" s="166">
        <f>IF(C$15=0,0,C$15/ISI_fec!C$15)</f>
        <v>0</v>
      </c>
      <c r="D140" s="166">
        <f>IF(D$15=0,0,D$15/ISI_fec!D$15)</f>
        <v>0</v>
      </c>
      <c r="E140" s="166">
        <f>IF(E$15=0,0,E$15/ISI_fec!E$15)</f>
        <v>0</v>
      </c>
      <c r="F140" s="166">
        <f>IF(F$15=0,0,F$15/ISI_fec!F$15)</f>
        <v>0</v>
      </c>
      <c r="G140" s="166">
        <f>IF(G$15=0,0,G$15/ISI_fec!G$15)</f>
        <v>0</v>
      </c>
      <c r="H140" s="166">
        <f>IF(H$15=0,0,H$15/ISI_fec!H$15)</f>
        <v>0</v>
      </c>
      <c r="I140" s="166">
        <f>IF(I$15=0,0,I$15/ISI_fec!I$15)</f>
        <v>0</v>
      </c>
      <c r="J140" s="166">
        <f>IF(J$15=0,0,J$15/ISI_fec!J$15)</f>
        <v>0</v>
      </c>
      <c r="K140" s="166">
        <f>IF(K$15=0,0,K$15/ISI_fec!K$15)</f>
        <v>0</v>
      </c>
      <c r="L140" s="166">
        <f>IF(L$15=0,0,L$15/ISI_fec!L$15)</f>
        <v>0</v>
      </c>
      <c r="M140" s="166">
        <f>IF(M$15=0,0,M$15/ISI_fec!M$15)</f>
        <v>0</v>
      </c>
      <c r="N140" s="166">
        <f>IF(N$15=0,0,N$15/ISI_fec!N$15)</f>
        <v>0</v>
      </c>
      <c r="O140" s="166">
        <f>IF(O$15=0,0,O$15/ISI_fec!O$15)</f>
        <v>0</v>
      </c>
      <c r="P140" s="166">
        <f>IF(P$15=0,0,P$15/ISI_fec!P$15)</f>
        <v>0</v>
      </c>
      <c r="Q140" s="166">
        <f>IF(Q$15=0,0,Q$15/ISI_fec!Q$15)</f>
        <v>0</v>
      </c>
    </row>
    <row r="141" spans="1:17" x14ac:dyDescent="0.25">
      <c r="A141" s="127" t="s">
        <v>116</v>
      </c>
      <c r="B141" s="166">
        <f>IF(B$21=0,0,B$21/ISI_fec!B$21)</f>
        <v>0</v>
      </c>
      <c r="C141" s="166">
        <f>IF(C$21=0,0,C$21/ISI_fec!C$21)</f>
        <v>0</v>
      </c>
      <c r="D141" s="166">
        <f>IF(D$21=0,0,D$21/ISI_fec!D$21)</f>
        <v>0</v>
      </c>
      <c r="E141" s="166">
        <f>IF(E$21=0,0,E$21/ISI_fec!E$21)</f>
        <v>0</v>
      </c>
      <c r="F141" s="166">
        <f>IF(F$21=0,0,F$21/ISI_fec!F$21)</f>
        <v>0</v>
      </c>
      <c r="G141" s="166">
        <f>IF(G$21=0,0,G$21/ISI_fec!G$21)</f>
        <v>0</v>
      </c>
      <c r="H141" s="166">
        <f>IF(H$21=0,0,H$21/ISI_fec!H$21)</f>
        <v>0</v>
      </c>
      <c r="I141" s="166">
        <f>IF(I$21=0,0,I$21/ISI_fec!I$21)</f>
        <v>0</v>
      </c>
      <c r="J141" s="166">
        <f>IF(J$21=0,0,J$21/ISI_fec!J$21)</f>
        <v>0</v>
      </c>
      <c r="K141" s="166">
        <f>IF(K$21=0,0,K$21/ISI_fec!K$21)</f>
        <v>0</v>
      </c>
      <c r="L141" s="166">
        <f>IF(L$21=0,0,L$21/ISI_fec!L$21)</f>
        <v>0</v>
      </c>
      <c r="M141" s="166">
        <f>IF(M$21=0,0,M$21/ISI_fec!M$21)</f>
        <v>0</v>
      </c>
      <c r="N141" s="166">
        <f>IF(N$21=0,0,N$21/ISI_fec!N$21)</f>
        <v>0</v>
      </c>
      <c r="O141" s="166">
        <f>IF(O$21=0,0,O$21/ISI_fec!O$21)</f>
        <v>0</v>
      </c>
      <c r="P141" s="166">
        <f>IF(P$21=0,0,P$21/ISI_fec!P$21)</f>
        <v>0</v>
      </c>
      <c r="Q141" s="166">
        <f>IF(Q$21=0,0,Q$21/ISI_fec!Q$21)</f>
        <v>0</v>
      </c>
    </row>
    <row r="142" spans="1:17" x14ac:dyDescent="0.25">
      <c r="A142" s="127" t="s">
        <v>113</v>
      </c>
      <c r="B142" s="166">
        <f>IF(B$27=0,0,B$27/ISI_fec!B$27)</f>
        <v>0</v>
      </c>
      <c r="C142" s="166">
        <f>IF(C$27=0,0,C$27/ISI_fec!C$27)</f>
        <v>0</v>
      </c>
      <c r="D142" s="166">
        <f>IF(D$27=0,0,D$27/ISI_fec!D$27)</f>
        <v>0</v>
      </c>
      <c r="E142" s="166">
        <f>IF(E$27=0,0,E$27/ISI_fec!E$27)</f>
        <v>0</v>
      </c>
      <c r="F142" s="166">
        <f>IF(F$27=0,0,F$27/ISI_fec!F$27)</f>
        <v>0</v>
      </c>
      <c r="G142" s="166">
        <f>IF(G$27=0,0,G$27/ISI_fec!G$27)</f>
        <v>0</v>
      </c>
      <c r="H142" s="166">
        <f>IF(H$27=0,0,H$27/ISI_fec!H$27)</f>
        <v>0</v>
      </c>
      <c r="I142" s="166">
        <f>IF(I$27=0,0,I$27/ISI_fec!I$27)</f>
        <v>0</v>
      </c>
      <c r="J142" s="166">
        <f>IF(J$27=0,0,J$27/ISI_fec!J$27)</f>
        <v>0</v>
      </c>
      <c r="K142" s="166">
        <f>IF(K$27=0,0,K$27/ISI_fec!K$27)</f>
        <v>0</v>
      </c>
      <c r="L142" s="166">
        <f>IF(L$27=0,0,L$27/ISI_fec!L$27)</f>
        <v>0</v>
      </c>
      <c r="M142" s="166">
        <f>IF(M$27=0,0,M$27/ISI_fec!M$27)</f>
        <v>0</v>
      </c>
      <c r="N142" s="166">
        <f>IF(N$27=0,0,N$27/ISI_fec!N$27)</f>
        <v>0</v>
      </c>
      <c r="O142" s="166">
        <f>IF(O$27=0,0,O$27/ISI_fec!O$27)</f>
        <v>0</v>
      </c>
      <c r="P142" s="166">
        <f>IF(P$27=0,0,P$27/ISI_fec!P$27)</f>
        <v>0</v>
      </c>
      <c r="Q142" s="166">
        <f>IF(Q$27=0,0,Q$27/ISI_fec!Q$27)</f>
        <v>0</v>
      </c>
    </row>
    <row r="143" spans="1:17" x14ac:dyDescent="0.25">
      <c r="A143" s="72" t="s">
        <v>112</v>
      </c>
      <c r="B143" s="165">
        <f>IF(B$34=0,0,B$34/ISI_fec!B$34)</f>
        <v>0</v>
      </c>
      <c r="C143" s="165">
        <f>IF(C$34=0,0,C$34/ISI_fec!C$34)</f>
        <v>0</v>
      </c>
      <c r="D143" s="165">
        <f>IF(D$34=0,0,D$34/ISI_fec!D$34)</f>
        <v>0</v>
      </c>
      <c r="E143" s="165">
        <f>IF(E$34=0,0,E$34/ISI_fec!E$34)</f>
        <v>0</v>
      </c>
      <c r="F143" s="165">
        <f>IF(F$34=0,0,F$34/ISI_fec!F$34)</f>
        <v>0</v>
      </c>
      <c r="G143" s="165">
        <f>IF(G$34=0,0,G$34/ISI_fec!G$34)</f>
        <v>0</v>
      </c>
      <c r="H143" s="165">
        <f>IF(H$34=0,0,H$34/ISI_fec!H$34)</f>
        <v>0</v>
      </c>
      <c r="I143" s="165">
        <f>IF(I$34=0,0,I$34/ISI_fec!I$34)</f>
        <v>0</v>
      </c>
      <c r="J143" s="165">
        <f>IF(J$34=0,0,J$34/ISI_fec!J$34)</f>
        <v>0</v>
      </c>
      <c r="K143" s="165">
        <f>IF(K$34=0,0,K$34/ISI_fec!K$34)</f>
        <v>0</v>
      </c>
      <c r="L143" s="165">
        <f>IF(L$34=0,0,L$34/ISI_fec!L$34)</f>
        <v>0</v>
      </c>
      <c r="M143" s="165">
        <f>IF(M$34=0,0,M$34/ISI_fec!M$34)</f>
        <v>0</v>
      </c>
      <c r="N143" s="165">
        <f>IF(N$34=0,0,N$34/ISI_fec!N$34)</f>
        <v>0</v>
      </c>
      <c r="O143" s="165">
        <f>IF(O$34=0,0,O$34/ISI_fec!O$34)</f>
        <v>0</v>
      </c>
      <c r="P143" s="165">
        <f>IF(P$34=0,0,P$34/ISI_fec!P$34)</f>
        <v>0</v>
      </c>
      <c r="Q143" s="165">
        <f>IF(Q$34=0,0,Q$34/ISI_fec!Q$34)</f>
        <v>0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0.59009795105559093</v>
      </c>
      <c r="C145" s="170">
        <f>IF(C$53=0,0,C$53/ISI_fec!C$53)</f>
        <v>0.57133807140421511</v>
      </c>
      <c r="D145" s="170">
        <f>IF(D$53=0,0,D$53/ISI_fec!D$53)</f>
        <v>0.58477533567491413</v>
      </c>
      <c r="E145" s="170">
        <f>IF(E$53=0,0,E$53/ISI_fec!E$53)</f>
        <v>0.58453716665238942</v>
      </c>
      <c r="F145" s="170">
        <f>IF(F$53=0,0,F$53/ISI_fec!F$53)</f>
        <v>0.59550157368402734</v>
      </c>
      <c r="G145" s="170">
        <f>IF(G$53=0,0,G$53/ISI_fec!G$53)</f>
        <v>0.58729615385219192</v>
      </c>
      <c r="H145" s="170">
        <f>IF(H$53=0,0,H$53/ISI_fec!H$53)</f>
        <v>0.60461854778814383</v>
      </c>
      <c r="I145" s="170">
        <f>IF(I$53=0,0,I$53/ISI_fec!I$53)</f>
        <v>0.59879785891260007</v>
      </c>
      <c r="J145" s="170">
        <f>IF(J$53=0,0,J$53/ISI_fec!J$53)</f>
        <v>0.60329995240419088</v>
      </c>
      <c r="K145" s="170">
        <f>IF(K$53=0,0,K$53/ISI_fec!K$53)</f>
        <v>0.60872361541940001</v>
      </c>
      <c r="L145" s="170">
        <f>IF(L$53=0,0,L$53/ISI_fec!L$53)</f>
        <v>0.61452564853911884</v>
      </c>
      <c r="M145" s="170">
        <f>IF(M$53=0,0,M$53/ISI_fec!M$53)</f>
        <v>0.63592527884737926</v>
      </c>
      <c r="N145" s="170">
        <f>IF(N$53=0,0,N$53/ISI_fec!N$53)</f>
        <v>0.63332079661803486</v>
      </c>
      <c r="O145" s="170">
        <f>IF(O$53=0,0,O$53/ISI_fec!O$53)</f>
        <v>0.63185927593179658</v>
      </c>
      <c r="P145" s="170">
        <f>IF(P$53=0,0,P$53/ISI_fec!P$53)</f>
        <v>0.6306178037345368</v>
      </c>
      <c r="Q145" s="170">
        <f>IF(Q$53=0,0,Q$53/ISI_fec!Q$53)</f>
        <v>0.63275418704206388</v>
      </c>
    </row>
    <row r="146" spans="1:17" x14ac:dyDescent="0.25">
      <c r="A146" s="132" t="s">
        <v>83</v>
      </c>
      <c r="B146" s="169">
        <f>IF(B$54=0,0,B$54/ISI_fec!B$54)</f>
        <v>0.49439528199751692</v>
      </c>
      <c r="C146" s="169">
        <f>IF(C$54=0,0,C$54/ISI_fec!C$54)</f>
        <v>0.49439528199751703</v>
      </c>
      <c r="D146" s="169">
        <f>IF(D$54=0,0,D$54/ISI_fec!D$54)</f>
        <v>0.4970124416995596</v>
      </c>
      <c r="E146" s="169">
        <f>IF(E$54=0,0,E$54/ISI_fec!E$54)</f>
        <v>0.49701244169955971</v>
      </c>
      <c r="F146" s="169">
        <f>IF(F$54=0,0,F$54/ISI_fec!F$54)</f>
        <v>0.49701244169955966</v>
      </c>
      <c r="G146" s="169">
        <f>IF(G$54=0,0,G$54/ISI_fec!G$54)</f>
        <v>0.4970124416995596</v>
      </c>
      <c r="H146" s="169">
        <f>IF(H$54=0,0,H$54/ISI_fec!H$54)</f>
        <v>0.50511668205151716</v>
      </c>
      <c r="I146" s="169">
        <f>IF(I$54=0,0,I$54/ISI_fec!I$54)</f>
        <v>0.50511668205151716</v>
      </c>
      <c r="J146" s="169">
        <f>IF(J$54=0,0,J$54/ISI_fec!J$54)</f>
        <v>0.50511668205151716</v>
      </c>
      <c r="K146" s="169">
        <f>IF(K$54=0,0,K$54/ISI_fec!K$54)</f>
        <v>0.50511668205151727</v>
      </c>
      <c r="L146" s="169">
        <f>IF(L$54=0,0,L$54/ISI_fec!L$54)</f>
        <v>0.50511668205151727</v>
      </c>
      <c r="M146" s="169">
        <f>IF(M$54=0,0,M$54/ISI_fec!M$54)</f>
        <v>0.52216070153071859</v>
      </c>
      <c r="N146" s="169">
        <f>IF(N$54=0,0,N$54/ISI_fec!N$54)</f>
        <v>0.52216070153071859</v>
      </c>
      <c r="O146" s="169">
        <f>IF(O$54=0,0,O$54/ISI_fec!O$54)</f>
        <v>0.52216070153071847</v>
      </c>
      <c r="P146" s="169">
        <f>IF(P$54=0,0,P$54/ISI_fec!P$54)</f>
        <v>0.52216070153071859</v>
      </c>
      <c r="Q146" s="169">
        <f>IF(Q$54=0,0,Q$54/ISI_fec!Q$54)</f>
        <v>0.52216070153071859</v>
      </c>
    </row>
    <row r="147" spans="1:17" x14ac:dyDescent="0.25">
      <c r="A147" s="76" t="s">
        <v>82</v>
      </c>
      <c r="B147" s="168">
        <f>IF(B$55=0,0,B$55/ISI_fec!B$55)</f>
        <v>0.12858618479668729</v>
      </c>
      <c r="C147" s="168">
        <f>IF(C$55=0,0,C$55/ISI_fec!C$55)</f>
        <v>0.12858618479668726</v>
      </c>
      <c r="D147" s="168">
        <f>IF(D$55=0,0,D$55/ISI_fec!D$55)</f>
        <v>0.12926687612474691</v>
      </c>
      <c r="E147" s="168">
        <f>IF(E$55=0,0,E$55/ISI_fec!E$55)</f>
        <v>0.12926687612474688</v>
      </c>
      <c r="F147" s="168">
        <f>IF(F$55=0,0,F$55/ISI_fec!F$55)</f>
        <v>0.12926687612474688</v>
      </c>
      <c r="G147" s="168">
        <f>IF(G$55=0,0,G$55/ISI_fec!G$55)</f>
        <v>0.12926687612474688</v>
      </c>
      <c r="H147" s="168">
        <f>IF(H$55=0,0,H$55/ISI_fec!H$55)</f>
        <v>0.1313746902271048</v>
      </c>
      <c r="I147" s="168">
        <f>IF(I$55=0,0,I$55/ISI_fec!I$55)</f>
        <v>0.13137469022710482</v>
      </c>
      <c r="J147" s="168">
        <f>IF(J$55=0,0,J$55/ISI_fec!J$55)</f>
        <v>0.1313746902271048</v>
      </c>
      <c r="K147" s="168">
        <f>IF(K$55=0,0,K$55/ISI_fec!K$55)</f>
        <v>0.13137469022710482</v>
      </c>
      <c r="L147" s="168">
        <f>IF(L$55=0,0,L$55/ISI_fec!L$55)</f>
        <v>0.13137469022710482</v>
      </c>
      <c r="M147" s="168">
        <f>IF(M$55=0,0,M$55/ISI_fec!M$55)</f>
        <v>0.13580763187973557</v>
      </c>
      <c r="N147" s="168">
        <f>IF(N$55=0,0,N$55/ISI_fec!N$55)</f>
        <v>0.13580763187973557</v>
      </c>
      <c r="O147" s="168">
        <f>IF(O$55=0,0,O$55/ISI_fec!O$55)</f>
        <v>0.13580763187973557</v>
      </c>
      <c r="P147" s="168">
        <f>IF(P$55=0,0,P$55/ISI_fec!P$55)</f>
        <v>0.13580763187973552</v>
      </c>
      <c r="Q147" s="168">
        <f>IF(Q$55=0,0,Q$55/ISI_fec!Q$55)</f>
        <v>0.13580763187973555</v>
      </c>
    </row>
    <row r="148" spans="1:17" x14ac:dyDescent="0.25">
      <c r="A148" s="76" t="s">
        <v>81</v>
      </c>
      <c r="B148" s="168">
        <f>IF(B$56=0,0,B$56/ISI_fec!B$56)</f>
        <v>0.71435759492113626</v>
      </c>
      <c r="C148" s="168">
        <f>IF(C$56=0,0,C$56/ISI_fec!C$56)</f>
        <v>0.71435759492113615</v>
      </c>
      <c r="D148" s="168">
        <f>IF(D$56=0,0,D$56/ISI_fec!D$56)</f>
        <v>0.71813915995290978</v>
      </c>
      <c r="E148" s="168">
        <f>IF(E$56=0,0,E$56/ISI_fec!E$56)</f>
        <v>0.71813915995290989</v>
      </c>
      <c r="F148" s="168">
        <f>IF(F$56=0,0,F$56/ISI_fec!F$56)</f>
        <v>0.71813915995290967</v>
      </c>
      <c r="G148" s="168">
        <f>IF(G$56=0,0,G$56/ISI_fec!G$56)</f>
        <v>0.71813915995291</v>
      </c>
      <c r="H148" s="168">
        <f>IF(H$56=0,0,H$56/ISI_fec!H$56)</f>
        <v>0.72984907276416566</v>
      </c>
      <c r="I148" s="168">
        <f>IF(I$56=0,0,I$56/ISI_fec!I$56)</f>
        <v>0.72984907276416577</v>
      </c>
      <c r="J148" s="168">
        <f>IF(J$56=0,0,J$56/ISI_fec!J$56)</f>
        <v>0.72984907276416577</v>
      </c>
      <c r="K148" s="168">
        <f>IF(K$56=0,0,K$56/ISI_fec!K$56)</f>
        <v>0.72984907276416577</v>
      </c>
      <c r="L148" s="168">
        <f>IF(L$56=0,0,L$56/ISI_fec!L$56)</f>
        <v>0.72984907276416566</v>
      </c>
      <c r="M148" s="168">
        <f>IF(M$56=0,0,M$56/ISI_fec!M$56)</f>
        <v>0.75447617825303348</v>
      </c>
      <c r="N148" s="168">
        <f>IF(N$56=0,0,N$56/ISI_fec!N$56)</f>
        <v>0.75447617825303337</v>
      </c>
      <c r="O148" s="168">
        <f>IF(O$56=0,0,O$56/ISI_fec!O$56)</f>
        <v>0.75447617825303326</v>
      </c>
      <c r="P148" s="168">
        <f>IF(P$56=0,0,P$56/ISI_fec!P$56)</f>
        <v>0.75447617825303337</v>
      </c>
      <c r="Q148" s="168">
        <f>IF(Q$56=0,0,Q$56/ISI_fec!Q$56)</f>
        <v>0.75447617825303315</v>
      </c>
    </row>
    <row r="149" spans="1:17" x14ac:dyDescent="0.25">
      <c r="A149" s="76" t="s">
        <v>80</v>
      </c>
      <c r="B149" s="168">
        <f>IF(B$57=0,0,B$57/ISI_fec!B$57)</f>
        <v>0.49076780296295519</v>
      </c>
      <c r="C149" s="168">
        <f>IF(C$57=0,0,C$57/ISI_fec!C$57)</f>
        <v>0.49076780296295508</v>
      </c>
      <c r="D149" s="168">
        <f>IF(D$57=0,0,D$57/ISI_fec!D$57)</f>
        <v>0.49336576003039556</v>
      </c>
      <c r="E149" s="168">
        <f>IF(E$57=0,0,E$57/ISI_fec!E$57)</f>
        <v>0.49336576003039551</v>
      </c>
      <c r="F149" s="168">
        <f>IF(F$57=0,0,F$57/ISI_fec!F$57)</f>
        <v>0.49336576003039562</v>
      </c>
      <c r="G149" s="168">
        <f>IF(G$57=0,0,G$57/ISI_fec!G$57)</f>
        <v>0.49336576003039556</v>
      </c>
      <c r="H149" s="168">
        <f>IF(H$57=0,0,H$57/ISI_fec!H$57)</f>
        <v>0.50141053791772561</v>
      </c>
      <c r="I149" s="168">
        <f>IF(I$57=0,0,I$57/ISI_fec!I$57)</f>
        <v>0.50141053791772561</v>
      </c>
      <c r="J149" s="168">
        <f>IF(J$57=0,0,J$57/ISI_fec!J$57)</f>
        <v>0.50141053791772561</v>
      </c>
      <c r="K149" s="168">
        <f>IF(K$57=0,0,K$57/ISI_fec!K$57)</f>
        <v>0.50141053791772561</v>
      </c>
      <c r="L149" s="168">
        <f>IF(L$57=0,0,L$57/ISI_fec!L$57)</f>
        <v>0.50141053791772572</v>
      </c>
      <c r="M149" s="168">
        <f>IF(M$57=0,0,M$57/ISI_fec!M$57)</f>
        <v>0.5183295019492381</v>
      </c>
      <c r="N149" s="168">
        <f>IF(N$57=0,0,N$57/ISI_fec!N$57)</f>
        <v>0.51832950194923821</v>
      </c>
      <c r="O149" s="168">
        <f>IF(O$57=0,0,O$57/ISI_fec!O$57)</f>
        <v>0.5183295019492381</v>
      </c>
      <c r="P149" s="168">
        <f>IF(P$57=0,0,P$57/ISI_fec!P$57)</f>
        <v>0.5183295019492381</v>
      </c>
      <c r="Q149" s="168">
        <f>IF(Q$57=0,0,Q$57/ISI_fec!Q$57)</f>
        <v>0.5183295019492381</v>
      </c>
    </row>
    <row r="150" spans="1:17" x14ac:dyDescent="0.25">
      <c r="A150" s="129" t="s">
        <v>79</v>
      </c>
      <c r="B150" s="167">
        <f>IF(B$58=0,0,B$58/ISI_fec!B$58)</f>
        <v>0.77525345090757669</v>
      </c>
      <c r="C150" s="167">
        <f>IF(C$58=0,0,C$58/ISI_fec!C$58)</f>
        <v>0.77525345090757669</v>
      </c>
      <c r="D150" s="167">
        <f>IF(D$58=0,0,D$58/ISI_fec!D$58)</f>
        <v>0.77935737779455483</v>
      </c>
      <c r="E150" s="167">
        <f>IF(E$58=0,0,E$58/ISI_fec!E$58)</f>
        <v>0.77935737779455494</v>
      </c>
      <c r="F150" s="167">
        <f>IF(F$58=0,0,F$58/ISI_fec!F$58)</f>
        <v>0.77935737779455494</v>
      </c>
      <c r="G150" s="167">
        <f>IF(G$58=0,0,G$58/ISI_fec!G$58)</f>
        <v>0.77935737779455494</v>
      </c>
      <c r="H150" s="167">
        <f>IF(H$58=0,0,H$58/ISI_fec!H$58)</f>
        <v>0.79206550938200626</v>
      </c>
      <c r="I150" s="167">
        <f>IF(I$58=0,0,I$58/ISI_fec!I$58)</f>
        <v>0.79206550938200615</v>
      </c>
      <c r="J150" s="167">
        <f>IF(J$58=0,0,J$58/ISI_fec!J$58)</f>
        <v>0.79206550938200626</v>
      </c>
      <c r="K150" s="167">
        <f>IF(K$58=0,0,K$58/ISI_fec!K$58)</f>
        <v>0.79206550938200615</v>
      </c>
      <c r="L150" s="167">
        <f>IF(L$58=0,0,L$58/ISI_fec!L$58)</f>
        <v>0.79206550938200637</v>
      </c>
      <c r="M150" s="167">
        <f>IF(M$58=0,0,M$58/ISI_fec!M$58)</f>
        <v>0.81879196774382601</v>
      </c>
      <c r="N150" s="167">
        <f>IF(N$58=0,0,N$58/ISI_fec!N$58)</f>
        <v>0.8699461593986817</v>
      </c>
      <c r="O150" s="167">
        <f>IF(O$58=0,0,O$58/ISI_fec!O$58)</f>
        <v>0.81879196774382601</v>
      </c>
      <c r="P150" s="167">
        <f>IF(P$58=0,0,P$58/ISI_fec!P$58)</f>
        <v>0.8699461593986817</v>
      </c>
      <c r="Q150" s="167">
        <f>IF(Q$58=0,0,Q$58/ISI_fec!Q$58)</f>
        <v>0.86994615939868158</v>
      </c>
    </row>
    <row r="151" spans="1:17" x14ac:dyDescent="0.25">
      <c r="A151" s="127" t="s">
        <v>115</v>
      </c>
      <c r="B151" s="166">
        <f>IF(B$63=0,0,B$63/ISI_fec!B$63)</f>
        <v>0.47849103065593718</v>
      </c>
      <c r="C151" s="166">
        <f>IF(C$63=0,0,C$63/ISI_fec!C$63)</f>
        <v>0.47391030398528156</v>
      </c>
      <c r="D151" s="166">
        <f>IF(D$63=0,0,D$63/ISI_fec!D$63)</f>
        <v>0.4796141303541071</v>
      </c>
      <c r="E151" s="166">
        <f>IF(E$63=0,0,E$63/ISI_fec!E$63)</f>
        <v>0.48405920603081931</v>
      </c>
      <c r="F151" s="166">
        <f>IF(F$63=0,0,F$63/ISI_fec!F$63)</f>
        <v>0.48635988957988491</v>
      </c>
      <c r="G151" s="166">
        <f>IF(G$63=0,0,G$63/ISI_fec!G$63)</f>
        <v>0.48868391371237763</v>
      </c>
      <c r="H151" s="166">
        <f>IF(H$63=0,0,H$63/ISI_fec!H$63)</f>
        <v>0.49599639728189548</v>
      </c>
      <c r="I151" s="166">
        <f>IF(I$63=0,0,I$63/ISI_fec!I$63)</f>
        <v>0.49000156561410874</v>
      </c>
      <c r="J151" s="166">
        <f>IF(J$63=0,0,J$63/ISI_fec!J$63)</f>
        <v>0.49307815013731121</v>
      </c>
      <c r="K151" s="166">
        <f>IF(K$63=0,0,K$63/ISI_fec!K$63)</f>
        <v>0.49865674932765092</v>
      </c>
      <c r="L151" s="166">
        <f>IF(L$63=0,0,L$63/ISI_fec!L$63)</f>
        <v>0.50238869647062245</v>
      </c>
      <c r="M151" s="166">
        <f>IF(M$63=0,0,M$63/ISI_fec!M$63)</f>
        <v>0.52411988701835222</v>
      </c>
      <c r="N151" s="166">
        <f>IF(N$63=0,0,N$63/ISI_fec!N$63)</f>
        <v>0.52486690784349799</v>
      </c>
      <c r="O151" s="166">
        <f>IF(O$63=0,0,O$63/ISI_fec!O$63)</f>
        <v>0.52435829581302118</v>
      </c>
      <c r="P151" s="166">
        <f>IF(P$63=0,0,P$63/ISI_fec!P$63)</f>
        <v>0.52413958604706823</v>
      </c>
      <c r="Q151" s="166">
        <f>IF(Q$63=0,0,Q$63/ISI_fec!Q$63)</f>
        <v>0.52466696347284625</v>
      </c>
    </row>
    <row r="152" spans="1:17" x14ac:dyDescent="0.25">
      <c r="A152" s="127" t="s">
        <v>114</v>
      </c>
      <c r="B152" s="166">
        <f>IF(B$69=0,0,B$69/ISI_fec!B$69)</f>
        <v>0.71063844059890025</v>
      </c>
      <c r="C152" s="166">
        <f>IF(C$69=0,0,C$69/ISI_fec!C$69)</f>
        <v>0.71063844059890036</v>
      </c>
      <c r="D152" s="166">
        <f>IF(D$69=0,0,D$69/ISI_fec!D$69)</f>
        <v>0.71440031769842172</v>
      </c>
      <c r="E152" s="166">
        <f>IF(E$69=0,0,E$69/ISI_fec!E$69)</f>
        <v>0.71440031769842161</v>
      </c>
      <c r="F152" s="166">
        <f>IF(F$69=0,0,F$69/ISI_fec!F$69)</f>
        <v>0.71440031769842161</v>
      </c>
      <c r="G152" s="166">
        <f>IF(G$69=0,0,G$69/ISI_fec!G$69)</f>
        <v>0.71440031769842149</v>
      </c>
      <c r="H152" s="166">
        <f>IF(H$69=0,0,H$69/ISI_fec!H$69)</f>
        <v>0.72604926528280156</v>
      </c>
      <c r="I152" s="166">
        <f>IF(I$69=0,0,I$69/ISI_fec!I$69)</f>
        <v>0.72604926528280167</v>
      </c>
      <c r="J152" s="166">
        <f>IF(J$69=0,0,J$69/ISI_fec!J$69)</f>
        <v>0.72604926528280145</v>
      </c>
      <c r="K152" s="166">
        <f>IF(K$69=0,0,K$69/ISI_fec!K$69)</f>
        <v>0.72604926528280156</v>
      </c>
      <c r="L152" s="166">
        <f>IF(L$69=0,0,L$69/ISI_fec!L$69)</f>
        <v>0.72604926528280156</v>
      </c>
      <c r="M152" s="166">
        <f>IF(M$69=0,0,M$69/ISI_fec!M$69)</f>
        <v>0.7505481548662537</v>
      </c>
      <c r="N152" s="166">
        <f>IF(N$69=0,0,N$69/ISI_fec!N$69)</f>
        <v>0.75054815486625381</v>
      </c>
      <c r="O152" s="166">
        <f>IF(O$69=0,0,O$69/ISI_fec!O$69)</f>
        <v>0.75054815486625381</v>
      </c>
      <c r="P152" s="166">
        <f>IF(P$69=0,0,P$69/ISI_fec!P$69)</f>
        <v>0.75054815486625381</v>
      </c>
      <c r="Q152" s="166">
        <f>IF(Q$69=0,0,Q$69/ISI_fec!Q$69)</f>
        <v>0.75054815486625381</v>
      </c>
    </row>
    <row r="153" spans="1:17" x14ac:dyDescent="0.25">
      <c r="A153" s="127" t="s">
        <v>113</v>
      </c>
      <c r="B153" s="166">
        <f>IF(B$70=0,0,B$70/ISI_fec!B$70)</f>
        <v>0.5270521340068216</v>
      </c>
      <c r="C153" s="166">
        <f>IF(C$70=0,0,C$70/ISI_fec!C$70)</f>
        <v>0.52673975810953233</v>
      </c>
      <c r="D153" s="166">
        <f>IF(D$70=0,0,D$70/ISI_fec!D$70)</f>
        <v>0.53005791189607254</v>
      </c>
      <c r="E153" s="166">
        <f>IF(E$70=0,0,E$70/ISI_fec!E$70)</f>
        <v>0.53278226835804965</v>
      </c>
      <c r="F153" s="166">
        <f>IF(F$70=0,0,F$70/ISI_fec!F$70)</f>
        <v>0.53206750981912676</v>
      </c>
      <c r="G153" s="166">
        <f>IF(G$70=0,0,G$70/ISI_fec!G$70)</f>
        <v>0.5328180219095221</v>
      </c>
      <c r="H153" s="166">
        <f>IF(H$70=0,0,H$70/ISI_fec!H$70)</f>
        <v>0.54171653444788337</v>
      </c>
      <c r="I153" s="166">
        <f>IF(I$70=0,0,I$70/ISI_fec!I$70)</f>
        <v>0.54167966717874272</v>
      </c>
      <c r="J153" s="166">
        <f>IF(J$70=0,0,J$70/ISI_fec!J$70)</f>
        <v>0.54207286531846977</v>
      </c>
      <c r="K153" s="166">
        <f>IF(K$70=0,0,K$70/ISI_fec!K$70)</f>
        <v>0.54198490663810073</v>
      </c>
      <c r="L153" s="166">
        <f>IF(L$70=0,0,L$70/ISI_fec!L$70)</f>
        <v>0.54164077560839785</v>
      </c>
      <c r="M153" s="166">
        <f>IF(M$70=0,0,M$70/ISI_fec!M$70)</f>
        <v>0.56029759146603475</v>
      </c>
      <c r="N153" s="166">
        <f>IF(N$70=0,0,N$70/ISI_fec!N$70)</f>
        <v>0.56073395837894002</v>
      </c>
      <c r="O153" s="166">
        <f>IF(O$70=0,0,O$70/ISI_fec!O$70)</f>
        <v>0.56018808738140569</v>
      </c>
      <c r="P153" s="166">
        <f>IF(P$70=0,0,P$70/ISI_fec!P$70)</f>
        <v>0.56073395837894002</v>
      </c>
      <c r="Q153" s="166">
        <f>IF(Q$70=0,0,Q$70/ISI_fec!Q$70)</f>
        <v>0.56073395837894013</v>
      </c>
    </row>
    <row r="154" spans="1:17" x14ac:dyDescent="0.25">
      <c r="A154" s="72" t="s">
        <v>112</v>
      </c>
      <c r="B154" s="165">
        <f>IF(B$77=0,0,B$77/ISI_fec!B$77)</f>
        <v>0.5202930170557557</v>
      </c>
      <c r="C154" s="165">
        <f>IF(C$77=0,0,C$77/ISI_fec!C$77)</f>
        <v>0.51958050315432003</v>
      </c>
      <c r="D154" s="165">
        <f>IF(D$77=0,0,D$77/ISI_fec!D$77)</f>
        <v>0.52209203178332875</v>
      </c>
      <c r="E154" s="165">
        <f>IF(E$77=0,0,E$77/ISI_fec!E$77)</f>
        <v>0.52531617171615397</v>
      </c>
      <c r="F154" s="165">
        <f>IF(F$77=0,0,F$77/ISI_fec!F$77)</f>
        <v>0.52583015834507041</v>
      </c>
      <c r="G154" s="165">
        <f>IF(G$77=0,0,G$77/ISI_fec!G$77)</f>
        <v>0.52695343888037671</v>
      </c>
      <c r="H154" s="165">
        <f>IF(H$77=0,0,H$77/ISI_fec!H$77)</f>
        <v>0.53549319467662282</v>
      </c>
      <c r="I154" s="165">
        <f>IF(I$77=0,0,I$77/ISI_fec!I$77)</f>
        <v>0.53744893050224241</v>
      </c>
      <c r="J154" s="165">
        <f>IF(J$77=0,0,J$77/ISI_fec!J$77)</f>
        <v>0.53816798283040213</v>
      </c>
      <c r="K154" s="165">
        <f>IF(K$77=0,0,K$77/ISI_fec!K$77)</f>
        <v>0.53876260236766504</v>
      </c>
      <c r="L154" s="165">
        <f>IF(L$77=0,0,L$77/ISI_fec!L$77)</f>
        <v>0.53878842586294362</v>
      </c>
      <c r="M154" s="165">
        <f>IF(M$77=0,0,M$77/ISI_fec!M$77)</f>
        <v>0.54683094966277879</v>
      </c>
      <c r="N154" s="165">
        <f>IF(N$77=0,0,N$77/ISI_fec!N$77)</f>
        <v>0.54740522945960357</v>
      </c>
      <c r="O154" s="165">
        <f>IF(O$77=0,0,O$77/ISI_fec!O$77)</f>
        <v>0.54680416589915226</v>
      </c>
      <c r="P154" s="165">
        <f>IF(P$77=0,0,P$77/ISI_fec!P$77)</f>
        <v>0.54729443768014552</v>
      </c>
      <c r="Q154" s="165">
        <f>IF(Q$77=0,0,Q$77/ISI_fec!Q$77)</f>
        <v>0.54724763273486421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2018-07-16T15:42:57Z</dcterms:created>
  <dcterms:modified xsi:type="dcterms:W3CDTF">2018-07-16T15:42:57Z</dcterms:modified>
</cp:coreProperties>
</file>